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drawings/drawing5.xml" ContentType="application/vnd.openxmlformats-officedocument.drawing+xml"/>
  <Override PartName="/xl/ctrlProps/ctrlProp4.xml" ContentType="application/vnd.ms-excel.controlproperties+xml"/>
  <Override PartName="/xl/drawings/drawing6.xml" ContentType="application/vnd.openxmlformats-officedocument.drawing+xml"/>
  <Override PartName="/xl/ctrlProps/ctrlProp5.xml" ContentType="application/vnd.ms-excel.controlproperties+xml"/>
  <Override PartName="/xl/drawings/drawing7.xml" ContentType="application/vnd.openxmlformats-officedocument.drawing+xml"/>
  <Override PartName="/xl/ctrlProps/ctrlProp6.xml" ContentType="application/vnd.ms-excel.controlproperties+xml"/>
  <Override PartName="/xl/drawings/drawing8.xml" ContentType="application/vnd.openxmlformats-officedocument.drawing+xml"/>
  <Override PartName="/xl/ctrlProps/ctrlProp7.xml" ContentType="application/vnd.ms-excel.controlproperties+xml"/>
  <Override PartName="/xl/drawings/drawing9.xml" ContentType="application/vnd.openxmlformats-officedocument.drawing+xml"/>
  <Override PartName="/xl/ctrlProps/ctrlProp8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 codeName="{2109D909-C6D8-E34B-4C66-09127ED2DC46}"/>
  <workbookPr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ncle Sid\Desktop\"/>
    </mc:Choice>
  </mc:AlternateContent>
  <xr:revisionPtr revIDLastSave="0" documentId="13_ncr:1_{068EA41C-5FAB-4240-BDBE-7E9B5A2E836B}" xr6:coauthVersionLast="45" xr6:coauthVersionMax="45" xr10:uidLastSave="{00000000-0000-0000-0000-000000000000}"/>
  <bookViews>
    <workbookView xWindow="6220" yWindow="400" windowWidth="23530" windowHeight="22040" tabRatio="708" firstSheet="1" activeTab="1" xr2:uid="{00000000-000D-0000-FFFF-FFFF00000000}"/>
  </bookViews>
  <sheets>
    <sheet name="stats" sheetId="14" state="hidden" r:id="rId1"/>
    <sheet name="DIMANCHE 9" sheetId="23" r:id="rId2"/>
    <sheet name="LUNDI 10" sheetId="24" r:id="rId3"/>
    <sheet name="MARDI 11" sheetId="25" r:id="rId4"/>
    <sheet name="MERCREDI 12" sheetId="26" r:id="rId5"/>
    <sheet name="JEUDI 13" sheetId="27" r:id="rId6"/>
    <sheet name="VENDREDI 14" sheetId="28" r:id="rId7"/>
    <sheet name="SAMEDI 15" sheetId="29" r:id="rId8"/>
    <sheet name="MASTER" sheetId="21" state="hidden" r:id="rId9"/>
    <sheet name="SHIFTS" sheetId="9" state="hidden" r:id="rId10"/>
    <sheet name="FO" sheetId="22" state="hidden" r:id="rId11"/>
  </sheets>
  <externalReferences>
    <externalReference r:id="rId12"/>
    <externalReference r:id="rId13"/>
  </externalReferences>
  <definedNames>
    <definedName name="BOUTIQUES">stats!$P$1:$P$15</definedName>
    <definedName name="Elearn">FO!$N$36:$N$40</definedName>
    <definedName name="EMTdim">stats!$O$41</definedName>
    <definedName name="EMTsam">stats!$O$43</definedName>
    <definedName name="EMTsem">stats!$O$42</definedName>
    <definedName name="FO">FO!$M$36:$M$44</definedName>
    <definedName name="FORMATIONS" localSheetId="1">'DIMANCHE 9'!$AG$70:$BL$77</definedName>
    <definedName name="FORMATIONS" localSheetId="5">'JEUDI 13'!$AG$70:$BL$77</definedName>
    <definedName name="FORMATIONS" localSheetId="2">'LUNDI 10'!$AG$70:$BL$77</definedName>
    <definedName name="FORMATIONS" localSheetId="3">'MARDI 11'!$AG$70:$BL$77</definedName>
    <definedName name="FORMATIONS" localSheetId="8">MASTER!$AG$70:$BL$77</definedName>
    <definedName name="FORMATIONS" localSheetId="4">'MERCREDI 12'!$AG$70:$BL$77</definedName>
    <definedName name="FORMATIONS" localSheetId="7">'SAMEDI 15'!$AG$70:$BL$77</definedName>
    <definedName name="FORMATIONS" localSheetId="6">'VENDREDI 14'!$AG$70:$BL$77</definedName>
    <definedName name="FORMATIONS">#REF!</definedName>
    <definedName name="POHdim">stats!$O$37</definedName>
    <definedName name="POHsam">stats!$O$39</definedName>
    <definedName name="POHsem">stats!$O$38</definedName>
    <definedName name="_xlnm.Print_Area" localSheetId="1">'DIMANCHE 9'!$B$4:$G$65</definedName>
    <definedName name="_xlnm.Print_Area" localSheetId="5">'JEUDI 13'!$B$4:$G$65</definedName>
    <definedName name="_xlnm.Print_Area" localSheetId="2">'LUNDI 10'!$B$4:$G$65</definedName>
    <definedName name="_xlnm.Print_Area" localSheetId="3">'MARDI 11'!$B$4:$G$65</definedName>
    <definedName name="_xlnm.Print_Area" localSheetId="8">MASTER!$B$4:$G$65</definedName>
    <definedName name="_xlnm.Print_Area" localSheetId="4">'MERCREDI 12'!$B$4:$G$65</definedName>
    <definedName name="_xlnm.Print_Area" localSheetId="7">'SAMEDI 15'!$B$4:$G$65</definedName>
    <definedName name="_xlnm.Print_Area" localSheetId="6">'VENDREDI 14'!$B$4:$G$65</definedName>
    <definedName name="SHIFT" localSheetId="1">'DIMANCHE 9'!$E$5:$F$66</definedName>
    <definedName name="SHIFT" localSheetId="5">'JEUDI 13'!$E$5:$F$66</definedName>
    <definedName name="SHIFT" localSheetId="2">'LUNDI 10'!$E$5:$F$66</definedName>
    <definedName name="SHIFT" localSheetId="3">'MARDI 11'!$E$5:$F$66</definedName>
    <definedName name="SHIFT" localSheetId="8">MASTER!$E$5:$F$66</definedName>
    <definedName name="SHIFT" localSheetId="4">'MERCREDI 12'!$E$5:$F$66</definedName>
    <definedName name="SHIFT" localSheetId="7">'SAMEDI 15'!$E$5:$F$66</definedName>
    <definedName name="SHIFT" localSheetId="6">'VENDREDI 14'!$E$5:$F$66</definedName>
    <definedName name="SHIFT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D2" i="28" l="1"/>
  <c r="BD2" i="27"/>
  <c r="BD2" i="26"/>
  <c r="BD2" i="25"/>
  <c r="BD2" i="24"/>
  <c r="BD2" i="23"/>
  <c r="AV2" i="23"/>
  <c r="AV2" i="24"/>
  <c r="AV2" i="25"/>
  <c r="AV2" i="26"/>
  <c r="AV2" i="27"/>
  <c r="AV2" i="28"/>
  <c r="D90" i="9" l="1"/>
  <c r="C90" i="9"/>
  <c r="B90" i="9"/>
  <c r="D27" i="9"/>
  <c r="C27" i="9"/>
  <c r="B27" i="9"/>
  <c r="D52" i="9"/>
  <c r="C52" i="9"/>
  <c r="B52" i="9" s="1"/>
  <c r="D89" i="9"/>
  <c r="C89" i="9"/>
  <c r="B89" i="9" s="1"/>
  <c r="D360" i="9"/>
  <c r="C360" i="9"/>
  <c r="B360" i="9" s="1"/>
  <c r="D273" i="9"/>
  <c r="C273" i="9"/>
  <c r="B273" i="9" s="1"/>
  <c r="D225" i="9"/>
  <c r="C225" i="9"/>
  <c r="B225" i="9" s="1"/>
  <c r="D88" i="9"/>
  <c r="C88" i="9"/>
  <c r="B88" i="9" s="1"/>
  <c r="D51" i="9"/>
  <c r="C51" i="9"/>
  <c r="B51" i="9"/>
  <c r="D26" i="9"/>
  <c r="B26" i="9" s="1"/>
  <c r="C26" i="9"/>
  <c r="D8" i="9"/>
  <c r="C8" i="9"/>
  <c r="B8" i="9" s="1"/>
  <c r="BG77" i="29" l="1"/>
  <c r="BG76" i="29"/>
  <c r="BG75" i="29"/>
  <c r="BG74" i="29"/>
  <c r="BG73" i="29"/>
  <c r="BG72" i="29"/>
  <c r="BG71" i="29"/>
  <c r="BD77" i="29"/>
  <c r="BD76" i="29"/>
  <c r="BD75" i="29"/>
  <c r="BJ75" i="29" s="1"/>
  <c r="BD74" i="29"/>
  <c r="BD73" i="29"/>
  <c r="BD72" i="29"/>
  <c r="BD71" i="29"/>
  <c r="BJ77" i="29"/>
  <c r="AX71" i="29"/>
  <c r="AX72" i="29"/>
  <c r="AX73" i="29"/>
  <c r="AX74" i="29"/>
  <c r="AX75" i="29"/>
  <c r="AX76" i="29"/>
  <c r="AX77" i="29"/>
  <c r="AM71" i="29"/>
  <c r="AM72" i="29"/>
  <c r="AM73" i="29"/>
  <c r="AM74" i="29"/>
  <c r="AM75" i="29"/>
  <c r="AM76" i="29"/>
  <c r="AM77" i="29"/>
  <c r="AG71" i="29"/>
  <c r="AG72" i="29"/>
  <c r="AG73" i="29"/>
  <c r="AG74" i="29"/>
  <c r="AG75" i="29"/>
  <c r="AG76" i="29"/>
  <c r="AG77" i="29"/>
  <c r="BG70" i="29"/>
  <c r="BD70" i="29"/>
  <c r="BJ70" i="29" s="1"/>
  <c r="AX70" i="29"/>
  <c r="AM70" i="29"/>
  <c r="AG70" i="29"/>
  <c r="BG71" i="28"/>
  <c r="BG72" i="28"/>
  <c r="BJ72" i="28" s="1"/>
  <c r="BG73" i="28"/>
  <c r="BG74" i="28"/>
  <c r="BG75" i="28"/>
  <c r="BG76" i="28"/>
  <c r="BG77" i="28"/>
  <c r="BD77" i="28"/>
  <c r="BD71" i="28"/>
  <c r="BD72" i="28"/>
  <c r="BD73" i="28"/>
  <c r="BD74" i="28"/>
  <c r="BD75" i="28"/>
  <c r="BD76" i="28"/>
  <c r="BJ76" i="28" s="1"/>
  <c r="AX71" i="28"/>
  <c r="AX72" i="28"/>
  <c r="AX73" i="28"/>
  <c r="AX74" i="28"/>
  <c r="AX75" i="28"/>
  <c r="AX76" i="28"/>
  <c r="AX77" i="28"/>
  <c r="AM71" i="28"/>
  <c r="AM72" i="28"/>
  <c r="AM73" i="28"/>
  <c r="AM74" i="28"/>
  <c r="AM75" i="28"/>
  <c r="AM76" i="28"/>
  <c r="AM77" i="28"/>
  <c r="AG71" i="28"/>
  <c r="AG72" i="28"/>
  <c r="AG73" i="28"/>
  <c r="AG74" i="28"/>
  <c r="AG75" i="28"/>
  <c r="AG76" i="28"/>
  <c r="AG77" i="28"/>
  <c r="BG70" i="28"/>
  <c r="BD70" i="28"/>
  <c r="AX70" i="28"/>
  <c r="AM70" i="28"/>
  <c r="AG70" i="28"/>
  <c r="BG71" i="27"/>
  <c r="BG72" i="27"/>
  <c r="BG73" i="27"/>
  <c r="BG74" i="27"/>
  <c r="BG75" i="27"/>
  <c r="BG76" i="27"/>
  <c r="BG77" i="27"/>
  <c r="BD71" i="27"/>
  <c r="BD72" i="27"/>
  <c r="BD73" i="27"/>
  <c r="BD74" i="27"/>
  <c r="BD75" i="27"/>
  <c r="BD76" i="27"/>
  <c r="BD77" i="27"/>
  <c r="AX71" i="27"/>
  <c r="AX72" i="27"/>
  <c r="AX73" i="27"/>
  <c r="AX74" i="27"/>
  <c r="AX75" i="27"/>
  <c r="AX76" i="27"/>
  <c r="AX77" i="27"/>
  <c r="AM71" i="27"/>
  <c r="AM72" i="27"/>
  <c r="AM73" i="27"/>
  <c r="AM74" i="27"/>
  <c r="AM75" i="27"/>
  <c r="AM76" i="27"/>
  <c r="AM77" i="27"/>
  <c r="AG71" i="27"/>
  <c r="AG72" i="27"/>
  <c r="AG73" i="27"/>
  <c r="AG74" i="27"/>
  <c r="AG75" i="27"/>
  <c r="AG76" i="27"/>
  <c r="AG77" i="27"/>
  <c r="BG70" i="27"/>
  <c r="BD70" i="27"/>
  <c r="AX70" i="27"/>
  <c r="AM70" i="27"/>
  <c r="AG70" i="27"/>
  <c r="BG71" i="26"/>
  <c r="BG72" i="26"/>
  <c r="BG73" i="26"/>
  <c r="BG74" i="26"/>
  <c r="BG75" i="26"/>
  <c r="BG76" i="26"/>
  <c r="BG77" i="26"/>
  <c r="BD71" i="26"/>
  <c r="BD72" i="26"/>
  <c r="BD73" i="26"/>
  <c r="BD74" i="26"/>
  <c r="BD75" i="26"/>
  <c r="BD76" i="26"/>
  <c r="BD77" i="26"/>
  <c r="AX71" i="26"/>
  <c r="AX72" i="26"/>
  <c r="AX73" i="26"/>
  <c r="AX74" i="26"/>
  <c r="AX75" i="26"/>
  <c r="AX76" i="26"/>
  <c r="AX77" i="26"/>
  <c r="AM71" i="26"/>
  <c r="AM72" i="26"/>
  <c r="AM73" i="26"/>
  <c r="AM74" i="26"/>
  <c r="AM75" i="26"/>
  <c r="AM76" i="26"/>
  <c r="AM77" i="26"/>
  <c r="AG71" i="26"/>
  <c r="AG72" i="26"/>
  <c r="AG73" i="26"/>
  <c r="AG74" i="26"/>
  <c r="AG75" i="26"/>
  <c r="AG76" i="26"/>
  <c r="AG77" i="26"/>
  <c r="BG70" i="26"/>
  <c r="BD70" i="26"/>
  <c r="AX70" i="26"/>
  <c r="AM70" i="26"/>
  <c r="AG70" i="26"/>
  <c r="BG71" i="25"/>
  <c r="BG72" i="25"/>
  <c r="BG73" i="25"/>
  <c r="BG74" i="25"/>
  <c r="BG75" i="25"/>
  <c r="BG76" i="25"/>
  <c r="BJ76" i="25" s="1"/>
  <c r="BG77" i="25"/>
  <c r="BD71" i="25"/>
  <c r="BD72" i="25"/>
  <c r="BD73" i="25"/>
  <c r="BD74" i="25"/>
  <c r="BD75" i="25"/>
  <c r="BD76" i="25"/>
  <c r="BD77" i="25"/>
  <c r="AX71" i="25"/>
  <c r="AX72" i="25"/>
  <c r="AX73" i="25"/>
  <c r="AX74" i="25"/>
  <c r="AX75" i="25"/>
  <c r="AX76" i="25"/>
  <c r="AX77" i="25"/>
  <c r="AM71" i="25"/>
  <c r="AM72" i="25"/>
  <c r="AM73" i="25"/>
  <c r="AM74" i="25"/>
  <c r="AM75" i="25"/>
  <c r="AM76" i="25"/>
  <c r="AM77" i="25"/>
  <c r="AG71" i="25"/>
  <c r="AG72" i="25"/>
  <c r="AG73" i="25"/>
  <c r="AG74" i="25"/>
  <c r="AG75" i="25"/>
  <c r="AG76" i="25"/>
  <c r="BG70" i="25"/>
  <c r="BD70" i="25"/>
  <c r="AX70" i="25"/>
  <c r="AM70" i="25"/>
  <c r="AG70" i="25"/>
  <c r="BG71" i="24"/>
  <c r="BG72" i="24"/>
  <c r="BG73" i="24"/>
  <c r="BG74" i="24"/>
  <c r="BG75" i="24"/>
  <c r="BG76" i="24"/>
  <c r="BG77" i="24"/>
  <c r="BD71" i="24"/>
  <c r="BD72" i="24"/>
  <c r="BD73" i="24"/>
  <c r="BD74" i="24"/>
  <c r="BD75" i="24"/>
  <c r="BD76" i="24"/>
  <c r="BD77" i="24"/>
  <c r="AX71" i="24"/>
  <c r="AX72" i="24"/>
  <c r="AX73" i="24"/>
  <c r="AX74" i="24"/>
  <c r="AX75" i="24"/>
  <c r="AX76" i="24"/>
  <c r="AX77" i="24"/>
  <c r="AM71" i="24"/>
  <c r="AM72" i="24"/>
  <c r="AM73" i="24"/>
  <c r="AM74" i="24"/>
  <c r="AM75" i="24"/>
  <c r="AM76" i="24"/>
  <c r="AM77" i="24"/>
  <c r="AG71" i="24"/>
  <c r="AG72" i="24"/>
  <c r="AG73" i="24"/>
  <c r="AG74" i="24"/>
  <c r="AG75" i="24"/>
  <c r="AG76" i="24"/>
  <c r="AG77" i="24"/>
  <c r="BG70" i="24"/>
  <c r="BD70" i="24"/>
  <c r="AX70" i="24"/>
  <c r="AM70" i="24"/>
  <c r="AG70" i="24"/>
  <c r="AA2" i="23"/>
  <c r="CA98" i="29"/>
  <c r="BZ98" i="29"/>
  <c r="BY98" i="29"/>
  <c r="BX98" i="29"/>
  <c r="BW98" i="29"/>
  <c r="BV98" i="29"/>
  <c r="BU98" i="29"/>
  <c r="BT98" i="29"/>
  <c r="BS98" i="29"/>
  <c r="BR98" i="29"/>
  <c r="BQ98" i="29"/>
  <c r="BP98" i="29"/>
  <c r="BO98" i="29"/>
  <c r="BN98" i="29"/>
  <c r="BM98" i="29"/>
  <c r="BL98" i="29"/>
  <c r="BK98" i="29"/>
  <c r="BJ98" i="29"/>
  <c r="BI98" i="29"/>
  <c r="BH98" i="29"/>
  <c r="BG98" i="29"/>
  <c r="BF98" i="29"/>
  <c r="BE98" i="29"/>
  <c r="BD98" i="29"/>
  <c r="BC98" i="29"/>
  <c r="BB98" i="29"/>
  <c r="BA98" i="29"/>
  <c r="AZ98" i="29"/>
  <c r="AY98" i="29"/>
  <c r="AX98" i="29"/>
  <c r="AW98" i="29"/>
  <c r="AV98" i="29"/>
  <c r="AU98" i="29"/>
  <c r="AT98" i="29"/>
  <c r="AS98" i="29"/>
  <c r="AR98" i="29"/>
  <c r="AQ98" i="29"/>
  <c r="AP98" i="29"/>
  <c r="AO98" i="29"/>
  <c r="AN98" i="29"/>
  <c r="AM98" i="29"/>
  <c r="AL98" i="29"/>
  <c r="AK98" i="29"/>
  <c r="AJ98" i="29"/>
  <c r="AI98" i="29"/>
  <c r="AH98" i="29"/>
  <c r="AG98" i="29"/>
  <c r="AF98" i="29"/>
  <c r="AE98" i="29"/>
  <c r="AD98" i="29"/>
  <c r="AC98" i="29"/>
  <c r="AB98" i="29"/>
  <c r="AA98" i="29"/>
  <c r="Z98" i="29"/>
  <c r="Y98" i="29"/>
  <c r="X98" i="29"/>
  <c r="W98" i="29"/>
  <c r="V98" i="29"/>
  <c r="U98" i="29"/>
  <c r="T98" i="29"/>
  <c r="S98" i="29"/>
  <c r="R98" i="29"/>
  <c r="Q98" i="29"/>
  <c r="P98" i="29"/>
  <c r="O98" i="29"/>
  <c r="N98" i="29"/>
  <c r="M98" i="29"/>
  <c r="L98" i="29"/>
  <c r="K98" i="29"/>
  <c r="J98" i="29"/>
  <c r="I98" i="29"/>
  <c r="CA97" i="29"/>
  <c r="BZ97" i="29"/>
  <c r="BY97" i="29"/>
  <c r="BX97" i="29"/>
  <c r="BW97" i="29"/>
  <c r="BV97" i="29"/>
  <c r="BU97" i="29"/>
  <c r="BT97" i="29"/>
  <c r="BS97" i="29"/>
  <c r="BR97" i="29"/>
  <c r="BQ97" i="29"/>
  <c r="BP97" i="29"/>
  <c r="BO97" i="29"/>
  <c r="BN97" i="29"/>
  <c r="BM97" i="29"/>
  <c r="BL97" i="29"/>
  <c r="BK97" i="29"/>
  <c r="BJ97" i="29"/>
  <c r="BI97" i="29"/>
  <c r="BH97" i="29"/>
  <c r="BG97" i="29"/>
  <c r="BF97" i="29"/>
  <c r="BE97" i="29"/>
  <c r="BD97" i="29"/>
  <c r="BC97" i="29"/>
  <c r="BB97" i="29"/>
  <c r="BA97" i="29"/>
  <c r="AZ97" i="29"/>
  <c r="AY97" i="29"/>
  <c r="AX97" i="29"/>
  <c r="AW97" i="29"/>
  <c r="AV97" i="29"/>
  <c r="AU97" i="29"/>
  <c r="AT97" i="29"/>
  <c r="AS97" i="29"/>
  <c r="AR97" i="29"/>
  <c r="AQ97" i="29"/>
  <c r="AP97" i="29"/>
  <c r="AO97" i="29"/>
  <c r="AN97" i="29"/>
  <c r="AM97" i="29"/>
  <c r="AL97" i="29"/>
  <c r="AK97" i="29"/>
  <c r="AJ97" i="29"/>
  <c r="AI97" i="29"/>
  <c r="AH97" i="29"/>
  <c r="AG97" i="29"/>
  <c r="AF97" i="29"/>
  <c r="AE97" i="29"/>
  <c r="AD97" i="29"/>
  <c r="AC97" i="29"/>
  <c r="AB97" i="29"/>
  <c r="AA97" i="29"/>
  <c r="Z97" i="29"/>
  <c r="Y97" i="29"/>
  <c r="X97" i="29"/>
  <c r="W97" i="29"/>
  <c r="V97" i="29"/>
  <c r="U97" i="29"/>
  <c r="T97" i="29"/>
  <c r="S97" i="29"/>
  <c r="R97" i="29"/>
  <c r="Q97" i="29"/>
  <c r="P97" i="29"/>
  <c r="O97" i="29"/>
  <c r="N97" i="29"/>
  <c r="M97" i="29"/>
  <c r="L97" i="29"/>
  <c r="K97" i="29"/>
  <c r="J97" i="29"/>
  <c r="I97" i="29"/>
  <c r="CA96" i="29"/>
  <c r="BZ96" i="29"/>
  <c r="BY96" i="29"/>
  <c r="BX96" i="29"/>
  <c r="BW96" i="29"/>
  <c r="BV96" i="29"/>
  <c r="BU96" i="29"/>
  <c r="BT96" i="29"/>
  <c r="BS96" i="29"/>
  <c r="BR96" i="29"/>
  <c r="BQ96" i="29"/>
  <c r="BP96" i="29"/>
  <c r="BO96" i="29"/>
  <c r="BN96" i="29"/>
  <c r="BM96" i="29"/>
  <c r="BL96" i="29"/>
  <c r="BK96" i="29"/>
  <c r="BJ96" i="29"/>
  <c r="BI96" i="29"/>
  <c r="BH96" i="29"/>
  <c r="BG96" i="29"/>
  <c r="BF96" i="29"/>
  <c r="BE96" i="29"/>
  <c r="BD96" i="29"/>
  <c r="BC96" i="29"/>
  <c r="BB96" i="29"/>
  <c r="BA96" i="29"/>
  <c r="AZ96" i="29"/>
  <c r="AY96" i="29"/>
  <c r="AX96" i="29"/>
  <c r="AW96" i="29"/>
  <c r="AV96" i="29"/>
  <c r="AU96" i="29"/>
  <c r="AT96" i="29"/>
  <c r="AS96" i="29"/>
  <c r="AR96" i="29"/>
  <c r="AQ96" i="29"/>
  <c r="AP96" i="29"/>
  <c r="AO96" i="29"/>
  <c r="AN96" i="29"/>
  <c r="AM96" i="29"/>
  <c r="AL96" i="29"/>
  <c r="AK96" i="29"/>
  <c r="AJ96" i="29"/>
  <c r="AI96" i="29"/>
  <c r="AH96" i="29"/>
  <c r="AG96" i="29"/>
  <c r="AF96" i="29"/>
  <c r="AE96" i="29"/>
  <c r="AD96" i="29"/>
  <c r="AC96" i="29"/>
  <c r="AB96" i="29"/>
  <c r="AA96" i="29"/>
  <c r="Z96" i="29"/>
  <c r="Y96" i="29"/>
  <c r="X96" i="29"/>
  <c r="W96" i="29"/>
  <c r="V96" i="29"/>
  <c r="U96" i="29"/>
  <c r="T96" i="29"/>
  <c r="S96" i="29"/>
  <c r="R96" i="29"/>
  <c r="Q96" i="29"/>
  <c r="P96" i="29"/>
  <c r="O96" i="29"/>
  <c r="N96" i="29"/>
  <c r="M96" i="29"/>
  <c r="L96" i="29"/>
  <c r="K96" i="29"/>
  <c r="J96" i="29"/>
  <c r="I96" i="29"/>
  <c r="CA95" i="29"/>
  <c r="BZ95" i="29"/>
  <c r="BY95" i="29"/>
  <c r="BX95" i="29"/>
  <c r="BW95" i="29"/>
  <c r="BV95" i="29"/>
  <c r="BU95" i="29"/>
  <c r="BT95" i="29"/>
  <c r="BS95" i="29"/>
  <c r="BR95" i="29"/>
  <c r="BQ95" i="29"/>
  <c r="BP95" i="29"/>
  <c r="BO95" i="29"/>
  <c r="BN95" i="29"/>
  <c r="BM95" i="29"/>
  <c r="BL95" i="29"/>
  <c r="BK95" i="29"/>
  <c r="BJ95" i="29"/>
  <c r="BI95" i="29"/>
  <c r="BH95" i="29"/>
  <c r="BG95" i="29"/>
  <c r="BF95" i="29"/>
  <c r="BE95" i="29"/>
  <c r="BD95" i="29"/>
  <c r="BC95" i="29"/>
  <c r="BB95" i="29"/>
  <c r="BA95" i="29"/>
  <c r="AZ95" i="29"/>
  <c r="AY95" i="29"/>
  <c r="AX95" i="29"/>
  <c r="AW95" i="29"/>
  <c r="AV95" i="29"/>
  <c r="AU95" i="29"/>
  <c r="AT95" i="29"/>
  <c r="AS95" i="29"/>
  <c r="AR95" i="29"/>
  <c r="AQ95" i="29"/>
  <c r="AP95" i="29"/>
  <c r="AO95" i="29"/>
  <c r="AN95" i="29"/>
  <c r="AM95" i="29"/>
  <c r="AL95" i="29"/>
  <c r="AK95" i="29"/>
  <c r="AJ95" i="29"/>
  <c r="AI95" i="29"/>
  <c r="AH95" i="29"/>
  <c r="AG95" i="29"/>
  <c r="AF95" i="29"/>
  <c r="AE95" i="29"/>
  <c r="AD95" i="29"/>
  <c r="AC95" i="29"/>
  <c r="AB95" i="29"/>
  <c r="AA95" i="29"/>
  <c r="Z95" i="29"/>
  <c r="Y95" i="29"/>
  <c r="X95" i="29"/>
  <c r="W95" i="29"/>
  <c r="V95" i="29"/>
  <c r="U95" i="29"/>
  <c r="T95" i="29"/>
  <c r="S95" i="29"/>
  <c r="R95" i="29"/>
  <c r="Q95" i="29"/>
  <c r="P95" i="29"/>
  <c r="O95" i="29"/>
  <c r="N95" i="29"/>
  <c r="M95" i="29"/>
  <c r="L95" i="29"/>
  <c r="K95" i="29"/>
  <c r="J95" i="29"/>
  <c r="I95" i="29"/>
  <c r="CA94" i="29"/>
  <c r="BZ94" i="29"/>
  <c r="BY94" i="29"/>
  <c r="BX94" i="29"/>
  <c r="BW94" i="29"/>
  <c r="BV94" i="29"/>
  <c r="BU94" i="29"/>
  <c r="BT94" i="29"/>
  <c r="BS94" i="29"/>
  <c r="BR94" i="29"/>
  <c r="BQ94" i="29"/>
  <c r="BP94" i="29"/>
  <c r="BO94" i="29"/>
  <c r="BN94" i="29"/>
  <c r="BM94" i="29"/>
  <c r="BL94" i="29"/>
  <c r="BK94" i="29"/>
  <c r="BJ94" i="29"/>
  <c r="BI94" i="29"/>
  <c r="BH94" i="29"/>
  <c r="BG94" i="29"/>
  <c r="BF94" i="29"/>
  <c r="BE94" i="29"/>
  <c r="BD94" i="29"/>
  <c r="BC94" i="29"/>
  <c r="BB94" i="29"/>
  <c r="BA94" i="29"/>
  <c r="AZ94" i="29"/>
  <c r="AY94" i="29"/>
  <c r="AX94" i="29"/>
  <c r="AW94" i="29"/>
  <c r="AV94" i="29"/>
  <c r="AU94" i="29"/>
  <c r="AT94" i="29"/>
  <c r="AS94" i="29"/>
  <c r="AR94" i="29"/>
  <c r="AQ94" i="29"/>
  <c r="AP94" i="29"/>
  <c r="AO94" i="29"/>
  <c r="AN94" i="29"/>
  <c r="AM94" i="29"/>
  <c r="AL94" i="29"/>
  <c r="AK94" i="29"/>
  <c r="AJ94" i="29"/>
  <c r="AI94" i="29"/>
  <c r="AH94" i="29"/>
  <c r="AG94" i="29"/>
  <c r="AF94" i="29"/>
  <c r="AE94" i="29"/>
  <c r="AD94" i="29"/>
  <c r="AC94" i="29"/>
  <c r="AB94" i="29"/>
  <c r="AA94" i="29"/>
  <c r="Z94" i="29"/>
  <c r="Y94" i="29"/>
  <c r="X94" i="29"/>
  <c r="W94" i="29"/>
  <c r="V94" i="29"/>
  <c r="U94" i="29"/>
  <c r="T94" i="29"/>
  <c r="S94" i="29"/>
  <c r="R94" i="29"/>
  <c r="Q94" i="29"/>
  <c r="P94" i="29"/>
  <c r="O94" i="29"/>
  <c r="N94" i="29"/>
  <c r="M94" i="29"/>
  <c r="L94" i="29"/>
  <c r="K94" i="29"/>
  <c r="J94" i="29"/>
  <c r="I94" i="29"/>
  <c r="CA93" i="29"/>
  <c r="BZ93" i="29"/>
  <c r="BY93" i="29"/>
  <c r="BX93" i="29"/>
  <c r="BW93" i="29"/>
  <c r="BV93" i="29"/>
  <c r="BU93" i="29"/>
  <c r="BT93" i="29"/>
  <c r="BS93" i="29"/>
  <c r="BR93" i="29"/>
  <c r="BQ93" i="29"/>
  <c r="BP93" i="29"/>
  <c r="BO93" i="29"/>
  <c r="BN93" i="29"/>
  <c r="BM93" i="29"/>
  <c r="BL93" i="29"/>
  <c r="BK93" i="29"/>
  <c r="BJ93" i="29"/>
  <c r="BI93" i="29"/>
  <c r="BH93" i="29"/>
  <c r="BG93" i="29"/>
  <c r="BF93" i="29"/>
  <c r="BE93" i="29"/>
  <c r="BD93" i="29"/>
  <c r="BC93" i="29"/>
  <c r="BB93" i="29"/>
  <c r="BA93" i="29"/>
  <c r="AZ93" i="29"/>
  <c r="AY93" i="29"/>
  <c r="AX93" i="29"/>
  <c r="AW93" i="29"/>
  <c r="AV93" i="29"/>
  <c r="AU93" i="29"/>
  <c r="AT93" i="29"/>
  <c r="AS93" i="29"/>
  <c r="AR93" i="29"/>
  <c r="AQ93" i="29"/>
  <c r="AP93" i="29"/>
  <c r="AO93" i="29"/>
  <c r="AN93" i="29"/>
  <c r="AM93" i="29"/>
  <c r="AL93" i="29"/>
  <c r="AK93" i="29"/>
  <c r="AJ93" i="29"/>
  <c r="AI93" i="29"/>
  <c r="AH93" i="29"/>
  <c r="AG93" i="29"/>
  <c r="AF93" i="29"/>
  <c r="AE93" i="29"/>
  <c r="AD93" i="29"/>
  <c r="AC93" i="29"/>
  <c r="AB93" i="29"/>
  <c r="AA93" i="29"/>
  <c r="Z93" i="29"/>
  <c r="Y93" i="29"/>
  <c r="X93" i="29"/>
  <c r="W93" i="29"/>
  <c r="V93" i="29"/>
  <c r="U93" i="29"/>
  <c r="T93" i="29"/>
  <c r="S93" i="29"/>
  <c r="R93" i="29"/>
  <c r="Q93" i="29"/>
  <c r="P93" i="29"/>
  <c r="O93" i="29"/>
  <c r="N93" i="29"/>
  <c r="M93" i="29"/>
  <c r="L93" i="29"/>
  <c r="K93" i="29"/>
  <c r="J93" i="29"/>
  <c r="I93" i="29"/>
  <c r="CA92" i="29"/>
  <c r="BZ92" i="29"/>
  <c r="BY92" i="29"/>
  <c r="BX92" i="29"/>
  <c r="BW92" i="29"/>
  <c r="BV92" i="29"/>
  <c r="BU92" i="29"/>
  <c r="BT92" i="29"/>
  <c r="BS92" i="29"/>
  <c r="BR92" i="29"/>
  <c r="BQ92" i="29"/>
  <c r="BP92" i="29"/>
  <c r="BO92" i="29"/>
  <c r="BN92" i="29"/>
  <c r="BM92" i="29"/>
  <c r="BL92" i="29"/>
  <c r="BK92" i="29"/>
  <c r="BJ92" i="29"/>
  <c r="BI92" i="29"/>
  <c r="BH92" i="29"/>
  <c r="BG92" i="29"/>
  <c r="BF92" i="29"/>
  <c r="BE92" i="29"/>
  <c r="BD92" i="29"/>
  <c r="BC92" i="29"/>
  <c r="BB92" i="29"/>
  <c r="BA92" i="29"/>
  <c r="AZ92" i="29"/>
  <c r="AY92" i="29"/>
  <c r="AX92" i="29"/>
  <c r="AW92" i="29"/>
  <c r="AV92" i="29"/>
  <c r="AU92" i="29"/>
  <c r="AT92" i="29"/>
  <c r="AS92" i="29"/>
  <c r="AR92" i="29"/>
  <c r="AQ92" i="29"/>
  <c r="AP92" i="29"/>
  <c r="AO92" i="29"/>
  <c r="AN92" i="29"/>
  <c r="AM92" i="29"/>
  <c r="AL92" i="29"/>
  <c r="AK92" i="29"/>
  <c r="AJ92" i="29"/>
  <c r="AI92" i="29"/>
  <c r="AH92" i="29"/>
  <c r="AG92" i="29"/>
  <c r="AF92" i="29"/>
  <c r="AE92" i="29"/>
  <c r="AD92" i="29"/>
  <c r="AC92" i="29"/>
  <c r="AB92" i="29"/>
  <c r="AA92" i="29"/>
  <c r="Z92" i="29"/>
  <c r="Y92" i="29"/>
  <c r="X92" i="29"/>
  <c r="W92" i="29"/>
  <c r="V92" i="29"/>
  <c r="U92" i="29"/>
  <c r="T92" i="29"/>
  <c r="S92" i="29"/>
  <c r="R92" i="29"/>
  <c r="Q92" i="29"/>
  <c r="P92" i="29"/>
  <c r="O92" i="29"/>
  <c r="N92" i="29"/>
  <c r="M92" i="29"/>
  <c r="L92" i="29"/>
  <c r="K92" i="29"/>
  <c r="J92" i="29"/>
  <c r="I92" i="29"/>
  <c r="CA91" i="29"/>
  <c r="BZ91" i="29"/>
  <c r="BY91" i="29"/>
  <c r="BX91" i="29"/>
  <c r="BW91" i="29"/>
  <c r="BV91" i="29"/>
  <c r="BU91" i="29"/>
  <c r="BT91" i="29"/>
  <c r="BS91" i="29"/>
  <c r="BR91" i="29"/>
  <c r="BQ91" i="29"/>
  <c r="BP91" i="29"/>
  <c r="BO91" i="29"/>
  <c r="BN91" i="29"/>
  <c r="BM91" i="29"/>
  <c r="BL91" i="29"/>
  <c r="BK91" i="29"/>
  <c r="BJ91" i="29"/>
  <c r="BI91" i="29"/>
  <c r="BH91" i="29"/>
  <c r="BG91" i="29"/>
  <c r="BF91" i="29"/>
  <c r="BE91" i="29"/>
  <c r="BD91" i="29"/>
  <c r="BC91" i="29"/>
  <c r="BB91" i="29"/>
  <c r="BA91" i="29"/>
  <c r="AZ91" i="29"/>
  <c r="AY91" i="29"/>
  <c r="AX91" i="29"/>
  <c r="AW91" i="29"/>
  <c r="AV91" i="29"/>
  <c r="AU91" i="29"/>
  <c r="AT91" i="29"/>
  <c r="AS91" i="29"/>
  <c r="AR91" i="29"/>
  <c r="AQ91" i="29"/>
  <c r="AP91" i="29"/>
  <c r="AO91" i="29"/>
  <c r="AN91" i="29"/>
  <c r="AM91" i="29"/>
  <c r="AL91" i="29"/>
  <c r="AK91" i="29"/>
  <c r="AJ91" i="29"/>
  <c r="AI91" i="29"/>
  <c r="AH91" i="29"/>
  <c r="AG91" i="29"/>
  <c r="AF91" i="29"/>
  <c r="AE91" i="29"/>
  <c r="AD91" i="29"/>
  <c r="AC91" i="29"/>
  <c r="AB91" i="29"/>
  <c r="AA91" i="29"/>
  <c r="Z91" i="29"/>
  <c r="Y91" i="29"/>
  <c r="X91" i="29"/>
  <c r="W91" i="29"/>
  <c r="V91" i="29"/>
  <c r="U91" i="29"/>
  <c r="T91" i="29"/>
  <c r="S91" i="29"/>
  <c r="R91" i="29"/>
  <c r="Q91" i="29"/>
  <c r="P91" i="29"/>
  <c r="O91" i="29"/>
  <c r="N91" i="29"/>
  <c r="M91" i="29"/>
  <c r="L91" i="29"/>
  <c r="K91" i="29"/>
  <c r="J91" i="29"/>
  <c r="I91" i="29"/>
  <c r="CA90" i="29"/>
  <c r="BZ90" i="29"/>
  <c r="BY90" i="29"/>
  <c r="BX90" i="29"/>
  <c r="BW90" i="29"/>
  <c r="BV90" i="29"/>
  <c r="BU90" i="29"/>
  <c r="BT90" i="29"/>
  <c r="BS90" i="29"/>
  <c r="BR90" i="29"/>
  <c r="BQ90" i="29"/>
  <c r="BP90" i="29"/>
  <c r="BO90" i="29"/>
  <c r="BN90" i="29"/>
  <c r="BM90" i="29"/>
  <c r="BL90" i="29"/>
  <c r="BK90" i="29"/>
  <c r="BJ90" i="29"/>
  <c r="BI90" i="29"/>
  <c r="BH90" i="29"/>
  <c r="BG90" i="29"/>
  <c r="BF90" i="29"/>
  <c r="BE90" i="29"/>
  <c r="BD90" i="29"/>
  <c r="BC90" i="29"/>
  <c r="BB90" i="29"/>
  <c r="BA90" i="29"/>
  <c r="AZ90" i="29"/>
  <c r="AY90" i="29"/>
  <c r="AX90" i="29"/>
  <c r="AW90" i="29"/>
  <c r="AV90" i="29"/>
  <c r="AU90" i="29"/>
  <c r="AT90" i="29"/>
  <c r="AS90" i="29"/>
  <c r="AR90" i="29"/>
  <c r="AQ90" i="29"/>
  <c r="AP90" i="29"/>
  <c r="AO90" i="29"/>
  <c r="AN90" i="29"/>
  <c r="AM90" i="29"/>
  <c r="AL90" i="29"/>
  <c r="AK90" i="29"/>
  <c r="AJ90" i="29"/>
  <c r="AI90" i="29"/>
  <c r="AH90" i="29"/>
  <c r="AG90" i="29"/>
  <c r="AF90" i="29"/>
  <c r="AE90" i="29"/>
  <c r="AD90" i="29"/>
  <c r="AC90" i="29"/>
  <c r="AB90" i="29"/>
  <c r="AA90" i="29"/>
  <c r="Z90" i="29"/>
  <c r="Y90" i="29"/>
  <c r="X90" i="29"/>
  <c r="W90" i="29"/>
  <c r="V90" i="29"/>
  <c r="U90" i="29"/>
  <c r="T90" i="29"/>
  <c r="S90" i="29"/>
  <c r="R90" i="29"/>
  <c r="Q90" i="29"/>
  <c r="P90" i="29"/>
  <c r="O90" i="29"/>
  <c r="N90" i="29"/>
  <c r="M90" i="29"/>
  <c r="L90" i="29"/>
  <c r="K90" i="29"/>
  <c r="J90" i="29"/>
  <c r="I90" i="29"/>
  <c r="CA89" i="29"/>
  <c r="BZ89" i="29"/>
  <c r="BY89" i="29"/>
  <c r="BX89" i="29"/>
  <c r="BW89" i="29"/>
  <c r="BV89" i="29"/>
  <c r="BU89" i="29"/>
  <c r="BT89" i="29"/>
  <c r="BS89" i="29"/>
  <c r="BR89" i="29"/>
  <c r="BQ89" i="29"/>
  <c r="BP89" i="29"/>
  <c r="BO89" i="29"/>
  <c r="BN89" i="29"/>
  <c r="BM89" i="29"/>
  <c r="BL89" i="29"/>
  <c r="BK89" i="29"/>
  <c r="BJ89" i="29"/>
  <c r="BI89" i="29"/>
  <c r="BH89" i="29"/>
  <c r="BG89" i="29"/>
  <c r="BF89" i="29"/>
  <c r="BE89" i="29"/>
  <c r="BD89" i="29"/>
  <c r="BC89" i="29"/>
  <c r="BB89" i="29"/>
  <c r="BA89" i="29"/>
  <c r="AZ89" i="29"/>
  <c r="AY89" i="29"/>
  <c r="AX89" i="29"/>
  <c r="AW89" i="29"/>
  <c r="AV89" i="29"/>
  <c r="AU89" i="29"/>
  <c r="AT89" i="29"/>
  <c r="AS89" i="29"/>
  <c r="AR89" i="29"/>
  <c r="AQ89" i="29"/>
  <c r="AP89" i="29"/>
  <c r="AO89" i="29"/>
  <c r="AN89" i="29"/>
  <c r="AM89" i="29"/>
  <c r="AL89" i="29"/>
  <c r="AK89" i="29"/>
  <c r="AJ89" i="29"/>
  <c r="AI89" i="29"/>
  <c r="AH89" i="29"/>
  <c r="AG89" i="29"/>
  <c r="AF89" i="29"/>
  <c r="AE89" i="29"/>
  <c r="AD89" i="29"/>
  <c r="AC89" i="29"/>
  <c r="AB89" i="29"/>
  <c r="AA89" i="29"/>
  <c r="Z89" i="29"/>
  <c r="Y89" i="29"/>
  <c r="X89" i="29"/>
  <c r="W89" i="29"/>
  <c r="V89" i="29"/>
  <c r="U89" i="29"/>
  <c r="T89" i="29"/>
  <c r="S89" i="29"/>
  <c r="R89" i="29"/>
  <c r="Q89" i="29"/>
  <c r="P89" i="29"/>
  <c r="O89" i="29"/>
  <c r="N89" i="29"/>
  <c r="M89" i="29"/>
  <c r="L89" i="29"/>
  <c r="K89" i="29"/>
  <c r="J89" i="29"/>
  <c r="I89" i="29"/>
  <c r="CA88" i="29"/>
  <c r="BZ88" i="29"/>
  <c r="BY88" i="29"/>
  <c r="BX88" i="29"/>
  <c r="BW88" i="29"/>
  <c r="BV88" i="29"/>
  <c r="BU88" i="29"/>
  <c r="BT88" i="29"/>
  <c r="BS88" i="29"/>
  <c r="BR88" i="29"/>
  <c r="BQ88" i="29"/>
  <c r="BP88" i="29"/>
  <c r="BO88" i="29"/>
  <c r="BN88" i="29"/>
  <c r="BM88" i="29"/>
  <c r="BL88" i="29"/>
  <c r="BK88" i="29"/>
  <c r="BJ88" i="29"/>
  <c r="BI88" i="29"/>
  <c r="BH88" i="29"/>
  <c r="BG88" i="29"/>
  <c r="BF88" i="29"/>
  <c r="BE88" i="29"/>
  <c r="BD88" i="29"/>
  <c r="BC88" i="29"/>
  <c r="BB88" i="29"/>
  <c r="BA88" i="29"/>
  <c r="AZ88" i="29"/>
  <c r="AY88" i="29"/>
  <c r="AX88" i="29"/>
  <c r="AW88" i="29"/>
  <c r="AV88" i="29"/>
  <c r="AU88" i="29"/>
  <c r="AT88" i="29"/>
  <c r="AS88" i="29"/>
  <c r="AR88" i="29"/>
  <c r="AQ88" i="29"/>
  <c r="AP88" i="29"/>
  <c r="AO88" i="29"/>
  <c r="AN88" i="29"/>
  <c r="AM88" i="29"/>
  <c r="AL88" i="29"/>
  <c r="AK88" i="29"/>
  <c r="AJ88" i="29"/>
  <c r="AI88" i="29"/>
  <c r="AH88" i="29"/>
  <c r="AG88" i="29"/>
  <c r="AF88" i="29"/>
  <c r="AE88" i="29"/>
  <c r="AD88" i="29"/>
  <c r="AC88" i="29"/>
  <c r="AB88" i="29"/>
  <c r="AA88" i="29"/>
  <c r="Z88" i="29"/>
  <c r="Y88" i="29"/>
  <c r="X88" i="29"/>
  <c r="W88" i="29"/>
  <c r="V88" i="29"/>
  <c r="U88" i="29"/>
  <c r="T88" i="29"/>
  <c r="S88" i="29"/>
  <c r="R88" i="29"/>
  <c r="Q88" i="29"/>
  <c r="P88" i="29"/>
  <c r="O88" i="29"/>
  <c r="N88" i="29"/>
  <c r="M88" i="29"/>
  <c r="L88" i="29"/>
  <c r="K88" i="29"/>
  <c r="J88" i="29"/>
  <c r="I88" i="29"/>
  <c r="CA87" i="29"/>
  <c r="BZ87" i="29"/>
  <c r="BY87" i="29"/>
  <c r="BX87" i="29"/>
  <c r="BW87" i="29"/>
  <c r="BV87" i="29"/>
  <c r="BU87" i="29"/>
  <c r="BT87" i="29"/>
  <c r="BS87" i="29"/>
  <c r="BR87" i="29"/>
  <c r="BQ87" i="29"/>
  <c r="BP87" i="29"/>
  <c r="BO87" i="29"/>
  <c r="BN87" i="29"/>
  <c r="BM87" i="29"/>
  <c r="BL87" i="29"/>
  <c r="BK87" i="29"/>
  <c r="BJ87" i="29"/>
  <c r="BI87" i="29"/>
  <c r="BH87" i="29"/>
  <c r="BG87" i="29"/>
  <c r="BF87" i="29"/>
  <c r="BE87" i="29"/>
  <c r="BD87" i="29"/>
  <c r="BC87" i="29"/>
  <c r="BB87" i="29"/>
  <c r="BA87" i="29"/>
  <c r="AZ87" i="29"/>
  <c r="AY87" i="29"/>
  <c r="AX87" i="29"/>
  <c r="AW87" i="29"/>
  <c r="AV87" i="29"/>
  <c r="AU87" i="29"/>
  <c r="AT87" i="29"/>
  <c r="AS87" i="29"/>
  <c r="AR87" i="29"/>
  <c r="AQ87" i="29"/>
  <c r="AP87" i="29"/>
  <c r="AO87" i="29"/>
  <c r="AN87" i="29"/>
  <c r="AM87" i="29"/>
  <c r="AL87" i="29"/>
  <c r="AK87" i="29"/>
  <c r="AJ87" i="29"/>
  <c r="AI87" i="29"/>
  <c r="AH87" i="29"/>
  <c r="AG87" i="29"/>
  <c r="AF87" i="29"/>
  <c r="AE87" i="29"/>
  <c r="AD87" i="29"/>
  <c r="AC87" i="29"/>
  <c r="AB87" i="29"/>
  <c r="AA87" i="29"/>
  <c r="Z87" i="29"/>
  <c r="Y87" i="29"/>
  <c r="X87" i="29"/>
  <c r="W87" i="29"/>
  <c r="V87" i="29"/>
  <c r="U87" i="29"/>
  <c r="T87" i="29"/>
  <c r="S87" i="29"/>
  <c r="R87" i="29"/>
  <c r="Q87" i="29"/>
  <c r="P87" i="29"/>
  <c r="O87" i="29"/>
  <c r="N87" i="29"/>
  <c r="M87" i="29"/>
  <c r="L87" i="29"/>
  <c r="K87" i="29"/>
  <c r="J87" i="29"/>
  <c r="I87" i="29"/>
  <c r="CA86" i="29"/>
  <c r="BZ86" i="29"/>
  <c r="BY86" i="29"/>
  <c r="BX86" i="29"/>
  <c r="BW86" i="29"/>
  <c r="BV86" i="29"/>
  <c r="BU86" i="29"/>
  <c r="BT86" i="29"/>
  <c r="BS86" i="29"/>
  <c r="BR86" i="29"/>
  <c r="BQ86" i="29"/>
  <c r="BP86" i="29"/>
  <c r="BO86" i="29"/>
  <c r="BN86" i="29"/>
  <c r="BM86" i="29"/>
  <c r="BL86" i="29"/>
  <c r="BK86" i="29"/>
  <c r="BJ86" i="29"/>
  <c r="BI86" i="29"/>
  <c r="BH86" i="29"/>
  <c r="BG86" i="29"/>
  <c r="BF86" i="29"/>
  <c r="BE86" i="29"/>
  <c r="BD86" i="29"/>
  <c r="BC86" i="29"/>
  <c r="BB86" i="29"/>
  <c r="BA86" i="29"/>
  <c r="AZ86" i="29"/>
  <c r="AY86" i="29"/>
  <c r="AX86" i="29"/>
  <c r="AW86" i="29"/>
  <c r="AV86" i="29"/>
  <c r="AU86" i="29"/>
  <c r="AT86" i="29"/>
  <c r="AS86" i="29"/>
  <c r="AR86" i="29"/>
  <c r="AQ86" i="29"/>
  <c r="AP86" i="29"/>
  <c r="AO86" i="29"/>
  <c r="AN86" i="29"/>
  <c r="AM86" i="29"/>
  <c r="AL86" i="29"/>
  <c r="AK86" i="29"/>
  <c r="AJ86" i="29"/>
  <c r="AI86" i="29"/>
  <c r="AH86" i="29"/>
  <c r="AG86" i="29"/>
  <c r="AF86" i="29"/>
  <c r="AE86" i="29"/>
  <c r="AD86" i="29"/>
  <c r="AC86" i="29"/>
  <c r="AB86" i="29"/>
  <c r="AA86" i="29"/>
  <c r="Z86" i="29"/>
  <c r="Y86" i="29"/>
  <c r="X86" i="29"/>
  <c r="W86" i="29"/>
  <c r="V86" i="29"/>
  <c r="U86" i="29"/>
  <c r="T86" i="29"/>
  <c r="S86" i="29"/>
  <c r="R86" i="29"/>
  <c r="Q86" i="29"/>
  <c r="P86" i="29"/>
  <c r="O86" i="29"/>
  <c r="N86" i="29"/>
  <c r="M86" i="29"/>
  <c r="L86" i="29"/>
  <c r="K86" i="29"/>
  <c r="J86" i="29"/>
  <c r="I86" i="29"/>
  <c r="CA85" i="29"/>
  <c r="BZ85" i="29"/>
  <c r="BY85" i="29"/>
  <c r="BX85" i="29"/>
  <c r="BW85" i="29"/>
  <c r="BV85" i="29"/>
  <c r="BU85" i="29"/>
  <c r="BT85" i="29"/>
  <c r="BS85" i="29"/>
  <c r="BR85" i="29"/>
  <c r="BQ85" i="29"/>
  <c r="BP85" i="29"/>
  <c r="BO85" i="29"/>
  <c r="BN85" i="29"/>
  <c r="BM85" i="29"/>
  <c r="BL85" i="29"/>
  <c r="BK85" i="29"/>
  <c r="BJ85" i="29"/>
  <c r="BI85" i="29"/>
  <c r="BH85" i="29"/>
  <c r="BG85" i="29"/>
  <c r="BF85" i="29"/>
  <c r="BE85" i="29"/>
  <c r="BD85" i="29"/>
  <c r="BC85" i="29"/>
  <c r="BB85" i="29"/>
  <c r="BA85" i="29"/>
  <c r="AZ85" i="29"/>
  <c r="AY85" i="29"/>
  <c r="AX85" i="29"/>
  <c r="AW85" i="29"/>
  <c r="AV85" i="29"/>
  <c r="AU85" i="29"/>
  <c r="AT85" i="29"/>
  <c r="AS85" i="29"/>
  <c r="AR85" i="29"/>
  <c r="AQ85" i="29"/>
  <c r="AP85" i="29"/>
  <c r="AO85" i="29"/>
  <c r="AN85" i="29"/>
  <c r="AM85" i="29"/>
  <c r="AL85" i="29"/>
  <c r="AK85" i="29"/>
  <c r="AJ85" i="29"/>
  <c r="AI85" i="29"/>
  <c r="AH85" i="29"/>
  <c r="AG85" i="29"/>
  <c r="AF85" i="29"/>
  <c r="AE85" i="29"/>
  <c r="AD85" i="29"/>
  <c r="AC85" i="29"/>
  <c r="AB85" i="29"/>
  <c r="AA85" i="29"/>
  <c r="Z85" i="29"/>
  <c r="Y85" i="29"/>
  <c r="X85" i="29"/>
  <c r="W85" i="29"/>
  <c r="V85" i="29"/>
  <c r="U85" i="29"/>
  <c r="T85" i="29"/>
  <c r="S85" i="29"/>
  <c r="R85" i="29"/>
  <c r="Q85" i="29"/>
  <c r="P85" i="29"/>
  <c r="O85" i="29"/>
  <c r="N85" i="29"/>
  <c r="M85" i="29"/>
  <c r="L85" i="29"/>
  <c r="K85" i="29"/>
  <c r="J85" i="29"/>
  <c r="I85" i="29"/>
  <c r="CA84" i="29"/>
  <c r="BZ84" i="29"/>
  <c r="BY84" i="29"/>
  <c r="BX84" i="29"/>
  <c r="BW84" i="29"/>
  <c r="BV84" i="29"/>
  <c r="BU84" i="29"/>
  <c r="BT84" i="29"/>
  <c r="BS84" i="29"/>
  <c r="BR84" i="29"/>
  <c r="BQ84" i="29"/>
  <c r="BP84" i="29"/>
  <c r="BO84" i="29"/>
  <c r="BN84" i="29"/>
  <c r="BM84" i="29"/>
  <c r="BL84" i="29"/>
  <c r="BK84" i="29"/>
  <c r="BJ84" i="29"/>
  <c r="BI84" i="29"/>
  <c r="BH84" i="29"/>
  <c r="BG84" i="29"/>
  <c r="BF84" i="29"/>
  <c r="BE84" i="29"/>
  <c r="BD84" i="29"/>
  <c r="BC84" i="29"/>
  <c r="BB84" i="29"/>
  <c r="BA84" i="29"/>
  <c r="AZ84" i="29"/>
  <c r="AY84" i="29"/>
  <c r="AX84" i="29"/>
  <c r="AW84" i="29"/>
  <c r="AV84" i="29"/>
  <c r="AU84" i="29"/>
  <c r="AT84" i="29"/>
  <c r="AS84" i="29"/>
  <c r="AR84" i="29"/>
  <c r="AQ84" i="29"/>
  <c r="AP84" i="29"/>
  <c r="AO84" i="29"/>
  <c r="AN84" i="29"/>
  <c r="AM84" i="29"/>
  <c r="AL84" i="29"/>
  <c r="AK84" i="29"/>
  <c r="AJ84" i="29"/>
  <c r="AI84" i="29"/>
  <c r="AH84" i="29"/>
  <c r="AG84" i="29"/>
  <c r="AF84" i="29"/>
  <c r="AE84" i="29"/>
  <c r="AD84" i="29"/>
  <c r="AC84" i="29"/>
  <c r="AB84" i="29"/>
  <c r="AA84" i="29"/>
  <c r="Z84" i="29"/>
  <c r="Y84" i="29"/>
  <c r="X84" i="29"/>
  <c r="W84" i="29"/>
  <c r="V84" i="29"/>
  <c r="U84" i="29"/>
  <c r="T84" i="29"/>
  <c r="S84" i="29"/>
  <c r="R84" i="29"/>
  <c r="Q84" i="29"/>
  <c r="P84" i="29"/>
  <c r="O84" i="29"/>
  <c r="N84" i="29"/>
  <c r="M84" i="29"/>
  <c r="L84" i="29"/>
  <c r="K84" i="29"/>
  <c r="J84" i="29"/>
  <c r="I84" i="29"/>
  <c r="CA83" i="29"/>
  <c r="BZ83" i="29"/>
  <c r="BY83" i="29"/>
  <c r="BX83" i="29"/>
  <c r="BW83" i="29"/>
  <c r="BV83" i="29"/>
  <c r="BU83" i="29"/>
  <c r="BT83" i="29"/>
  <c r="BS83" i="29"/>
  <c r="BR83" i="29"/>
  <c r="BQ83" i="29"/>
  <c r="BP83" i="29"/>
  <c r="BO83" i="29"/>
  <c r="BN83" i="29"/>
  <c r="BM83" i="29"/>
  <c r="BL83" i="29"/>
  <c r="BK83" i="29"/>
  <c r="BJ83" i="29"/>
  <c r="BI83" i="29"/>
  <c r="BH83" i="29"/>
  <c r="BG83" i="29"/>
  <c r="BF83" i="29"/>
  <c r="BE83" i="29"/>
  <c r="BD83" i="29"/>
  <c r="BC83" i="29"/>
  <c r="BB83" i="29"/>
  <c r="BA83" i="29"/>
  <c r="AZ83" i="29"/>
  <c r="AY83" i="29"/>
  <c r="AX83" i="29"/>
  <c r="AW83" i="29"/>
  <c r="AV83" i="29"/>
  <c r="AU83" i="29"/>
  <c r="AT83" i="29"/>
  <c r="AS83" i="29"/>
  <c r="AR83" i="29"/>
  <c r="AQ83" i="29"/>
  <c r="AP83" i="29"/>
  <c r="AO83" i="29"/>
  <c r="AN83" i="29"/>
  <c r="AM83" i="29"/>
  <c r="AL83" i="29"/>
  <c r="AK83" i="29"/>
  <c r="AJ83" i="29"/>
  <c r="AI83" i="29"/>
  <c r="AH83" i="29"/>
  <c r="AG83" i="29"/>
  <c r="AF83" i="29"/>
  <c r="AE83" i="29"/>
  <c r="AD83" i="29"/>
  <c r="AC83" i="29"/>
  <c r="AB83" i="29"/>
  <c r="AA83" i="29"/>
  <c r="Z83" i="29"/>
  <c r="Y83" i="29"/>
  <c r="X83" i="29"/>
  <c r="W83" i="29"/>
  <c r="V83" i="29"/>
  <c r="U83" i="29"/>
  <c r="T83" i="29"/>
  <c r="S83" i="29"/>
  <c r="R83" i="29"/>
  <c r="Q83" i="29"/>
  <c r="P83" i="29"/>
  <c r="O83" i="29"/>
  <c r="N83" i="29"/>
  <c r="M83" i="29"/>
  <c r="L83" i="29"/>
  <c r="K83" i="29"/>
  <c r="J83" i="29"/>
  <c r="I83" i="29"/>
  <c r="CA82" i="29"/>
  <c r="BZ82" i="29"/>
  <c r="BY82" i="29"/>
  <c r="BX82" i="29"/>
  <c r="BW82" i="29"/>
  <c r="BV82" i="29"/>
  <c r="BU82" i="29"/>
  <c r="BT82" i="29"/>
  <c r="BS82" i="29"/>
  <c r="BR82" i="29"/>
  <c r="BQ82" i="29"/>
  <c r="BP82" i="29"/>
  <c r="BO82" i="29"/>
  <c r="BN82" i="29"/>
  <c r="BM82" i="29"/>
  <c r="BL82" i="29"/>
  <c r="BK82" i="29"/>
  <c r="BJ82" i="29"/>
  <c r="BI82" i="29"/>
  <c r="BH82" i="29"/>
  <c r="BG82" i="29"/>
  <c r="BF82" i="29"/>
  <c r="BE82" i="29"/>
  <c r="BD82" i="29"/>
  <c r="BC82" i="29"/>
  <c r="BB82" i="29"/>
  <c r="BA82" i="29"/>
  <c r="AZ82" i="29"/>
  <c r="AY82" i="29"/>
  <c r="AX82" i="29"/>
  <c r="AW82" i="29"/>
  <c r="AV82" i="29"/>
  <c r="AU82" i="29"/>
  <c r="AT82" i="29"/>
  <c r="AS82" i="29"/>
  <c r="AR82" i="29"/>
  <c r="AQ82" i="29"/>
  <c r="AP82" i="29"/>
  <c r="AO82" i="29"/>
  <c r="AN82" i="29"/>
  <c r="AM82" i="29"/>
  <c r="AL82" i="29"/>
  <c r="AK82" i="29"/>
  <c r="AJ82" i="29"/>
  <c r="AI82" i="29"/>
  <c r="AH82" i="29"/>
  <c r="AG82" i="29"/>
  <c r="AF82" i="29"/>
  <c r="AE82" i="29"/>
  <c r="AD82" i="29"/>
  <c r="AC82" i="29"/>
  <c r="AB82" i="29"/>
  <c r="AA82" i="29"/>
  <c r="Z82" i="29"/>
  <c r="Y82" i="29"/>
  <c r="X82" i="29"/>
  <c r="W82" i="29"/>
  <c r="V82" i="29"/>
  <c r="U82" i="29"/>
  <c r="T82" i="29"/>
  <c r="S82" i="29"/>
  <c r="R82" i="29"/>
  <c r="Q82" i="29"/>
  <c r="P82" i="29"/>
  <c r="O82" i="29"/>
  <c r="N82" i="29"/>
  <c r="M82" i="29"/>
  <c r="L82" i="29"/>
  <c r="K82" i="29"/>
  <c r="J82" i="29"/>
  <c r="I82" i="29"/>
  <c r="CA81" i="29"/>
  <c r="BZ81" i="29"/>
  <c r="BY81" i="29"/>
  <c r="BX81" i="29"/>
  <c r="BW81" i="29"/>
  <c r="BV81" i="29"/>
  <c r="BU81" i="29"/>
  <c r="BT81" i="29"/>
  <c r="BS81" i="29"/>
  <c r="BR81" i="29"/>
  <c r="BQ81" i="29"/>
  <c r="BP81" i="29"/>
  <c r="BO81" i="29"/>
  <c r="BN81" i="29"/>
  <c r="BM81" i="29"/>
  <c r="BL81" i="29"/>
  <c r="BK81" i="29"/>
  <c r="BJ81" i="29"/>
  <c r="BI81" i="29"/>
  <c r="BH81" i="29"/>
  <c r="BG81" i="29"/>
  <c r="BF81" i="29"/>
  <c r="BE81" i="29"/>
  <c r="BD81" i="29"/>
  <c r="BC81" i="29"/>
  <c r="BB81" i="29"/>
  <c r="BA81" i="29"/>
  <c r="AZ81" i="29"/>
  <c r="AY81" i="29"/>
  <c r="AX81" i="29"/>
  <c r="AW81" i="29"/>
  <c r="AV81" i="29"/>
  <c r="AU81" i="29"/>
  <c r="AT81" i="29"/>
  <c r="AS81" i="29"/>
  <c r="AR81" i="29"/>
  <c r="AQ81" i="29"/>
  <c r="AP81" i="29"/>
  <c r="AO81" i="29"/>
  <c r="AN81" i="29"/>
  <c r="AM81" i="29"/>
  <c r="AL81" i="29"/>
  <c r="AK81" i="29"/>
  <c r="AJ81" i="29"/>
  <c r="AI81" i="29"/>
  <c r="AH81" i="29"/>
  <c r="AG81" i="29"/>
  <c r="AF81" i="29"/>
  <c r="AE81" i="29"/>
  <c r="AD81" i="29"/>
  <c r="AC81" i="29"/>
  <c r="AB81" i="29"/>
  <c r="AA81" i="29"/>
  <c r="Z81" i="29"/>
  <c r="Y81" i="29"/>
  <c r="X81" i="29"/>
  <c r="W81" i="29"/>
  <c r="V81" i="29"/>
  <c r="U81" i="29"/>
  <c r="T81" i="29"/>
  <c r="S81" i="29"/>
  <c r="R81" i="29"/>
  <c r="Q81" i="29"/>
  <c r="P81" i="29"/>
  <c r="O81" i="29"/>
  <c r="N81" i="29"/>
  <c r="M81" i="29"/>
  <c r="L81" i="29"/>
  <c r="K81" i="29"/>
  <c r="J81" i="29"/>
  <c r="I81" i="29"/>
  <c r="CA80" i="29"/>
  <c r="BZ80" i="29"/>
  <c r="BY80" i="29"/>
  <c r="BX80" i="29"/>
  <c r="BW80" i="29"/>
  <c r="BV80" i="29"/>
  <c r="BU80" i="29"/>
  <c r="BT80" i="29"/>
  <c r="BS80" i="29"/>
  <c r="BR80" i="29"/>
  <c r="BQ80" i="29"/>
  <c r="BP80" i="29"/>
  <c r="BO80" i="29"/>
  <c r="BN80" i="29"/>
  <c r="BM80" i="29"/>
  <c r="BL80" i="29"/>
  <c r="BK80" i="29"/>
  <c r="BJ80" i="29"/>
  <c r="BI80" i="29"/>
  <c r="BH80" i="29"/>
  <c r="BG80" i="29"/>
  <c r="BF80" i="29"/>
  <c r="BE80" i="29"/>
  <c r="BD80" i="29"/>
  <c r="BC80" i="29"/>
  <c r="BB80" i="29"/>
  <c r="BA80" i="29"/>
  <c r="AZ80" i="29"/>
  <c r="AY80" i="29"/>
  <c r="AX80" i="29"/>
  <c r="AW80" i="29"/>
  <c r="AV80" i="29"/>
  <c r="AU80" i="29"/>
  <c r="AT80" i="29"/>
  <c r="AS80" i="29"/>
  <c r="AR80" i="29"/>
  <c r="AQ80" i="29"/>
  <c r="AP80" i="29"/>
  <c r="AO80" i="29"/>
  <c r="AN80" i="29"/>
  <c r="AM80" i="29"/>
  <c r="AL80" i="29"/>
  <c r="AK80" i="29"/>
  <c r="AJ80" i="29"/>
  <c r="AI80" i="29"/>
  <c r="AH80" i="29"/>
  <c r="AG80" i="29"/>
  <c r="AF80" i="29"/>
  <c r="AE80" i="29"/>
  <c r="AD80" i="29"/>
  <c r="AC80" i="29"/>
  <c r="AB80" i="29"/>
  <c r="AA80" i="29"/>
  <c r="Z80" i="29"/>
  <c r="Y80" i="29"/>
  <c r="X80" i="29"/>
  <c r="W80" i="29"/>
  <c r="V80" i="29"/>
  <c r="U80" i="29"/>
  <c r="T80" i="29"/>
  <c r="S80" i="29"/>
  <c r="R80" i="29"/>
  <c r="Q80" i="29"/>
  <c r="P80" i="29"/>
  <c r="O80" i="29"/>
  <c r="N80" i="29"/>
  <c r="M80" i="29"/>
  <c r="L80" i="29"/>
  <c r="K80" i="29"/>
  <c r="J80" i="29"/>
  <c r="I80" i="29"/>
  <c r="BJ74" i="29"/>
  <c r="BJ73" i="29"/>
  <c r="CN66" i="29"/>
  <c r="B66" i="29"/>
  <c r="CN65" i="29"/>
  <c r="B65" i="29"/>
  <c r="CN64" i="29"/>
  <c r="B64" i="29"/>
  <c r="CN63" i="29"/>
  <c r="B63" i="29"/>
  <c r="CN60" i="29"/>
  <c r="H60" i="29" a="1"/>
  <c r="H60" i="29" s="1"/>
  <c r="C60" i="29"/>
  <c r="B60" i="29"/>
  <c r="CN59" i="29"/>
  <c r="H59" i="29"/>
  <c r="H59" i="29" a="1"/>
  <c r="C59" i="29"/>
  <c r="B59" i="29"/>
  <c r="CN58" i="29"/>
  <c r="H58" i="29"/>
  <c r="H58" i="29" a="1"/>
  <c r="C58" i="29"/>
  <c r="B58" i="29"/>
  <c r="CN57" i="29"/>
  <c r="H57" i="29"/>
  <c r="H57" i="29" a="1"/>
  <c r="C57" i="29"/>
  <c r="B57" i="29"/>
  <c r="CN56" i="29"/>
  <c r="H56" i="29" a="1"/>
  <c r="H56" i="29" s="1"/>
  <c r="C56" i="29"/>
  <c r="B56" i="29"/>
  <c r="CN55" i="29"/>
  <c r="H55" i="29"/>
  <c r="H55" i="29" a="1"/>
  <c r="C55" i="29"/>
  <c r="B55" i="29"/>
  <c r="CN54" i="29"/>
  <c r="H54" i="29" a="1"/>
  <c r="H54" i="29" s="1"/>
  <c r="C54" i="29"/>
  <c r="B54" i="29"/>
  <c r="CN53" i="29"/>
  <c r="H53" i="29"/>
  <c r="H53" i="29" a="1"/>
  <c r="C53" i="29"/>
  <c r="B53" i="29"/>
  <c r="CN52" i="29"/>
  <c r="H52" i="29" a="1"/>
  <c r="H52" i="29" s="1"/>
  <c r="C52" i="29"/>
  <c r="B52" i="29"/>
  <c r="CN51" i="29"/>
  <c r="H51" i="29"/>
  <c r="H51" i="29" a="1"/>
  <c r="C51" i="29"/>
  <c r="B51" i="29"/>
  <c r="CN50" i="29"/>
  <c r="H50" i="29"/>
  <c r="H50" i="29" a="1"/>
  <c r="C50" i="29"/>
  <c r="B50" i="29"/>
  <c r="CN49" i="29"/>
  <c r="H49" i="29"/>
  <c r="H49" i="29" a="1"/>
  <c r="C49" i="29"/>
  <c r="B49" i="29"/>
  <c r="CN48" i="29"/>
  <c r="H48" i="29" a="1"/>
  <c r="H48" i="29" s="1"/>
  <c r="C48" i="29"/>
  <c r="B48" i="29"/>
  <c r="CN47" i="29"/>
  <c r="H47" i="29"/>
  <c r="H47" i="29" a="1"/>
  <c r="C47" i="29"/>
  <c r="B47" i="29"/>
  <c r="CN46" i="29"/>
  <c r="H46" i="29" a="1"/>
  <c r="H46" i="29" s="1"/>
  <c r="C46" i="29"/>
  <c r="B46" i="29"/>
  <c r="CN45" i="29"/>
  <c r="H45" i="29"/>
  <c r="H45" i="29" a="1"/>
  <c r="C45" i="29"/>
  <c r="B45" i="29"/>
  <c r="CN44" i="29"/>
  <c r="H44" i="29" a="1"/>
  <c r="H44" i="29" s="1"/>
  <c r="C44" i="29"/>
  <c r="B44" i="29"/>
  <c r="CN43" i="29"/>
  <c r="H43" i="29"/>
  <c r="H43" i="29" a="1"/>
  <c r="C43" i="29"/>
  <c r="B43" i="29"/>
  <c r="CN42" i="29"/>
  <c r="H42" i="29"/>
  <c r="H42" i="29" a="1"/>
  <c r="C42" i="29"/>
  <c r="B42" i="29"/>
  <c r="CN41" i="29"/>
  <c r="H41" i="29"/>
  <c r="H41" i="29" a="1"/>
  <c r="C41" i="29"/>
  <c r="B41" i="29"/>
  <c r="CN40" i="29"/>
  <c r="H40" i="29" a="1"/>
  <c r="H40" i="29" s="1"/>
  <c r="C40" i="29"/>
  <c r="B40" i="29"/>
  <c r="CN39" i="29"/>
  <c r="H39" i="29"/>
  <c r="H39" i="29" a="1"/>
  <c r="C39" i="29"/>
  <c r="B39" i="29"/>
  <c r="CN38" i="29"/>
  <c r="H38" i="29" a="1"/>
  <c r="H38" i="29" s="1"/>
  <c r="C38" i="29"/>
  <c r="B38" i="29"/>
  <c r="CN37" i="29"/>
  <c r="H37" i="29"/>
  <c r="H37" i="29" a="1"/>
  <c r="C37" i="29"/>
  <c r="B37" i="29"/>
  <c r="CN36" i="29"/>
  <c r="H36" i="29" a="1"/>
  <c r="H36" i="29" s="1"/>
  <c r="C36" i="29"/>
  <c r="B36" i="29"/>
  <c r="CN35" i="29"/>
  <c r="H35" i="29"/>
  <c r="H35" i="29" a="1"/>
  <c r="C35" i="29"/>
  <c r="B35" i="29"/>
  <c r="CN34" i="29"/>
  <c r="H34" i="29"/>
  <c r="H34" i="29" a="1"/>
  <c r="C34" i="29"/>
  <c r="B34" i="29"/>
  <c r="CN33" i="29"/>
  <c r="H33" i="29"/>
  <c r="H33" i="29" a="1"/>
  <c r="C33" i="29"/>
  <c r="B33" i="29"/>
  <c r="CN32" i="29"/>
  <c r="H32" i="29" a="1"/>
  <c r="H32" i="29" s="1"/>
  <c r="C32" i="29"/>
  <c r="B32" i="29"/>
  <c r="CN31" i="29"/>
  <c r="H31" i="29"/>
  <c r="H31" i="29" a="1"/>
  <c r="C31" i="29"/>
  <c r="B31" i="29"/>
  <c r="CN30" i="29"/>
  <c r="H30" i="29" a="1"/>
  <c r="H30" i="29" s="1"/>
  <c r="C30" i="29"/>
  <c r="B30" i="29"/>
  <c r="CN29" i="29"/>
  <c r="H29" i="29"/>
  <c r="H29" i="29" a="1"/>
  <c r="C29" i="29"/>
  <c r="B29" i="29"/>
  <c r="CN28" i="29"/>
  <c r="H28" i="29" a="1"/>
  <c r="H28" i="29" s="1"/>
  <c r="C28" i="29"/>
  <c r="B28" i="29"/>
  <c r="CN27" i="29"/>
  <c r="H27" i="29"/>
  <c r="H27" i="29" a="1"/>
  <c r="C27" i="29"/>
  <c r="B27" i="29"/>
  <c r="CN26" i="29"/>
  <c r="H26" i="29"/>
  <c r="H26" i="29" a="1"/>
  <c r="C26" i="29"/>
  <c r="B26" i="29"/>
  <c r="CN25" i="29"/>
  <c r="H25" i="29"/>
  <c r="H25" i="29" a="1"/>
  <c r="C25" i="29"/>
  <c r="B25" i="29"/>
  <c r="CN24" i="29"/>
  <c r="H24" i="29" a="1"/>
  <c r="H24" i="29" s="1"/>
  <c r="C24" i="29"/>
  <c r="B24" i="29"/>
  <c r="CN23" i="29"/>
  <c r="H23" i="29"/>
  <c r="H23" i="29" a="1"/>
  <c r="C23" i="29"/>
  <c r="B23" i="29"/>
  <c r="CN22" i="29"/>
  <c r="H22" i="29" a="1"/>
  <c r="H22" i="29" s="1"/>
  <c r="C22" i="29"/>
  <c r="B22" i="29"/>
  <c r="CN21" i="29"/>
  <c r="H21" i="29"/>
  <c r="H21" i="29" a="1"/>
  <c r="C21" i="29"/>
  <c r="B21" i="29"/>
  <c r="CN20" i="29"/>
  <c r="H20" i="29" a="1"/>
  <c r="H20" i="29" s="1"/>
  <c r="C20" i="29"/>
  <c r="B20" i="29"/>
  <c r="CN19" i="29"/>
  <c r="H19" i="29"/>
  <c r="H19" i="29" a="1"/>
  <c r="C19" i="29"/>
  <c r="B19" i="29"/>
  <c r="CN18" i="29"/>
  <c r="H18" i="29"/>
  <c r="H18" i="29" a="1"/>
  <c r="C18" i="29"/>
  <c r="B18" i="29"/>
  <c r="CN17" i="29"/>
  <c r="H17" i="29"/>
  <c r="H17" i="29" a="1"/>
  <c r="C17" i="29"/>
  <c r="B17" i="29"/>
  <c r="CN16" i="29"/>
  <c r="H16" i="29" a="1"/>
  <c r="H16" i="29" s="1"/>
  <c r="C16" i="29"/>
  <c r="B16" i="29"/>
  <c r="CN15" i="29"/>
  <c r="H15" i="29"/>
  <c r="H15" i="29" a="1"/>
  <c r="C15" i="29"/>
  <c r="B15" i="29"/>
  <c r="CN14" i="29"/>
  <c r="C14" i="29"/>
  <c r="B14" i="29"/>
  <c r="CN13" i="29"/>
  <c r="C13" i="29"/>
  <c r="B13" i="29"/>
  <c r="CN12" i="29"/>
  <c r="H12" i="29" a="1"/>
  <c r="H12" i="29" s="1"/>
  <c r="C12" i="29"/>
  <c r="B12" i="29"/>
  <c r="CN11" i="29"/>
  <c r="H11" i="29"/>
  <c r="H11" i="29" a="1"/>
  <c r="C11" i="29"/>
  <c r="B11" i="29"/>
  <c r="CN10" i="29"/>
  <c r="C10" i="29"/>
  <c r="B10" i="29"/>
  <c r="CN9" i="29"/>
  <c r="H9" i="29"/>
  <c r="H9" i="29" a="1"/>
  <c r="C9" i="29"/>
  <c r="B9" i="29"/>
  <c r="CN8" i="29"/>
  <c r="H8" i="29"/>
  <c r="H8" i="29" a="1"/>
  <c r="C8" i="29"/>
  <c r="B8" i="29"/>
  <c r="CN7" i="29"/>
  <c r="H7" i="29"/>
  <c r="H7" i="29" a="1"/>
  <c r="C7" i="29"/>
  <c r="B7" i="29"/>
  <c r="CN6" i="29"/>
  <c r="H6" i="29" a="1"/>
  <c r="H6" i="29" s="1"/>
  <c r="C6" i="29"/>
  <c r="B6" i="29"/>
  <c r="CN5" i="29"/>
  <c r="H5" i="29"/>
  <c r="H5" i="29" a="1"/>
  <c r="C5" i="29"/>
  <c r="B5" i="29"/>
  <c r="CZ3" i="29"/>
  <c r="BD2" i="29"/>
  <c r="AV2" i="29"/>
  <c r="CA98" i="28"/>
  <c r="BZ98" i="28"/>
  <c r="BY98" i="28"/>
  <c r="BX98" i="28"/>
  <c r="BW98" i="28"/>
  <c r="BV98" i="28"/>
  <c r="BU98" i="28"/>
  <c r="BT98" i="28"/>
  <c r="BS98" i="28"/>
  <c r="BR98" i="28"/>
  <c r="BQ98" i="28"/>
  <c r="BP98" i="28"/>
  <c r="BO98" i="28"/>
  <c r="BN98" i="28"/>
  <c r="BM98" i="28"/>
  <c r="BL98" i="28"/>
  <c r="BK98" i="28"/>
  <c r="BJ98" i="28"/>
  <c r="BI98" i="28"/>
  <c r="BH98" i="28"/>
  <c r="BG98" i="28"/>
  <c r="BF98" i="28"/>
  <c r="BE98" i="28"/>
  <c r="BD98" i="28"/>
  <c r="BC98" i="28"/>
  <c r="BB98" i="28"/>
  <c r="BA98" i="28"/>
  <c r="AZ98" i="28"/>
  <c r="AY98" i="28"/>
  <c r="AX98" i="28"/>
  <c r="AW98" i="28"/>
  <c r="AV98" i="28"/>
  <c r="AU98" i="28"/>
  <c r="AT98" i="28"/>
  <c r="AS98" i="28"/>
  <c r="AR98" i="28"/>
  <c r="AQ98" i="28"/>
  <c r="AP98" i="28"/>
  <c r="AO98" i="28"/>
  <c r="AN98" i="28"/>
  <c r="AM98" i="28"/>
  <c r="AL98" i="28"/>
  <c r="AK98" i="28"/>
  <c r="AJ98" i="28"/>
  <c r="AI98" i="28"/>
  <c r="AH98" i="28"/>
  <c r="AG98" i="28"/>
  <c r="AF98" i="28"/>
  <c r="AE98" i="28"/>
  <c r="AD98" i="28"/>
  <c r="AC98" i="28"/>
  <c r="AB98" i="28"/>
  <c r="AA98" i="28"/>
  <c r="Z98" i="28"/>
  <c r="Y98" i="28"/>
  <c r="X98" i="28"/>
  <c r="W98" i="28"/>
  <c r="V98" i="28"/>
  <c r="U98" i="28"/>
  <c r="T98" i="28"/>
  <c r="S98" i="28"/>
  <c r="R98" i="28"/>
  <c r="Q98" i="28"/>
  <c r="P98" i="28"/>
  <c r="O98" i="28"/>
  <c r="N98" i="28"/>
  <c r="M98" i="28"/>
  <c r="L98" i="28"/>
  <c r="K98" i="28"/>
  <c r="J98" i="28"/>
  <c r="I98" i="28"/>
  <c r="CA97" i="28"/>
  <c r="BZ97" i="28"/>
  <c r="BY97" i="28"/>
  <c r="BX97" i="28"/>
  <c r="BW97" i="28"/>
  <c r="BV97" i="28"/>
  <c r="BU97" i="28"/>
  <c r="BT97" i="28"/>
  <c r="BS97" i="28"/>
  <c r="BR97" i="28"/>
  <c r="BQ97" i="28"/>
  <c r="BP97" i="28"/>
  <c r="BO97" i="28"/>
  <c r="BN97" i="28"/>
  <c r="BM97" i="28"/>
  <c r="BL97" i="28"/>
  <c r="BK97" i="28"/>
  <c r="BJ97" i="28"/>
  <c r="BI97" i="28"/>
  <c r="BH97" i="28"/>
  <c r="BG97" i="28"/>
  <c r="BF97" i="28"/>
  <c r="BE97" i="28"/>
  <c r="BD97" i="28"/>
  <c r="BC97" i="28"/>
  <c r="BB97" i="28"/>
  <c r="BA97" i="28"/>
  <c r="AZ97" i="28"/>
  <c r="AY97" i="28"/>
  <c r="AX97" i="28"/>
  <c r="AW97" i="28"/>
  <c r="AV97" i="28"/>
  <c r="AU97" i="28"/>
  <c r="AT97" i="28"/>
  <c r="AS97" i="28"/>
  <c r="AR97" i="28"/>
  <c r="AQ97" i="28"/>
  <c r="AP97" i="28"/>
  <c r="AO97" i="28"/>
  <c r="AN97" i="28"/>
  <c r="AM97" i="28"/>
  <c r="AL97" i="28"/>
  <c r="AK97" i="28"/>
  <c r="AJ97" i="28"/>
  <c r="AI97" i="28"/>
  <c r="AH97" i="28"/>
  <c r="AG97" i="28"/>
  <c r="AF97" i="28"/>
  <c r="AE97" i="28"/>
  <c r="AD97" i="28"/>
  <c r="AC97" i="28"/>
  <c r="AB97" i="28"/>
  <c r="AA97" i="28"/>
  <c r="Z97" i="28"/>
  <c r="Y97" i="28"/>
  <c r="X97" i="28"/>
  <c r="W97" i="28"/>
  <c r="V97" i="28"/>
  <c r="U97" i="28"/>
  <c r="T97" i="28"/>
  <c r="S97" i="28"/>
  <c r="R97" i="28"/>
  <c r="Q97" i="28"/>
  <c r="P97" i="28"/>
  <c r="O97" i="28"/>
  <c r="N97" i="28"/>
  <c r="M97" i="28"/>
  <c r="L97" i="28"/>
  <c r="K97" i="28"/>
  <c r="J97" i="28"/>
  <c r="I97" i="28"/>
  <c r="CA96" i="28"/>
  <c r="BZ96" i="28"/>
  <c r="BY96" i="28"/>
  <c r="BX96" i="28"/>
  <c r="BW96" i="28"/>
  <c r="BV96" i="28"/>
  <c r="BU96" i="28"/>
  <c r="BT96" i="28"/>
  <c r="BS96" i="28"/>
  <c r="BR96" i="28"/>
  <c r="BQ96" i="28"/>
  <c r="BP96" i="28"/>
  <c r="BO96" i="28"/>
  <c r="BN96" i="28"/>
  <c r="BM96" i="28"/>
  <c r="BL96" i="28"/>
  <c r="BK96" i="28"/>
  <c r="BJ96" i="28"/>
  <c r="BI96" i="28"/>
  <c r="BH96" i="28"/>
  <c r="BG96" i="28"/>
  <c r="BF96" i="28"/>
  <c r="BE96" i="28"/>
  <c r="BD96" i="28"/>
  <c r="BC96" i="28"/>
  <c r="BB96" i="28"/>
  <c r="BA96" i="28"/>
  <c r="AZ96" i="28"/>
  <c r="AY96" i="28"/>
  <c r="AX96" i="28"/>
  <c r="AW96" i="28"/>
  <c r="AV96" i="28"/>
  <c r="AU96" i="28"/>
  <c r="AT96" i="28"/>
  <c r="AS96" i="28"/>
  <c r="AR96" i="28"/>
  <c r="AQ96" i="28"/>
  <c r="AP96" i="28"/>
  <c r="AO96" i="28"/>
  <c r="AN96" i="28"/>
  <c r="AM96" i="28"/>
  <c r="AL96" i="28"/>
  <c r="AK96" i="28"/>
  <c r="AJ96" i="28"/>
  <c r="AI96" i="28"/>
  <c r="AH96" i="28"/>
  <c r="AG96" i="28"/>
  <c r="AF96" i="28"/>
  <c r="AE96" i="28"/>
  <c r="AD96" i="28"/>
  <c r="AC96" i="28"/>
  <c r="AB96" i="28"/>
  <c r="AA96" i="28"/>
  <c r="Z96" i="28"/>
  <c r="Y96" i="28"/>
  <c r="X96" i="28"/>
  <c r="W96" i="28"/>
  <c r="V96" i="28"/>
  <c r="U96" i="28"/>
  <c r="T96" i="28"/>
  <c r="S96" i="28"/>
  <c r="R96" i="28"/>
  <c r="Q96" i="28"/>
  <c r="P96" i="28"/>
  <c r="O96" i="28"/>
  <c r="N96" i="28"/>
  <c r="M96" i="28"/>
  <c r="L96" i="28"/>
  <c r="K96" i="28"/>
  <c r="J96" i="28"/>
  <c r="I96" i="28"/>
  <c r="CA95" i="28"/>
  <c r="BZ95" i="28"/>
  <c r="BY95" i="28"/>
  <c r="BX95" i="28"/>
  <c r="BW95" i="28"/>
  <c r="BV95" i="28"/>
  <c r="BU95" i="28"/>
  <c r="BT95" i="28"/>
  <c r="BS95" i="28"/>
  <c r="BR95" i="28"/>
  <c r="BQ95" i="28"/>
  <c r="BP95" i="28"/>
  <c r="BO95" i="28"/>
  <c r="BN95" i="28"/>
  <c r="BM95" i="28"/>
  <c r="BL95" i="28"/>
  <c r="BK95" i="28"/>
  <c r="BJ95" i="28"/>
  <c r="BI95" i="28"/>
  <c r="BH95" i="28"/>
  <c r="BG95" i="28"/>
  <c r="BF95" i="28"/>
  <c r="BE95" i="28"/>
  <c r="BD95" i="28"/>
  <c r="BC95" i="28"/>
  <c r="BB95" i="28"/>
  <c r="BA95" i="28"/>
  <c r="AZ95" i="28"/>
  <c r="AY95" i="28"/>
  <c r="AX95" i="28"/>
  <c r="AW95" i="28"/>
  <c r="AV95" i="28"/>
  <c r="AU95" i="28"/>
  <c r="AT95" i="28"/>
  <c r="AS95" i="28"/>
  <c r="AR95" i="28"/>
  <c r="AQ95" i="28"/>
  <c r="AP95" i="28"/>
  <c r="AO95" i="28"/>
  <c r="AN95" i="28"/>
  <c r="AM95" i="28"/>
  <c r="AL95" i="28"/>
  <c r="AK95" i="28"/>
  <c r="AJ95" i="28"/>
  <c r="AI95" i="28"/>
  <c r="AH95" i="28"/>
  <c r="AG95" i="28"/>
  <c r="AF95" i="28"/>
  <c r="AE95" i="28"/>
  <c r="AD95" i="28"/>
  <c r="AC95" i="28"/>
  <c r="AB95" i="28"/>
  <c r="AA95" i="28"/>
  <c r="Z95" i="28"/>
  <c r="Y95" i="28"/>
  <c r="X95" i="28"/>
  <c r="W95" i="28"/>
  <c r="V95" i="28"/>
  <c r="U95" i="28"/>
  <c r="T95" i="28"/>
  <c r="S95" i="28"/>
  <c r="R95" i="28"/>
  <c r="Q95" i="28"/>
  <c r="P95" i="28"/>
  <c r="O95" i="28"/>
  <c r="N95" i="28"/>
  <c r="M95" i="28"/>
  <c r="L95" i="28"/>
  <c r="K95" i="28"/>
  <c r="J95" i="28"/>
  <c r="I95" i="28"/>
  <c r="CA94" i="28"/>
  <c r="BZ94" i="28"/>
  <c r="BY94" i="28"/>
  <c r="BX94" i="28"/>
  <c r="BW94" i="28"/>
  <c r="BV94" i="28"/>
  <c r="BU94" i="28"/>
  <c r="BT94" i="28"/>
  <c r="BS94" i="28"/>
  <c r="BR94" i="28"/>
  <c r="BQ94" i="28"/>
  <c r="BP94" i="28"/>
  <c r="BO94" i="28"/>
  <c r="BN94" i="28"/>
  <c r="BM94" i="28"/>
  <c r="BL94" i="28"/>
  <c r="BK94" i="28"/>
  <c r="BJ94" i="28"/>
  <c r="BI94" i="28"/>
  <c r="BH94" i="28"/>
  <c r="BG94" i="28"/>
  <c r="BF94" i="28"/>
  <c r="BE94" i="28"/>
  <c r="BD94" i="28"/>
  <c r="BC94" i="28"/>
  <c r="BB94" i="28"/>
  <c r="BA94" i="28"/>
  <c r="AZ94" i="28"/>
  <c r="AY94" i="28"/>
  <c r="AX94" i="28"/>
  <c r="AW94" i="28"/>
  <c r="AV94" i="28"/>
  <c r="AU94" i="28"/>
  <c r="AT94" i="28"/>
  <c r="AS94" i="28"/>
  <c r="AR94" i="28"/>
  <c r="AQ94" i="28"/>
  <c r="AP94" i="28"/>
  <c r="AO94" i="28"/>
  <c r="AN94" i="28"/>
  <c r="AM94" i="28"/>
  <c r="AL94" i="28"/>
  <c r="AK94" i="28"/>
  <c r="AJ94" i="28"/>
  <c r="AI94" i="28"/>
  <c r="AH94" i="28"/>
  <c r="AG94" i="28"/>
  <c r="AF94" i="28"/>
  <c r="AE94" i="28"/>
  <c r="AD94" i="28"/>
  <c r="AC94" i="28"/>
  <c r="AB94" i="28"/>
  <c r="AA94" i="28"/>
  <c r="Z94" i="28"/>
  <c r="Y94" i="28"/>
  <c r="X94" i="28"/>
  <c r="W94" i="28"/>
  <c r="V94" i="28"/>
  <c r="U94" i="28"/>
  <c r="T94" i="28"/>
  <c r="S94" i="28"/>
  <c r="R94" i="28"/>
  <c r="Q94" i="28"/>
  <c r="P94" i="28"/>
  <c r="O94" i="28"/>
  <c r="N94" i="28"/>
  <c r="M94" i="28"/>
  <c r="L94" i="28"/>
  <c r="K94" i="28"/>
  <c r="J94" i="28"/>
  <c r="I94" i="28"/>
  <c r="CA93" i="28"/>
  <c r="BZ93" i="28"/>
  <c r="BY93" i="28"/>
  <c r="BX93" i="28"/>
  <c r="BW93" i="28"/>
  <c r="BV93" i="28"/>
  <c r="BU93" i="28"/>
  <c r="BT93" i="28"/>
  <c r="BS93" i="28"/>
  <c r="BR93" i="28"/>
  <c r="BQ93" i="28"/>
  <c r="BP93" i="28"/>
  <c r="BO93" i="28"/>
  <c r="BN93" i="28"/>
  <c r="BM93" i="28"/>
  <c r="BL93" i="28"/>
  <c r="BK93" i="28"/>
  <c r="BJ93" i="28"/>
  <c r="BI93" i="28"/>
  <c r="BH93" i="28"/>
  <c r="BG93" i="28"/>
  <c r="BF93" i="28"/>
  <c r="BE93" i="28"/>
  <c r="BD93" i="28"/>
  <c r="BC93" i="28"/>
  <c r="BB93" i="28"/>
  <c r="BA93" i="28"/>
  <c r="AZ93" i="28"/>
  <c r="AY93" i="28"/>
  <c r="AX93" i="28"/>
  <c r="AW93" i="28"/>
  <c r="AV93" i="28"/>
  <c r="AU93" i="28"/>
  <c r="AT93" i="28"/>
  <c r="AS93" i="28"/>
  <c r="AR93" i="28"/>
  <c r="AQ93" i="28"/>
  <c r="AP93" i="28"/>
  <c r="AO93" i="28"/>
  <c r="AN93" i="28"/>
  <c r="AM93" i="28"/>
  <c r="AL93" i="28"/>
  <c r="AK93" i="28"/>
  <c r="AJ93" i="28"/>
  <c r="AI93" i="28"/>
  <c r="AH93" i="28"/>
  <c r="AG93" i="28"/>
  <c r="AF93" i="28"/>
  <c r="AE93" i="28"/>
  <c r="AD93" i="28"/>
  <c r="AC93" i="28"/>
  <c r="AB93" i="28"/>
  <c r="AA93" i="28"/>
  <c r="Z93" i="28"/>
  <c r="Y93" i="28"/>
  <c r="X93" i="28"/>
  <c r="W93" i="28"/>
  <c r="V93" i="28"/>
  <c r="U93" i="28"/>
  <c r="T93" i="28"/>
  <c r="S93" i="28"/>
  <c r="R93" i="28"/>
  <c r="Q93" i="28"/>
  <c r="P93" i="28"/>
  <c r="O93" i="28"/>
  <c r="N93" i="28"/>
  <c r="M93" i="28"/>
  <c r="L93" i="28"/>
  <c r="K93" i="28"/>
  <c r="J93" i="28"/>
  <c r="I93" i="28"/>
  <c r="CA92" i="28"/>
  <c r="BZ92" i="28"/>
  <c r="BY92" i="28"/>
  <c r="BX92" i="28"/>
  <c r="BW92" i="28"/>
  <c r="BV92" i="28"/>
  <c r="BU92" i="28"/>
  <c r="BT92" i="28"/>
  <c r="BS92" i="28"/>
  <c r="BR92" i="28"/>
  <c r="BQ92" i="28"/>
  <c r="BP92" i="28"/>
  <c r="BO92" i="28"/>
  <c r="BN92" i="28"/>
  <c r="BM92" i="28"/>
  <c r="BL92" i="28"/>
  <c r="BK92" i="28"/>
  <c r="BJ92" i="28"/>
  <c r="BI92" i="28"/>
  <c r="BH92" i="28"/>
  <c r="BG92" i="28"/>
  <c r="BF92" i="28"/>
  <c r="BE92" i="28"/>
  <c r="BD92" i="28"/>
  <c r="BC92" i="28"/>
  <c r="BB92" i="28"/>
  <c r="BA92" i="28"/>
  <c r="AZ92" i="28"/>
  <c r="AY92" i="28"/>
  <c r="AX92" i="28"/>
  <c r="AW92" i="28"/>
  <c r="AV92" i="28"/>
  <c r="AU92" i="28"/>
  <c r="AT92" i="28"/>
  <c r="AS92" i="28"/>
  <c r="AR92" i="28"/>
  <c r="AQ92" i="28"/>
  <c r="AP92" i="28"/>
  <c r="AO92" i="28"/>
  <c r="AN92" i="28"/>
  <c r="AM92" i="28"/>
  <c r="AL92" i="28"/>
  <c r="AK92" i="28"/>
  <c r="AJ92" i="28"/>
  <c r="AI92" i="28"/>
  <c r="AH92" i="28"/>
  <c r="AG92" i="28"/>
  <c r="AF92" i="28"/>
  <c r="AE92" i="28"/>
  <c r="AD92" i="28"/>
  <c r="AC92" i="28"/>
  <c r="AB92" i="28"/>
  <c r="AA92" i="28"/>
  <c r="Z92" i="28"/>
  <c r="Y92" i="28"/>
  <c r="X92" i="28"/>
  <c r="W92" i="28"/>
  <c r="V92" i="28"/>
  <c r="U92" i="28"/>
  <c r="T92" i="28"/>
  <c r="S92" i="28"/>
  <c r="R92" i="28"/>
  <c r="Q92" i="28"/>
  <c r="P92" i="28"/>
  <c r="O92" i="28"/>
  <c r="N92" i="28"/>
  <c r="M92" i="28"/>
  <c r="L92" i="28"/>
  <c r="K92" i="28"/>
  <c r="J92" i="28"/>
  <c r="I92" i="28"/>
  <c r="CA91" i="28"/>
  <c r="BZ91" i="28"/>
  <c r="BY91" i="28"/>
  <c r="BX91" i="28"/>
  <c r="BW91" i="28"/>
  <c r="BV91" i="28"/>
  <c r="BU91" i="28"/>
  <c r="BT91" i="28"/>
  <c r="BS91" i="28"/>
  <c r="BR91" i="28"/>
  <c r="BQ91" i="28"/>
  <c r="BP91" i="28"/>
  <c r="BO91" i="28"/>
  <c r="BN91" i="28"/>
  <c r="BM91" i="28"/>
  <c r="BL91" i="28"/>
  <c r="BK91" i="28"/>
  <c r="BJ91" i="28"/>
  <c r="BI91" i="28"/>
  <c r="BH91" i="28"/>
  <c r="BG91" i="28"/>
  <c r="BF91" i="28"/>
  <c r="BE91" i="28"/>
  <c r="BD91" i="28"/>
  <c r="BC91" i="28"/>
  <c r="BB91" i="28"/>
  <c r="BA91" i="28"/>
  <c r="AZ91" i="28"/>
  <c r="AY91" i="28"/>
  <c r="AX91" i="28"/>
  <c r="AW91" i="28"/>
  <c r="AV91" i="28"/>
  <c r="AU91" i="28"/>
  <c r="AT91" i="28"/>
  <c r="AS91" i="28"/>
  <c r="AR91" i="28"/>
  <c r="AQ91" i="28"/>
  <c r="AP91" i="28"/>
  <c r="AO91" i="28"/>
  <c r="AN91" i="28"/>
  <c r="AM91" i="28"/>
  <c r="AL91" i="28"/>
  <c r="AK91" i="28"/>
  <c r="AJ91" i="28"/>
  <c r="AI91" i="28"/>
  <c r="AH91" i="28"/>
  <c r="AG91" i="28"/>
  <c r="AF91" i="28"/>
  <c r="AE91" i="28"/>
  <c r="AD91" i="28"/>
  <c r="AC91" i="28"/>
  <c r="AB91" i="28"/>
  <c r="AA91" i="28"/>
  <c r="Z91" i="28"/>
  <c r="Y91" i="28"/>
  <c r="X91" i="28"/>
  <c r="W91" i="28"/>
  <c r="V91" i="28"/>
  <c r="U91" i="28"/>
  <c r="T91" i="28"/>
  <c r="S91" i="28"/>
  <c r="R91" i="28"/>
  <c r="Q91" i="28"/>
  <c r="P91" i="28"/>
  <c r="O91" i="28"/>
  <c r="N91" i="28"/>
  <c r="M91" i="28"/>
  <c r="L91" i="28"/>
  <c r="K91" i="28"/>
  <c r="J91" i="28"/>
  <c r="I91" i="28"/>
  <c r="CA90" i="28"/>
  <c r="BZ90" i="28"/>
  <c r="BY90" i="28"/>
  <c r="BX90" i="28"/>
  <c r="BW90" i="28"/>
  <c r="BV90" i="28"/>
  <c r="BU90" i="28"/>
  <c r="BT90" i="28"/>
  <c r="BS90" i="28"/>
  <c r="BR90" i="28"/>
  <c r="BQ90" i="28"/>
  <c r="BP90" i="28"/>
  <c r="BO90" i="28"/>
  <c r="BN90" i="28"/>
  <c r="BM90" i="28"/>
  <c r="BL90" i="28"/>
  <c r="BK90" i="28"/>
  <c r="BJ90" i="28"/>
  <c r="BI90" i="28"/>
  <c r="BH90" i="28"/>
  <c r="BG90" i="28"/>
  <c r="BF90" i="28"/>
  <c r="BE90" i="28"/>
  <c r="BD90" i="28"/>
  <c r="BC90" i="28"/>
  <c r="BB90" i="28"/>
  <c r="BA90" i="28"/>
  <c r="AZ90" i="28"/>
  <c r="AY90" i="28"/>
  <c r="AX90" i="28"/>
  <c r="AW90" i="28"/>
  <c r="AV90" i="28"/>
  <c r="AU90" i="28"/>
  <c r="AT90" i="28"/>
  <c r="AS90" i="28"/>
  <c r="AR90" i="28"/>
  <c r="AQ90" i="28"/>
  <c r="AP90" i="28"/>
  <c r="AO90" i="28"/>
  <c r="AN90" i="28"/>
  <c r="AM90" i="28"/>
  <c r="AL90" i="28"/>
  <c r="AK90" i="28"/>
  <c r="AJ90" i="28"/>
  <c r="AI90" i="28"/>
  <c r="AH90" i="28"/>
  <c r="AG90" i="28"/>
  <c r="AF90" i="28"/>
  <c r="AE90" i="28"/>
  <c r="AD90" i="28"/>
  <c r="AC90" i="28"/>
  <c r="AB90" i="28"/>
  <c r="AA90" i="28"/>
  <c r="Z90" i="28"/>
  <c r="Y90" i="28"/>
  <c r="X90" i="28"/>
  <c r="W90" i="28"/>
  <c r="V90" i="28"/>
  <c r="U90" i="28"/>
  <c r="T90" i="28"/>
  <c r="S90" i="28"/>
  <c r="R90" i="28"/>
  <c r="Q90" i="28"/>
  <c r="P90" i="28"/>
  <c r="O90" i="28"/>
  <c r="N90" i="28"/>
  <c r="M90" i="28"/>
  <c r="L90" i="28"/>
  <c r="K90" i="28"/>
  <c r="J90" i="28"/>
  <c r="I90" i="28"/>
  <c r="CA89" i="28"/>
  <c r="BZ89" i="28"/>
  <c r="BY89" i="28"/>
  <c r="BX89" i="28"/>
  <c r="BW89" i="28"/>
  <c r="BV89" i="28"/>
  <c r="BU89" i="28"/>
  <c r="BT89" i="28"/>
  <c r="BS89" i="28"/>
  <c r="BR89" i="28"/>
  <c r="BQ89" i="28"/>
  <c r="BP89" i="28"/>
  <c r="BO89" i="28"/>
  <c r="BN89" i="28"/>
  <c r="BM89" i="28"/>
  <c r="BL89" i="28"/>
  <c r="BK89" i="28"/>
  <c r="BJ89" i="28"/>
  <c r="BI89" i="28"/>
  <c r="BH89" i="28"/>
  <c r="BG89" i="28"/>
  <c r="BF89" i="28"/>
  <c r="BE89" i="28"/>
  <c r="BD89" i="28"/>
  <c r="BC89" i="28"/>
  <c r="BB89" i="28"/>
  <c r="BA89" i="28"/>
  <c r="AZ89" i="28"/>
  <c r="AY89" i="28"/>
  <c r="AX89" i="28"/>
  <c r="AW89" i="28"/>
  <c r="AV89" i="28"/>
  <c r="AU89" i="28"/>
  <c r="AT89" i="28"/>
  <c r="AS89" i="28"/>
  <c r="AR89" i="28"/>
  <c r="AQ89" i="28"/>
  <c r="AP89" i="28"/>
  <c r="AO89" i="28"/>
  <c r="AN89" i="28"/>
  <c r="AM89" i="28"/>
  <c r="AL89" i="28"/>
  <c r="AK89" i="28"/>
  <c r="AJ89" i="28"/>
  <c r="AI89" i="28"/>
  <c r="AH89" i="28"/>
  <c r="AG89" i="28"/>
  <c r="AF89" i="28"/>
  <c r="AE89" i="28"/>
  <c r="AD89" i="28"/>
  <c r="AC89" i="28"/>
  <c r="AB89" i="28"/>
  <c r="AA89" i="28"/>
  <c r="Z89" i="28"/>
  <c r="Y89" i="28"/>
  <c r="X89" i="28"/>
  <c r="W89" i="28"/>
  <c r="V89" i="28"/>
  <c r="U89" i="28"/>
  <c r="T89" i="28"/>
  <c r="S89" i="28"/>
  <c r="R89" i="28"/>
  <c r="Q89" i="28"/>
  <c r="P89" i="28"/>
  <c r="O89" i="28"/>
  <c r="N89" i="28"/>
  <c r="M89" i="28"/>
  <c r="L89" i="28"/>
  <c r="K89" i="28"/>
  <c r="J89" i="28"/>
  <c r="I89" i="28"/>
  <c r="CA88" i="28"/>
  <c r="BZ88" i="28"/>
  <c r="BY88" i="28"/>
  <c r="BX88" i="28"/>
  <c r="BW88" i="28"/>
  <c r="BV88" i="28"/>
  <c r="BU88" i="28"/>
  <c r="BT88" i="28"/>
  <c r="BS88" i="28"/>
  <c r="BR88" i="28"/>
  <c r="BQ88" i="28"/>
  <c r="BP88" i="28"/>
  <c r="BO88" i="28"/>
  <c r="BN88" i="28"/>
  <c r="BM88" i="28"/>
  <c r="BL88" i="28"/>
  <c r="BK88" i="28"/>
  <c r="BJ88" i="28"/>
  <c r="BI88" i="28"/>
  <c r="BH88" i="28"/>
  <c r="BG88" i="28"/>
  <c r="BF88" i="28"/>
  <c r="BE88" i="28"/>
  <c r="BD88" i="28"/>
  <c r="BC88" i="28"/>
  <c r="BB88" i="28"/>
  <c r="BA88" i="28"/>
  <c r="AZ88" i="28"/>
  <c r="AY88" i="28"/>
  <c r="AX88" i="28"/>
  <c r="AW88" i="28"/>
  <c r="AV88" i="28"/>
  <c r="AU88" i="28"/>
  <c r="AT88" i="28"/>
  <c r="AS88" i="28"/>
  <c r="AR88" i="28"/>
  <c r="AQ88" i="28"/>
  <c r="AP88" i="28"/>
  <c r="AO88" i="28"/>
  <c r="AN88" i="28"/>
  <c r="AM88" i="28"/>
  <c r="AL88" i="28"/>
  <c r="AK88" i="28"/>
  <c r="AJ88" i="28"/>
  <c r="AI88" i="28"/>
  <c r="AH88" i="28"/>
  <c r="AG88" i="28"/>
  <c r="AF88" i="28"/>
  <c r="AE88" i="28"/>
  <c r="AD88" i="28"/>
  <c r="AC88" i="28"/>
  <c r="AB88" i="28"/>
  <c r="AA88" i="28"/>
  <c r="Z88" i="28"/>
  <c r="Y88" i="28"/>
  <c r="X88" i="28"/>
  <c r="W88" i="28"/>
  <c r="V88" i="28"/>
  <c r="U88" i="28"/>
  <c r="T88" i="28"/>
  <c r="S88" i="28"/>
  <c r="R88" i="28"/>
  <c r="Q88" i="28"/>
  <c r="P88" i="28"/>
  <c r="O88" i="28"/>
  <c r="N88" i="28"/>
  <c r="M88" i="28"/>
  <c r="L88" i="28"/>
  <c r="K88" i="28"/>
  <c r="J88" i="28"/>
  <c r="I88" i="28"/>
  <c r="CA87" i="28"/>
  <c r="BZ87" i="28"/>
  <c r="BY87" i="28"/>
  <c r="BX87" i="28"/>
  <c r="BW87" i="28"/>
  <c r="BV87" i="28"/>
  <c r="BU87" i="28"/>
  <c r="BT87" i="28"/>
  <c r="BS87" i="28"/>
  <c r="BR87" i="28"/>
  <c r="BQ87" i="28"/>
  <c r="BP87" i="28"/>
  <c r="BO87" i="28"/>
  <c r="BN87" i="28"/>
  <c r="BM87" i="28"/>
  <c r="BL87" i="28"/>
  <c r="BK87" i="28"/>
  <c r="BJ87" i="28"/>
  <c r="BI87" i="28"/>
  <c r="BH87" i="28"/>
  <c r="BG87" i="28"/>
  <c r="BF87" i="28"/>
  <c r="BE87" i="28"/>
  <c r="BD87" i="28"/>
  <c r="BC87" i="28"/>
  <c r="BB87" i="28"/>
  <c r="BA87" i="28"/>
  <c r="AZ87" i="28"/>
  <c r="AY87" i="28"/>
  <c r="AX87" i="28"/>
  <c r="AW87" i="28"/>
  <c r="AV87" i="28"/>
  <c r="AU87" i="28"/>
  <c r="AT87" i="28"/>
  <c r="AS87" i="28"/>
  <c r="AR87" i="28"/>
  <c r="AQ87" i="28"/>
  <c r="AP87" i="28"/>
  <c r="AO87" i="28"/>
  <c r="AN87" i="28"/>
  <c r="AM87" i="28"/>
  <c r="AL87" i="28"/>
  <c r="AK87" i="28"/>
  <c r="AJ87" i="28"/>
  <c r="AI87" i="28"/>
  <c r="AH87" i="28"/>
  <c r="AG87" i="28"/>
  <c r="AF87" i="28"/>
  <c r="AE87" i="28"/>
  <c r="AD87" i="28"/>
  <c r="AC87" i="28"/>
  <c r="AB87" i="28"/>
  <c r="AA87" i="28"/>
  <c r="Z87" i="28"/>
  <c r="Y87" i="28"/>
  <c r="X87" i="28"/>
  <c r="W87" i="28"/>
  <c r="V87" i="28"/>
  <c r="U87" i="28"/>
  <c r="T87" i="28"/>
  <c r="S87" i="28"/>
  <c r="R87" i="28"/>
  <c r="Q87" i="28"/>
  <c r="P87" i="28"/>
  <c r="O87" i="28"/>
  <c r="N87" i="28"/>
  <c r="M87" i="28"/>
  <c r="L87" i="28"/>
  <c r="K87" i="28"/>
  <c r="J87" i="28"/>
  <c r="I87" i="28"/>
  <c r="CA86" i="28"/>
  <c r="BZ86" i="28"/>
  <c r="BY86" i="28"/>
  <c r="BX86" i="28"/>
  <c r="BW86" i="28"/>
  <c r="BV86" i="28"/>
  <c r="BU86" i="28"/>
  <c r="BT86" i="28"/>
  <c r="BS86" i="28"/>
  <c r="BR86" i="28"/>
  <c r="BQ86" i="28"/>
  <c r="BP86" i="28"/>
  <c r="BO86" i="28"/>
  <c r="BN86" i="28"/>
  <c r="BM86" i="28"/>
  <c r="BL86" i="28"/>
  <c r="BK86" i="28"/>
  <c r="BJ86" i="28"/>
  <c r="BI86" i="28"/>
  <c r="BH86" i="28"/>
  <c r="BG86" i="28"/>
  <c r="BF86" i="28"/>
  <c r="BE86" i="28"/>
  <c r="BD86" i="28"/>
  <c r="BC86" i="28"/>
  <c r="BB86" i="28"/>
  <c r="BA86" i="28"/>
  <c r="AZ86" i="28"/>
  <c r="AY86" i="28"/>
  <c r="AX86" i="28"/>
  <c r="AW86" i="28"/>
  <c r="AV86" i="28"/>
  <c r="AU86" i="28"/>
  <c r="AT86" i="28"/>
  <c r="AS86" i="28"/>
  <c r="AR86" i="28"/>
  <c r="AQ86" i="28"/>
  <c r="AP86" i="28"/>
  <c r="AO86" i="28"/>
  <c r="AN86" i="28"/>
  <c r="AM86" i="28"/>
  <c r="AL86" i="28"/>
  <c r="AK86" i="28"/>
  <c r="AJ86" i="28"/>
  <c r="AI86" i="28"/>
  <c r="AH86" i="28"/>
  <c r="AG86" i="28"/>
  <c r="AF86" i="28"/>
  <c r="AE86" i="28"/>
  <c r="AD86" i="28"/>
  <c r="AC86" i="28"/>
  <c r="AB86" i="28"/>
  <c r="AA86" i="28"/>
  <c r="Z86" i="28"/>
  <c r="Y86" i="28"/>
  <c r="X86" i="28"/>
  <c r="W86" i="28"/>
  <c r="V86" i="28"/>
  <c r="U86" i="28"/>
  <c r="T86" i="28"/>
  <c r="S86" i="28"/>
  <c r="R86" i="28"/>
  <c r="Q86" i="28"/>
  <c r="P86" i="28"/>
  <c r="O86" i="28"/>
  <c r="N86" i="28"/>
  <c r="M86" i="28"/>
  <c r="L86" i="28"/>
  <c r="K86" i="28"/>
  <c r="J86" i="28"/>
  <c r="I86" i="28"/>
  <c r="CA85" i="28"/>
  <c r="BZ85" i="28"/>
  <c r="BY85" i="28"/>
  <c r="BX85" i="28"/>
  <c r="BW85" i="28"/>
  <c r="BV85" i="28"/>
  <c r="BU85" i="28"/>
  <c r="BT85" i="28"/>
  <c r="BS85" i="28"/>
  <c r="BR85" i="28"/>
  <c r="BQ85" i="28"/>
  <c r="BP85" i="28"/>
  <c r="BO85" i="28"/>
  <c r="BN85" i="28"/>
  <c r="BM85" i="28"/>
  <c r="BL85" i="28"/>
  <c r="BK85" i="28"/>
  <c r="BJ85" i="28"/>
  <c r="BI85" i="28"/>
  <c r="BH85" i="28"/>
  <c r="BG85" i="28"/>
  <c r="BF85" i="28"/>
  <c r="BE85" i="28"/>
  <c r="BD85" i="28"/>
  <c r="BC85" i="28"/>
  <c r="BB85" i="28"/>
  <c r="BA85" i="28"/>
  <c r="AZ85" i="28"/>
  <c r="AY85" i="28"/>
  <c r="AX85" i="28"/>
  <c r="AW85" i="28"/>
  <c r="AV85" i="28"/>
  <c r="AU85" i="28"/>
  <c r="AT85" i="28"/>
  <c r="AS85" i="28"/>
  <c r="AR85" i="28"/>
  <c r="AQ85" i="28"/>
  <c r="AP85" i="28"/>
  <c r="AO85" i="28"/>
  <c r="AN85" i="28"/>
  <c r="AM85" i="28"/>
  <c r="AL85" i="28"/>
  <c r="AK85" i="28"/>
  <c r="AJ85" i="28"/>
  <c r="AI85" i="28"/>
  <c r="AH85" i="28"/>
  <c r="AG85" i="28"/>
  <c r="AF85" i="28"/>
  <c r="AE85" i="28"/>
  <c r="AD85" i="28"/>
  <c r="AC85" i="28"/>
  <c r="AB85" i="28"/>
  <c r="AA85" i="28"/>
  <c r="Z85" i="28"/>
  <c r="Y85" i="28"/>
  <c r="X85" i="28"/>
  <c r="W85" i="28"/>
  <c r="V85" i="28"/>
  <c r="U85" i="28"/>
  <c r="T85" i="28"/>
  <c r="S85" i="28"/>
  <c r="R85" i="28"/>
  <c r="Q85" i="28"/>
  <c r="P85" i="28"/>
  <c r="O85" i="28"/>
  <c r="N85" i="28"/>
  <c r="M85" i="28"/>
  <c r="L85" i="28"/>
  <c r="K85" i="28"/>
  <c r="J85" i="28"/>
  <c r="I85" i="28"/>
  <c r="CA84" i="28"/>
  <c r="BZ84" i="28"/>
  <c r="BY84" i="28"/>
  <c r="BX84" i="28"/>
  <c r="BW84" i="28"/>
  <c r="BV84" i="28"/>
  <c r="BU84" i="28"/>
  <c r="BT84" i="28"/>
  <c r="BS84" i="28"/>
  <c r="BR84" i="28"/>
  <c r="BQ84" i="28"/>
  <c r="BP84" i="28"/>
  <c r="BO84" i="28"/>
  <c r="BN84" i="28"/>
  <c r="BM84" i="28"/>
  <c r="BL84" i="28"/>
  <c r="BK84" i="28"/>
  <c r="BJ84" i="28"/>
  <c r="BI84" i="28"/>
  <c r="BH84" i="28"/>
  <c r="BG84" i="28"/>
  <c r="BF84" i="28"/>
  <c r="BE84" i="28"/>
  <c r="BD84" i="28"/>
  <c r="BC84" i="28"/>
  <c r="BB84" i="28"/>
  <c r="BA84" i="28"/>
  <c r="AZ84" i="28"/>
  <c r="AY84" i="28"/>
  <c r="AX84" i="28"/>
  <c r="AW84" i="28"/>
  <c r="AV84" i="28"/>
  <c r="AU84" i="28"/>
  <c r="AT84" i="28"/>
  <c r="AS84" i="28"/>
  <c r="AR84" i="28"/>
  <c r="AQ84" i="28"/>
  <c r="AP84" i="28"/>
  <c r="AO84" i="28"/>
  <c r="AN84" i="28"/>
  <c r="AM84" i="28"/>
  <c r="AL84" i="28"/>
  <c r="AK84" i="28"/>
  <c r="AJ84" i="28"/>
  <c r="AI84" i="28"/>
  <c r="AH84" i="28"/>
  <c r="AG84" i="28"/>
  <c r="AF84" i="28"/>
  <c r="AE84" i="28"/>
  <c r="AD84" i="28"/>
  <c r="AC84" i="28"/>
  <c r="AB84" i="28"/>
  <c r="AA84" i="28"/>
  <c r="Z84" i="28"/>
  <c r="Y84" i="28"/>
  <c r="X84" i="28"/>
  <c r="W84" i="28"/>
  <c r="V84" i="28"/>
  <c r="U84" i="28"/>
  <c r="T84" i="28"/>
  <c r="S84" i="28"/>
  <c r="R84" i="28"/>
  <c r="Q84" i="28"/>
  <c r="P84" i="28"/>
  <c r="O84" i="28"/>
  <c r="N84" i="28"/>
  <c r="M84" i="28"/>
  <c r="L84" i="28"/>
  <c r="K84" i="28"/>
  <c r="J84" i="28"/>
  <c r="I84" i="28"/>
  <c r="CA83" i="28"/>
  <c r="BZ83" i="28"/>
  <c r="BY83" i="28"/>
  <c r="BX83" i="28"/>
  <c r="BW83" i="28"/>
  <c r="BV83" i="28"/>
  <c r="BU83" i="28"/>
  <c r="BT83" i="28"/>
  <c r="BS83" i="28"/>
  <c r="BR83" i="28"/>
  <c r="BQ83" i="28"/>
  <c r="BP83" i="28"/>
  <c r="BO83" i="28"/>
  <c r="BN83" i="28"/>
  <c r="BM83" i="28"/>
  <c r="BL83" i="28"/>
  <c r="BK83" i="28"/>
  <c r="BJ83" i="28"/>
  <c r="BI83" i="28"/>
  <c r="BH83" i="28"/>
  <c r="BG83" i="28"/>
  <c r="BF83" i="28"/>
  <c r="BE83" i="28"/>
  <c r="BD83" i="28"/>
  <c r="BC83" i="28"/>
  <c r="BB83" i="28"/>
  <c r="BA83" i="28"/>
  <c r="AZ83" i="28"/>
  <c r="AY83" i="28"/>
  <c r="AX83" i="28"/>
  <c r="AW83" i="28"/>
  <c r="AV83" i="28"/>
  <c r="AU83" i="28"/>
  <c r="AT83" i="28"/>
  <c r="AS83" i="28"/>
  <c r="AR83" i="28"/>
  <c r="AQ83" i="28"/>
  <c r="AP83" i="28"/>
  <c r="AO83" i="28"/>
  <c r="AN83" i="28"/>
  <c r="AM83" i="28"/>
  <c r="AL83" i="28"/>
  <c r="AK83" i="28"/>
  <c r="AJ83" i="28"/>
  <c r="AI83" i="28"/>
  <c r="AH83" i="28"/>
  <c r="AG83" i="28"/>
  <c r="AF83" i="28"/>
  <c r="AE83" i="28"/>
  <c r="AD83" i="28"/>
  <c r="AC83" i="28"/>
  <c r="AB83" i="28"/>
  <c r="AA83" i="28"/>
  <c r="Z83" i="28"/>
  <c r="Y83" i="28"/>
  <c r="X83" i="28"/>
  <c r="W83" i="28"/>
  <c r="V83" i="28"/>
  <c r="U83" i="28"/>
  <c r="T83" i="28"/>
  <c r="S83" i="28"/>
  <c r="R83" i="28"/>
  <c r="Q83" i="28"/>
  <c r="P83" i="28"/>
  <c r="O83" i="28"/>
  <c r="N83" i="28"/>
  <c r="M83" i="28"/>
  <c r="L83" i="28"/>
  <c r="K83" i="28"/>
  <c r="J83" i="28"/>
  <c r="I83" i="28"/>
  <c r="CA82" i="28"/>
  <c r="BZ82" i="28"/>
  <c r="BY82" i="28"/>
  <c r="BX82" i="28"/>
  <c r="BW82" i="28"/>
  <c r="BV82" i="28"/>
  <c r="BU82" i="28"/>
  <c r="BT82" i="28"/>
  <c r="BS82" i="28"/>
  <c r="BR82" i="28"/>
  <c r="BQ82" i="28"/>
  <c r="BP82" i="28"/>
  <c r="BO82" i="28"/>
  <c r="BN82" i="28"/>
  <c r="BM82" i="28"/>
  <c r="BL82" i="28"/>
  <c r="BK82" i="28"/>
  <c r="BJ82" i="28"/>
  <c r="BI82" i="28"/>
  <c r="BH82" i="28"/>
  <c r="BG82" i="28"/>
  <c r="BF82" i="28"/>
  <c r="BE82" i="28"/>
  <c r="BD82" i="28"/>
  <c r="BC82" i="28"/>
  <c r="BB82" i="28"/>
  <c r="BA82" i="28"/>
  <c r="AZ82" i="28"/>
  <c r="AY82" i="28"/>
  <c r="AX82" i="28"/>
  <c r="AW82" i="28"/>
  <c r="AV82" i="28"/>
  <c r="AU82" i="28"/>
  <c r="AT82" i="28"/>
  <c r="AS82" i="28"/>
  <c r="AR82" i="28"/>
  <c r="AQ82" i="28"/>
  <c r="AP82" i="28"/>
  <c r="AO82" i="28"/>
  <c r="AN82" i="28"/>
  <c r="AM82" i="28"/>
  <c r="AL82" i="28"/>
  <c r="AK82" i="28"/>
  <c r="AJ82" i="28"/>
  <c r="AI82" i="28"/>
  <c r="AH82" i="28"/>
  <c r="AG82" i="28"/>
  <c r="AF82" i="28"/>
  <c r="AE82" i="28"/>
  <c r="AD82" i="28"/>
  <c r="AC82" i="28"/>
  <c r="AB82" i="28"/>
  <c r="AA82" i="28"/>
  <c r="Z82" i="28"/>
  <c r="Y82" i="28"/>
  <c r="X82" i="28"/>
  <c r="W82" i="28"/>
  <c r="V82" i="28"/>
  <c r="U82" i="28"/>
  <c r="T82" i="28"/>
  <c r="S82" i="28"/>
  <c r="R82" i="28"/>
  <c r="Q82" i="28"/>
  <c r="P82" i="28"/>
  <c r="O82" i="28"/>
  <c r="N82" i="28"/>
  <c r="M82" i="28"/>
  <c r="L82" i="28"/>
  <c r="K82" i="28"/>
  <c r="J82" i="28"/>
  <c r="I82" i="28"/>
  <c r="CA81" i="28"/>
  <c r="BZ81" i="28"/>
  <c r="BY81" i="28"/>
  <c r="BX81" i="28"/>
  <c r="BW81" i="28"/>
  <c r="BV81" i="28"/>
  <c r="BU81" i="28"/>
  <c r="BT81" i="28"/>
  <c r="BS81" i="28"/>
  <c r="BR81" i="28"/>
  <c r="BQ81" i="28"/>
  <c r="BP81" i="28"/>
  <c r="BO81" i="28"/>
  <c r="BN81" i="28"/>
  <c r="BM81" i="28"/>
  <c r="BL81" i="28"/>
  <c r="BK81" i="28"/>
  <c r="BJ81" i="28"/>
  <c r="BI81" i="28"/>
  <c r="BH81" i="28"/>
  <c r="BG81" i="28"/>
  <c r="BF81" i="28"/>
  <c r="BE81" i="28"/>
  <c r="BD81" i="28"/>
  <c r="BC81" i="28"/>
  <c r="BB81" i="28"/>
  <c r="BA81" i="28"/>
  <c r="AZ81" i="28"/>
  <c r="AY81" i="28"/>
  <c r="AX81" i="28"/>
  <c r="AW81" i="28"/>
  <c r="AV81" i="28"/>
  <c r="AU81" i="28"/>
  <c r="AT81" i="28"/>
  <c r="AS81" i="28"/>
  <c r="AR81" i="28"/>
  <c r="AQ81" i="28"/>
  <c r="AP81" i="28"/>
  <c r="AO81" i="28"/>
  <c r="AN81" i="28"/>
  <c r="AM81" i="28"/>
  <c r="AL81" i="28"/>
  <c r="AK81" i="28"/>
  <c r="AJ81" i="28"/>
  <c r="AI81" i="28"/>
  <c r="AH81" i="28"/>
  <c r="AG81" i="28"/>
  <c r="AF81" i="28"/>
  <c r="AE81" i="28"/>
  <c r="AD81" i="28"/>
  <c r="AC81" i="28"/>
  <c r="AB81" i="28"/>
  <c r="AA81" i="28"/>
  <c r="Z81" i="28"/>
  <c r="Y81" i="28"/>
  <c r="X81" i="28"/>
  <c r="W81" i="28"/>
  <c r="V81" i="28"/>
  <c r="U81" i="28"/>
  <c r="T81" i="28"/>
  <c r="S81" i="28"/>
  <c r="R81" i="28"/>
  <c r="Q81" i="28"/>
  <c r="P81" i="28"/>
  <c r="O81" i="28"/>
  <c r="N81" i="28"/>
  <c r="M81" i="28"/>
  <c r="L81" i="28"/>
  <c r="K81" i="28"/>
  <c r="J81" i="28"/>
  <c r="I81" i="28"/>
  <c r="CA80" i="28"/>
  <c r="BZ80" i="28"/>
  <c r="BY80" i="28"/>
  <c r="BX80" i="28"/>
  <c r="BW80" i="28"/>
  <c r="BV80" i="28"/>
  <c r="BU80" i="28"/>
  <c r="BT80" i="28"/>
  <c r="BS80" i="28"/>
  <c r="BR80" i="28"/>
  <c r="BQ80" i="28"/>
  <c r="BP80" i="28"/>
  <c r="BO80" i="28"/>
  <c r="BN80" i="28"/>
  <c r="BM80" i="28"/>
  <c r="BL80" i="28"/>
  <c r="BK80" i="28"/>
  <c r="BJ80" i="28"/>
  <c r="BI80" i="28"/>
  <c r="BH80" i="28"/>
  <c r="BG80" i="28"/>
  <c r="BF80" i="28"/>
  <c r="BE80" i="28"/>
  <c r="BD80" i="28"/>
  <c r="BC80" i="28"/>
  <c r="BB80" i="28"/>
  <c r="BA80" i="28"/>
  <c r="AZ80" i="28"/>
  <c r="AY80" i="28"/>
  <c r="AX80" i="28"/>
  <c r="AW80" i="28"/>
  <c r="AV80" i="28"/>
  <c r="AU80" i="28"/>
  <c r="AT80" i="28"/>
  <c r="AS80" i="28"/>
  <c r="AR80" i="28"/>
  <c r="AQ80" i="28"/>
  <c r="AP80" i="28"/>
  <c r="AO80" i="28"/>
  <c r="AN80" i="28"/>
  <c r="AM80" i="28"/>
  <c r="AL80" i="28"/>
  <c r="AK80" i="28"/>
  <c r="AJ80" i="28"/>
  <c r="AI80" i="28"/>
  <c r="AH80" i="28"/>
  <c r="AG80" i="28"/>
  <c r="AF80" i="28"/>
  <c r="AE80" i="28"/>
  <c r="AD80" i="28"/>
  <c r="AC80" i="28"/>
  <c r="AB80" i="28"/>
  <c r="AA80" i="28"/>
  <c r="Z80" i="28"/>
  <c r="Y80" i="28"/>
  <c r="X80" i="28"/>
  <c r="W80" i="28"/>
  <c r="V80" i="28"/>
  <c r="U80" i="28"/>
  <c r="T80" i="28"/>
  <c r="S80" i="28"/>
  <c r="R80" i="28"/>
  <c r="Q80" i="28"/>
  <c r="P80" i="28"/>
  <c r="O80" i="28"/>
  <c r="N80" i="28"/>
  <c r="M80" i="28"/>
  <c r="L80" i="28"/>
  <c r="K80" i="28"/>
  <c r="J80" i="28"/>
  <c r="I80" i="28"/>
  <c r="BJ77" i="28"/>
  <c r="BJ75" i="28"/>
  <c r="BJ74" i="28"/>
  <c r="BJ73" i="28"/>
  <c r="BJ71" i="28"/>
  <c r="BJ70" i="28"/>
  <c r="CN66" i="28"/>
  <c r="B66" i="28"/>
  <c r="CN65" i="28"/>
  <c r="B65" i="28"/>
  <c r="CN64" i="28"/>
  <c r="B64" i="28"/>
  <c r="CN63" i="28"/>
  <c r="B63" i="28"/>
  <c r="CN60" i="28"/>
  <c r="H60" i="28" a="1"/>
  <c r="H60" i="28" s="1"/>
  <c r="C60" i="28"/>
  <c r="B60" i="28"/>
  <c r="CN59" i="28"/>
  <c r="H59" i="28" a="1"/>
  <c r="H59" i="28" s="1"/>
  <c r="C59" i="28"/>
  <c r="B59" i="28"/>
  <c r="CN58" i="28"/>
  <c r="H58" i="28" a="1"/>
  <c r="H58" i="28" s="1"/>
  <c r="C58" i="28"/>
  <c r="B58" i="28"/>
  <c r="CN57" i="28"/>
  <c r="H57" i="28" a="1"/>
  <c r="H57" i="28" s="1"/>
  <c r="C57" i="28"/>
  <c r="B57" i="28"/>
  <c r="CN56" i="28"/>
  <c r="H56" i="28" a="1"/>
  <c r="H56" i="28" s="1"/>
  <c r="C56" i="28"/>
  <c r="B56" i="28"/>
  <c r="CN55" i="28"/>
  <c r="H55" i="28"/>
  <c r="H55" i="28" a="1"/>
  <c r="C55" i="28"/>
  <c r="B55" i="28"/>
  <c r="CN54" i="28"/>
  <c r="H54" i="28" a="1"/>
  <c r="H54" i="28" s="1"/>
  <c r="C54" i="28"/>
  <c r="B54" i="28"/>
  <c r="CN53" i="28"/>
  <c r="H53" i="28"/>
  <c r="H53" i="28" a="1"/>
  <c r="C53" i="28"/>
  <c r="B53" i="28"/>
  <c r="CN52" i="28"/>
  <c r="H52" i="28" a="1"/>
  <c r="H52" i="28" s="1"/>
  <c r="C52" i="28"/>
  <c r="B52" i="28"/>
  <c r="CN51" i="28"/>
  <c r="H51" i="28"/>
  <c r="H51" i="28" a="1"/>
  <c r="C51" i="28"/>
  <c r="B51" i="28"/>
  <c r="CN50" i="28"/>
  <c r="H50" i="28" a="1"/>
  <c r="H50" i="28" s="1"/>
  <c r="C50" i="28"/>
  <c r="B50" i="28"/>
  <c r="CN49" i="28"/>
  <c r="H49" i="28" a="1"/>
  <c r="H49" i="28" s="1"/>
  <c r="C49" i="28"/>
  <c r="B49" i="28"/>
  <c r="CN48" i="28"/>
  <c r="H48" i="28" a="1"/>
  <c r="H48" i="28" s="1"/>
  <c r="C48" i="28"/>
  <c r="B48" i="28"/>
  <c r="CN47" i="28"/>
  <c r="H47" i="28"/>
  <c r="H47" i="28" a="1"/>
  <c r="C47" i="28"/>
  <c r="B47" i="28"/>
  <c r="CN46" i="28"/>
  <c r="H46" i="28" a="1"/>
  <c r="H46" i="28" s="1"/>
  <c r="C46" i="28"/>
  <c r="B46" i="28"/>
  <c r="CN45" i="28"/>
  <c r="H45" i="28"/>
  <c r="H45" i="28" a="1"/>
  <c r="C45" i="28"/>
  <c r="B45" i="28"/>
  <c r="CN44" i="28"/>
  <c r="H44" i="28" a="1"/>
  <c r="H44" i="28" s="1"/>
  <c r="C44" i="28"/>
  <c r="B44" i="28"/>
  <c r="CN43" i="28"/>
  <c r="H43" i="28" a="1"/>
  <c r="H43" i="28" s="1"/>
  <c r="C43" i="28"/>
  <c r="B43" i="28"/>
  <c r="CN42" i="28"/>
  <c r="H42" i="28" a="1"/>
  <c r="H42" i="28" s="1"/>
  <c r="C42" i="28"/>
  <c r="B42" i="28"/>
  <c r="CN41" i="28"/>
  <c r="H41" i="28" a="1"/>
  <c r="H41" i="28" s="1"/>
  <c r="C41" i="28"/>
  <c r="B41" i="28"/>
  <c r="CN40" i="28"/>
  <c r="H40" i="28" a="1"/>
  <c r="H40" i="28" s="1"/>
  <c r="C40" i="28"/>
  <c r="B40" i="28"/>
  <c r="CN39" i="28"/>
  <c r="H39" i="28"/>
  <c r="H39" i="28" a="1"/>
  <c r="C39" i="28"/>
  <c r="B39" i="28"/>
  <c r="CN38" i="28"/>
  <c r="H38" i="28" a="1"/>
  <c r="H38" i="28" s="1"/>
  <c r="C38" i="28"/>
  <c r="B38" i="28"/>
  <c r="CN37" i="28"/>
  <c r="H37" i="28"/>
  <c r="H37" i="28" a="1"/>
  <c r="C37" i="28"/>
  <c r="B37" i="28"/>
  <c r="CN36" i="28"/>
  <c r="H36" i="28" a="1"/>
  <c r="H36" i="28" s="1"/>
  <c r="C36" i="28"/>
  <c r="B36" i="28"/>
  <c r="CN35" i="28"/>
  <c r="H35" i="28"/>
  <c r="H35" i="28" a="1"/>
  <c r="C35" i="28"/>
  <c r="B35" i="28"/>
  <c r="CN34" i="28"/>
  <c r="H34" i="28" a="1"/>
  <c r="H34" i="28" s="1"/>
  <c r="C34" i="28"/>
  <c r="B34" i="28"/>
  <c r="CN33" i="28"/>
  <c r="H33" i="28" a="1"/>
  <c r="H33" i="28" s="1"/>
  <c r="C33" i="28"/>
  <c r="B33" i="28"/>
  <c r="CN32" i="28"/>
  <c r="H32" i="28" a="1"/>
  <c r="H32" i="28" s="1"/>
  <c r="C32" i="28"/>
  <c r="B32" i="28"/>
  <c r="CN31" i="28"/>
  <c r="H31" i="28"/>
  <c r="H31" i="28" a="1"/>
  <c r="C31" i="28"/>
  <c r="B31" i="28"/>
  <c r="CN30" i="28"/>
  <c r="H30" i="28" a="1"/>
  <c r="H30" i="28" s="1"/>
  <c r="C30" i="28"/>
  <c r="B30" i="28"/>
  <c r="CN29" i="28"/>
  <c r="H29" i="28" a="1"/>
  <c r="H29" i="28" s="1"/>
  <c r="C29" i="28"/>
  <c r="B29" i="28"/>
  <c r="CN28" i="28"/>
  <c r="H28" i="28" a="1"/>
  <c r="H28" i="28" s="1"/>
  <c r="C28" i="28"/>
  <c r="B28" i="28"/>
  <c r="CN27" i="28"/>
  <c r="H27" i="28"/>
  <c r="H27" i="28" a="1"/>
  <c r="C27" i="28"/>
  <c r="B27" i="28"/>
  <c r="CN26" i="28"/>
  <c r="H26" i="28" a="1"/>
  <c r="H26" i="28" s="1"/>
  <c r="C26" i="28"/>
  <c r="B26" i="28"/>
  <c r="CN25" i="28"/>
  <c r="H25" i="28" a="1"/>
  <c r="H25" i="28" s="1"/>
  <c r="C25" i="28"/>
  <c r="B25" i="28"/>
  <c r="CN24" i="28"/>
  <c r="H24" i="28" a="1"/>
  <c r="H24" i="28" s="1"/>
  <c r="C24" i="28"/>
  <c r="B24" i="28"/>
  <c r="CN23" i="28"/>
  <c r="H23" i="28" a="1"/>
  <c r="H23" i="28" s="1"/>
  <c r="C23" i="28"/>
  <c r="B23" i="28"/>
  <c r="CN22" i="28"/>
  <c r="H22" i="28" a="1"/>
  <c r="H22" i="28" s="1"/>
  <c r="C22" i="28"/>
  <c r="B22" i="28"/>
  <c r="CN21" i="28"/>
  <c r="H21" i="28"/>
  <c r="H21" i="28" a="1"/>
  <c r="C21" i="28"/>
  <c r="B21" i="28"/>
  <c r="CN20" i="28"/>
  <c r="H20" i="28" a="1"/>
  <c r="H20" i="28" s="1"/>
  <c r="C20" i="28"/>
  <c r="B20" i="28"/>
  <c r="CN19" i="28"/>
  <c r="H19" i="28" a="1"/>
  <c r="H19" i="28" s="1"/>
  <c r="C19" i="28"/>
  <c r="B19" i="28"/>
  <c r="CN18" i="28"/>
  <c r="H18" i="28" a="1"/>
  <c r="H18" i="28" s="1"/>
  <c r="C18" i="28"/>
  <c r="B18" i="28"/>
  <c r="CN17" i="28"/>
  <c r="H17" i="28" a="1"/>
  <c r="H17" i="28" s="1"/>
  <c r="C17" i="28"/>
  <c r="B17" i="28"/>
  <c r="CN16" i="28"/>
  <c r="H16" i="28" a="1"/>
  <c r="H16" i="28" s="1"/>
  <c r="C16" i="28"/>
  <c r="B16" i="28"/>
  <c r="CN15" i="28"/>
  <c r="H15" i="28"/>
  <c r="H15" i="28" a="1"/>
  <c r="C15" i="28"/>
  <c r="B15" i="28"/>
  <c r="CN14" i="28"/>
  <c r="C14" i="28"/>
  <c r="B14" i="28"/>
  <c r="CN13" i="28"/>
  <c r="C13" i="28"/>
  <c r="B13" i="28"/>
  <c r="CN12" i="28"/>
  <c r="H12" i="28" a="1"/>
  <c r="H12" i="28" s="1"/>
  <c r="C12" i="28"/>
  <c r="B12" i="28"/>
  <c r="CN11" i="28"/>
  <c r="H11" i="28" a="1"/>
  <c r="H11" i="28" s="1"/>
  <c r="C11" i="28"/>
  <c r="B11" i="28"/>
  <c r="CN10" i="28"/>
  <c r="C10" i="28"/>
  <c r="B10" i="28"/>
  <c r="CN9" i="28"/>
  <c r="H9" i="28" a="1"/>
  <c r="H9" i="28" s="1"/>
  <c r="C9" i="28"/>
  <c r="B9" i="28"/>
  <c r="CN8" i="28"/>
  <c r="H8" i="28"/>
  <c r="H8" i="28" a="1"/>
  <c r="C8" i="28"/>
  <c r="B8" i="28"/>
  <c r="CN7" i="28"/>
  <c r="H7" i="28"/>
  <c r="H7" i="28" a="1"/>
  <c r="C7" i="28"/>
  <c r="B7" i="28"/>
  <c r="CN6" i="28"/>
  <c r="H6" i="28" a="1"/>
  <c r="H6" i="28" s="1"/>
  <c r="C6" i="28"/>
  <c r="B6" i="28"/>
  <c r="CN5" i="28"/>
  <c r="H5" i="28"/>
  <c r="H5" i="28" a="1"/>
  <c r="C5" i="28"/>
  <c r="B5" i="28"/>
  <c r="CZ3" i="28"/>
  <c r="CA98" i="27"/>
  <c r="BZ98" i="27"/>
  <c r="BY98" i="27"/>
  <c r="BX98" i="27"/>
  <c r="BW98" i="27"/>
  <c r="BV98" i="27"/>
  <c r="BU98" i="27"/>
  <c r="BT98" i="27"/>
  <c r="BS98" i="27"/>
  <c r="BR98" i="27"/>
  <c r="BQ98" i="27"/>
  <c r="BP98" i="27"/>
  <c r="BO98" i="27"/>
  <c r="BN98" i="27"/>
  <c r="BM98" i="27"/>
  <c r="BL98" i="27"/>
  <c r="BK98" i="27"/>
  <c r="BJ98" i="27"/>
  <c r="BI98" i="27"/>
  <c r="BH98" i="27"/>
  <c r="BG98" i="27"/>
  <c r="BF98" i="27"/>
  <c r="BE98" i="27"/>
  <c r="BD98" i="27"/>
  <c r="BC98" i="27"/>
  <c r="BB98" i="27"/>
  <c r="BA98" i="27"/>
  <c r="AZ98" i="27"/>
  <c r="AY98" i="27"/>
  <c r="AX98" i="27"/>
  <c r="AW98" i="27"/>
  <c r="AV98" i="27"/>
  <c r="AU98" i="27"/>
  <c r="AT98" i="27"/>
  <c r="AS98" i="27"/>
  <c r="AR98" i="27"/>
  <c r="AQ98" i="27"/>
  <c r="AP98" i="27"/>
  <c r="AO98" i="27"/>
  <c r="AN98" i="27"/>
  <c r="AM98" i="27"/>
  <c r="AL98" i="27"/>
  <c r="AK98" i="27"/>
  <c r="AJ98" i="27"/>
  <c r="AI98" i="27"/>
  <c r="AH98" i="27"/>
  <c r="AG98" i="27"/>
  <c r="AF98" i="27"/>
  <c r="AE98" i="27"/>
  <c r="AD98" i="27"/>
  <c r="AC98" i="27"/>
  <c r="AB98" i="27"/>
  <c r="AA98" i="27"/>
  <c r="Z98" i="27"/>
  <c r="Y98" i="27"/>
  <c r="X98" i="27"/>
  <c r="W98" i="27"/>
  <c r="V98" i="27"/>
  <c r="U98" i="27"/>
  <c r="T98" i="27"/>
  <c r="S98" i="27"/>
  <c r="R98" i="27"/>
  <c r="Q98" i="27"/>
  <c r="P98" i="27"/>
  <c r="O98" i="27"/>
  <c r="N98" i="27"/>
  <c r="M98" i="27"/>
  <c r="L98" i="27"/>
  <c r="K98" i="27"/>
  <c r="J98" i="27"/>
  <c r="I98" i="27"/>
  <c r="CA97" i="27"/>
  <c r="BZ97" i="27"/>
  <c r="BY97" i="27"/>
  <c r="BX97" i="27"/>
  <c r="BW97" i="27"/>
  <c r="BV97" i="27"/>
  <c r="BU97" i="27"/>
  <c r="BT97" i="27"/>
  <c r="BS97" i="27"/>
  <c r="BR97" i="27"/>
  <c r="BQ97" i="27"/>
  <c r="BP97" i="27"/>
  <c r="BO97" i="27"/>
  <c r="BN97" i="27"/>
  <c r="BM97" i="27"/>
  <c r="BL97" i="27"/>
  <c r="BK97" i="27"/>
  <c r="BJ97" i="27"/>
  <c r="BI97" i="27"/>
  <c r="BH97" i="27"/>
  <c r="BG97" i="27"/>
  <c r="BF97" i="27"/>
  <c r="BE97" i="27"/>
  <c r="BD97" i="27"/>
  <c r="BC97" i="27"/>
  <c r="BB97" i="27"/>
  <c r="BA97" i="27"/>
  <c r="AZ97" i="27"/>
  <c r="AY97" i="27"/>
  <c r="AX97" i="27"/>
  <c r="AW97" i="27"/>
  <c r="AV97" i="27"/>
  <c r="AU97" i="27"/>
  <c r="AT97" i="27"/>
  <c r="AS97" i="27"/>
  <c r="AR97" i="27"/>
  <c r="AQ97" i="27"/>
  <c r="AP97" i="27"/>
  <c r="AO97" i="27"/>
  <c r="AN97" i="27"/>
  <c r="AM97" i="27"/>
  <c r="AL97" i="27"/>
  <c r="AK97" i="27"/>
  <c r="AJ97" i="27"/>
  <c r="AI97" i="27"/>
  <c r="AH97" i="27"/>
  <c r="AG97" i="27"/>
  <c r="AF97" i="27"/>
  <c r="AE97" i="27"/>
  <c r="AD97" i="27"/>
  <c r="AC97" i="27"/>
  <c r="AB97" i="27"/>
  <c r="AA97" i="27"/>
  <c r="Z97" i="27"/>
  <c r="Y97" i="27"/>
  <c r="X97" i="27"/>
  <c r="W97" i="27"/>
  <c r="V97" i="27"/>
  <c r="U97" i="27"/>
  <c r="T97" i="27"/>
  <c r="S97" i="27"/>
  <c r="R97" i="27"/>
  <c r="Q97" i="27"/>
  <c r="P97" i="27"/>
  <c r="O97" i="27"/>
  <c r="N97" i="27"/>
  <c r="M97" i="27"/>
  <c r="L97" i="27"/>
  <c r="K97" i="27"/>
  <c r="J97" i="27"/>
  <c r="I97" i="27"/>
  <c r="CA96" i="27"/>
  <c r="BZ96" i="27"/>
  <c r="BY96" i="27"/>
  <c r="BX96" i="27"/>
  <c r="BW96" i="27"/>
  <c r="BV96" i="27"/>
  <c r="BU96" i="27"/>
  <c r="BT96" i="27"/>
  <c r="BS96" i="27"/>
  <c r="BR96" i="27"/>
  <c r="BQ96" i="27"/>
  <c r="BP96" i="27"/>
  <c r="BO96" i="27"/>
  <c r="BN96" i="27"/>
  <c r="BM96" i="27"/>
  <c r="BL96" i="27"/>
  <c r="BK96" i="27"/>
  <c r="BJ96" i="27"/>
  <c r="BI96" i="27"/>
  <c r="BH96" i="27"/>
  <c r="BG96" i="27"/>
  <c r="BF96" i="27"/>
  <c r="BE96" i="27"/>
  <c r="BD96" i="27"/>
  <c r="BC96" i="27"/>
  <c r="BB96" i="27"/>
  <c r="BA96" i="27"/>
  <c r="AZ96" i="27"/>
  <c r="AY96" i="27"/>
  <c r="AX96" i="27"/>
  <c r="AW96" i="27"/>
  <c r="AV96" i="27"/>
  <c r="AU96" i="27"/>
  <c r="AT96" i="27"/>
  <c r="AS96" i="27"/>
  <c r="AR96" i="27"/>
  <c r="AQ96" i="27"/>
  <c r="AP96" i="27"/>
  <c r="AO96" i="27"/>
  <c r="AN96" i="27"/>
  <c r="AM96" i="27"/>
  <c r="AL96" i="27"/>
  <c r="AK96" i="27"/>
  <c r="AJ96" i="27"/>
  <c r="AI96" i="27"/>
  <c r="AH96" i="27"/>
  <c r="AG96" i="27"/>
  <c r="AF96" i="27"/>
  <c r="AE96" i="27"/>
  <c r="AD96" i="27"/>
  <c r="AC96" i="27"/>
  <c r="AB96" i="27"/>
  <c r="AA96" i="27"/>
  <c r="Z96" i="27"/>
  <c r="Y96" i="27"/>
  <c r="X96" i="27"/>
  <c r="W96" i="27"/>
  <c r="V96" i="27"/>
  <c r="U96" i="27"/>
  <c r="T96" i="27"/>
  <c r="S96" i="27"/>
  <c r="R96" i="27"/>
  <c r="Q96" i="27"/>
  <c r="P96" i="27"/>
  <c r="O96" i="27"/>
  <c r="N96" i="27"/>
  <c r="M96" i="27"/>
  <c r="L96" i="27"/>
  <c r="K96" i="27"/>
  <c r="J96" i="27"/>
  <c r="I96" i="27"/>
  <c r="CA95" i="27"/>
  <c r="BZ95" i="27"/>
  <c r="BY95" i="27"/>
  <c r="BX95" i="27"/>
  <c r="BW95" i="27"/>
  <c r="BV95" i="27"/>
  <c r="BU95" i="27"/>
  <c r="BT95" i="27"/>
  <c r="BS95" i="27"/>
  <c r="BR95" i="27"/>
  <c r="BQ95" i="27"/>
  <c r="BP95" i="27"/>
  <c r="BO95" i="27"/>
  <c r="BN95" i="27"/>
  <c r="BM95" i="27"/>
  <c r="BL95" i="27"/>
  <c r="BK95" i="27"/>
  <c r="BJ95" i="27"/>
  <c r="BI95" i="27"/>
  <c r="BH95" i="27"/>
  <c r="BG95" i="27"/>
  <c r="BF95" i="27"/>
  <c r="BE95" i="27"/>
  <c r="BD95" i="27"/>
  <c r="BC95" i="27"/>
  <c r="BB95" i="27"/>
  <c r="BA95" i="27"/>
  <c r="AZ95" i="27"/>
  <c r="AY95" i="27"/>
  <c r="AX95" i="27"/>
  <c r="AW95" i="27"/>
  <c r="AV95" i="27"/>
  <c r="AU95" i="27"/>
  <c r="AT95" i="27"/>
  <c r="AS95" i="27"/>
  <c r="AR95" i="27"/>
  <c r="AQ95" i="27"/>
  <c r="AP95" i="27"/>
  <c r="AO95" i="27"/>
  <c r="AN95" i="27"/>
  <c r="AM95" i="27"/>
  <c r="AL95" i="27"/>
  <c r="AK95" i="27"/>
  <c r="AJ95" i="27"/>
  <c r="AI95" i="27"/>
  <c r="AH95" i="27"/>
  <c r="AG95" i="27"/>
  <c r="AF95" i="27"/>
  <c r="AE95" i="27"/>
  <c r="AD95" i="27"/>
  <c r="AC95" i="27"/>
  <c r="AB95" i="27"/>
  <c r="AA95" i="27"/>
  <c r="Z95" i="27"/>
  <c r="Y95" i="27"/>
  <c r="X95" i="27"/>
  <c r="W95" i="27"/>
  <c r="V95" i="27"/>
  <c r="U95" i="27"/>
  <c r="T95" i="27"/>
  <c r="S95" i="27"/>
  <c r="R95" i="27"/>
  <c r="Q95" i="27"/>
  <c r="P95" i="27"/>
  <c r="O95" i="27"/>
  <c r="N95" i="27"/>
  <c r="M95" i="27"/>
  <c r="L95" i="27"/>
  <c r="K95" i="27"/>
  <c r="J95" i="27"/>
  <c r="I95" i="27"/>
  <c r="CA94" i="27"/>
  <c r="BZ94" i="27"/>
  <c r="BY94" i="27"/>
  <c r="BX94" i="27"/>
  <c r="BW94" i="27"/>
  <c r="BV94" i="27"/>
  <c r="BU94" i="27"/>
  <c r="BT94" i="27"/>
  <c r="BS94" i="27"/>
  <c r="BR94" i="27"/>
  <c r="BQ94" i="27"/>
  <c r="BP94" i="27"/>
  <c r="BO94" i="27"/>
  <c r="BN94" i="27"/>
  <c r="BM94" i="27"/>
  <c r="BL94" i="27"/>
  <c r="BK94" i="27"/>
  <c r="BJ94" i="27"/>
  <c r="BI94" i="27"/>
  <c r="BH94" i="27"/>
  <c r="BG94" i="27"/>
  <c r="BF94" i="27"/>
  <c r="BE94" i="27"/>
  <c r="BD94" i="27"/>
  <c r="BC94" i="27"/>
  <c r="BB94" i="27"/>
  <c r="BA94" i="27"/>
  <c r="AZ94" i="27"/>
  <c r="AY94" i="27"/>
  <c r="AX94" i="27"/>
  <c r="AW94" i="27"/>
  <c r="AV94" i="27"/>
  <c r="AU94" i="27"/>
  <c r="AT94" i="27"/>
  <c r="AS94" i="27"/>
  <c r="AR94" i="27"/>
  <c r="AQ94" i="27"/>
  <c r="AP94" i="27"/>
  <c r="AO94" i="27"/>
  <c r="AN94" i="27"/>
  <c r="AM94" i="27"/>
  <c r="AL94" i="27"/>
  <c r="AK94" i="27"/>
  <c r="AJ94" i="27"/>
  <c r="AI94" i="27"/>
  <c r="AH94" i="27"/>
  <c r="AG94" i="27"/>
  <c r="AF94" i="27"/>
  <c r="AE94" i="27"/>
  <c r="AD94" i="27"/>
  <c r="AC94" i="27"/>
  <c r="AB94" i="27"/>
  <c r="AA94" i="27"/>
  <c r="Z94" i="27"/>
  <c r="Y94" i="27"/>
  <c r="X94" i="27"/>
  <c r="W94" i="27"/>
  <c r="V94" i="27"/>
  <c r="U94" i="27"/>
  <c r="T94" i="27"/>
  <c r="S94" i="27"/>
  <c r="R94" i="27"/>
  <c r="Q94" i="27"/>
  <c r="P94" i="27"/>
  <c r="O94" i="27"/>
  <c r="N94" i="27"/>
  <c r="M94" i="27"/>
  <c r="L94" i="27"/>
  <c r="K94" i="27"/>
  <c r="J94" i="27"/>
  <c r="I94" i="27"/>
  <c r="CA93" i="27"/>
  <c r="BZ93" i="27"/>
  <c r="BY93" i="27"/>
  <c r="BX93" i="27"/>
  <c r="BW93" i="27"/>
  <c r="BV93" i="27"/>
  <c r="BU93" i="27"/>
  <c r="BT93" i="27"/>
  <c r="BS93" i="27"/>
  <c r="BR93" i="27"/>
  <c r="BQ93" i="27"/>
  <c r="BP93" i="27"/>
  <c r="BO93" i="27"/>
  <c r="BN93" i="27"/>
  <c r="BM93" i="27"/>
  <c r="BL93" i="27"/>
  <c r="BK93" i="27"/>
  <c r="BJ93" i="27"/>
  <c r="BI93" i="27"/>
  <c r="BH93" i="27"/>
  <c r="BG93" i="27"/>
  <c r="BF93" i="27"/>
  <c r="BE93" i="27"/>
  <c r="BD93" i="27"/>
  <c r="BC93" i="27"/>
  <c r="BB93" i="27"/>
  <c r="BA93" i="27"/>
  <c r="AZ93" i="27"/>
  <c r="AY93" i="27"/>
  <c r="AX93" i="27"/>
  <c r="AW93" i="27"/>
  <c r="AV93" i="27"/>
  <c r="AU93" i="27"/>
  <c r="AT93" i="27"/>
  <c r="AS93" i="27"/>
  <c r="AR93" i="27"/>
  <c r="AQ93" i="27"/>
  <c r="AP93" i="27"/>
  <c r="AO93" i="27"/>
  <c r="AN93" i="27"/>
  <c r="AM93" i="27"/>
  <c r="AL93" i="27"/>
  <c r="AK93" i="27"/>
  <c r="AJ93" i="27"/>
  <c r="AI93" i="27"/>
  <c r="AH93" i="27"/>
  <c r="AG93" i="27"/>
  <c r="AF93" i="27"/>
  <c r="AE93" i="27"/>
  <c r="AD93" i="27"/>
  <c r="AC93" i="27"/>
  <c r="AB93" i="27"/>
  <c r="AA93" i="27"/>
  <c r="Z93" i="27"/>
  <c r="Y93" i="27"/>
  <c r="X93" i="27"/>
  <c r="W93" i="27"/>
  <c r="V93" i="27"/>
  <c r="U93" i="27"/>
  <c r="T93" i="27"/>
  <c r="S93" i="27"/>
  <c r="R93" i="27"/>
  <c r="Q93" i="27"/>
  <c r="P93" i="27"/>
  <c r="O93" i="27"/>
  <c r="N93" i="27"/>
  <c r="M93" i="27"/>
  <c r="L93" i="27"/>
  <c r="K93" i="27"/>
  <c r="J93" i="27"/>
  <c r="I93" i="27"/>
  <c r="CA92" i="27"/>
  <c r="BZ92" i="27"/>
  <c r="BY92" i="27"/>
  <c r="BX92" i="27"/>
  <c r="BW92" i="27"/>
  <c r="BV92" i="27"/>
  <c r="BU92" i="27"/>
  <c r="BT92" i="27"/>
  <c r="BS92" i="27"/>
  <c r="BR92" i="27"/>
  <c r="BQ92" i="27"/>
  <c r="BP92" i="27"/>
  <c r="BO92" i="27"/>
  <c r="BN92" i="27"/>
  <c r="BM92" i="27"/>
  <c r="BL92" i="27"/>
  <c r="BK92" i="27"/>
  <c r="BJ92" i="27"/>
  <c r="BI92" i="27"/>
  <c r="BH92" i="27"/>
  <c r="BG92" i="27"/>
  <c r="BF92" i="27"/>
  <c r="BE92" i="27"/>
  <c r="BD92" i="27"/>
  <c r="BC92" i="27"/>
  <c r="BB92" i="27"/>
  <c r="BA92" i="27"/>
  <c r="AZ92" i="27"/>
  <c r="AY92" i="27"/>
  <c r="AX92" i="27"/>
  <c r="AW92" i="27"/>
  <c r="AV92" i="27"/>
  <c r="AU92" i="27"/>
  <c r="AT92" i="27"/>
  <c r="AS92" i="27"/>
  <c r="AR92" i="27"/>
  <c r="AQ92" i="27"/>
  <c r="AP92" i="27"/>
  <c r="AO92" i="27"/>
  <c r="AN92" i="27"/>
  <c r="AM92" i="27"/>
  <c r="AL92" i="27"/>
  <c r="AK92" i="27"/>
  <c r="AJ92" i="27"/>
  <c r="AI92" i="27"/>
  <c r="AH92" i="27"/>
  <c r="AG92" i="27"/>
  <c r="AF92" i="27"/>
  <c r="AE92" i="27"/>
  <c r="AD92" i="27"/>
  <c r="AC92" i="27"/>
  <c r="AB92" i="27"/>
  <c r="AA92" i="27"/>
  <c r="Z92" i="27"/>
  <c r="Y92" i="27"/>
  <c r="X92" i="27"/>
  <c r="W92" i="27"/>
  <c r="V92" i="27"/>
  <c r="U92" i="27"/>
  <c r="T92" i="27"/>
  <c r="S92" i="27"/>
  <c r="R92" i="27"/>
  <c r="Q92" i="27"/>
  <c r="P92" i="27"/>
  <c r="O92" i="27"/>
  <c r="N92" i="27"/>
  <c r="M92" i="27"/>
  <c r="L92" i="27"/>
  <c r="K92" i="27"/>
  <c r="J92" i="27"/>
  <c r="I92" i="27"/>
  <c r="CA91" i="27"/>
  <c r="BZ91" i="27"/>
  <c r="BY91" i="27"/>
  <c r="BX91" i="27"/>
  <c r="BW91" i="27"/>
  <c r="BV91" i="27"/>
  <c r="BU91" i="27"/>
  <c r="BT91" i="27"/>
  <c r="BS91" i="27"/>
  <c r="BR91" i="27"/>
  <c r="BQ91" i="27"/>
  <c r="BP91" i="27"/>
  <c r="BO91" i="27"/>
  <c r="BN91" i="27"/>
  <c r="BM91" i="27"/>
  <c r="BL91" i="27"/>
  <c r="BK91" i="27"/>
  <c r="BJ91" i="27"/>
  <c r="BI91" i="27"/>
  <c r="BH91" i="27"/>
  <c r="BG91" i="27"/>
  <c r="BF91" i="27"/>
  <c r="BE91" i="27"/>
  <c r="BD91" i="27"/>
  <c r="BC91" i="27"/>
  <c r="BB91" i="27"/>
  <c r="BA91" i="27"/>
  <c r="AZ91" i="27"/>
  <c r="AY91" i="27"/>
  <c r="AX91" i="27"/>
  <c r="AW91" i="27"/>
  <c r="AV91" i="27"/>
  <c r="AU91" i="27"/>
  <c r="AT91" i="27"/>
  <c r="AS91" i="27"/>
  <c r="AR91" i="27"/>
  <c r="AQ91" i="27"/>
  <c r="AP91" i="27"/>
  <c r="AO91" i="27"/>
  <c r="AN91" i="27"/>
  <c r="AM91" i="27"/>
  <c r="AL91" i="27"/>
  <c r="AK91" i="27"/>
  <c r="AJ91" i="27"/>
  <c r="AI91" i="27"/>
  <c r="AH91" i="27"/>
  <c r="AG91" i="27"/>
  <c r="AF91" i="27"/>
  <c r="AE91" i="27"/>
  <c r="AD91" i="27"/>
  <c r="AC91" i="27"/>
  <c r="AB91" i="27"/>
  <c r="AA91" i="27"/>
  <c r="Z91" i="27"/>
  <c r="Y91" i="27"/>
  <c r="X91" i="27"/>
  <c r="W91" i="27"/>
  <c r="V91" i="27"/>
  <c r="U91" i="27"/>
  <c r="T91" i="27"/>
  <c r="S91" i="27"/>
  <c r="R91" i="27"/>
  <c r="Q91" i="27"/>
  <c r="P91" i="27"/>
  <c r="O91" i="27"/>
  <c r="N91" i="27"/>
  <c r="M91" i="27"/>
  <c r="L91" i="27"/>
  <c r="K91" i="27"/>
  <c r="J91" i="27"/>
  <c r="I91" i="27"/>
  <c r="CA90" i="27"/>
  <c r="BZ90" i="27"/>
  <c r="BY90" i="27"/>
  <c r="BX90" i="27"/>
  <c r="BW90" i="27"/>
  <c r="BV90" i="27"/>
  <c r="BU90" i="27"/>
  <c r="BT90" i="27"/>
  <c r="BS90" i="27"/>
  <c r="BR90" i="27"/>
  <c r="BQ90" i="27"/>
  <c r="BP90" i="27"/>
  <c r="BO90" i="27"/>
  <c r="BN90" i="27"/>
  <c r="BM90" i="27"/>
  <c r="BL90" i="27"/>
  <c r="BK90" i="27"/>
  <c r="BJ90" i="27"/>
  <c r="BI90" i="27"/>
  <c r="BH90" i="27"/>
  <c r="BG90" i="27"/>
  <c r="BF90" i="27"/>
  <c r="BE90" i="27"/>
  <c r="BD90" i="27"/>
  <c r="BC90" i="27"/>
  <c r="BB90" i="27"/>
  <c r="BA90" i="27"/>
  <c r="AZ90" i="27"/>
  <c r="AY90" i="27"/>
  <c r="AX90" i="27"/>
  <c r="AW90" i="27"/>
  <c r="AV90" i="27"/>
  <c r="AU90" i="27"/>
  <c r="AT90" i="27"/>
  <c r="AS90" i="27"/>
  <c r="AR90" i="27"/>
  <c r="AQ90" i="27"/>
  <c r="AP90" i="27"/>
  <c r="AO90" i="27"/>
  <c r="AN90" i="27"/>
  <c r="AM90" i="27"/>
  <c r="AL90" i="27"/>
  <c r="AK90" i="27"/>
  <c r="AJ90" i="27"/>
  <c r="AI90" i="27"/>
  <c r="AH90" i="27"/>
  <c r="AG90" i="27"/>
  <c r="AF90" i="27"/>
  <c r="AE90" i="27"/>
  <c r="AD90" i="27"/>
  <c r="AC90" i="27"/>
  <c r="AB90" i="27"/>
  <c r="AA90" i="27"/>
  <c r="Z90" i="27"/>
  <c r="Y90" i="27"/>
  <c r="X90" i="27"/>
  <c r="W90" i="27"/>
  <c r="V90" i="27"/>
  <c r="U90" i="27"/>
  <c r="T90" i="27"/>
  <c r="S90" i="27"/>
  <c r="R90" i="27"/>
  <c r="Q90" i="27"/>
  <c r="P90" i="27"/>
  <c r="O90" i="27"/>
  <c r="N90" i="27"/>
  <c r="M90" i="27"/>
  <c r="L90" i="27"/>
  <c r="K90" i="27"/>
  <c r="J90" i="27"/>
  <c r="I90" i="27"/>
  <c r="CA89" i="27"/>
  <c r="BZ89" i="27"/>
  <c r="BY89" i="27"/>
  <c r="BX89" i="27"/>
  <c r="BW89" i="27"/>
  <c r="BV89" i="27"/>
  <c r="BU89" i="27"/>
  <c r="BT89" i="27"/>
  <c r="BS89" i="27"/>
  <c r="BR89" i="27"/>
  <c r="BQ89" i="27"/>
  <c r="BP89" i="27"/>
  <c r="BO89" i="27"/>
  <c r="BN89" i="27"/>
  <c r="BM89" i="27"/>
  <c r="BL89" i="27"/>
  <c r="BK89" i="27"/>
  <c r="BJ89" i="27"/>
  <c r="BI89" i="27"/>
  <c r="BH89" i="27"/>
  <c r="BG89" i="27"/>
  <c r="BF89" i="27"/>
  <c r="BE89" i="27"/>
  <c r="BD89" i="27"/>
  <c r="BC89" i="27"/>
  <c r="BB89" i="27"/>
  <c r="BA89" i="27"/>
  <c r="AZ89" i="27"/>
  <c r="AY89" i="27"/>
  <c r="AX89" i="27"/>
  <c r="AW89" i="27"/>
  <c r="AV89" i="27"/>
  <c r="AU89" i="27"/>
  <c r="AT89" i="27"/>
  <c r="AS89" i="27"/>
  <c r="AR89" i="27"/>
  <c r="AQ89" i="27"/>
  <c r="AP89" i="27"/>
  <c r="AO89" i="27"/>
  <c r="AN89" i="27"/>
  <c r="AM89" i="27"/>
  <c r="AL89" i="27"/>
  <c r="AK89" i="27"/>
  <c r="AJ89" i="27"/>
  <c r="AI89" i="27"/>
  <c r="AH89" i="27"/>
  <c r="AG89" i="27"/>
  <c r="AF89" i="27"/>
  <c r="AE89" i="27"/>
  <c r="AD89" i="27"/>
  <c r="AC89" i="27"/>
  <c r="AB89" i="27"/>
  <c r="AA89" i="27"/>
  <c r="Z89" i="27"/>
  <c r="Y89" i="27"/>
  <c r="X89" i="27"/>
  <c r="W89" i="27"/>
  <c r="V89" i="27"/>
  <c r="U89" i="27"/>
  <c r="T89" i="27"/>
  <c r="S89" i="27"/>
  <c r="R89" i="27"/>
  <c r="Q89" i="27"/>
  <c r="P89" i="27"/>
  <c r="O89" i="27"/>
  <c r="N89" i="27"/>
  <c r="M89" i="27"/>
  <c r="L89" i="27"/>
  <c r="K89" i="27"/>
  <c r="J89" i="27"/>
  <c r="I89" i="27"/>
  <c r="CA88" i="27"/>
  <c r="BZ88" i="27"/>
  <c r="BY88" i="27"/>
  <c r="BX88" i="27"/>
  <c r="BW88" i="27"/>
  <c r="BV88" i="27"/>
  <c r="BU88" i="27"/>
  <c r="BT88" i="27"/>
  <c r="BS88" i="27"/>
  <c r="BR88" i="27"/>
  <c r="BQ88" i="27"/>
  <c r="BP88" i="27"/>
  <c r="BO88" i="27"/>
  <c r="BN88" i="27"/>
  <c r="BM88" i="27"/>
  <c r="BL88" i="27"/>
  <c r="BK88" i="27"/>
  <c r="BJ88" i="27"/>
  <c r="BI88" i="27"/>
  <c r="BH88" i="27"/>
  <c r="BG88" i="27"/>
  <c r="BF88" i="27"/>
  <c r="BE88" i="27"/>
  <c r="BD88" i="27"/>
  <c r="BC88" i="27"/>
  <c r="BB88" i="27"/>
  <c r="BA88" i="27"/>
  <c r="AZ88" i="27"/>
  <c r="AY88" i="27"/>
  <c r="AX88" i="27"/>
  <c r="AW88" i="27"/>
  <c r="AV88" i="27"/>
  <c r="AU88" i="27"/>
  <c r="AT88" i="27"/>
  <c r="AS88" i="27"/>
  <c r="AR88" i="27"/>
  <c r="AQ88" i="27"/>
  <c r="AP88" i="27"/>
  <c r="AO88" i="27"/>
  <c r="AN88" i="27"/>
  <c r="AM88" i="27"/>
  <c r="AL88" i="27"/>
  <c r="AK88" i="27"/>
  <c r="AJ88" i="27"/>
  <c r="AI88" i="27"/>
  <c r="AH88" i="27"/>
  <c r="AG88" i="27"/>
  <c r="AF88" i="27"/>
  <c r="AE88" i="27"/>
  <c r="AD88" i="27"/>
  <c r="AC88" i="27"/>
  <c r="AB88" i="27"/>
  <c r="AA88" i="27"/>
  <c r="Z88" i="27"/>
  <c r="Y88" i="27"/>
  <c r="X88" i="27"/>
  <c r="W88" i="27"/>
  <c r="V88" i="27"/>
  <c r="U88" i="27"/>
  <c r="T88" i="27"/>
  <c r="S88" i="27"/>
  <c r="R88" i="27"/>
  <c r="Q88" i="27"/>
  <c r="P88" i="27"/>
  <c r="O88" i="27"/>
  <c r="N88" i="27"/>
  <c r="M88" i="27"/>
  <c r="L88" i="27"/>
  <c r="K88" i="27"/>
  <c r="J88" i="27"/>
  <c r="I88" i="27"/>
  <c r="CA87" i="27"/>
  <c r="BZ87" i="27"/>
  <c r="BY87" i="27"/>
  <c r="BX87" i="27"/>
  <c r="BW87" i="27"/>
  <c r="BV87" i="27"/>
  <c r="BU87" i="27"/>
  <c r="BT87" i="27"/>
  <c r="BS87" i="27"/>
  <c r="BR87" i="27"/>
  <c r="BQ87" i="27"/>
  <c r="BP87" i="27"/>
  <c r="BO87" i="27"/>
  <c r="BN87" i="27"/>
  <c r="BM87" i="27"/>
  <c r="BL87" i="27"/>
  <c r="BK87" i="27"/>
  <c r="BJ87" i="27"/>
  <c r="BI87" i="27"/>
  <c r="BH87" i="27"/>
  <c r="BG87" i="27"/>
  <c r="BF87" i="27"/>
  <c r="BE87" i="27"/>
  <c r="BD87" i="27"/>
  <c r="BC87" i="27"/>
  <c r="BB87" i="27"/>
  <c r="BA87" i="27"/>
  <c r="AZ87" i="27"/>
  <c r="AY87" i="27"/>
  <c r="AX87" i="27"/>
  <c r="AW87" i="27"/>
  <c r="AV87" i="27"/>
  <c r="AU87" i="27"/>
  <c r="AT87" i="27"/>
  <c r="AS87" i="27"/>
  <c r="AR87" i="27"/>
  <c r="AQ87" i="27"/>
  <c r="AP87" i="27"/>
  <c r="AO87" i="27"/>
  <c r="AN87" i="27"/>
  <c r="AM87" i="27"/>
  <c r="AL87" i="27"/>
  <c r="AK87" i="27"/>
  <c r="AJ87" i="27"/>
  <c r="AI87" i="27"/>
  <c r="AH87" i="27"/>
  <c r="AG87" i="27"/>
  <c r="AF87" i="27"/>
  <c r="AE87" i="27"/>
  <c r="AD87" i="27"/>
  <c r="AC87" i="27"/>
  <c r="AB87" i="27"/>
  <c r="AA87" i="27"/>
  <c r="Z87" i="27"/>
  <c r="Y87" i="27"/>
  <c r="X87" i="27"/>
  <c r="W87" i="27"/>
  <c r="V87" i="27"/>
  <c r="U87" i="27"/>
  <c r="T87" i="27"/>
  <c r="S87" i="27"/>
  <c r="R87" i="27"/>
  <c r="Q87" i="27"/>
  <c r="P87" i="27"/>
  <c r="O87" i="27"/>
  <c r="N87" i="27"/>
  <c r="M87" i="27"/>
  <c r="L87" i="27"/>
  <c r="K87" i="27"/>
  <c r="J87" i="27"/>
  <c r="I87" i="27"/>
  <c r="CA86" i="27"/>
  <c r="BZ86" i="27"/>
  <c r="BY86" i="27"/>
  <c r="BX86" i="27"/>
  <c r="BW86" i="27"/>
  <c r="BV86" i="27"/>
  <c r="BU86" i="27"/>
  <c r="BT86" i="27"/>
  <c r="BS86" i="27"/>
  <c r="BR86" i="27"/>
  <c r="BQ86" i="27"/>
  <c r="BP86" i="27"/>
  <c r="BO86" i="27"/>
  <c r="BN86" i="27"/>
  <c r="BM86" i="27"/>
  <c r="BL86" i="27"/>
  <c r="BK86" i="27"/>
  <c r="BJ86" i="27"/>
  <c r="BI86" i="27"/>
  <c r="BH86" i="27"/>
  <c r="BG86" i="27"/>
  <c r="BF86" i="27"/>
  <c r="BE86" i="27"/>
  <c r="BD86" i="27"/>
  <c r="BC86" i="27"/>
  <c r="BB86" i="27"/>
  <c r="BA86" i="27"/>
  <c r="AZ86" i="27"/>
  <c r="AY86" i="27"/>
  <c r="AX86" i="27"/>
  <c r="AW86" i="27"/>
  <c r="AV86" i="27"/>
  <c r="AU86" i="27"/>
  <c r="AT86" i="27"/>
  <c r="AS86" i="27"/>
  <c r="AR86" i="27"/>
  <c r="AQ86" i="27"/>
  <c r="AP86" i="27"/>
  <c r="AO86" i="27"/>
  <c r="AN86" i="27"/>
  <c r="AM86" i="27"/>
  <c r="AL86" i="27"/>
  <c r="AK86" i="27"/>
  <c r="AJ86" i="27"/>
  <c r="AI86" i="27"/>
  <c r="AH86" i="27"/>
  <c r="AG86" i="27"/>
  <c r="AF86" i="27"/>
  <c r="AE86" i="27"/>
  <c r="AD86" i="27"/>
  <c r="AC86" i="27"/>
  <c r="AB86" i="27"/>
  <c r="AA86" i="27"/>
  <c r="Z86" i="27"/>
  <c r="Y86" i="27"/>
  <c r="X86" i="27"/>
  <c r="W86" i="27"/>
  <c r="V86" i="27"/>
  <c r="U86" i="27"/>
  <c r="T86" i="27"/>
  <c r="S86" i="27"/>
  <c r="R86" i="27"/>
  <c r="Q86" i="27"/>
  <c r="P86" i="27"/>
  <c r="O86" i="27"/>
  <c r="N86" i="27"/>
  <c r="M86" i="27"/>
  <c r="L86" i="27"/>
  <c r="K86" i="27"/>
  <c r="J86" i="27"/>
  <c r="I86" i="27"/>
  <c r="CA85" i="27"/>
  <c r="BZ85" i="27"/>
  <c r="BY85" i="27"/>
  <c r="BX85" i="27"/>
  <c r="BW85" i="27"/>
  <c r="BV85" i="27"/>
  <c r="BU85" i="27"/>
  <c r="BT85" i="27"/>
  <c r="BS85" i="27"/>
  <c r="BR85" i="27"/>
  <c r="BQ85" i="27"/>
  <c r="BP85" i="27"/>
  <c r="BO85" i="27"/>
  <c r="BN85" i="27"/>
  <c r="BM85" i="27"/>
  <c r="BL85" i="27"/>
  <c r="BK85" i="27"/>
  <c r="BJ85" i="27"/>
  <c r="BI85" i="27"/>
  <c r="BH85" i="27"/>
  <c r="BG85" i="27"/>
  <c r="BF85" i="27"/>
  <c r="BE85" i="27"/>
  <c r="BD85" i="27"/>
  <c r="BC85" i="27"/>
  <c r="BB85" i="27"/>
  <c r="BA85" i="27"/>
  <c r="AZ85" i="27"/>
  <c r="AY85" i="27"/>
  <c r="AX85" i="27"/>
  <c r="AW85" i="27"/>
  <c r="AV85" i="27"/>
  <c r="AU85" i="27"/>
  <c r="AT85" i="27"/>
  <c r="AS85" i="27"/>
  <c r="AR85" i="27"/>
  <c r="AQ85" i="27"/>
  <c r="AP85" i="27"/>
  <c r="AO85" i="27"/>
  <c r="AN85" i="27"/>
  <c r="AM85" i="27"/>
  <c r="AL85" i="27"/>
  <c r="AK85" i="27"/>
  <c r="AJ85" i="27"/>
  <c r="AI85" i="27"/>
  <c r="AH85" i="27"/>
  <c r="AG85" i="27"/>
  <c r="AF85" i="27"/>
  <c r="AE85" i="27"/>
  <c r="AD85" i="27"/>
  <c r="AC85" i="27"/>
  <c r="AB85" i="27"/>
  <c r="AA85" i="27"/>
  <c r="Z85" i="27"/>
  <c r="Y85" i="27"/>
  <c r="X85" i="27"/>
  <c r="W85" i="27"/>
  <c r="V85" i="27"/>
  <c r="U85" i="27"/>
  <c r="T85" i="27"/>
  <c r="S85" i="27"/>
  <c r="R85" i="27"/>
  <c r="Q85" i="27"/>
  <c r="P85" i="27"/>
  <c r="O85" i="27"/>
  <c r="N85" i="27"/>
  <c r="M85" i="27"/>
  <c r="L85" i="27"/>
  <c r="K85" i="27"/>
  <c r="J85" i="27"/>
  <c r="I85" i="27"/>
  <c r="CA84" i="27"/>
  <c r="BZ84" i="27"/>
  <c r="BY84" i="27"/>
  <c r="BX84" i="27"/>
  <c r="BW84" i="27"/>
  <c r="BV84" i="27"/>
  <c r="BU84" i="27"/>
  <c r="BT84" i="27"/>
  <c r="BS84" i="27"/>
  <c r="BR84" i="27"/>
  <c r="BQ84" i="27"/>
  <c r="BP84" i="27"/>
  <c r="BO84" i="27"/>
  <c r="BN84" i="27"/>
  <c r="BM84" i="27"/>
  <c r="BL84" i="27"/>
  <c r="BK84" i="27"/>
  <c r="BJ84" i="27"/>
  <c r="BI84" i="27"/>
  <c r="BH84" i="27"/>
  <c r="BG84" i="27"/>
  <c r="BF84" i="27"/>
  <c r="BE84" i="27"/>
  <c r="BD84" i="27"/>
  <c r="BC84" i="27"/>
  <c r="BB84" i="27"/>
  <c r="BA84" i="27"/>
  <c r="AZ84" i="27"/>
  <c r="AY84" i="27"/>
  <c r="AX84" i="27"/>
  <c r="AW84" i="27"/>
  <c r="AV84" i="27"/>
  <c r="AU84" i="27"/>
  <c r="AT84" i="27"/>
  <c r="AS84" i="27"/>
  <c r="AR84" i="27"/>
  <c r="AQ84" i="27"/>
  <c r="AP84" i="27"/>
  <c r="AO84" i="27"/>
  <c r="AN84" i="27"/>
  <c r="AM84" i="27"/>
  <c r="AL84" i="27"/>
  <c r="AK84" i="27"/>
  <c r="AJ84" i="27"/>
  <c r="AI84" i="27"/>
  <c r="AH84" i="27"/>
  <c r="AG84" i="27"/>
  <c r="AF84" i="27"/>
  <c r="AE84" i="27"/>
  <c r="AD84" i="27"/>
  <c r="AC84" i="27"/>
  <c r="AB84" i="27"/>
  <c r="AA84" i="27"/>
  <c r="Z84" i="27"/>
  <c r="Y84" i="27"/>
  <c r="X84" i="27"/>
  <c r="W84" i="27"/>
  <c r="V84" i="27"/>
  <c r="U84" i="27"/>
  <c r="T84" i="27"/>
  <c r="S84" i="27"/>
  <c r="R84" i="27"/>
  <c r="Q84" i="27"/>
  <c r="P84" i="27"/>
  <c r="O84" i="27"/>
  <c r="N84" i="27"/>
  <c r="M84" i="27"/>
  <c r="L84" i="27"/>
  <c r="K84" i="27"/>
  <c r="J84" i="27"/>
  <c r="I84" i="27"/>
  <c r="CA83" i="27"/>
  <c r="BZ83" i="27"/>
  <c r="BY83" i="27"/>
  <c r="BX83" i="27"/>
  <c r="BW83" i="27"/>
  <c r="BV83" i="27"/>
  <c r="BU83" i="27"/>
  <c r="BT83" i="27"/>
  <c r="BS83" i="27"/>
  <c r="BR83" i="27"/>
  <c r="BQ83" i="27"/>
  <c r="BP83" i="27"/>
  <c r="BO83" i="27"/>
  <c r="BN83" i="27"/>
  <c r="BM83" i="27"/>
  <c r="BL83" i="27"/>
  <c r="BK83" i="27"/>
  <c r="BJ83" i="27"/>
  <c r="BI83" i="27"/>
  <c r="BH83" i="27"/>
  <c r="BG83" i="27"/>
  <c r="BF83" i="27"/>
  <c r="BE83" i="27"/>
  <c r="BD83" i="27"/>
  <c r="BC83" i="27"/>
  <c r="BB83" i="27"/>
  <c r="BA83" i="27"/>
  <c r="AZ83" i="27"/>
  <c r="AY83" i="27"/>
  <c r="AX83" i="27"/>
  <c r="AW83" i="27"/>
  <c r="AV83" i="27"/>
  <c r="AU83" i="27"/>
  <c r="AT83" i="27"/>
  <c r="AS83" i="27"/>
  <c r="AR83" i="27"/>
  <c r="AQ83" i="27"/>
  <c r="AP83" i="27"/>
  <c r="AO83" i="27"/>
  <c r="AN83" i="27"/>
  <c r="AM83" i="27"/>
  <c r="AL83" i="27"/>
  <c r="AK83" i="27"/>
  <c r="AJ83" i="27"/>
  <c r="AI83" i="27"/>
  <c r="AH83" i="27"/>
  <c r="AG83" i="27"/>
  <c r="AF83" i="27"/>
  <c r="AE83" i="27"/>
  <c r="AD83" i="27"/>
  <c r="AC83" i="27"/>
  <c r="AB83" i="27"/>
  <c r="AA83" i="27"/>
  <c r="Z83" i="27"/>
  <c r="Y83" i="27"/>
  <c r="X83" i="27"/>
  <c r="W83" i="27"/>
  <c r="V83" i="27"/>
  <c r="U83" i="27"/>
  <c r="T83" i="27"/>
  <c r="S83" i="27"/>
  <c r="R83" i="27"/>
  <c r="Q83" i="27"/>
  <c r="P83" i="27"/>
  <c r="O83" i="27"/>
  <c r="N83" i="27"/>
  <c r="M83" i="27"/>
  <c r="L83" i="27"/>
  <c r="K83" i="27"/>
  <c r="J83" i="27"/>
  <c r="I83" i="27"/>
  <c r="CA82" i="27"/>
  <c r="BZ82" i="27"/>
  <c r="BY82" i="27"/>
  <c r="BX82" i="27"/>
  <c r="BW82" i="27"/>
  <c r="BV82" i="27"/>
  <c r="BU82" i="27"/>
  <c r="BT82" i="27"/>
  <c r="BS82" i="27"/>
  <c r="BR82" i="27"/>
  <c r="BQ82" i="27"/>
  <c r="BP82" i="27"/>
  <c r="BO82" i="27"/>
  <c r="BN82" i="27"/>
  <c r="BM82" i="27"/>
  <c r="BL82" i="27"/>
  <c r="BK82" i="27"/>
  <c r="BJ82" i="27"/>
  <c r="BI82" i="27"/>
  <c r="BH82" i="27"/>
  <c r="BG82" i="27"/>
  <c r="BF82" i="27"/>
  <c r="BE82" i="27"/>
  <c r="BD82" i="27"/>
  <c r="BC82" i="27"/>
  <c r="BB82" i="27"/>
  <c r="BA82" i="27"/>
  <c r="AZ82" i="27"/>
  <c r="AY82" i="27"/>
  <c r="AX82" i="27"/>
  <c r="AW82" i="27"/>
  <c r="AV82" i="27"/>
  <c r="AU82" i="27"/>
  <c r="AT82" i="27"/>
  <c r="AS82" i="27"/>
  <c r="AR82" i="27"/>
  <c r="AQ82" i="27"/>
  <c r="AP82" i="27"/>
  <c r="AO82" i="27"/>
  <c r="AN82" i="27"/>
  <c r="AM82" i="27"/>
  <c r="AL82" i="27"/>
  <c r="AK82" i="27"/>
  <c r="AJ82" i="27"/>
  <c r="AI82" i="27"/>
  <c r="AH82" i="27"/>
  <c r="AG82" i="27"/>
  <c r="AF82" i="27"/>
  <c r="AE82" i="27"/>
  <c r="AD82" i="27"/>
  <c r="AC82" i="27"/>
  <c r="AB82" i="27"/>
  <c r="AA82" i="27"/>
  <c r="Z82" i="27"/>
  <c r="Y82" i="27"/>
  <c r="X82" i="27"/>
  <c r="W82" i="27"/>
  <c r="V82" i="27"/>
  <c r="U82" i="27"/>
  <c r="T82" i="27"/>
  <c r="S82" i="27"/>
  <c r="R82" i="27"/>
  <c r="Q82" i="27"/>
  <c r="P82" i="27"/>
  <c r="O82" i="27"/>
  <c r="N82" i="27"/>
  <c r="M82" i="27"/>
  <c r="L82" i="27"/>
  <c r="K82" i="27"/>
  <c r="J82" i="27"/>
  <c r="I82" i="27"/>
  <c r="CA81" i="27"/>
  <c r="BZ81" i="27"/>
  <c r="BY81" i="27"/>
  <c r="BX81" i="27"/>
  <c r="BW81" i="27"/>
  <c r="BV81" i="27"/>
  <c r="BU81" i="27"/>
  <c r="BT81" i="27"/>
  <c r="BS81" i="27"/>
  <c r="BR81" i="27"/>
  <c r="BQ81" i="27"/>
  <c r="BP81" i="27"/>
  <c r="BO81" i="27"/>
  <c r="BN81" i="27"/>
  <c r="BM81" i="27"/>
  <c r="BL81" i="27"/>
  <c r="BK81" i="27"/>
  <c r="BJ81" i="27"/>
  <c r="BI81" i="27"/>
  <c r="BH81" i="27"/>
  <c r="BG81" i="27"/>
  <c r="BF81" i="27"/>
  <c r="BE81" i="27"/>
  <c r="BD81" i="27"/>
  <c r="BC81" i="27"/>
  <c r="BB81" i="27"/>
  <c r="BA81" i="27"/>
  <c r="AZ81" i="27"/>
  <c r="AY81" i="27"/>
  <c r="AX81" i="27"/>
  <c r="AW81" i="27"/>
  <c r="AV81" i="27"/>
  <c r="AU81" i="27"/>
  <c r="AT81" i="27"/>
  <c r="AS81" i="27"/>
  <c r="AR81" i="27"/>
  <c r="AQ81" i="27"/>
  <c r="AP81" i="27"/>
  <c r="AO81" i="27"/>
  <c r="AN81" i="27"/>
  <c r="AM81" i="27"/>
  <c r="AL81" i="27"/>
  <c r="AK81" i="27"/>
  <c r="AJ81" i="27"/>
  <c r="AI81" i="27"/>
  <c r="AH81" i="27"/>
  <c r="AG81" i="27"/>
  <c r="AF81" i="27"/>
  <c r="AE81" i="27"/>
  <c r="AD81" i="27"/>
  <c r="AC81" i="27"/>
  <c r="AB81" i="27"/>
  <c r="AA81" i="27"/>
  <c r="Z81" i="27"/>
  <c r="Y81" i="27"/>
  <c r="X81" i="27"/>
  <c r="W81" i="27"/>
  <c r="V81" i="27"/>
  <c r="U81" i="27"/>
  <c r="T81" i="27"/>
  <c r="S81" i="27"/>
  <c r="R81" i="27"/>
  <c r="Q81" i="27"/>
  <c r="P81" i="27"/>
  <c r="O81" i="27"/>
  <c r="N81" i="27"/>
  <c r="M81" i="27"/>
  <c r="L81" i="27"/>
  <c r="K81" i="27"/>
  <c r="J81" i="27"/>
  <c r="I81" i="27"/>
  <c r="CA80" i="27"/>
  <c r="BZ80" i="27"/>
  <c r="BY80" i="27"/>
  <c r="BX80" i="27"/>
  <c r="BW80" i="27"/>
  <c r="BV80" i="27"/>
  <c r="BU80" i="27"/>
  <c r="BT80" i="27"/>
  <c r="BS80" i="27"/>
  <c r="BR80" i="27"/>
  <c r="BQ80" i="27"/>
  <c r="BP80" i="27"/>
  <c r="BO80" i="27"/>
  <c r="BN80" i="27"/>
  <c r="BM80" i="27"/>
  <c r="BL80" i="27"/>
  <c r="BK80" i="27"/>
  <c r="BJ80" i="27"/>
  <c r="BI80" i="27"/>
  <c r="BH80" i="27"/>
  <c r="BG80" i="27"/>
  <c r="BF80" i="27"/>
  <c r="BE80" i="27"/>
  <c r="BD80" i="27"/>
  <c r="BC80" i="27"/>
  <c r="BB80" i="27"/>
  <c r="BA80" i="27"/>
  <c r="AZ80" i="27"/>
  <c r="AY80" i="27"/>
  <c r="AX80" i="27"/>
  <c r="AW80" i="27"/>
  <c r="AV80" i="27"/>
  <c r="AU80" i="27"/>
  <c r="AT80" i="27"/>
  <c r="AS80" i="27"/>
  <c r="AR80" i="27"/>
  <c r="AQ80" i="27"/>
  <c r="AP80" i="27"/>
  <c r="AO80" i="27"/>
  <c r="AN80" i="27"/>
  <c r="AM80" i="27"/>
  <c r="AL80" i="27"/>
  <c r="AK80" i="27"/>
  <c r="AJ80" i="27"/>
  <c r="AI80" i="27"/>
  <c r="AH80" i="27"/>
  <c r="AG80" i="27"/>
  <c r="AF80" i="27"/>
  <c r="AE80" i="27"/>
  <c r="AD80" i="27"/>
  <c r="AC80" i="27"/>
  <c r="AB80" i="27"/>
  <c r="AA80" i="27"/>
  <c r="Z80" i="27"/>
  <c r="Y80" i="27"/>
  <c r="X80" i="27"/>
  <c r="W80" i="27"/>
  <c r="V80" i="27"/>
  <c r="U80" i="27"/>
  <c r="T80" i="27"/>
  <c r="S80" i="27"/>
  <c r="R80" i="27"/>
  <c r="Q80" i="27"/>
  <c r="P80" i="27"/>
  <c r="O80" i="27"/>
  <c r="N80" i="27"/>
  <c r="M80" i="27"/>
  <c r="L80" i="27"/>
  <c r="K80" i="27"/>
  <c r="J80" i="27"/>
  <c r="I80" i="27"/>
  <c r="BJ77" i="27"/>
  <c r="BJ76" i="27"/>
  <c r="BJ75" i="27"/>
  <c r="BJ74" i="27"/>
  <c r="BJ73" i="27"/>
  <c r="BJ72" i="27"/>
  <c r="BJ71" i="27"/>
  <c r="BJ70" i="27"/>
  <c r="CN66" i="27"/>
  <c r="B66" i="27"/>
  <c r="CN65" i="27"/>
  <c r="B65" i="27"/>
  <c r="CN64" i="27"/>
  <c r="B64" i="27"/>
  <c r="CN63" i="27"/>
  <c r="B63" i="27"/>
  <c r="CN60" i="27"/>
  <c r="H60" i="27" a="1"/>
  <c r="H60" i="27" s="1"/>
  <c r="C60" i="27"/>
  <c r="B60" i="27"/>
  <c r="CN59" i="27"/>
  <c r="H59" i="27" a="1"/>
  <c r="H59" i="27" s="1"/>
  <c r="C59" i="27"/>
  <c r="B59" i="27"/>
  <c r="CN58" i="27"/>
  <c r="H58" i="27"/>
  <c r="H58" i="27" a="1"/>
  <c r="C58" i="27"/>
  <c r="B58" i="27"/>
  <c r="CN57" i="27"/>
  <c r="H57" i="27" a="1"/>
  <c r="H57" i="27" s="1"/>
  <c r="C57" i="27"/>
  <c r="B57" i="27"/>
  <c r="CN56" i="27"/>
  <c r="H56" i="27" a="1"/>
  <c r="H56" i="27" s="1"/>
  <c r="C56" i="27"/>
  <c r="B56" i="27"/>
  <c r="CN55" i="27"/>
  <c r="H55" i="27" a="1"/>
  <c r="H55" i="27" s="1"/>
  <c r="C55" i="27"/>
  <c r="B55" i="27"/>
  <c r="CN54" i="27"/>
  <c r="H54" i="27" a="1"/>
  <c r="H54" i="27" s="1"/>
  <c r="C54" i="27"/>
  <c r="B54" i="27"/>
  <c r="CN53" i="27"/>
  <c r="H53" i="27" a="1"/>
  <c r="H53" i="27" s="1"/>
  <c r="C53" i="27"/>
  <c r="B53" i="27"/>
  <c r="CN52" i="27"/>
  <c r="H52" i="27" a="1"/>
  <c r="H52" i="27" s="1"/>
  <c r="C52" i="27"/>
  <c r="B52" i="27"/>
  <c r="CN51" i="27"/>
  <c r="H51" i="27" a="1"/>
  <c r="H51" i="27" s="1"/>
  <c r="C51" i="27"/>
  <c r="B51" i="27"/>
  <c r="CN50" i="27"/>
  <c r="H50" i="27" a="1"/>
  <c r="H50" i="27" s="1"/>
  <c r="C50" i="27"/>
  <c r="B50" i="27"/>
  <c r="CN49" i="27"/>
  <c r="H49" i="27" a="1"/>
  <c r="H49" i="27" s="1"/>
  <c r="C49" i="27"/>
  <c r="B49" i="27"/>
  <c r="CN48" i="27"/>
  <c r="H48" i="27" a="1"/>
  <c r="H48" i="27" s="1"/>
  <c r="C48" i="27"/>
  <c r="B48" i="27"/>
  <c r="CN47" i="27"/>
  <c r="H47" i="27" a="1"/>
  <c r="H47" i="27" s="1"/>
  <c r="C47" i="27"/>
  <c r="B47" i="27"/>
  <c r="CN46" i="27"/>
  <c r="H46" i="27" a="1"/>
  <c r="H46" i="27" s="1"/>
  <c r="C46" i="27"/>
  <c r="B46" i="27"/>
  <c r="CN45" i="27"/>
  <c r="H45" i="27" a="1"/>
  <c r="H45" i="27" s="1"/>
  <c r="C45" i="27"/>
  <c r="B45" i="27"/>
  <c r="CN44" i="27"/>
  <c r="H44" i="27" a="1"/>
  <c r="H44" i="27" s="1"/>
  <c r="C44" i="27"/>
  <c r="B44" i="27"/>
  <c r="CN43" i="27"/>
  <c r="H43" i="27" a="1"/>
  <c r="H43" i="27" s="1"/>
  <c r="C43" i="27"/>
  <c r="B43" i="27"/>
  <c r="CN42" i="27"/>
  <c r="H42" i="27" a="1"/>
  <c r="H42" i="27" s="1"/>
  <c r="C42" i="27"/>
  <c r="B42" i="27"/>
  <c r="CN41" i="27"/>
  <c r="H41" i="27" a="1"/>
  <c r="H41" i="27" s="1"/>
  <c r="C41" i="27"/>
  <c r="B41" i="27"/>
  <c r="CN40" i="27"/>
  <c r="H40" i="27" a="1"/>
  <c r="H40" i="27" s="1"/>
  <c r="C40" i="27"/>
  <c r="B40" i="27"/>
  <c r="CN39" i="27"/>
  <c r="H39" i="27" a="1"/>
  <c r="H39" i="27" s="1"/>
  <c r="C39" i="27"/>
  <c r="B39" i="27"/>
  <c r="CN38" i="27"/>
  <c r="H38" i="27" a="1"/>
  <c r="H38" i="27" s="1"/>
  <c r="C38" i="27"/>
  <c r="B38" i="27"/>
  <c r="CN37" i="27"/>
  <c r="H37" i="27" a="1"/>
  <c r="H37" i="27" s="1"/>
  <c r="C37" i="27"/>
  <c r="B37" i="27"/>
  <c r="CN36" i="27"/>
  <c r="H36" i="27" a="1"/>
  <c r="H36" i="27" s="1"/>
  <c r="C36" i="27"/>
  <c r="B36" i="27"/>
  <c r="CN35" i="27"/>
  <c r="H35" i="27"/>
  <c r="H35" i="27" a="1"/>
  <c r="C35" i="27"/>
  <c r="B35" i="27"/>
  <c r="CN34" i="27"/>
  <c r="H34" i="27" a="1"/>
  <c r="H34" i="27" s="1"/>
  <c r="C34" i="27"/>
  <c r="B34" i="27"/>
  <c r="CN33" i="27"/>
  <c r="H33" i="27" a="1"/>
  <c r="H33" i="27" s="1"/>
  <c r="C33" i="27"/>
  <c r="B33" i="27"/>
  <c r="CN32" i="27"/>
  <c r="H32" i="27" a="1"/>
  <c r="H32" i="27" s="1"/>
  <c r="C32" i="27"/>
  <c r="B32" i="27"/>
  <c r="CN31" i="27"/>
  <c r="H31" i="27" a="1"/>
  <c r="H31" i="27" s="1"/>
  <c r="C31" i="27"/>
  <c r="B31" i="27"/>
  <c r="CN30" i="27"/>
  <c r="H30" i="27" a="1"/>
  <c r="H30" i="27" s="1"/>
  <c r="C30" i="27"/>
  <c r="B30" i="27"/>
  <c r="CN29" i="27"/>
  <c r="H29" i="27" a="1"/>
  <c r="H29" i="27" s="1"/>
  <c r="C29" i="27"/>
  <c r="B29" i="27"/>
  <c r="CN28" i="27"/>
  <c r="H28" i="27" a="1"/>
  <c r="H28" i="27" s="1"/>
  <c r="C28" i="27"/>
  <c r="B28" i="27"/>
  <c r="CN27" i="27"/>
  <c r="H27" i="27" a="1"/>
  <c r="H27" i="27" s="1"/>
  <c r="C27" i="27"/>
  <c r="B27" i="27"/>
  <c r="CN26" i="27"/>
  <c r="H26" i="27"/>
  <c r="H26" i="27" a="1"/>
  <c r="C26" i="27"/>
  <c r="B26" i="27"/>
  <c r="CN25" i="27"/>
  <c r="H25" i="27" a="1"/>
  <c r="H25" i="27" s="1"/>
  <c r="C25" i="27"/>
  <c r="B25" i="27"/>
  <c r="CN24" i="27"/>
  <c r="H24" i="27" a="1"/>
  <c r="H24" i="27" s="1"/>
  <c r="C24" i="27"/>
  <c r="B24" i="27"/>
  <c r="CN23" i="27"/>
  <c r="H23" i="27" a="1"/>
  <c r="H23" i="27" s="1"/>
  <c r="C23" i="27"/>
  <c r="B23" i="27"/>
  <c r="CN22" i="27"/>
  <c r="H22" i="27" a="1"/>
  <c r="H22" i="27" s="1"/>
  <c r="C22" i="27"/>
  <c r="B22" i="27"/>
  <c r="CN21" i="27"/>
  <c r="H21" i="27" a="1"/>
  <c r="H21" i="27" s="1"/>
  <c r="C21" i="27"/>
  <c r="B21" i="27"/>
  <c r="CN20" i="27"/>
  <c r="H20" i="27" a="1"/>
  <c r="H20" i="27" s="1"/>
  <c r="C20" i="27"/>
  <c r="B20" i="27"/>
  <c r="CN19" i="27"/>
  <c r="H19" i="27"/>
  <c r="H19" i="27" a="1"/>
  <c r="C19" i="27"/>
  <c r="B19" i="27"/>
  <c r="CN18" i="27"/>
  <c r="H18" i="27" a="1"/>
  <c r="H18" i="27" s="1"/>
  <c r="C18" i="27"/>
  <c r="B18" i="27"/>
  <c r="CN17" i="27"/>
  <c r="H17" i="27" a="1"/>
  <c r="H17" i="27" s="1"/>
  <c r="C17" i="27"/>
  <c r="B17" i="27"/>
  <c r="CN16" i="27"/>
  <c r="H16" i="27" a="1"/>
  <c r="H16" i="27" s="1"/>
  <c r="C16" i="27"/>
  <c r="B16" i="27"/>
  <c r="CN15" i="27"/>
  <c r="H15" i="27" a="1"/>
  <c r="H15" i="27" s="1"/>
  <c r="C15" i="27"/>
  <c r="B15" i="27"/>
  <c r="CN14" i="27"/>
  <c r="C14" i="27"/>
  <c r="B14" i="27"/>
  <c r="CN13" i="27"/>
  <c r="C13" i="27"/>
  <c r="B13" i="27"/>
  <c r="CN12" i="27"/>
  <c r="H12" i="27" a="1"/>
  <c r="H12" i="27" s="1"/>
  <c r="C12" i="27"/>
  <c r="B12" i="27"/>
  <c r="CN11" i="27"/>
  <c r="H11" i="27" a="1"/>
  <c r="H11" i="27" s="1"/>
  <c r="C11" i="27"/>
  <c r="B11" i="27"/>
  <c r="CN10" i="27"/>
  <c r="C10" i="27"/>
  <c r="B10" i="27"/>
  <c r="CN9" i="27"/>
  <c r="H9" i="27" a="1"/>
  <c r="H9" i="27" s="1"/>
  <c r="C9" i="27"/>
  <c r="B9" i="27"/>
  <c r="CN8" i="27"/>
  <c r="H8" i="27"/>
  <c r="H8" i="27" a="1"/>
  <c r="C8" i="27"/>
  <c r="B8" i="27"/>
  <c r="CN7" i="27"/>
  <c r="H7" i="27" a="1"/>
  <c r="H7" i="27" s="1"/>
  <c r="C7" i="27"/>
  <c r="B7" i="27"/>
  <c r="CN6" i="27"/>
  <c r="H6" i="27" a="1"/>
  <c r="H6" i="27" s="1"/>
  <c r="C6" i="27"/>
  <c r="B6" i="27"/>
  <c r="CN5" i="27"/>
  <c r="H5" i="27" a="1"/>
  <c r="H5" i="27" s="1"/>
  <c r="C5" i="27"/>
  <c r="B5" i="27"/>
  <c r="CZ3" i="27"/>
  <c r="CA98" i="26"/>
  <c r="BZ98" i="26"/>
  <c r="BY98" i="26"/>
  <c r="BX98" i="26"/>
  <c r="BW98" i="26"/>
  <c r="BV98" i="26"/>
  <c r="BU98" i="26"/>
  <c r="BT98" i="26"/>
  <c r="BS98" i="26"/>
  <c r="BR98" i="26"/>
  <c r="BQ98" i="26"/>
  <c r="BP98" i="26"/>
  <c r="BO98" i="26"/>
  <c r="BN98" i="26"/>
  <c r="BM98" i="26"/>
  <c r="BL98" i="26"/>
  <c r="BK98" i="26"/>
  <c r="BJ98" i="26"/>
  <c r="BI98" i="26"/>
  <c r="BH98" i="26"/>
  <c r="BG98" i="26"/>
  <c r="BF98" i="26"/>
  <c r="BE98" i="26"/>
  <c r="BD98" i="26"/>
  <c r="BC98" i="26"/>
  <c r="BB98" i="26"/>
  <c r="BA98" i="26"/>
  <c r="AZ98" i="26"/>
  <c r="AY98" i="26"/>
  <c r="AX98" i="26"/>
  <c r="AW98" i="26"/>
  <c r="AV98" i="26"/>
  <c r="AU98" i="26"/>
  <c r="AT98" i="26"/>
  <c r="AS98" i="26"/>
  <c r="AR98" i="26"/>
  <c r="AQ98" i="26"/>
  <c r="AP98" i="26"/>
  <c r="AO98" i="26"/>
  <c r="AN98" i="26"/>
  <c r="AM98" i="26"/>
  <c r="AL98" i="26"/>
  <c r="AK98" i="26"/>
  <c r="AJ98" i="26"/>
  <c r="AI98" i="26"/>
  <c r="AH98" i="26"/>
  <c r="AG98" i="26"/>
  <c r="AF98" i="26"/>
  <c r="AE98" i="26"/>
  <c r="AD98" i="26"/>
  <c r="AC98" i="26"/>
  <c r="AB98" i="26"/>
  <c r="AA98" i="26"/>
  <c r="Z98" i="26"/>
  <c r="Y98" i="26"/>
  <c r="X98" i="26"/>
  <c r="W98" i="26"/>
  <c r="V98" i="26"/>
  <c r="U98" i="26"/>
  <c r="T98" i="26"/>
  <c r="S98" i="26"/>
  <c r="R98" i="26"/>
  <c r="Q98" i="26"/>
  <c r="P98" i="26"/>
  <c r="O98" i="26"/>
  <c r="N98" i="26"/>
  <c r="M98" i="26"/>
  <c r="L98" i="26"/>
  <c r="K98" i="26"/>
  <c r="J98" i="26"/>
  <c r="I98" i="26"/>
  <c r="CA97" i="26"/>
  <c r="BZ97" i="26"/>
  <c r="BY97" i="26"/>
  <c r="BX97" i="26"/>
  <c r="BW97" i="26"/>
  <c r="BV97" i="26"/>
  <c r="BU97" i="26"/>
  <c r="BT97" i="26"/>
  <c r="BS97" i="26"/>
  <c r="BR97" i="26"/>
  <c r="BQ97" i="26"/>
  <c r="BP97" i="26"/>
  <c r="BO97" i="26"/>
  <c r="BN97" i="26"/>
  <c r="BM97" i="26"/>
  <c r="BL97" i="26"/>
  <c r="BK97" i="26"/>
  <c r="BJ97" i="26"/>
  <c r="BI97" i="26"/>
  <c r="BH97" i="26"/>
  <c r="BG97" i="26"/>
  <c r="BF97" i="26"/>
  <c r="BE97" i="26"/>
  <c r="BD97" i="26"/>
  <c r="BC97" i="26"/>
  <c r="BB97" i="26"/>
  <c r="BA97" i="26"/>
  <c r="AZ97" i="26"/>
  <c r="AY97" i="26"/>
  <c r="AX97" i="26"/>
  <c r="AW97" i="26"/>
  <c r="AV97" i="26"/>
  <c r="AU97" i="26"/>
  <c r="AT97" i="26"/>
  <c r="AS97" i="26"/>
  <c r="AR97" i="26"/>
  <c r="AQ97" i="26"/>
  <c r="AP97" i="26"/>
  <c r="AO97" i="26"/>
  <c r="AN97" i="26"/>
  <c r="AM97" i="26"/>
  <c r="AL97" i="26"/>
  <c r="AK97" i="26"/>
  <c r="AJ97" i="26"/>
  <c r="AI97" i="26"/>
  <c r="AH97" i="26"/>
  <c r="AG97" i="26"/>
  <c r="AF97" i="26"/>
  <c r="AE97" i="26"/>
  <c r="AD97" i="26"/>
  <c r="AC97" i="26"/>
  <c r="AB97" i="26"/>
  <c r="AA97" i="26"/>
  <c r="Z97" i="26"/>
  <c r="Y97" i="26"/>
  <c r="X97" i="26"/>
  <c r="W97" i="26"/>
  <c r="V97" i="26"/>
  <c r="U97" i="26"/>
  <c r="T97" i="26"/>
  <c r="S97" i="26"/>
  <c r="R97" i="26"/>
  <c r="Q97" i="26"/>
  <c r="P97" i="26"/>
  <c r="O97" i="26"/>
  <c r="N97" i="26"/>
  <c r="M97" i="26"/>
  <c r="L97" i="26"/>
  <c r="K97" i="26"/>
  <c r="J97" i="26"/>
  <c r="I97" i="26"/>
  <c r="CA96" i="26"/>
  <c r="BZ96" i="26"/>
  <c r="BY96" i="26"/>
  <c r="BX96" i="26"/>
  <c r="BW96" i="26"/>
  <c r="BV96" i="26"/>
  <c r="BU96" i="26"/>
  <c r="BT96" i="26"/>
  <c r="BS96" i="26"/>
  <c r="BR96" i="26"/>
  <c r="BQ96" i="26"/>
  <c r="BP96" i="26"/>
  <c r="BO96" i="26"/>
  <c r="BN96" i="26"/>
  <c r="BM96" i="26"/>
  <c r="BL96" i="26"/>
  <c r="BK96" i="26"/>
  <c r="BJ96" i="26"/>
  <c r="BI96" i="26"/>
  <c r="BH96" i="26"/>
  <c r="BG96" i="26"/>
  <c r="BF96" i="26"/>
  <c r="BE96" i="26"/>
  <c r="BD96" i="26"/>
  <c r="BC96" i="26"/>
  <c r="BB96" i="26"/>
  <c r="BA96" i="26"/>
  <c r="AZ96" i="26"/>
  <c r="AY96" i="26"/>
  <c r="AX96" i="26"/>
  <c r="AW96" i="26"/>
  <c r="AV96" i="26"/>
  <c r="AU96" i="26"/>
  <c r="AT96" i="26"/>
  <c r="AS96" i="26"/>
  <c r="AR96" i="26"/>
  <c r="AQ96" i="26"/>
  <c r="AP96" i="26"/>
  <c r="AO96" i="26"/>
  <c r="AN96" i="26"/>
  <c r="AM96" i="26"/>
  <c r="AL96" i="26"/>
  <c r="AK96" i="26"/>
  <c r="AJ96" i="26"/>
  <c r="AI96" i="26"/>
  <c r="AH96" i="26"/>
  <c r="AG96" i="26"/>
  <c r="AF96" i="26"/>
  <c r="AE96" i="26"/>
  <c r="AD96" i="26"/>
  <c r="AC96" i="26"/>
  <c r="AB96" i="26"/>
  <c r="AA96" i="26"/>
  <c r="Z96" i="26"/>
  <c r="Y96" i="26"/>
  <c r="X96" i="26"/>
  <c r="W96" i="26"/>
  <c r="V96" i="26"/>
  <c r="U96" i="26"/>
  <c r="T96" i="26"/>
  <c r="S96" i="26"/>
  <c r="R96" i="26"/>
  <c r="Q96" i="26"/>
  <c r="P96" i="26"/>
  <c r="O96" i="26"/>
  <c r="N96" i="26"/>
  <c r="M96" i="26"/>
  <c r="L96" i="26"/>
  <c r="K96" i="26"/>
  <c r="J96" i="26"/>
  <c r="I96" i="26"/>
  <c r="CA95" i="26"/>
  <c r="BZ95" i="26"/>
  <c r="BY95" i="26"/>
  <c r="BX95" i="26"/>
  <c r="BW95" i="26"/>
  <c r="BV95" i="26"/>
  <c r="BU95" i="26"/>
  <c r="BT95" i="26"/>
  <c r="BS95" i="26"/>
  <c r="BR95" i="26"/>
  <c r="BQ95" i="26"/>
  <c r="BP95" i="26"/>
  <c r="BO95" i="26"/>
  <c r="BN95" i="26"/>
  <c r="BM95" i="26"/>
  <c r="BL95" i="26"/>
  <c r="BK95" i="26"/>
  <c r="BJ95" i="26"/>
  <c r="BI95" i="26"/>
  <c r="BH95" i="26"/>
  <c r="BG95" i="26"/>
  <c r="BF95" i="26"/>
  <c r="BE95" i="26"/>
  <c r="BD95" i="26"/>
  <c r="BC95" i="26"/>
  <c r="BB95" i="26"/>
  <c r="BA95" i="26"/>
  <c r="AZ95" i="26"/>
  <c r="AY95" i="26"/>
  <c r="AX95" i="26"/>
  <c r="AW95" i="26"/>
  <c r="AV95" i="26"/>
  <c r="AU95" i="26"/>
  <c r="AT95" i="26"/>
  <c r="AS95" i="26"/>
  <c r="AR95" i="26"/>
  <c r="AQ95" i="26"/>
  <c r="AP95" i="26"/>
  <c r="AO95" i="26"/>
  <c r="AN95" i="26"/>
  <c r="AM95" i="26"/>
  <c r="AL95" i="26"/>
  <c r="AK95" i="26"/>
  <c r="AJ95" i="26"/>
  <c r="AI95" i="26"/>
  <c r="AH95" i="26"/>
  <c r="AG95" i="26"/>
  <c r="AF95" i="26"/>
  <c r="AE95" i="26"/>
  <c r="AD95" i="26"/>
  <c r="AC95" i="26"/>
  <c r="AB95" i="26"/>
  <c r="AA95" i="26"/>
  <c r="Z95" i="26"/>
  <c r="Y95" i="26"/>
  <c r="X95" i="26"/>
  <c r="W95" i="26"/>
  <c r="V95" i="26"/>
  <c r="U95" i="26"/>
  <c r="T95" i="26"/>
  <c r="S95" i="26"/>
  <c r="R95" i="26"/>
  <c r="Q95" i="26"/>
  <c r="P95" i="26"/>
  <c r="O95" i="26"/>
  <c r="N95" i="26"/>
  <c r="M95" i="26"/>
  <c r="L95" i="26"/>
  <c r="K95" i="26"/>
  <c r="J95" i="26"/>
  <c r="I95" i="26"/>
  <c r="CA94" i="26"/>
  <c r="BZ94" i="26"/>
  <c r="BY94" i="26"/>
  <c r="BX94" i="26"/>
  <c r="BW94" i="26"/>
  <c r="BV94" i="26"/>
  <c r="BU94" i="26"/>
  <c r="BT94" i="26"/>
  <c r="BS94" i="26"/>
  <c r="BR94" i="26"/>
  <c r="BQ94" i="26"/>
  <c r="BP94" i="26"/>
  <c r="BO94" i="26"/>
  <c r="BN94" i="26"/>
  <c r="BM94" i="26"/>
  <c r="BL94" i="26"/>
  <c r="BK94" i="26"/>
  <c r="BJ94" i="26"/>
  <c r="BI94" i="26"/>
  <c r="BH94" i="26"/>
  <c r="BG94" i="26"/>
  <c r="BF94" i="26"/>
  <c r="BE94" i="26"/>
  <c r="BD94" i="26"/>
  <c r="BC94" i="26"/>
  <c r="BB94" i="26"/>
  <c r="BA94" i="26"/>
  <c r="AZ94" i="26"/>
  <c r="AY94" i="26"/>
  <c r="AX94" i="26"/>
  <c r="AW94" i="26"/>
  <c r="AV94" i="26"/>
  <c r="AU94" i="26"/>
  <c r="AT94" i="26"/>
  <c r="AS94" i="26"/>
  <c r="AR94" i="26"/>
  <c r="AQ94" i="26"/>
  <c r="AP94" i="26"/>
  <c r="AO94" i="26"/>
  <c r="AN94" i="26"/>
  <c r="AM94" i="26"/>
  <c r="AL94" i="26"/>
  <c r="AK94" i="26"/>
  <c r="AJ94" i="26"/>
  <c r="AI94" i="26"/>
  <c r="AH94" i="26"/>
  <c r="AG94" i="26"/>
  <c r="AF94" i="26"/>
  <c r="AE94" i="26"/>
  <c r="AD94" i="26"/>
  <c r="AC94" i="26"/>
  <c r="AB94" i="26"/>
  <c r="AA94" i="26"/>
  <c r="Z94" i="26"/>
  <c r="Y94" i="26"/>
  <c r="X94" i="26"/>
  <c r="W94" i="26"/>
  <c r="V94" i="26"/>
  <c r="U94" i="26"/>
  <c r="T94" i="26"/>
  <c r="S94" i="26"/>
  <c r="R94" i="26"/>
  <c r="Q94" i="26"/>
  <c r="P94" i="26"/>
  <c r="O94" i="26"/>
  <c r="N94" i="26"/>
  <c r="M94" i="26"/>
  <c r="L94" i="26"/>
  <c r="K94" i="26"/>
  <c r="J94" i="26"/>
  <c r="I94" i="26"/>
  <c r="CA93" i="26"/>
  <c r="BZ93" i="26"/>
  <c r="BY93" i="26"/>
  <c r="BX93" i="26"/>
  <c r="BW93" i="26"/>
  <c r="BV93" i="26"/>
  <c r="BU93" i="26"/>
  <c r="BT93" i="26"/>
  <c r="BS93" i="26"/>
  <c r="BR93" i="26"/>
  <c r="BQ93" i="26"/>
  <c r="BP93" i="26"/>
  <c r="BO93" i="26"/>
  <c r="BN93" i="26"/>
  <c r="BM93" i="26"/>
  <c r="BL93" i="26"/>
  <c r="BK93" i="26"/>
  <c r="BJ93" i="26"/>
  <c r="BI93" i="26"/>
  <c r="BH93" i="26"/>
  <c r="BG93" i="26"/>
  <c r="BF93" i="26"/>
  <c r="BE93" i="26"/>
  <c r="BD93" i="26"/>
  <c r="BC93" i="26"/>
  <c r="BB93" i="26"/>
  <c r="BA93" i="26"/>
  <c r="AZ93" i="26"/>
  <c r="AY93" i="26"/>
  <c r="AX93" i="26"/>
  <c r="AW93" i="26"/>
  <c r="AV93" i="26"/>
  <c r="AU93" i="26"/>
  <c r="AT93" i="26"/>
  <c r="AS93" i="26"/>
  <c r="AR93" i="26"/>
  <c r="AQ93" i="26"/>
  <c r="AP93" i="26"/>
  <c r="AO93" i="26"/>
  <c r="AN93" i="26"/>
  <c r="AM93" i="26"/>
  <c r="AL93" i="26"/>
  <c r="AK93" i="26"/>
  <c r="AJ93" i="26"/>
  <c r="AI93" i="26"/>
  <c r="AH93" i="26"/>
  <c r="AG93" i="26"/>
  <c r="AF93" i="26"/>
  <c r="AE93" i="26"/>
  <c r="AD93" i="26"/>
  <c r="AC93" i="26"/>
  <c r="AB93" i="26"/>
  <c r="AA93" i="26"/>
  <c r="Z93" i="26"/>
  <c r="Y93" i="26"/>
  <c r="X93" i="26"/>
  <c r="W93" i="26"/>
  <c r="V93" i="26"/>
  <c r="U93" i="26"/>
  <c r="T93" i="26"/>
  <c r="S93" i="26"/>
  <c r="R93" i="26"/>
  <c r="Q93" i="26"/>
  <c r="P93" i="26"/>
  <c r="O93" i="26"/>
  <c r="N93" i="26"/>
  <c r="M93" i="26"/>
  <c r="L93" i="26"/>
  <c r="K93" i="26"/>
  <c r="J93" i="26"/>
  <c r="I93" i="26"/>
  <c r="CA92" i="26"/>
  <c r="BZ92" i="26"/>
  <c r="BY92" i="26"/>
  <c r="BX92" i="26"/>
  <c r="BW92" i="26"/>
  <c r="BV92" i="26"/>
  <c r="BU92" i="26"/>
  <c r="BT92" i="26"/>
  <c r="BS92" i="26"/>
  <c r="BR92" i="26"/>
  <c r="BQ92" i="26"/>
  <c r="BP92" i="26"/>
  <c r="BO92" i="26"/>
  <c r="BN92" i="26"/>
  <c r="BM92" i="26"/>
  <c r="BL92" i="26"/>
  <c r="BK92" i="26"/>
  <c r="BJ92" i="26"/>
  <c r="BI92" i="26"/>
  <c r="BH92" i="26"/>
  <c r="BG92" i="26"/>
  <c r="BF92" i="26"/>
  <c r="BE92" i="26"/>
  <c r="BD92" i="26"/>
  <c r="BC92" i="26"/>
  <c r="BB92" i="26"/>
  <c r="BA92" i="26"/>
  <c r="AZ92" i="26"/>
  <c r="AY92" i="26"/>
  <c r="AX92" i="26"/>
  <c r="AW92" i="26"/>
  <c r="AV92" i="26"/>
  <c r="AU92" i="26"/>
  <c r="AT92" i="26"/>
  <c r="AS92" i="26"/>
  <c r="AR92" i="26"/>
  <c r="AQ92" i="26"/>
  <c r="AP92" i="26"/>
  <c r="AO92" i="26"/>
  <c r="AN92" i="26"/>
  <c r="AM92" i="26"/>
  <c r="AL92" i="26"/>
  <c r="AK92" i="26"/>
  <c r="AJ92" i="26"/>
  <c r="AI92" i="26"/>
  <c r="AH92" i="26"/>
  <c r="AG92" i="26"/>
  <c r="AF92" i="26"/>
  <c r="AE92" i="26"/>
  <c r="AD92" i="26"/>
  <c r="AC92" i="26"/>
  <c r="AB92" i="26"/>
  <c r="AA92" i="26"/>
  <c r="Z92" i="26"/>
  <c r="Y92" i="26"/>
  <c r="X92" i="26"/>
  <c r="W92" i="26"/>
  <c r="V92" i="26"/>
  <c r="U92" i="26"/>
  <c r="T92" i="26"/>
  <c r="S92" i="26"/>
  <c r="R92" i="26"/>
  <c r="Q92" i="26"/>
  <c r="P92" i="26"/>
  <c r="O92" i="26"/>
  <c r="N92" i="26"/>
  <c r="M92" i="26"/>
  <c r="L92" i="26"/>
  <c r="K92" i="26"/>
  <c r="J92" i="26"/>
  <c r="I92" i="26"/>
  <c r="CA91" i="26"/>
  <c r="BZ91" i="26"/>
  <c r="BY91" i="26"/>
  <c r="BX91" i="26"/>
  <c r="BW91" i="26"/>
  <c r="BV91" i="26"/>
  <c r="BU91" i="26"/>
  <c r="BT91" i="26"/>
  <c r="BS91" i="26"/>
  <c r="BR91" i="26"/>
  <c r="BQ91" i="26"/>
  <c r="BP91" i="26"/>
  <c r="BO91" i="26"/>
  <c r="BN91" i="26"/>
  <c r="BM91" i="26"/>
  <c r="BL91" i="26"/>
  <c r="BK91" i="26"/>
  <c r="BJ91" i="26"/>
  <c r="BI91" i="26"/>
  <c r="BH91" i="26"/>
  <c r="BG91" i="26"/>
  <c r="BF91" i="26"/>
  <c r="BE91" i="26"/>
  <c r="BD91" i="26"/>
  <c r="BC91" i="26"/>
  <c r="BB91" i="26"/>
  <c r="BA91" i="26"/>
  <c r="AZ91" i="26"/>
  <c r="AY91" i="26"/>
  <c r="AX91" i="26"/>
  <c r="AW91" i="26"/>
  <c r="AV91" i="26"/>
  <c r="AU91" i="26"/>
  <c r="AT91" i="26"/>
  <c r="AS91" i="26"/>
  <c r="AR91" i="26"/>
  <c r="AQ91" i="26"/>
  <c r="AP91" i="26"/>
  <c r="AO91" i="26"/>
  <c r="AN91" i="26"/>
  <c r="AM91" i="26"/>
  <c r="AL91" i="26"/>
  <c r="AK91" i="26"/>
  <c r="AJ91" i="26"/>
  <c r="AI91" i="26"/>
  <c r="AH91" i="26"/>
  <c r="AG91" i="26"/>
  <c r="AF91" i="26"/>
  <c r="AE91" i="26"/>
  <c r="AD91" i="26"/>
  <c r="AC91" i="26"/>
  <c r="AB91" i="26"/>
  <c r="AA91" i="26"/>
  <c r="Z91" i="26"/>
  <c r="Y91" i="26"/>
  <c r="X91" i="26"/>
  <c r="W91" i="26"/>
  <c r="V91" i="26"/>
  <c r="U91" i="26"/>
  <c r="T91" i="26"/>
  <c r="S91" i="26"/>
  <c r="R91" i="26"/>
  <c r="Q91" i="26"/>
  <c r="P91" i="26"/>
  <c r="O91" i="26"/>
  <c r="N91" i="26"/>
  <c r="M91" i="26"/>
  <c r="L91" i="26"/>
  <c r="K91" i="26"/>
  <c r="J91" i="26"/>
  <c r="I91" i="26"/>
  <c r="CA90" i="26"/>
  <c r="BZ90" i="26"/>
  <c r="BY90" i="26"/>
  <c r="BX90" i="26"/>
  <c r="BW90" i="26"/>
  <c r="BV90" i="26"/>
  <c r="BU90" i="26"/>
  <c r="BT90" i="26"/>
  <c r="BS90" i="26"/>
  <c r="BR90" i="26"/>
  <c r="BQ90" i="26"/>
  <c r="BP90" i="26"/>
  <c r="BO90" i="26"/>
  <c r="BN90" i="26"/>
  <c r="BM90" i="26"/>
  <c r="BL90" i="26"/>
  <c r="BK90" i="26"/>
  <c r="BJ90" i="26"/>
  <c r="BI90" i="26"/>
  <c r="BH90" i="26"/>
  <c r="BG90" i="26"/>
  <c r="BF90" i="26"/>
  <c r="BE90" i="26"/>
  <c r="BD90" i="26"/>
  <c r="BC90" i="26"/>
  <c r="BB90" i="26"/>
  <c r="BA90" i="26"/>
  <c r="AZ90" i="26"/>
  <c r="AY90" i="26"/>
  <c r="AX90" i="26"/>
  <c r="AW90" i="26"/>
  <c r="AV90" i="26"/>
  <c r="AU90" i="26"/>
  <c r="AT90" i="26"/>
  <c r="AS90" i="26"/>
  <c r="AR90" i="26"/>
  <c r="AQ90" i="26"/>
  <c r="AP90" i="26"/>
  <c r="AO90" i="26"/>
  <c r="AN90" i="26"/>
  <c r="AM90" i="26"/>
  <c r="AL90" i="26"/>
  <c r="AK90" i="26"/>
  <c r="AJ90" i="26"/>
  <c r="AI90" i="26"/>
  <c r="AH90" i="26"/>
  <c r="AG90" i="26"/>
  <c r="AF90" i="26"/>
  <c r="AE90" i="26"/>
  <c r="AD90" i="26"/>
  <c r="AC90" i="26"/>
  <c r="AB90" i="26"/>
  <c r="AA90" i="26"/>
  <c r="Z90" i="26"/>
  <c r="Y90" i="26"/>
  <c r="X90" i="26"/>
  <c r="W90" i="26"/>
  <c r="V90" i="26"/>
  <c r="U90" i="26"/>
  <c r="T90" i="26"/>
  <c r="S90" i="26"/>
  <c r="R90" i="26"/>
  <c r="Q90" i="26"/>
  <c r="P90" i="26"/>
  <c r="O90" i="26"/>
  <c r="N90" i="26"/>
  <c r="M90" i="26"/>
  <c r="L90" i="26"/>
  <c r="K90" i="26"/>
  <c r="J90" i="26"/>
  <c r="I90" i="26"/>
  <c r="CA89" i="26"/>
  <c r="BZ89" i="26"/>
  <c r="BY89" i="26"/>
  <c r="BX89" i="26"/>
  <c r="BW89" i="26"/>
  <c r="BV89" i="26"/>
  <c r="BU89" i="26"/>
  <c r="BT89" i="26"/>
  <c r="BS89" i="26"/>
  <c r="BR89" i="26"/>
  <c r="BQ89" i="26"/>
  <c r="BP89" i="26"/>
  <c r="BO89" i="26"/>
  <c r="BN89" i="26"/>
  <c r="BM89" i="26"/>
  <c r="BL89" i="26"/>
  <c r="BK89" i="26"/>
  <c r="BJ89" i="26"/>
  <c r="BI89" i="26"/>
  <c r="BH89" i="26"/>
  <c r="BG89" i="26"/>
  <c r="BF89" i="26"/>
  <c r="BE89" i="26"/>
  <c r="BD89" i="26"/>
  <c r="BC89" i="26"/>
  <c r="BB89" i="26"/>
  <c r="BA89" i="26"/>
  <c r="AZ89" i="26"/>
  <c r="AY89" i="26"/>
  <c r="AX89" i="26"/>
  <c r="AW89" i="26"/>
  <c r="AV89" i="26"/>
  <c r="AU89" i="26"/>
  <c r="AT89" i="26"/>
  <c r="AS89" i="26"/>
  <c r="AR89" i="26"/>
  <c r="AQ89" i="26"/>
  <c r="AP89" i="26"/>
  <c r="AO89" i="26"/>
  <c r="AN89" i="26"/>
  <c r="AM89" i="26"/>
  <c r="AL89" i="26"/>
  <c r="AK89" i="26"/>
  <c r="AJ89" i="26"/>
  <c r="AI89" i="26"/>
  <c r="AH89" i="26"/>
  <c r="AG89" i="26"/>
  <c r="AF89" i="26"/>
  <c r="AE89" i="26"/>
  <c r="AD89" i="26"/>
  <c r="AC89" i="26"/>
  <c r="AB89" i="26"/>
  <c r="AA89" i="26"/>
  <c r="Z89" i="26"/>
  <c r="Y89" i="26"/>
  <c r="X89" i="26"/>
  <c r="W89" i="26"/>
  <c r="V89" i="26"/>
  <c r="U89" i="26"/>
  <c r="T89" i="26"/>
  <c r="S89" i="26"/>
  <c r="R89" i="26"/>
  <c r="Q89" i="26"/>
  <c r="P89" i="26"/>
  <c r="O89" i="26"/>
  <c r="N89" i="26"/>
  <c r="M89" i="26"/>
  <c r="L89" i="26"/>
  <c r="K89" i="26"/>
  <c r="J89" i="26"/>
  <c r="I89" i="26"/>
  <c r="CA88" i="26"/>
  <c r="BZ88" i="26"/>
  <c r="BY88" i="26"/>
  <c r="BX88" i="26"/>
  <c r="BW88" i="26"/>
  <c r="BV88" i="26"/>
  <c r="BU88" i="26"/>
  <c r="BT88" i="26"/>
  <c r="BS88" i="26"/>
  <c r="BR88" i="26"/>
  <c r="BQ88" i="26"/>
  <c r="BP88" i="26"/>
  <c r="BO88" i="26"/>
  <c r="BN88" i="26"/>
  <c r="BM88" i="26"/>
  <c r="BL88" i="26"/>
  <c r="BK88" i="26"/>
  <c r="BJ88" i="26"/>
  <c r="BI88" i="26"/>
  <c r="BH88" i="26"/>
  <c r="BG88" i="26"/>
  <c r="BF88" i="26"/>
  <c r="BE88" i="26"/>
  <c r="BD88" i="26"/>
  <c r="BC88" i="26"/>
  <c r="BB88" i="26"/>
  <c r="BA88" i="26"/>
  <c r="AZ88" i="26"/>
  <c r="AY88" i="26"/>
  <c r="AX88" i="26"/>
  <c r="AW88" i="26"/>
  <c r="AV88" i="26"/>
  <c r="AU88" i="26"/>
  <c r="AT88" i="26"/>
  <c r="AS88" i="26"/>
  <c r="AR88" i="26"/>
  <c r="AQ88" i="26"/>
  <c r="AP88" i="26"/>
  <c r="AO88" i="26"/>
  <c r="AN88" i="26"/>
  <c r="AM88" i="26"/>
  <c r="AL88" i="26"/>
  <c r="AK88" i="26"/>
  <c r="AJ88" i="26"/>
  <c r="AI88" i="26"/>
  <c r="AH88" i="26"/>
  <c r="AG88" i="26"/>
  <c r="AF88" i="26"/>
  <c r="AE88" i="26"/>
  <c r="AD88" i="26"/>
  <c r="AC88" i="26"/>
  <c r="AB88" i="26"/>
  <c r="AA88" i="26"/>
  <c r="Z88" i="26"/>
  <c r="Y88" i="26"/>
  <c r="X88" i="26"/>
  <c r="W88" i="26"/>
  <c r="V88" i="26"/>
  <c r="U88" i="26"/>
  <c r="T88" i="26"/>
  <c r="S88" i="26"/>
  <c r="R88" i="26"/>
  <c r="Q88" i="26"/>
  <c r="P88" i="26"/>
  <c r="O88" i="26"/>
  <c r="N88" i="26"/>
  <c r="M88" i="26"/>
  <c r="L88" i="26"/>
  <c r="K88" i="26"/>
  <c r="J88" i="26"/>
  <c r="I88" i="26"/>
  <c r="CA87" i="26"/>
  <c r="BZ87" i="26"/>
  <c r="BY87" i="26"/>
  <c r="BX87" i="26"/>
  <c r="BW87" i="26"/>
  <c r="BV87" i="26"/>
  <c r="BU87" i="26"/>
  <c r="BT87" i="26"/>
  <c r="BS87" i="26"/>
  <c r="BR87" i="26"/>
  <c r="BQ87" i="26"/>
  <c r="BP87" i="26"/>
  <c r="BO87" i="26"/>
  <c r="BN87" i="26"/>
  <c r="BM87" i="26"/>
  <c r="BL87" i="26"/>
  <c r="BK87" i="26"/>
  <c r="BJ87" i="26"/>
  <c r="BI87" i="26"/>
  <c r="BH87" i="26"/>
  <c r="BG87" i="26"/>
  <c r="BF87" i="26"/>
  <c r="BE87" i="26"/>
  <c r="BD87" i="26"/>
  <c r="BC87" i="26"/>
  <c r="BB87" i="26"/>
  <c r="BA87" i="26"/>
  <c r="AZ87" i="26"/>
  <c r="AY87" i="26"/>
  <c r="AX87" i="26"/>
  <c r="AW87" i="26"/>
  <c r="AV87" i="26"/>
  <c r="AU87" i="26"/>
  <c r="AT87" i="26"/>
  <c r="AS87" i="26"/>
  <c r="AR87" i="26"/>
  <c r="AQ87" i="26"/>
  <c r="AP87" i="26"/>
  <c r="AO87" i="26"/>
  <c r="AN87" i="26"/>
  <c r="AM87" i="26"/>
  <c r="AL87" i="26"/>
  <c r="AK87" i="26"/>
  <c r="AJ87" i="26"/>
  <c r="AI87" i="26"/>
  <c r="AH87" i="26"/>
  <c r="AG87" i="26"/>
  <c r="AF87" i="26"/>
  <c r="AE87" i="26"/>
  <c r="AD87" i="26"/>
  <c r="AC87" i="26"/>
  <c r="AB87" i="26"/>
  <c r="AA87" i="26"/>
  <c r="Z87" i="26"/>
  <c r="Y87" i="26"/>
  <c r="X87" i="26"/>
  <c r="W87" i="26"/>
  <c r="V87" i="26"/>
  <c r="U87" i="26"/>
  <c r="T87" i="26"/>
  <c r="S87" i="26"/>
  <c r="R87" i="26"/>
  <c r="Q87" i="26"/>
  <c r="P87" i="26"/>
  <c r="O87" i="26"/>
  <c r="N87" i="26"/>
  <c r="M87" i="26"/>
  <c r="L87" i="26"/>
  <c r="K87" i="26"/>
  <c r="J87" i="26"/>
  <c r="I87" i="26"/>
  <c r="CA86" i="26"/>
  <c r="BZ86" i="26"/>
  <c r="BY86" i="26"/>
  <c r="BX86" i="26"/>
  <c r="BW86" i="26"/>
  <c r="BV86" i="26"/>
  <c r="BU86" i="26"/>
  <c r="BT86" i="26"/>
  <c r="BS86" i="26"/>
  <c r="BR86" i="26"/>
  <c r="BQ86" i="26"/>
  <c r="BP86" i="26"/>
  <c r="BO86" i="26"/>
  <c r="BN86" i="26"/>
  <c r="BM86" i="26"/>
  <c r="BL86" i="26"/>
  <c r="BK86" i="26"/>
  <c r="BJ86" i="26"/>
  <c r="BI86" i="26"/>
  <c r="BH86" i="26"/>
  <c r="BG86" i="26"/>
  <c r="BF86" i="26"/>
  <c r="BE86" i="26"/>
  <c r="BD86" i="26"/>
  <c r="BC86" i="26"/>
  <c r="BB86" i="26"/>
  <c r="BA86" i="26"/>
  <c r="AZ86" i="26"/>
  <c r="AY86" i="26"/>
  <c r="AX86" i="26"/>
  <c r="AW86" i="26"/>
  <c r="AV86" i="26"/>
  <c r="AU86" i="26"/>
  <c r="AT86" i="26"/>
  <c r="AS86" i="26"/>
  <c r="AR86" i="26"/>
  <c r="AQ86" i="26"/>
  <c r="AP86" i="26"/>
  <c r="AO86" i="26"/>
  <c r="AN86" i="26"/>
  <c r="AM86" i="26"/>
  <c r="AL86" i="26"/>
  <c r="AK86" i="26"/>
  <c r="AJ86" i="26"/>
  <c r="AI86" i="26"/>
  <c r="AH86" i="26"/>
  <c r="AG86" i="26"/>
  <c r="AF86" i="26"/>
  <c r="AE86" i="26"/>
  <c r="AD86" i="26"/>
  <c r="AC86" i="26"/>
  <c r="AB86" i="26"/>
  <c r="AA86" i="26"/>
  <c r="Z86" i="26"/>
  <c r="Y86" i="26"/>
  <c r="X86" i="26"/>
  <c r="W86" i="26"/>
  <c r="V86" i="26"/>
  <c r="U86" i="26"/>
  <c r="T86" i="26"/>
  <c r="S86" i="26"/>
  <c r="R86" i="26"/>
  <c r="Q86" i="26"/>
  <c r="P86" i="26"/>
  <c r="O86" i="26"/>
  <c r="N86" i="26"/>
  <c r="M86" i="26"/>
  <c r="L86" i="26"/>
  <c r="K86" i="26"/>
  <c r="J86" i="26"/>
  <c r="I86" i="26"/>
  <c r="CA85" i="26"/>
  <c r="BZ85" i="26"/>
  <c r="BY85" i="26"/>
  <c r="BX85" i="26"/>
  <c r="BW85" i="26"/>
  <c r="BV85" i="26"/>
  <c r="BU85" i="26"/>
  <c r="BT85" i="26"/>
  <c r="BS85" i="26"/>
  <c r="BR85" i="26"/>
  <c r="BQ85" i="26"/>
  <c r="BP85" i="26"/>
  <c r="BO85" i="26"/>
  <c r="BN85" i="26"/>
  <c r="BM85" i="26"/>
  <c r="BL85" i="26"/>
  <c r="BK85" i="26"/>
  <c r="BJ85" i="26"/>
  <c r="BI85" i="26"/>
  <c r="BH85" i="26"/>
  <c r="BG85" i="26"/>
  <c r="BF85" i="26"/>
  <c r="BE85" i="26"/>
  <c r="BD85" i="26"/>
  <c r="BC85" i="26"/>
  <c r="BB85" i="26"/>
  <c r="BA85" i="26"/>
  <c r="AZ85" i="26"/>
  <c r="AY85" i="26"/>
  <c r="AX85" i="26"/>
  <c r="AW85" i="26"/>
  <c r="AV85" i="26"/>
  <c r="AU85" i="26"/>
  <c r="AT85" i="26"/>
  <c r="AS85" i="26"/>
  <c r="AR85" i="26"/>
  <c r="AQ85" i="26"/>
  <c r="AP85" i="26"/>
  <c r="AO85" i="26"/>
  <c r="AN85" i="26"/>
  <c r="AM85" i="26"/>
  <c r="AL85" i="26"/>
  <c r="AK85" i="26"/>
  <c r="AJ85" i="26"/>
  <c r="AI85" i="26"/>
  <c r="AH85" i="26"/>
  <c r="AG85" i="26"/>
  <c r="AF85" i="26"/>
  <c r="AE85" i="26"/>
  <c r="AD85" i="26"/>
  <c r="AC85" i="26"/>
  <c r="AB85" i="26"/>
  <c r="AA85" i="26"/>
  <c r="Z85" i="26"/>
  <c r="Y85" i="26"/>
  <c r="X85" i="26"/>
  <c r="W85" i="26"/>
  <c r="V85" i="26"/>
  <c r="U85" i="26"/>
  <c r="T85" i="26"/>
  <c r="S85" i="26"/>
  <c r="R85" i="26"/>
  <c r="Q85" i="26"/>
  <c r="P85" i="26"/>
  <c r="O85" i="26"/>
  <c r="N85" i="26"/>
  <c r="M85" i="26"/>
  <c r="L85" i="26"/>
  <c r="K85" i="26"/>
  <c r="J85" i="26"/>
  <c r="I85" i="26"/>
  <c r="CA84" i="26"/>
  <c r="BZ84" i="26"/>
  <c r="BY84" i="26"/>
  <c r="BX84" i="26"/>
  <c r="BW84" i="26"/>
  <c r="BV84" i="26"/>
  <c r="BU84" i="26"/>
  <c r="BT84" i="26"/>
  <c r="BS84" i="26"/>
  <c r="BR84" i="26"/>
  <c r="BQ84" i="26"/>
  <c r="BP84" i="26"/>
  <c r="BO84" i="26"/>
  <c r="BN84" i="26"/>
  <c r="BM84" i="26"/>
  <c r="BL84" i="26"/>
  <c r="BK84" i="26"/>
  <c r="BJ84" i="26"/>
  <c r="BI84" i="26"/>
  <c r="BH84" i="26"/>
  <c r="BG84" i="26"/>
  <c r="BF84" i="26"/>
  <c r="BE84" i="26"/>
  <c r="BD84" i="26"/>
  <c r="BC84" i="26"/>
  <c r="BB84" i="26"/>
  <c r="BA84" i="26"/>
  <c r="AZ84" i="26"/>
  <c r="AY84" i="26"/>
  <c r="AX84" i="26"/>
  <c r="AW84" i="26"/>
  <c r="AV84" i="26"/>
  <c r="AU84" i="26"/>
  <c r="AT84" i="26"/>
  <c r="AS84" i="26"/>
  <c r="AR84" i="26"/>
  <c r="AQ84" i="26"/>
  <c r="AP84" i="26"/>
  <c r="AO84" i="26"/>
  <c r="AN84" i="26"/>
  <c r="AM84" i="26"/>
  <c r="AL84" i="26"/>
  <c r="AK84" i="26"/>
  <c r="AJ84" i="26"/>
  <c r="AI84" i="26"/>
  <c r="AH84" i="26"/>
  <c r="AG84" i="26"/>
  <c r="AF84" i="26"/>
  <c r="AE84" i="26"/>
  <c r="AD84" i="26"/>
  <c r="AC84" i="26"/>
  <c r="AB84" i="26"/>
  <c r="AA84" i="26"/>
  <c r="Z84" i="26"/>
  <c r="Y84" i="26"/>
  <c r="X84" i="26"/>
  <c r="W84" i="26"/>
  <c r="V84" i="26"/>
  <c r="U84" i="26"/>
  <c r="T84" i="26"/>
  <c r="S84" i="26"/>
  <c r="R84" i="26"/>
  <c r="Q84" i="26"/>
  <c r="P84" i="26"/>
  <c r="O84" i="26"/>
  <c r="N84" i="26"/>
  <c r="M84" i="26"/>
  <c r="L84" i="26"/>
  <c r="K84" i="26"/>
  <c r="J84" i="26"/>
  <c r="I84" i="26"/>
  <c r="CA83" i="26"/>
  <c r="BZ83" i="26"/>
  <c r="BY83" i="26"/>
  <c r="BX83" i="26"/>
  <c r="BW83" i="26"/>
  <c r="BV83" i="26"/>
  <c r="BU83" i="26"/>
  <c r="BT83" i="26"/>
  <c r="BS83" i="26"/>
  <c r="BR83" i="26"/>
  <c r="BQ83" i="26"/>
  <c r="BP83" i="26"/>
  <c r="BO83" i="26"/>
  <c r="BN83" i="26"/>
  <c r="BM83" i="26"/>
  <c r="BL83" i="26"/>
  <c r="BK83" i="26"/>
  <c r="BJ83" i="26"/>
  <c r="BI83" i="26"/>
  <c r="BH83" i="26"/>
  <c r="BG83" i="26"/>
  <c r="BF83" i="26"/>
  <c r="BE83" i="26"/>
  <c r="BD83" i="26"/>
  <c r="BC83" i="26"/>
  <c r="BB83" i="26"/>
  <c r="BA83" i="26"/>
  <c r="AZ83" i="26"/>
  <c r="AY83" i="26"/>
  <c r="AX83" i="26"/>
  <c r="AW83" i="26"/>
  <c r="AV83" i="26"/>
  <c r="AU83" i="26"/>
  <c r="AT83" i="26"/>
  <c r="AS83" i="26"/>
  <c r="AR83" i="26"/>
  <c r="AQ83" i="26"/>
  <c r="AP83" i="26"/>
  <c r="AO83" i="26"/>
  <c r="AN83" i="26"/>
  <c r="AM83" i="26"/>
  <c r="AL83" i="26"/>
  <c r="AK83" i="26"/>
  <c r="AJ83" i="26"/>
  <c r="AI83" i="26"/>
  <c r="AH83" i="26"/>
  <c r="AG83" i="26"/>
  <c r="AF83" i="26"/>
  <c r="AE83" i="26"/>
  <c r="AD83" i="26"/>
  <c r="AC83" i="26"/>
  <c r="AB83" i="26"/>
  <c r="AA83" i="26"/>
  <c r="Z83" i="26"/>
  <c r="Y83" i="26"/>
  <c r="X83" i="26"/>
  <c r="W83" i="26"/>
  <c r="V83" i="26"/>
  <c r="U83" i="26"/>
  <c r="T83" i="26"/>
  <c r="S83" i="26"/>
  <c r="R83" i="26"/>
  <c r="Q83" i="26"/>
  <c r="P83" i="26"/>
  <c r="O83" i="26"/>
  <c r="N83" i="26"/>
  <c r="M83" i="26"/>
  <c r="L83" i="26"/>
  <c r="K83" i="26"/>
  <c r="J83" i="26"/>
  <c r="I83" i="26"/>
  <c r="CA82" i="26"/>
  <c r="BZ82" i="26"/>
  <c r="BY82" i="26"/>
  <c r="BX82" i="26"/>
  <c r="BW82" i="26"/>
  <c r="BV82" i="26"/>
  <c r="BU82" i="26"/>
  <c r="BT82" i="26"/>
  <c r="BS82" i="26"/>
  <c r="BR82" i="26"/>
  <c r="BQ82" i="26"/>
  <c r="BP82" i="26"/>
  <c r="BO82" i="26"/>
  <c r="BN82" i="26"/>
  <c r="BM82" i="26"/>
  <c r="BL82" i="26"/>
  <c r="BK82" i="26"/>
  <c r="BJ82" i="26"/>
  <c r="BI82" i="26"/>
  <c r="BH82" i="26"/>
  <c r="BG82" i="26"/>
  <c r="BF82" i="26"/>
  <c r="BE82" i="26"/>
  <c r="BD82" i="26"/>
  <c r="BC82" i="26"/>
  <c r="BB82" i="26"/>
  <c r="BA82" i="26"/>
  <c r="AZ82" i="26"/>
  <c r="AY82" i="26"/>
  <c r="AX82" i="26"/>
  <c r="AW82" i="26"/>
  <c r="AV82" i="26"/>
  <c r="AU82" i="26"/>
  <c r="AT82" i="26"/>
  <c r="AS82" i="26"/>
  <c r="AR82" i="26"/>
  <c r="AQ82" i="26"/>
  <c r="AP82" i="26"/>
  <c r="AO82" i="26"/>
  <c r="AN82" i="26"/>
  <c r="AM82" i="26"/>
  <c r="AL82" i="26"/>
  <c r="AK82" i="26"/>
  <c r="AJ82" i="26"/>
  <c r="AI82" i="26"/>
  <c r="AH82" i="26"/>
  <c r="AG82" i="26"/>
  <c r="AF82" i="26"/>
  <c r="AE82" i="26"/>
  <c r="AD82" i="26"/>
  <c r="AC82" i="26"/>
  <c r="AB82" i="26"/>
  <c r="AA82" i="26"/>
  <c r="Z82" i="26"/>
  <c r="Y82" i="26"/>
  <c r="X82" i="26"/>
  <c r="W82" i="26"/>
  <c r="V82" i="26"/>
  <c r="U82" i="26"/>
  <c r="T82" i="26"/>
  <c r="S82" i="26"/>
  <c r="R82" i="26"/>
  <c r="Q82" i="26"/>
  <c r="P82" i="26"/>
  <c r="O82" i="26"/>
  <c r="N82" i="26"/>
  <c r="M82" i="26"/>
  <c r="L82" i="26"/>
  <c r="K82" i="26"/>
  <c r="J82" i="26"/>
  <c r="I82" i="26"/>
  <c r="CA81" i="26"/>
  <c r="BZ81" i="26"/>
  <c r="BY81" i="26"/>
  <c r="BX81" i="26"/>
  <c r="BW81" i="26"/>
  <c r="BV81" i="26"/>
  <c r="BU81" i="26"/>
  <c r="BT81" i="26"/>
  <c r="BS81" i="26"/>
  <c r="BR81" i="26"/>
  <c r="BQ81" i="26"/>
  <c r="BP81" i="26"/>
  <c r="BO81" i="26"/>
  <c r="BN81" i="26"/>
  <c r="BM81" i="26"/>
  <c r="BL81" i="26"/>
  <c r="BK81" i="26"/>
  <c r="BJ81" i="26"/>
  <c r="BI81" i="26"/>
  <c r="BH81" i="26"/>
  <c r="BG81" i="26"/>
  <c r="BF81" i="26"/>
  <c r="BE81" i="26"/>
  <c r="BD81" i="26"/>
  <c r="BC81" i="26"/>
  <c r="BB81" i="26"/>
  <c r="BA81" i="26"/>
  <c r="AZ81" i="26"/>
  <c r="AY81" i="26"/>
  <c r="AX81" i="26"/>
  <c r="AW81" i="26"/>
  <c r="AV81" i="26"/>
  <c r="AU81" i="26"/>
  <c r="AT81" i="26"/>
  <c r="AS81" i="26"/>
  <c r="AR81" i="26"/>
  <c r="AQ81" i="26"/>
  <c r="AP81" i="26"/>
  <c r="AO81" i="26"/>
  <c r="AN81" i="26"/>
  <c r="AM81" i="26"/>
  <c r="AL81" i="26"/>
  <c r="AK81" i="26"/>
  <c r="AJ81" i="26"/>
  <c r="AI81" i="26"/>
  <c r="AH81" i="26"/>
  <c r="AG81" i="26"/>
  <c r="AF81" i="26"/>
  <c r="AE81" i="26"/>
  <c r="AD81" i="26"/>
  <c r="AC81" i="26"/>
  <c r="AB81" i="26"/>
  <c r="AA81" i="26"/>
  <c r="Z81" i="26"/>
  <c r="Y81" i="26"/>
  <c r="X81" i="26"/>
  <c r="W81" i="26"/>
  <c r="V81" i="26"/>
  <c r="U81" i="26"/>
  <c r="T81" i="26"/>
  <c r="S81" i="26"/>
  <c r="R81" i="26"/>
  <c r="Q81" i="26"/>
  <c r="P81" i="26"/>
  <c r="O81" i="26"/>
  <c r="N81" i="26"/>
  <c r="M81" i="26"/>
  <c r="L81" i="26"/>
  <c r="K81" i="26"/>
  <c r="J81" i="26"/>
  <c r="I81" i="26"/>
  <c r="CA80" i="26"/>
  <c r="BZ80" i="26"/>
  <c r="BY80" i="26"/>
  <c r="BX80" i="26"/>
  <c r="BW80" i="26"/>
  <c r="BV80" i="26"/>
  <c r="BU80" i="26"/>
  <c r="BT80" i="26"/>
  <c r="BS80" i="26"/>
  <c r="BR80" i="26"/>
  <c r="BQ80" i="26"/>
  <c r="BP80" i="26"/>
  <c r="BO80" i="26"/>
  <c r="BN80" i="26"/>
  <c r="BM80" i="26"/>
  <c r="BL80" i="26"/>
  <c r="BK80" i="26"/>
  <c r="BJ80" i="26"/>
  <c r="BI80" i="26"/>
  <c r="BH80" i="26"/>
  <c r="BG80" i="26"/>
  <c r="BF80" i="26"/>
  <c r="BE80" i="26"/>
  <c r="BD80" i="26"/>
  <c r="BC80" i="26"/>
  <c r="BB80" i="26"/>
  <c r="BA80" i="26"/>
  <c r="AZ80" i="26"/>
  <c r="AY80" i="26"/>
  <c r="AX80" i="26"/>
  <c r="AW80" i="26"/>
  <c r="AV80" i="26"/>
  <c r="AU80" i="26"/>
  <c r="AT80" i="26"/>
  <c r="AS80" i="26"/>
  <c r="AR80" i="26"/>
  <c r="AQ80" i="26"/>
  <c r="AP80" i="26"/>
  <c r="AO80" i="26"/>
  <c r="AN80" i="26"/>
  <c r="AM80" i="26"/>
  <c r="AL80" i="26"/>
  <c r="AK80" i="26"/>
  <c r="AJ80" i="26"/>
  <c r="AI80" i="26"/>
  <c r="AH80" i="26"/>
  <c r="AG80" i="26"/>
  <c r="AF80" i="26"/>
  <c r="AE80" i="26"/>
  <c r="AD80" i="26"/>
  <c r="AC80" i="26"/>
  <c r="AB80" i="26"/>
  <c r="AA80" i="26"/>
  <c r="Z80" i="26"/>
  <c r="Y80" i="26"/>
  <c r="X80" i="26"/>
  <c r="W80" i="26"/>
  <c r="V80" i="26"/>
  <c r="U80" i="26"/>
  <c r="T80" i="26"/>
  <c r="S80" i="26"/>
  <c r="R80" i="26"/>
  <c r="Q80" i="26"/>
  <c r="P80" i="26"/>
  <c r="O80" i="26"/>
  <c r="N80" i="26"/>
  <c r="M80" i="26"/>
  <c r="L80" i="26"/>
  <c r="K80" i="26"/>
  <c r="J80" i="26"/>
  <c r="I80" i="26"/>
  <c r="BJ77" i="26"/>
  <c r="BJ76" i="26"/>
  <c r="BJ75" i="26"/>
  <c r="BJ74" i="26"/>
  <c r="BJ73" i="26"/>
  <c r="BJ72" i="26"/>
  <c r="BJ71" i="26"/>
  <c r="BJ70" i="26"/>
  <c r="CN66" i="26"/>
  <c r="B66" i="26"/>
  <c r="CN65" i="26"/>
  <c r="B65" i="26"/>
  <c r="CN64" i="26"/>
  <c r="B64" i="26"/>
  <c r="CN63" i="26"/>
  <c r="B63" i="26"/>
  <c r="CN60" i="26"/>
  <c r="H60" i="26" a="1"/>
  <c r="H60" i="26" s="1"/>
  <c r="C60" i="26"/>
  <c r="B60" i="26"/>
  <c r="CN59" i="26"/>
  <c r="H59" i="26" a="1"/>
  <c r="H59" i="26" s="1"/>
  <c r="C59" i="26"/>
  <c r="B59" i="26"/>
  <c r="CN58" i="26"/>
  <c r="H58" i="26" a="1"/>
  <c r="H58" i="26" s="1"/>
  <c r="C58" i="26"/>
  <c r="B58" i="26"/>
  <c r="CN57" i="26"/>
  <c r="H57" i="26" a="1"/>
  <c r="H57" i="26" s="1"/>
  <c r="C57" i="26"/>
  <c r="B57" i="26"/>
  <c r="CN56" i="26"/>
  <c r="H56" i="26" a="1"/>
  <c r="H56" i="26" s="1"/>
  <c r="C56" i="26"/>
  <c r="B56" i="26"/>
  <c r="CN55" i="26"/>
  <c r="H55" i="26" a="1"/>
  <c r="H55" i="26" s="1"/>
  <c r="C55" i="26"/>
  <c r="B55" i="26"/>
  <c r="CN54" i="26"/>
  <c r="H54" i="26"/>
  <c r="H54" i="26" a="1"/>
  <c r="C54" i="26"/>
  <c r="B54" i="26"/>
  <c r="CN53" i="26"/>
  <c r="H53" i="26" a="1"/>
  <c r="H53" i="26" s="1"/>
  <c r="C53" i="26"/>
  <c r="B53" i="26"/>
  <c r="CN52" i="26"/>
  <c r="H52" i="26" a="1"/>
  <c r="H52" i="26" s="1"/>
  <c r="C52" i="26"/>
  <c r="B52" i="26"/>
  <c r="CN51" i="26"/>
  <c r="H51" i="26" a="1"/>
  <c r="H51" i="26" s="1"/>
  <c r="C51" i="26"/>
  <c r="B51" i="26"/>
  <c r="CN50" i="26"/>
  <c r="H50" i="26" a="1"/>
  <c r="H50" i="26" s="1"/>
  <c r="C50" i="26"/>
  <c r="B50" i="26"/>
  <c r="CN49" i="26"/>
  <c r="H49" i="26" a="1"/>
  <c r="H49" i="26" s="1"/>
  <c r="C49" i="26"/>
  <c r="B49" i="26"/>
  <c r="CN48" i="26"/>
  <c r="H48" i="26" a="1"/>
  <c r="H48" i="26" s="1"/>
  <c r="C48" i="26"/>
  <c r="B48" i="26"/>
  <c r="CN47" i="26"/>
  <c r="H47" i="26" a="1"/>
  <c r="H47" i="26" s="1"/>
  <c r="C47" i="26"/>
  <c r="B47" i="26"/>
  <c r="CN46" i="26"/>
  <c r="H46" i="26" a="1"/>
  <c r="H46" i="26" s="1"/>
  <c r="C46" i="26"/>
  <c r="B46" i="26"/>
  <c r="CN45" i="26"/>
  <c r="H45" i="26" a="1"/>
  <c r="H45" i="26" s="1"/>
  <c r="C45" i="26"/>
  <c r="B45" i="26"/>
  <c r="CN44" i="26"/>
  <c r="H44" i="26" a="1"/>
  <c r="H44" i="26" s="1"/>
  <c r="C44" i="26"/>
  <c r="B44" i="26"/>
  <c r="CN43" i="26"/>
  <c r="H43" i="26" a="1"/>
  <c r="H43" i="26" s="1"/>
  <c r="C43" i="26"/>
  <c r="B43" i="26"/>
  <c r="CN42" i="26"/>
  <c r="H42" i="26" a="1"/>
  <c r="H42" i="26" s="1"/>
  <c r="C42" i="26"/>
  <c r="B42" i="26"/>
  <c r="CN41" i="26"/>
  <c r="H41" i="26" a="1"/>
  <c r="H41" i="26" s="1"/>
  <c r="C41" i="26"/>
  <c r="B41" i="26"/>
  <c r="CN40" i="26"/>
  <c r="H40" i="26" a="1"/>
  <c r="H40" i="26" s="1"/>
  <c r="C40" i="26"/>
  <c r="B40" i="26"/>
  <c r="CN39" i="26"/>
  <c r="H39" i="26" a="1"/>
  <c r="H39" i="26" s="1"/>
  <c r="C39" i="26"/>
  <c r="B39" i="26"/>
  <c r="CN38" i="26"/>
  <c r="H38" i="26" a="1"/>
  <c r="H38" i="26" s="1"/>
  <c r="C38" i="26"/>
  <c r="B38" i="26"/>
  <c r="CN37" i="26"/>
  <c r="H37" i="26" a="1"/>
  <c r="H37" i="26" s="1"/>
  <c r="C37" i="26"/>
  <c r="B37" i="26"/>
  <c r="CN36" i="26"/>
  <c r="H36" i="26" a="1"/>
  <c r="H36" i="26" s="1"/>
  <c r="C36" i="26"/>
  <c r="B36" i="26"/>
  <c r="CN35" i="26"/>
  <c r="H35" i="26"/>
  <c r="H35" i="26" a="1"/>
  <c r="C35" i="26"/>
  <c r="B35" i="26"/>
  <c r="CN34" i="26"/>
  <c r="H34" i="26" a="1"/>
  <c r="H34" i="26" s="1"/>
  <c r="C34" i="26"/>
  <c r="B34" i="26"/>
  <c r="CN33" i="26"/>
  <c r="H33" i="26" a="1"/>
  <c r="H33" i="26" s="1"/>
  <c r="C33" i="26"/>
  <c r="B33" i="26"/>
  <c r="CN32" i="26"/>
  <c r="H32" i="26" a="1"/>
  <c r="H32" i="26" s="1"/>
  <c r="C32" i="26"/>
  <c r="B32" i="26"/>
  <c r="CN31" i="26"/>
  <c r="H31" i="26" a="1"/>
  <c r="H31" i="26" s="1"/>
  <c r="C31" i="26"/>
  <c r="B31" i="26"/>
  <c r="CN30" i="26"/>
  <c r="H30" i="26" a="1"/>
  <c r="H30" i="26" s="1"/>
  <c r="C30" i="26"/>
  <c r="B30" i="26"/>
  <c r="CN29" i="26"/>
  <c r="H29" i="26" a="1"/>
  <c r="H29" i="26" s="1"/>
  <c r="C29" i="26"/>
  <c r="B29" i="26"/>
  <c r="CN28" i="26"/>
  <c r="H28" i="26" a="1"/>
  <c r="H28" i="26" s="1"/>
  <c r="C28" i="26"/>
  <c r="B28" i="26"/>
  <c r="CN27" i="26"/>
  <c r="H27" i="26" a="1"/>
  <c r="H27" i="26" s="1"/>
  <c r="C27" i="26"/>
  <c r="B27" i="26"/>
  <c r="CN26" i="26"/>
  <c r="H26" i="26"/>
  <c r="H26" i="26" a="1"/>
  <c r="C26" i="26"/>
  <c r="B26" i="26"/>
  <c r="CN25" i="26"/>
  <c r="H25" i="26" a="1"/>
  <c r="H25" i="26" s="1"/>
  <c r="C25" i="26"/>
  <c r="B25" i="26"/>
  <c r="CN24" i="26"/>
  <c r="H24" i="26" a="1"/>
  <c r="H24" i="26" s="1"/>
  <c r="C24" i="26"/>
  <c r="B24" i="26"/>
  <c r="CN23" i="26"/>
  <c r="H23" i="26" a="1"/>
  <c r="H23" i="26" s="1"/>
  <c r="C23" i="26"/>
  <c r="B23" i="26"/>
  <c r="CN22" i="26"/>
  <c r="H22" i="26" a="1"/>
  <c r="H22" i="26" s="1"/>
  <c r="C22" i="26"/>
  <c r="B22" i="26"/>
  <c r="CN21" i="26"/>
  <c r="H21" i="26" a="1"/>
  <c r="H21" i="26" s="1"/>
  <c r="C21" i="26"/>
  <c r="B21" i="26"/>
  <c r="CN20" i="26"/>
  <c r="H20" i="26" a="1"/>
  <c r="H20" i="26" s="1"/>
  <c r="C20" i="26"/>
  <c r="B20" i="26"/>
  <c r="CN19" i="26"/>
  <c r="H19" i="26" a="1"/>
  <c r="H19" i="26" s="1"/>
  <c r="C19" i="26"/>
  <c r="B19" i="26"/>
  <c r="CN18" i="26"/>
  <c r="H18" i="26"/>
  <c r="H18" i="26" a="1"/>
  <c r="C18" i="26"/>
  <c r="B18" i="26"/>
  <c r="CN17" i="26"/>
  <c r="H17" i="26" a="1"/>
  <c r="H17" i="26" s="1"/>
  <c r="C17" i="26"/>
  <c r="B17" i="26"/>
  <c r="CN16" i="26"/>
  <c r="H16" i="26" a="1"/>
  <c r="H16" i="26" s="1"/>
  <c r="C16" i="26"/>
  <c r="B16" i="26"/>
  <c r="CN15" i="26"/>
  <c r="H15" i="26" a="1"/>
  <c r="H15" i="26" s="1"/>
  <c r="C15" i="26"/>
  <c r="B15" i="26"/>
  <c r="CN14" i="26"/>
  <c r="C14" i="26"/>
  <c r="B14" i="26"/>
  <c r="CN13" i="26"/>
  <c r="C13" i="26"/>
  <c r="B13" i="26"/>
  <c r="CN12" i="26"/>
  <c r="H12" i="26" a="1"/>
  <c r="H12" i="26" s="1"/>
  <c r="C12" i="26"/>
  <c r="B12" i="26"/>
  <c r="CN11" i="26"/>
  <c r="H11" i="26" a="1"/>
  <c r="H11" i="26" s="1"/>
  <c r="C11" i="26"/>
  <c r="B11" i="26"/>
  <c r="CN10" i="26"/>
  <c r="C10" i="26"/>
  <c r="B10" i="26"/>
  <c r="CN9" i="26"/>
  <c r="H9" i="26" a="1"/>
  <c r="H9" i="26" s="1"/>
  <c r="C9" i="26"/>
  <c r="B9" i="26"/>
  <c r="CN8" i="26"/>
  <c r="H8" i="26" a="1"/>
  <c r="H8" i="26" s="1"/>
  <c r="C8" i="26"/>
  <c r="B8" i="26"/>
  <c r="CN7" i="26"/>
  <c r="H7" i="26" a="1"/>
  <c r="H7" i="26" s="1"/>
  <c r="C7" i="26"/>
  <c r="B7" i="26"/>
  <c r="CN6" i="26"/>
  <c r="H6" i="26" a="1"/>
  <c r="H6" i="26" s="1"/>
  <c r="C6" i="26"/>
  <c r="B6" i="26"/>
  <c r="CN5" i="26"/>
  <c r="H5" i="26" a="1"/>
  <c r="H5" i="26" s="1"/>
  <c r="C5" i="26"/>
  <c r="B5" i="26"/>
  <c r="CZ3" i="26"/>
  <c r="CA98" i="25"/>
  <c r="BZ98" i="25"/>
  <c r="BY98" i="25"/>
  <c r="BX98" i="25"/>
  <c r="BW98" i="25"/>
  <c r="BV98" i="25"/>
  <c r="BU98" i="25"/>
  <c r="BT98" i="25"/>
  <c r="BS98" i="25"/>
  <c r="BR98" i="25"/>
  <c r="BQ98" i="25"/>
  <c r="BP98" i="25"/>
  <c r="BO98" i="25"/>
  <c r="BN98" i="25"/>
  <c r="BM98" i="25"/>
  <c r="BL98" i="25"/>
  <c r="BK98" i="25"/>
  <c r="BJ98" i="25"/>
  <c r="BI98" i="25"/>
  <c r="BH98" i="25"/>
  <c r="BG98" i="25"/>
  <c r="BF98" i="25"/>
  <c r="BE98" i="25"/>
  <c r="BD98" i="25"/>
  <c r="BC98" i="25"/>
  <c r="BB98" i="25"/>
  <c r="BA98" i="25"/>
  <c r="AZ98" i="25"/>
  <c r="AY98" i="25"/>
  <c r="AX98" i="25"/>
  <c r="AW98" i="25"/>
  <c r="AV98" i="25"/>
  <c r="AU98" i="25"/>
  <c r="AT98" i="25"/>
  <c r="AS98" i="25"/>
  <c r="AR98" i="25"/>
  <c r="AQ98" i="25"/>
  <c r="AP98" i="25"/>
  <c r="AO98" i="25"/>
  <c r="AN98" i="25"/>
  <c r="AM98" i="25"/>
  <c r="AL98" i="25"/>
  <c r="AK98" i="25"/>
  <c r="AJ98" i="25"/>
  <c r="AI98" i="25"/>
  <c r="AH98" i="25"/>
  <c r="AG98" i="25"/>
  <c r="AF98" i="25"/>
  <c r="AE98" i="25"/>
  <c r="AD98" i="25"/>
  <c r="AC98" i="25"/>
  <c r="AB98" i="25"/>
  <c r="AA98" i="25"/>
  <c r="Z98" i="25"/>
  <c r="Y98" i="25"/>
  <c r="X98" i="25"/>
  <c r="W98" i="25"/>
  <c r="V98" i="25"/>
  <c r="U98" i="25"/>
  <c r="T98" i="25"/>
  <c r="S98" i="25"/>
  <c r="R98" i="25"/>
  <c r="Q98" i="25"/>
  <c r="P98" i="25"/>
  <c r="O98" i="25"/>
  <c r="N98" i="25"/>
  <c r="M98" i="25"/>
  <c r="L98" i="25"/>
  <c r="K98" i="25"/>
  <c r="J98" i="25"/>
  <c r="I98" i="25"/>
  <c r="CA97" i="25"/>
  <c r="BZ97" i="25"/>
  <c r="BY97" i="25"/>
  <c r="BX97" i="25"/>
  <c r="BW97" i="25"/>
  <c r="BV97" i="25"/>
  <c r="BU97" i="25"/>
  <c r="BT97" i="25"/>
  <c r="BS97" i="25"/>
  <c r="BR97" i="25"/>
  <c r="BQ97" i="25"/>
  <c r="BP97" i="25"/>
  <c r="BO97" i="25"/>
  <c r="BN97" i="25"/>
  <c r="BM97" i="25"/>
  <c r="BL97" i="25"/>
  <c r="BK97" i="25"/>
  <c r="BJ97" i="25"/>
  <c r="BI97" i="25"/>
  <c r="BH97" i="25"/>
  <c r="BG97" i="25"/>
  <c r="BF97" i="25"/>
  <c r="BE97" i="25"/>
  <c r="BD97" i="25"/>
  <c r="BC97" i="25"/>
  <c r="BB97" i="25"/>
  <c r="BA97" i="25"/>
  <c r="AZ97" i="25"/>
  <c r="AY97" i="25"/>
  <c r="AX97" i="25"/>
  <c r="AW97" i="25"/>
  <c r="AV97" i="25"/>
  <c r="AU97" i="25"/>
  <c r="AT97" i="25"/>
  <c r="AS97" i="25"/>
  <c r="AR97" i="25"/>
  <c r="AQ97" i="25"/>
  <c r="AP97" i="25"/>
  <c r="AO97" i="25"/>
  <c r="AN97" i="25"/>
  <c r="AM97" i="25"/>
  <c r="AL97" i="25"/>
  <c r="AK97" i="25"/>
  <c r="AJ97" i="25"/>
  <c r="AI97" i="25"/>
  <c r="AH97" i="25"/>
  <c r="AG97" i="25"/>
  <c r="AF97" i="25"/>
  <c r="AE97" i="25"/>
  <c r="AD97" i="25"/>
  <c r="AC97" i="25"/>
  <c r="AB97" i="25"/>
  <c r="AA97" i="25"/>
  <c r="Z97" i="25"/>
  <c r="Y97" i="25"/>
  <c r="X97" i="25"/>
  <c r="W97" i="25"/>
  <c r="V97" i="25"/>
  <c r="U97" i="25"/>
  <c r="T97" i="25"/>
  <c r="S97" i="25"/>
  <c r="R97" i="25"/>
  <c r="Q97" i="25"/>
  <c r="P97" i="25"/>
  <c r="O97" i="25"/>
  <c r="N97" i="25"/>
  <c r="M97" i="25"/>
  <c r="L97" i="25"/>
  <c r="K97" i="25"/>
  <c r="J97" i="25"/>
  <c r="I97" i="25"/>
  <c r="CA96" i="25"/>
  <c r="BZ96" i="25"/>
  <c r="BY96" i="25"/>
  <c r="BX96" i="25"/>
  <c r="BW96" i="25"/>
  <c r="BV96" i="25"/>
  <c r="BU96" i="25"/>
  <c r="BT96" i="25"/>
  <c r="BS96" i="25"/>
  <c r="BR96" i="25"/>
  <c r="BQ96" i="25"/>
  <c r="BP96" i="25"/>
  <c r="BO96" i="25"/>
  <c r="BN96" i="25"/>
  <c r="BM96" i="25"/>
  <c r="BL96" i="25"/>
  <c r="BK96" i="25"/>
  <c r="BJ96" i="25"/>
  <c r="BI96" i="25"/>
  <c r="BH96" i="25"/>
  <c r="BG96" i="25"/>
  <c r="BF96" i="25"/>
  <c r="BE96" i="25"/>
  <c r="BD96" i="25"/>
  <c r="BC96" i="25"/>
  <c r="BB96" i="25"/>
  <c r="BA96" i="25"/>
  <c r="AZ96" i="25"/>
  <c r="AY96" i="25"/>
  <c r="AX96" i="25"/>
  <c r="AW96" i="25"/>
  <c r="AV96" i="25"/>
  <c r="AU96" i="25"/>
  <c r="AT96" i="25"/>
  <c r="AS96" i="25"/>
  <c r="AR96" i="25"/>
  <c r="AQ96" i="25"/>
  <c r="AP96" i="25"/>
  <c r="AO96" i="25"/>
  <c r="AN96" i="25"/>
  <c r="AM96" i="25"/>
  <c r="AL96" i="25"/>
  <c r="AK96" i="25"/>
  <c r="AJ96" i="25"/>
  <c r="AI96" i="25"/>
  <c r="AH96" i="25"/>
  <c r="AG96" i="25"/>
  <c r="AF96" i="25"/>
  <c r="AE96" i="25"/>
  <c r="AD96" i="25"/>
  <c r="AC96" i="25"/>
  <c r="AB96" i="25"/>
  <c r="AA96" i="25"/>
  <c r="Z96" i="25"/>
  <c r="Y96" i="25"/>
  <c r="X96" i="25"/>
  <c r="W96" i="25"/>
  <c r="V96" i="25"/>
  <c r="U96" i="25"/>
  <c r="T96" i="25"/>
  <c r="S96" i="25"/>
  <c r="R96" i="25"/>
  <c r="Q96" i="25"/>
  <c r="P96" i="25"/>
  <c r="O96" i="25"/>
  <c r="N96" i="25"/>
  <c r="M96" i="25"/>
  <c r="L96" i="25"/>
  <c r="K96" i="25"/>
  <c r="J96" i="25"/>
  <c r="I96" i="25"/>
  <c r="CA95" i="25"/>
  <c r="BZ95" i="25"/>
  <c r="BY95" i="25"/>
  <c r="BX95" i="25"/>
  <c r="BW95" i="25"/>
  <c r="BV95" i="25"/>
  <c r="BU95" i="25"/>
  <c r="BT95" i="25"/>
  <c r="BS95" i="25"/>
  <c r="BR95" i="25"/>
  <c r="BQ95" i="25"/>
  <c r="BP95" i="25"/>
  <c r="BO95" i="25"/>
  <c r="BN95" i="25"/>
  <c r="BM95" i="25"/>
  <c r="BL95" i="25"/>
  <c r="BK95" i="25"/>
  <c r="BJ95" i="25"/>
  <c r="BI95" i="25"/>
  <c r="BH95" i="25"/>
  <c r="BG95" i="25"/>
  <c r="BF95" i="25"/>
  <c r="BE95" i="25"/>
  <c r="BD95" i="25"/>
  <c r="BC95" i="25"/>
  <c r="BB95" i="25"/>
  <c r="BA95" i="25"/>
  <c r="AZ95" i="25"/>
  <c r="AY95" i="25"/>
  <c r="AX95" i="25"/>
  <c r="AW95" i="25"/>
  <c r="AV95" i="25"/>
  <c r="AU95" i="25"/>
  <c r="AT95" i="25"/>
  <c r="AS95" i="25"/>
  <c r="AR95" i="25"/>
  <c r="AQ95" i="25"/>
  <c r="AP95" i="25"/>
  <c r="AO95" i="25"/>
  <c r="AN95" i="25"/>
  <c r="AM95" i="25"/>
  <c r="AL95" i="25"/>
  <c r="AK95" i="25"/>
  <c r="AJ95" i="25"/>
  <c r="AI95" i="25"/>
  <c r="AH95" i="25"/>
  <c r="AG95" i="25"/>
  <c r="AF95" i="25"/>
  <c r="AE95" i="25"/>
  <c r="AD95" i="25"/>
  <c r="AC95" i="25"/>
  <c r="AB95" i="25"/>
  <c r="AA95" i="25"/>
  <c r="Z95" i="25"/>
  <c r="Y95" i="25"/>
  <c r="X95" i="25"/>
  <c r="W95" i="25"/>
  <c r="V95" i="25"/>
  <c r="U95" i="25"/>
  <c r="T95" i="25"/>
  <c r="S95" i="25"/>
  <c r="R95" i="25"/>
  <c r="Q95" i="25"/>
  <c r="P95" i="25"/>
  <c r="O95" i="25"/>
  <c r="N95" i="25"/>
  <c r="M95" i="25"/>
  <c r="L95" i="25"/>
  <c r="K95" i="25"/>
  <c r="J95" i="25"/>
  <c r="I95" i="25"/>
  <c r="CA94" i="25"/>
  <c r="BZ94" i="25"/>
  <c r="BY94" i="25"/>
  <c r="BX94" i="25"/>
  <c r="BW94" i="25"/>
  <c r="BV94" i="25"/>
  <c r="BU94" i="25"/>
  <c r="BT94" i="25"/>
  <c r="BS94" i="25"/>
  <c r="BR94" i="25"/>
  <c r="BQ94" i="25"/>
  <c r="BP94" i="25"/>
  <c r="BO94" i="25"/>
  <c r="BN94" i="25"/>
  <c r="BM94" i="25"/>
  <c r="BL94" i="25"/>
  <c r="BK94" i="25"/>
  <c r="BJ94" i="25"/>
  <c r="BI94" i="25"/>
  <c r="BH94" i="25"/>
  <c r="BG94" i="25"/>
  <c r="BF94" i="25"/>
  <c r="BE94" i="25"/>
  <c r="BD94" i="25"/>
  <c r="BC94" i="25"/>
  <c r="BB94" i="25"/>
  <c r="BA94" i="25"/>
  <c r="AZ94" i="25"/>
  <c r="AY94" i="25"/>
  <c r="AX94" i="25"/>
  <c r="AW94" i="25"/>
  <c r="AV94" i="25"/>
  <c r="AU94" i="25"/>
  <c r="AT94" i="25"/>
  <c r="AS94" i="25"/>
  <c r="AR94" i="25"/>
  <c r="AQ94" i="25"/>
  <c r="AP94" i="25"/>
  <c r="AO94" i="25"/>
  <c r="AN94" i="25"/>
  <c r="AM94" i="25"/>
  <c r="AL94" i="25"/>
  <c r="AK94" i="25"/>
  <c r="AJ94" i="25"/>
  <c r="AI94" i="25"/>
  <c r="AH94" i="25"/>
  <c r="AG94" i="25"/>
  <c r="AF94" i="25"/>
  <c r="AE94" i="25"/>
  <c r="AD94" i="25"/>
  <c r="AC94" i="25"/>
  <c r="AB94" i="25"/>
  <c r="AA94" i="25"/>
  <c r="Z94" i="25"/>
  <c r="Y94" i="25"/>
  <c r="X94" i="25"/>
  <c r="W94" i="25"/>
  <c r="V94" i="25"/>
  <c r="U94" i="25"/>
  <c r="T94" i="25"/>
  <c r="S94" i="25"/>
  <c r="R94" i="25"/>
  <c r="Q94" i="25"/>
  <c r="P94" i="25"/>
  <c r="O94" i="25"/>
  <c r="N94" i="25"/>
  <c r="M94" i="25"/>
  <c r="L94" i="25"/>
  <c r="K94" i="25"/>
  <c r="J94" i="25"/>
  <c r="I94" i="25"/>
  <c r="CA93" i="25"/>
  <c r="BZ93" i="25"/>
  <c r="BY93" i="25"/>
  <c r="BX93" i="25"/>
  <c r="BW93" i="25"/>
  <c r="BV93" i="25"/>
  <c r="BU93" i="25"/>
  <c r="BT93" i="25"/>
  <c r="BS93" i="25"/>
  <c r="BR93" i="25"/>
  <c r="BQ93" i="25"/>
  <c r="BP93" i="25"/>
  <c r="BO93" i="25"/>
  <c r="BN93" i="25"/>
  <c r="BM93" i="25"/>
  <c r="BL93" i="25"/>
  <c r="BK93" i="25"/>
  <c r="BJ93" i="25"/>
  <c r="BI93" i="25"/>
  <c r="BH93" i="25"/>
  <c r="BG93" i="25"/>
  <c r="BF93" i="25"/>
  <c r="BE93" i="25"/>
  <c r="BD93" i="25"/>
  <c r="BC93" i="25"/>
  <c r="BB93" i="25"/>
  <c r="BA93" i="25"/>
  <c r="AZ93" i="25"/>
  <c r="AY93" i="25"/>
  <c r="AX93" i="25"/>
  <c r="AW93" i="25"/>
  <c r="AV93" i="25"/>
  <c r="AU93" i="25"/>
  <c r="AT93" i="25"/>
  <c r="AS93" i="25"/>
  <c r="AR93" i="25"/>
  <c r="AQ93" i="25"/>
  <c r="AP93" i="25"/>
  <c r="AO93" i="25"/>
  <c r="AN93" i="25"/>
  <c r="AM93" i="25"/>
  <c r="AL93" i="25"/>
  <c r="AK93" i="25"/>
  <c r="AJ93" i="25"/>
  <c r="AI93" i="25"/>
  <c r="AH93" i="25"/>
  <c r="AG93" i="25"/>
  <c r="AF93" i="25"/>
  <c r="AE93" i="25"/>
  <c r="AD93" i="25"/>
  <c r="AC93" i="25"/>
  <c r="AB93" i="25"/>
  <c r="AA93" i="25"/>
  <c r="Z93" i="25"/>
  <c r="Y93" i="25"/>
  <c r="X93" i="25"/>
  <c r="W93" i="25"/>
  <c r="V93" i="25"/>
  <c r="U93" i="25"/>
  <c r="T93" i="25"/>
  <c r="S93" i="25"/>
  <c r="R93" i="25"/>
  <c r="Q93" i="25"/>
  <c r="P93" i="25"/>
  <c r="O93" i="25"/>
  <c r="N93" i="25"/>
  <c r="M93" i="25"/>
  <c r="L93" i="25"/>
  <c r="K93" i="25"/>
  <c r="J93" i="25"/>
  <c r="I93" i="25"/>
  <c r="CA92" i="25"/>
  <c r="BZ92" i="25"/>
  <c r="BY92" i="25"/>
  <c r="BX92" i="25"/>
  <c r="BW92" i="25"/>
  <c r="BV92" i="25"/>
  <c r="BU92" i="25"/>
  <c r="BT92" i="25"/>
  <c r="BS92" i="25"/>
  <c r="BR92" i="25"/>
  <c r="BQ92" i="25"/>
  <c r="BP92" i="25"/>
  <c r="BO92" i="25"/>
  <c r="BN92" i="25"/>
  <c r="BM92" i="25"/>
  <c r="BL92" i="25"/>
  <c r="BK92" i="25"/>
  <c r="BJ92" i="25"/>
  <c r="BI92" i="25"/>
  <c r="BH92" i="25"/>
  <c r="BG92" i="25"/>
  <c r="BF92" i="25"/>
  <c r="BE92" i="25"/>
  <c r="BD92" i="25"/>
  <c r="BC92" i="25"/>
  <c r="BB92" i="25"/>
  <c r="BA92" i="25"/>
  <c r="AZ92" i="25"/>
  <c r="AY92" i="25"/>
  <c r="AX92" i="25"/>
  <c r="AW92" i="25"/>
  <c r="AV92" i="25"/>
  <c r="AU92" i="25"/>
  <c r="AT92" i="25"/>
  <c r="AS92" i="25"/>
  <c r="AR92" i="25"/>
  <c r="AQ92" i="25"/>
  <c r="AP92" i="25"/>
  <c r="AO92" i="25"/>
  <c r="AN92" i="25"/>
  <c r="AM92" i="25"/>
  <c r="AL92" i="25"/>
  <c r="AK92" i="25"/>
  <c r="AJ92" i="25"/>
  <c r="AI92" i="25"/>
  <c r="AH92" i="25"/>
  <c r="AG92" i="25"/>
  <c r="AF92" i="25"/>
  <c r="AE92" i="25"/>
  <c r="AD92" i="25"/>
  <c r="AC92" i="25"/>
  <c r="AB92" i="25"/>
  <c r="AA92" i="25"/>
  <c r="Z92" i="25"/>
  <c r="Y92" i="25"/>
  <c r="X92" i="25"/>
  <c r="W92" i="25"/>
  <c r="V92" i="25"/>
  <c r="U92" i="25"/>
  <c r="T92" i="25"/>
  <c r="S92" i="25"/>
  <c r="R92" i="25"/>
  <c r="Q92" i="25"/>
  <c r="P92" i="25"/>
  <c r="O92" i="25"/>
  <c r="N92" i="25"/>
  <c r="M92" i="25"/>
  <c r="L92" i="25"/>
  <c r="K92" i="25"/>
  <c r="J92" i="25"/>
  <c r="I92" i="25"/>
  <c r="CA91" i="25"/>
  <c r="BZ91" i="25"/>
  <c r="BY91" i="25"/>
  <c r="BX91" i="25"/>
  <c r="BW91" i="25"/>
  <c r="BV91" i="25"/>
  <c r="BU91" i="25"/>
  <c r="BT91" i="25"/>
  <c r="BS91" i="25"/>
  <c r="BR91" i="25"/>
  <c r="BQ91" i="25"/>
  <c r="BP91" i="25"/>
  <c r="BO91" i="25"/>
  <c r="BN91" i="25"/>
  <c r="BM91" i="25"/>
  <c r="BL91" i="25"/>
  <c r="BK91" i="25"/>
  <c r="BJ91" i="25"/>
  <c r="BI91" i="25"/>
  <c r="BH91" i="25"/>
  <c r="BG91" i="25"/>
  <c r="BF91" i="25"/>
  <c r="BE91" i="25"/>
  <c r="BD91" i="25"/>
  <c r="BC91" i="25"/>
  <c r="BB91" i="25"/>
  <c r="BA91" i="25"/>
  <c r="AZ91" i="25"/>
  <c r="AY91" i="25"/>
  <c r="AX91" i="25"/>
  <c r="AW91" i="25"/>
  <c r="AV91" i="25"/>
  <c r="AU91" i="25"/>
  <c r="AT91" i="25"/>
  <c r="AS91" i="25"/>
  <c r="AR91" i="25"/>
  <c r="AQ91" i="25"/>
  <c r="AP91" i="25"/>
  <c r="AO91" i="25"/>
  <c r="AN91" i="25"/>
  <c r="AM91" i="25"/>
  <c r="AL91" i="25"/>
  <c r="AK91" i="25"/>
  <c r="AJ91" i="25"/>
  <c r="AI91" i="25"/>
  <c r="AH91" i="25"/>
  <c r="AG91" i="25"/>
  <c r="AF91" i="25"/>
  <c r="AE91" i="25"/>
  <c r="AD91" i="25"/>
  <c r="AC91" i="25"/>
  <c r="AB91" i="25"/>
  <c r="AA91" i="25"/>
  <c r="Z91" i="25"/>
  <c r="Y91" i="25"/>
  <c r="X91" i="25"/>
  <c r="W91" i="25"/>
  <c r="V91" i="25"/>
  <c r="U91" i="25"/>
  <c r="T91" i="25"/>
  <c r="S91" i="25"/>
  <c r="R91" i="25"/>
  <c r="Q91" i="25"/>
  <c r="P91" i="25"/>
  <c r="O91" i="25"/>
  <c r="N91" i="25"/>
  <c r="M91" i="25"/>
  <c r="L91" i="25"/>
  <c r="K91" i="25"/>
  <c r="J91" i="25"/>
  <c r="I91" i="25"/>
  <c r="CA90" i="25"/>
  <c r="BZ90" i="25"/>
  <c r="BY90" i="25"/>
  <c r="BX90" i="25"/>
  <c r="BW90" i="25"/>
  <c r="BV90" i="25"/>
  <c r="BU90" i="25"/>
  <c r="BT90" i="25"/>
  <c r="BS90" i="25"/>
  <c r="BR90" i="25"/>
  <c r="BQ90" i="25"/>
  <c r="BP90" i="25"/>
  <c r="BO90" i="25"/>
  <c r="BN90" i="25"/>
  <c r="BM90" i="25"/>
  <c r="BL90" i="25"/>
  <c r="BK90" i="25"/>
  <c r="BJ90" i="25"/>
  <c r="BI90" i="25"/>
  <c r="BH90" i="25"/>
  <c r="BG90" i="25"/>
  <c r="BF90" i="25"/>
  <c r="BE90" i="25"/>
  <c r="BD90" i="25"/>
  <c r="BC90" i="25"/>
  <c r="BB90" i="25"/>
  <c r="BA90" i="25"/>
  <c r="AZ90" i="25"/>
  <c r="AY90" i="25"/>
  <c r="AX90" i="25"/>
  <c r="AW90" i="25"/>
  <c r="AV90" i="25"/>
  <c r="AU90" i="25"/>
  <c r="AT90" i="25"/>
  <c r="AS90" i="25"/>
  <c r="AR90" i="25"/>
  <c r="AQ90" i="25"/>
  <c r="AP90" i="25"/>
  <c r="AO90" i="25"/>
  <c r="AN90" i="25"/>
  <c r="AM90" i="25"/>
  <c r="AL90" i="25"/>
  <c r="AK90" i="25"/>
  <c r="AJ90" i="25"/>
  <c r="AI90" i="25"/>
  <c r="AH90" i="25"/>
  <c r="AG90" i="25"/>
  <c r="AF90" i="25"/>
  <c r="AE90" i="25"/>
  <c r="AD90" i="25"/>
  <c r="AC90" i="25"/>
  <c r="AB90" i="25"/>
  <c r="AA90" i="25"/>
  <c r="Z90" i="25"/>
  <c r="Y90" i="25"/>
  <c r="X90" i="25"/>
  <c r="W90" i="25"/>
  <c r="V90" i="25"/>
  <c r="U90" i="25"/>
  <c r="T90" i="25"/>
  <c r="S90" i="25"/>
  <c r="R90" i="25"/>
  <c r="Q90" i="25"/>
  <c r="P90" i="25"/>
  <c r="O90" i="25"/>
  <c r="N90" i="25"/>
  <c r="M90" i="25"/>
  <c r="L90" i="25"/>
  <c r="K90" i="25"/>
  <c r="J90" i="25"/>
  <c r="I90" i="25"/>
  <c r="CA89" i="25"/>
  <c r="BZ89" i="25"/>
  <c r="BY89" i="25"/>
  <c r="BX89" i="25"/>
  <c r="BW89" i="25"/>
  <c r="BV89" i="25"/>
  <c r="BU89" i="25"/>
  <c r="BT89" i="25"/>
  <c r="BS89" i="25"/>
  <c r="BR89" i="25"/>
  <c r="BQ89" i="25"/>
  <c r="BP89" i="25"/>
  <c r="BO89" i="25"/>
  <c r="BN89" i="25"/>
  <c r="BM89" i="25"/>
  <c r="BL89" i="25"/>
  <c r="BK89" i="25"/>
  <c r="BJ89" i="25"/>
  <c r="BI89" i="25"/>
  <c r="BH89" i="25"/>
  <c r="BG89" i="25"/>
  <c r="BF89" i="25"/>
  <c r="BE89" i="25"/>
  <c r="BD89" i="25"/>
  <c r="BC89" i="25"/>
  <c r="BB89" i="25"/>
  <c r="BA89" i="25"/>
  <c r="AZ89" i="25"/>
  <c r="AY89" i="25"/>
  <c r="AX89" i="25"/>
  <c r="AW89" i="25"/>
  <c r="AV89" i="25"/>
  <c r="AU89" i="25"/>
  <c r="AT89" i="25"/>
  <c r="AS89" i="25"/>
  <c r="AR89" i="25"/>
  <c r="AQ89" i="25"/>
  <c r="AP89" i="25"/>
  <c r="AO89" i="25"/>
  <c r="AN89" i="25"/>
  <c r="AM89" i="25"/>
  <c r="AL89" i="25"/>
  <c r="AK89" i="25"/>
  <c r="AJ89" i="25"/>
  <c r="AI89" i="25"/>
  <c r="AH89" i="25"/>
  <c r="AG89" i="25"/>
  <c r="AF89" i="25"/>
  <c r="AE89" i="25"/>
  <c r="AD89" i="25"/>
  <c r="AC89" i="25"/>
  <c r="AB89" i="25"/>
  <c r="AA89" i="25"/>
  <c r="Z89" i="25"/>
  <c r="Y89" i="25"/>
  <c r="X89" i="25"/>
  <c r="W89" i="25"/>
  <c r="V89" i="25"/>
  <c r="U89" i="25"/>
  <c r="T89" i="25"/>
  <c r="S89" i="25"/>
  <c r="R89" i="25"/>
  <c r="Q89" i="25"/>
  <c r="P89" i="25"/>
  <c r="O89" i="25"/>
  <c r="N89" i="25"/>
  <c r="M89" i="25"/>
  <c r="L89" i="25"/>
  <c r="K89" i="25"/>
  <c r="J89" i="25"/>
  <c r="I89" i="25"/>
  <c r="CA88" i="25"/>
  <c r="BZ88" i="25"/>
  <c r="BY88" i="25"/>
  <c r="BX88" i="25"/>
  <c r="BW88" i="25"/>
  <c r="BV88" i="25"/>
  <c r="BU88" i="25"/>
  <c r="BT88" i="25"/>
  <c r="BS88" i="25"/>
  <c r="BR88" i="25"/>
  <c r="BQ88" i="25"/>
  <c r="BP88" i="25"/>
  <c r="BO88" i="25"/>
  <c r="BN88" i="25"/>
  <c r="BM88" i="25"/>
  <c r="BL88" i="25"/>
  <c r="BK88" i="25"/>
  <c r="BJ88" i="25"/>
  <c r="BI88" i="25"/>
  <c r="BH88" i="25"/>
  <c r="BG88" i="25"/>
  <c r="BF88" i="25"/>
  <c r="BE88" i="25"/>
  <c r="BD88" i="25"/>
  <c r="BC88" i="25"/>
  <c r="BB88" i="25"/>
  <c r="BA88" i="25"/>
  <c r="AZ88" i="25"/>
  <c r="AY88" i="25"/>
  <c r="AX88" i="25"/>
  <c r="AW88" i="25"/>
  <c r="AV88" i="25"/>
  <c r="AU88" i="25"/>
  <c r="AT88" i="25"/>
  <c r="AS88" i="25"/>
  <c r="AR88" i="25"/>
  <c r="AQ88" i="25"/>
  <c r="AP88" i="25"/>
  <c r="AO88" i="25"/>
  <c r="AN88" i="25"/>
  <c r="AM88" i="25"/>
  <c r="AL88" i="25"/>
  <c r="AK88" i="25"/>
  <c r="AJ88" i="25"/>
  <c r="AI88" i="25"/>
  <c r="AH88" i="25"/>
  <c r="AG88" i="25"/>
  <c r="AF88" i="25"/>
  <c r="AE88" i="25"/>
  <c r="AD88" i="25"/>
  <c r="AC88" i="25"/>
  <c r="AB88" i="25"/>
  <c r="AA88" i="25"/>
  <c r="Z88" i="25"/>
  <c r="Y88" i="25"/>
  <c r="X88" i="25"/>
  <c r="W88" i="25"/>
  <c r="V88" i="25"/>
  <c r="U88" i="25"/>
  <c r="T88" i="25"/>
  <c r="S88" i="25"/>
  <c r="R88" i="25"/>
  <c r="Q88" i="25"/>
  <c r="P88" i="25"/>
  <c r="O88" i="25"/>
  <c r="N88" i="25"/>
  <c r="M88" i="25"/>
  <c r="L88" i="25"/>
  <c r="K88" i="25"/>
  <c r="J88" i="25"/>
  <c r="I88" i="25"/>
  <c r="CA87" i="25"/>
  <c r="BZ87" i="25"/>
  <c r="BY87" i="25"/>
  <c r="BX87" i="25"/>
  <c r="BW87" i="25"/>
  <c r="BV87" i="25"/>
  <c r="BU87" i="25"/>
  <c r="BT87" i="25"/>
  <c r="BS87" i="25"/>
  <c r="BR87" i="25"/>
  <c r="BQ87" i="25"/>
  <c r="BP87" i="25"/>
  <c r="BO87" i="25"/>
  <c r="BN87" i="25"/>
  <c r="BM87" i="25"/>
  <c r="BL87" i="25"/>
  <c r="BK87" i="25"/>
  <c r="BJ87" i="25"/>
  <c r="BI87" i="25"/>
  <c r="BH87" i="25"/>
  <c r="BG87" i="25"/>
  <c r="BF87" i="25"/>
  <c r="BE87" i="25"/>
  <c r="BD87" i="25"/>
  <c r="BC87" i="25"/>
  <c r="BB87" i="25"/>
  <c r="BA87" i="25"/>
  <c r="AZ87" i="25"/>
  <c r="AY87" i="25"/>
  <c r="AX87" i="25"/>
  <c r="AW87" i="25"/>
  <c r="AV87" i="25"/>
  <c r="AU87" i="25"/>
  <c r="AT87" i="25"/>
  <c r="AS87" i="25"/>
  <c r="AR87" i="25"/>
  <c r="AQ87" i="25"/>
  <c r="AP87" i="25"/>
  <c r="AO87" i="25"/>
  <c r="AN87" i="25"/>
  <c r="AM87" i="25"/>
  <c r="AL87" i="25"/>
  <c r="AK87" i="25"/>
  <c r="AJ87" i="25"/>
  <c r="AI87" i="25"/>
  <c r="AH87" i="25"/>
  <c r="AG87" i="25"/>
  <c r="AF87" i="25"/>
  <c r="AE87" i="25"/>
  <c r="AD87" i="25"/>
  <c r="AC87" i="25"/>
  <c r="AB87" i="25"/>
  <c r="AA87" i="25"/>
  <c r="Z87" i="25"/>
  <c r="Y87" i="25"/>
  <c r="X87" i="25"/>
  <c r="W87" i="25"/>
  <c r="V87" i="25"/>
  <c r="U87" i="25"/>
  <c r="T87" i="25"/>
  <c r="S87" i="25"/>
  <c r="R87" i="25"/>
  <c r="Q87" i="25"/>
  <c r="P87" i="25"/>
  <c r="O87" i="25"/>
  <c r="N87" i="25"/>
  <c r="M87" i="25"/>
  <c r="L87" i="25"/>
  <c r="K87" i="25"/>
  <c r="J87" i="25"/>
  <c r="I87" i="25"/>
  <c r="CA86" i="25"/>
  <c r="BZ86" i="25"/>
  <c r="BY86" i="25"/>
  <c r="BX86" i="25"/>
  <c r="BW86" i="25"/>
  <c r="BV86" i="25"/>
  <c r="BU86" i="25"/>
  <c r="BT86" i="25"/>
  <c r="BS86" i="25"/>
  <c r="BR86" i="25"/>
  <c r="BQ86" i="25"/>
  <c r="BP86" i="25"/>
  <c r="BO86" i="25"/>
  <c r="BN86" i="25"/>
  <c r="BM86" i="25"/>
  <c r="BL86" i="25"/>
  <c r="BK86" i="25"/>
  <c r="BJ86" i="25"/>
  <c r="BI86" i="25"/>
  <c r="BH86" i="25"/>
  <c r="BG86" i="25"/>
  <c r="BF86" i="25"/>
  <c r="BE86" i="25"/>
  <c r="BD86" i="25"/>
  <c r="BC86" i="25"/>
  <c r="BB86" i="25"/>
  <c r="BA86" i="25"/>
  <c r="AZ86" i="25"/>
  <c r="AY86" i="25"/>
  <c r="AX86" i="25"/>
  <c r="AW86" i="25"/>
  <c r="AV86" i="25"/>
  <c r="AU86" i="25"/>
  <c r="AT86" i="25"/>
  <c r="AS86" i="25"/>
  <c r="AR86" i="25"/>
  <c r="AQ86" i="25"/>
  <c r="AP86" i="25"/>
  <c r="AO86" i="25"/>
  <c r="AN86" i="25"/>
  <c r="AM86" i="25"/>
  <c r="AL86" i="25"/>
  <c r="AK86" i="25"/>
  <c r="AJ86" i="25"/>
  <c r="AI86" i="25"/>
  <c r="AH86" i="25"/>
  <c r="AG86" i="25"/>
  <c r="AF86" i="25"/>
  <c r="AE86" i="25"/>
  <c r="AD86" i="25"/>
  <c r="AC86" i="25"/>
  <c r="AB86" i="25"/>
  <c r="AA86" i="25"/>
  <c r="Z86" i="25"/>
  <c r="Y86" i="25"/>
  <c r="X86" i="25"/>
  <c r="W86" i="25"/>
  <c r="V86" i="25"/>
  <c r="U86" i="25"/>
  <c r="T86" i="25"/>
  <c r="S86" i="25"/>
  <c r="R86" i="25"/>
  <c r="Q86" i="25"/>
  <c r="P86" i="25"/>
  <c r="O86" i="25"/>
  <c r="N86" i="25"/>
  <c r="M86" i="25"/>
  <c r="L86" i="25"/>
  <c r="K86" i="25"/>
  <c r="J86" i="25"/>
  <c r="I86" i="25"/>
  <c r="CA85" i="25"/>
  <c r="BZ85" i="25"/>
  <c r="BY85" i="25"/>
  <c r="BX85" i="25"/>
  <c r="BW85" i="25"/>
  <c r="BV85" i="25"/>
  <c r="BU85" i="25"/>
  <c r="BT85" i="25"/>
  <c r="BS85" i="25"/>
  <c r="BR85" i="25"/>
  <c r="BQ85" i="25"/>
  <c r="BP85" i="25"/>
  <c r="BO85" i="25"/>
  <c r="BN85" i="25"/>
  <c r="BM85" i="25"/>
  <c r="BL85" i="25"/>
  <c r="BK85" i="25"/>
  <c r="BJ85" i="25"/>
  <c r="BI85" i="25"/>
  <c r="BH85" i="25"/>
  <c r="BG85" i="25"/>
  <c r="BF85" i="25"/>
  <c r="BE85" i="25"/>
  <c r="BD85" i="25"/>
  <c r="BC85" i="25"/>
  <c r="BB85" i="25"/>
  <c r="BA85" i="25"/>
  <c r="AZ85" i="25"/>
  <c r="AY85" i="25"/>
  <c r="AX85" i="25"/>
  <c r="AW85" i="25"/>
  <c r="AV85" i="25"/>
  <c r="AU85" i="25"/>
  <c r="AT85" i="25"/>
  <c r="AS85" i="25"/>
  <c r="AR85" i="25"/>
  <c r="AQ85" i="25"/>
  <c r="AP85" i="25"/>
  <c r="AO85" i="25"/>
  <c r="AN85" i="25"/>
  <c r="AM85" i="25"/>
  <c r="AL85" i="25"/>
  <c r="AK85" i="25"/>
  <c r="AJ85" i="25"/>
  <c r="AI85" i="25"/>
  <c r="AH85" i="25"/>
  <c r="AG85" i="25"/>
  <c r="AF85" i="25"/>
  <c r="AE85" i="25"/>
  <c r="AD85" i="25"/>
  <c r="AC85" i="25"/>
  <c r="AB85" i="25"/>
  <c r="AA85" i="25"/>
  <c r="Z85" i="25"/>
  <c r="Y85" i="25"/>
  <c r="X85" i="25"/>
  <c r="W85" i="25"/>
  <c r="V85" i="25"/>
  <c r="U85" i="25"/>
  <c r="T85" i="25"/>
  <c r="S85" i="25"/>
  <c r="R85" i="25"/>
  <c r="Q85" i="25"/>
  <c r="P85" i="25"/>
  <c r="O85" i="25"/>
  <c r="N85" i="25"/>
  <c r="M85" i="25"/>
  <c r="L85" i="25"/>
  <c r="K85" i="25"/>
  <c r="J85" i="25"/>
  <c r="I85" i="25"/>
  <c r="CA84" i="25"/>
  <c r="BZ84" i="25"/>
  <c r="BY84" i="25"/>
  <c r="BX84" i="25"/>
  <c r="BW84" i="25"/>
  <c r="BV84" i="25"/>
  <c r="BU84" i="25"/>
  <c r="BT84" i="25"/>
  <c r="BS84" i="25"/>
  <c r="BR84" i="25"/>
  <c r="BQ84" i="25"/>
  <c r="BP84" i="25"/>
  <c r="BO84" i="25"/>
  <c r="BN84" i="25"/>
  <c r="BM84" i="25"/>
  <c r="BL84" i="25"/>
  <c r="BK84" i="25"/>
  <c r="BJ84" i="25"/>
  <c r="BI84" i="25"/>
  <c r="BH84" i="25"/>
  <c r="BG84" i="25"/>
  <c r="BF84" i="25"/>
  <c r="BE84" i="25"/>
  <c r="BD84" i="25"/>
  <c r="BC84" i="25"/>
  <c r="BB84" i="25"/>
  <c r="BA84" i="25"/>
  <c r="AZ84" i="25"/>
  <c r="AY84" i="25"/>
  <c r="AX84" i="25"/>
  <c r="AW84" i="25"/>
  <c r="AV84" i="25"/>
  <c r="AU84" i="25"/>
  <c r="AT84" i="25"/>
  <c r="AS84" i="25"/>
  <c r="AR84" i="25"/>
  <c r="AQ84" i="25"/>
  <c r="AP84" i="25"/>
  <c r="AO84" i="25"/>
  <c r="AN84" i="25"/>
  <c r="AM84" i="25"/>
  <c r="AL84" i="25"/>
  <c r="AK84" i="25"/>
  <c r="AJ84" i="25"/>
  <c r="AI84" i="25"/>
  <c r="AH84" i="25"/>
  <c r="AG84" i="25"/>
  <c r="AF84" i="25"/>
  <c r="AE84" i="25"/>
  <c r="AD84" i="25"/>
  <c r="AC84" i="25"/>
  <c r="AB84" i="25"/>
  <c r="AA84" i="25"/>
  <c r="Z84" i="25"/>
  <c r="Y84" i="25"/>
  <c r="X84" i="25"/>
  <c r="W84" i="25"/>
  <c r="V84" i="25"/>
  <c r="U84" i="25"/>
  <c r="T84" i="25"/>
  <c r="S84" i="25"/>
  <c r="R84" i="25"/>
  <c r="Q84" i="25"/>
  <c r="P84" i="25"/>
  <c r="O84" i="25"/>
  <c r="N84" i="25"/>
  <c r="M84" i="25"/>
  <c r="L84" i="25"/>
  <c r="K84" i="25"/>
  <c r="J84" i="25"/>
  <c r="I84" i="25"/>
  <c r="CA83" i="25"/>
  <c r="BZ83" i="25"/>
  <c r="BY83" i="25"/>
  <c r="BX83" i="25"/>
  <c r="BW83" i="25"/>
  <c r="BV83" i="25"/>
  <c r="BU83" i="25"/>
  <c r="BT83" i="25"/>
  <c r="BS83" i="25"/>
  <c r="BR83" i="25"/>
  <c r="BQ83" i="25"/>
  <c r="BP83" i="25"/>
  <c r="BO83" i="25"/>
  <c r="BN83" i="25"/>
  <c r="BM83" i="25"/>
  <c r="BL83" i="25"/>
  <c r="BK83" i="25"/>
  <c r="BJ83" i="25"/>
  <c r="BI83" i="25"/>
  <c r="BH83" i="25"/>
  <c r="BG83" i="25"/>
  <c r="BF83" i="25"/>
  <c r="BE83" i="25"/>
  <c r="BD83" i="25"/>
  <c r="BC83" i="25"/>
  <c r="BB83" i="25"/>
  <c r="BA83" i="25"/>
  <c r="AZ83" i="25"/>
  <c r="AY83" i="25"/>
  <c r="AX83" i="25"/>
  <c r="AW83" i="25"/>
  <c r="AV83" i="25"/>
  <c r="AU83" i="25"/>
  <c r="AT83" i="25"/>
  <c r="AS83" i="25"/>
  <c r="AR83" i="25"/>
  <c r="AQ83" i="25"/>
  <c r="AP83" i="25"/>
  <c r="AO83" i="25"/>
  <c r="AN83" i="25"/>
  <c r="AM83" i="25"/>
  <c r="AL83" i="25"/>
  <c r="AK83" i="25"/>
  <c r="AJ83" i="25"/>
  <c r="AI83" i="25"/>
  <c r="AH83" i="25"/>
  <c r="AG83" i="25"/>
  <c r="AF83" i="25"/>
  <c r="AE83" i="25"/>
  <c r="AD83" i="25"/>
  <c r="AC83" i="25"/>
  <c r="AB83" i="25"/>
  <c r="AA83" i="25"/>
  <c r="Z83" i="25"/>
  <c r="Y83" i="25"/>
  <c r="X83" i="25"/>
  <c r="W83" i="25"/>
  <c r="V83" i="25"/>
  <c r="U83" i="25"/>
  <c r="T83" i="25"/>
  <c r="S83" i="25"/>
  <c r="R83" i="25"/>
  <c r="Q83" i="25"/>
  <c r="P83" i="25"/>
  <c r="O83" i="25"/>
  <c r="N83" i="25"/>
  <c r="M83" i="25"/>
  <c r="L83" i="25"/>
  <c r="K83" i="25"/>
  <c r="J83" i="25"/>
  <c r="I83" i="25"/>
  <c r="CA82" i="25"/>
  <c r="BZ82" i="25"/>
  <c r="BY82" i="25"/>
  <c r="BX82" i="25"/>
  <c r="BW82" i="25"/>
  <c r="BV82" i="25"/>
  <c r="BU82" i="25"/>
  <c r="BT82" i="25"/>
  <c r="BS82" i="25"/>
  <c r="BR82" i="25"/>
  <c r="BQ82" i="25"/>
  <c r="BP82" i="25"/>
  <c r="BO82" i="25"/>
  <c r="BN82" i="25"/>
  <c r="BM82" i="25"/>
  <c r="BL82" i="25"/>
  <c r="BK82" i="25"/>
  <c r="BJ82" i="25"/>
  <c r="BI82" i="25"/>
  <c r="BH82" i="25"/>
  <c r="BG82" i="25"/>
  <c r="BF82" i="25"/>
  <c r="BE82" i="25"/>
  <c r="BD82" i="25"/>
  <c r="BC82" i="25"/>
  <c r="BB82" i="25"/>
  <c r="BA82" i="25"/>
  <c r="AZ82" i="25"/>
  <c r="AY82" i="25"/>
  <c r="AX82" i="25"/>
  <c r="AW82" i="25"/>
  <c r="AV82" i="25"/>
  <c r="AU82" i="25"/>
  <c r="AT82" i="25"/>
  <c r="AS82" i="25"/>
  <c r="AR82" i="25"/>
  <c r="AQ82" i="25"/>
  <c r="AP82" i="25"/>
  <c r="AO82" i="25"/>
  <c r="AN82" i="25"/>
  <c r="AM82" i="25"/>
  <c r="AL82" i="25"/>
  <c r="AK82" i="25"/>
  <c r="AJ82" i="25"/>
  <c r="AI82" i="25"/>
  <c r="AH82" i="25"/>
  <c r="AG82" i="25"/>
  <c r="AF82" i="25"/>
  <c r="AE82" i="25"/>
  <c r="AD82" i="25"/>
  <c r="AC82" i="25"/>
  <c r="AB82" i="25"/>
  <c r="AA82" i="25"/>
  <c r="Z82" i="25"/>
  <c r="Y82" i="25"/>
  <c r="X82" i="25"/>
  <c r="W82" i="25"/>
  <c r="V82" i="25"/>
  <c r="U82" i="25"/>
  <c r="T82" i="25"/>
  <c r="S82" i="25"/>
  <c r="R82" i="25"/>
  <c r="Q82" i="25"/>
  <c r="P82" i="25"/>
  <c r="O82" i="25"/>
  <c r="N82" i="25"/>
  <c r="M82" i="25"/>
  <c r="L82" i="25"/>
  <c r="K82" i="25"/>
  <c r="J82" i="25"/>
  <c r="I82" i="25"/>
  <c r="CA81" i="25"/>
  <c r="BZ81" i="25"/>
  <c r="BY81" i="25"/>
  <c r="BX81" i="25"/>
  <c r="BW81" i="25"/>
  <c r="BV81" i="25"/>
  <c r="BU81" i="25"/>
  <c r="BT81" i="25"/>
  <c r="BS81" i="25"/>
  <c r="BR81" i="25"/>
  <c r="BQ81" i="25"/>
  <c r="BP81" i="25"/>
  <c r="BO81" i="25"/>
  <c r="BN81" i="25"/>
  <c r="BM81" i="25"/>
  <c r="BL81" i="25"/>
  <c r="BK81" i="25"/>
  <c r="BJ81" i="25"/>
  <c r="BI81" i="25"/>
  <c r="BH81" i="25"/>
  <c r="BG81" i="25"/>
  <c r="BF81" i="25"/>
  <c r="BE81" i="25"/>
  <c r="BD81" i="25"/>
  <c r="BC81" i="25"/>
  <c r="BB81" i="25"/>
  <c r="BA81" i="25"/>
  <c r="AZ81" i="25"/>
  <c r="AY81" i="25"/>
  <c r="AX81" i="25"/>
  <c r="AW81" i="25"/>
  <c r="AV81" i="25"/>
  <c r="AU81" i="25"/>
  <c r="AT81" i="25"/>
  <c r="AS81" i="25"/>
  <c r="AR81" i="25"/>
  <c r="AQ81" i="25"/>
  <c r="AP81" i="25"/>
  <c r="AO81" i="25"/>
  <c r="AN81" i="25"/>
  <c r="AM81" i="25"/>
  <c r="AL81" i="25"/>
  <c r="AK81" i="25"/>
  <c r="AJ81" i="25"/>
  <c r="AI81" i="25"/>
  <c r="AH81" i="25"/>
  <c r="AG81" i="25"/>
  <c r="AF81" i="25"/>
  <c r="AE81" i="25"/>
  <c r="AD81" i="25"/>
  <c r="AC81" i="25"/>
  <c r="AB81" i="25"/>
  <c r="AA81" i="25"/>
  <c r="Z81" i="25"/>
  <c r="Y81" i="25"/>
  <c r="X81" i="25"/>
  <c r="W81" i="25"/>
  <c r="V81" i="25"/>
  <c r="U81" i="25"/>
  <c r="T81" i="25"/>
  <c r="S81" i="25"/>
  <c r="R81" i="25"/>
  <c r="Q81" i="25"/>
  <c r="P81" i="25"/>
  <c r="O81" i="25"/>
  <c r="N81" i="25"/>
  <c r="M81" i="25"/>
  <c r="L81" i="25"/>
  <c r="K81" i="25"/>
  <c r="J81" i="25"/>
  <c r="I81" i="25"/>
  <c r="CA80" i="25"/>
  <c r="BZ80" i="25"/>
  <c r="BY80" i="25"/>
  <c r="BX80" i="25"/>
  <c r="BW80" i="25"/>
  <c r="BV80" i="25"/>
  <c r="BU80" i="25"/>
  <c r="BT80" i="25"/>
  <c r="BS80" i="25"/>
  <c r="BR80" i="25"/>
  <c r="BQ80" i="25"/>
  <c r="BP80" i="25"/>
  <c r="BO80" i="25"/>
  <c r="BN80" i="25"/>
  <c r="BM80" i="25"/>
  <c r="BL80" i="25"/>
  <c r="BK80" i="25"/>
  <c r="BJ80" i="25"/>
  <c r="BI80" i="25"/>
  <c r="BH80" i="25"/>
  <c r="BG80" i="25"/>
  <c r="BF80" i="25"/>
  <c r="BE80" i="25"/>
  <c r="BD80" i="25"/>
  <c r="BC80" i="25"/>
  <c r="BB80" i="25"/>
  <c r="BA80" i="25"/>
  <c r="AZ80" i="25"/>
  <c r="AY80" i="25"/>
  <c r="AX80" i="25"/>
  <c r="AW80" i="25"/>
  <c r="AV80" i="25"/>
  <c r="AU80" i="25"/>
  <c r="AT80" i="25"/>
  <c r="AS80" i="25"/>
  <c r="AR80" i="25"/>
  <c r="AQ80" i="25"/>
  <c r="AP80" i="25"/>
  <c r="AO80" i="25"/>
  <c r="AN80" i="25"/>
  <c r="AM80" i="25"/>
  <c r="AL80" i="25"/>
  <c r="AK80" i="25"/>
  <c r="AJ80" i="25"/>
  <c r="AI80" i="25"/>
  <c r="AH80" i="25"/>
  <c r="AG80" i="25"/>
  <c r="AF80" i="25"/>
  <c r="AE80" i="25"/>
  <c r="AD80" i="25"/>
  <c r="AC80" i="25"/>
  <c r="AB80" i="25"/>
  <c r="AA80" i="25"/>
  <c r="Z80" i="25"/>
  <c r="Y80" i="25"/>
  <c r="X80" i="25"/>
  <c r="W80" i="25"/>
  <c r="V80" i="25"/>
  <c r="U80" i="25"/>
  <c r="T80" i="25"/>
  <c r="S80" i="25"/>
  <c r="R80" i="25"/>
  <c r="Q80" i="25"/>
  <c r="P80" i="25"/>
  <c r="O80" i="25"/>
  <c r="N80" i="25"/>
  <c r="M80" i="25"/>
  <c r="L80" i="25"/>
  <c r="K80" i="25"/>
  <c r="J80" i="25"/>
  <c r="I80" i="25"/>
  <c r="BJ77" i="25"/>
  <c r="AG77" i="25"/>
  <c r="BJ75" i="25"/>
  <c r="BJ74" i="25"/>
  <c r="BJ73" i="25"/>
  <c r="BJ72" i="25"/>
  <c r="BJ71" i="25"/>
  <c r="BJ70" i="25"/>
  <c r="CN66" i="25"/>
  <c r="B66" i="25"/>
  <c r="CN65" i="25"/>
  <c r="B65" i="25"/>
  <c r="CN64" i="25"/>
  <c r="B64" i="25"/>
  <c r="CN63" i="25"/>
  <c r="B63" i="25"/>
  <c r="CN60" i="25"/>
  <c r="H60" i="25" a="1"/>
  <c r="H60" i="25" s="1"/>
  <c r="C60" i="25"/>
  <c r="B60" i="25"/>
  <c r="CN59" i="25"/>
  <c r="H59" i="25" a="1"/>
  <c r="H59" i="25" s="1"/>
  <c r="C59" i="25"/>
  <c r="B59" i="25"/>
  <c r="CN58" i="25"/>
  <c r="H58" i="25" a="1"/>
  <c r="H58" i="25" s="1"/>
  <c r="C58" i="25"/>
  <c r="B58" i="25"/>
  <c r="CN57" i="25"/>
  <c r="H57" i="25" a="1"/>
  <c r="H57" i="25" s="1"/>
  <c r="C57" i="25"/>
  <c r="B57" i="25"/>
  <c r="CN56" i="25"/>
  <c r="H56" i="25" a="1"/>
  <c r="H56" i="25" s="1"/>
  <c r="C56" i="25"/>
  <c r="B56" i="25"/>
  <c r="CN55" i="25"/>
  <c r="H55" i="25" a="1"/>
  <c r="H55" i="25" s="1"/>
  <c r="C55" i="25"/>
  <c r="B55" i="25"/>
  <c r="CN54" i="25"/>
  <c r="H54" i="25" a="1"/>
  <c r="H54" i="25" s="1"/>
  <c r="C54" i="25"/>
  <c r="B54" i="25"/>
  <c r="CN53" i="25"/>
  <c r="H53" i="25" a="1"/>
  <c r="H53" i="25" s="1"/>
  <c r="C53" i="25"/>
  <c r="B53" i="25"/>
  <c r="CN52" i="25"/>
  <c r="H52" i="25" a="1"/>
  <c r="H52" i="25" s="1"/>
  <c r="C52" i="25"/>
  <c r="B52" i="25"/>
  <c r="CN51" i="25"/>
  <c r="H51" i="25" a="1"/>
  <c r="H51" i="25" s="1"/>
  <c r="C51" i="25"/>
  <c r="B51" i="25"/>
  <c r="CN50" i="25"/>
  <c r="H50" i="25" a="1"/>
  <c r="H50" i="25" s="1"/>
  <c r="C50" i="25"/>
  <c r="B50" i="25"/>
  <c r="CN49" i="25"/>
  <c r="H49" i="25" a="1"/>
  <c r="H49" i="25" s="1"/>
  <c r="C49" i="25"/>
  <c r="B49" i="25"/>
  <c r="CN48" i="25"/>
  <c r="H48" i="25" a="1"/>
  <c r="H48" i="25" s="1"/>
  <c r="C48" i="25"/>
  <c r="B48" i="25"/>
  <c r="CN47" i="25"/>
  <c r="H47" i="25" a="1"/>
  <c r="H47" i="25" s="1"/>
  <c r="C47" i="25"/>
  <c r="B47" i="25"/>
  <c r="CN46" i="25"/>
  <c r="H46" i="25" a="1"/>
  <c r="H46" i="25" s="1"/>
  <c r="C46" i="25"/>
  <c r="B46" i="25"/>
  <c r="CN45" i="25"/>
  <c r="H45" i="25" a="1"/>
  <c r="H45" i="25" s="1"/>
  <c r="C45" i="25"/>
  <c r="B45" i="25"/>
  <c r="CN44" i="25"/>
  <c r="H44" i="25" a="1"/>
  <c r="H44" i="25" s="1"/>
  <c r="C44" i="25"/>
  <c r="B44" i="25"/>
  <c r="CN43" i="25"/>
  <c r="H43" i="25" a="1"/>
  <c r="H43" i="25" s="1"/>
  <c r="C43" i="25"/>
  <c r="B43" i="25"/>
  <c r="CN42" i="25"/>
  <c r="H42" i="25" a="1"/>
  <c r="H42" i="25" s="1"/>
  <c r="C42" i="25"/>
  <c r="B42" i="25"/>
  <c r="CN41" i="25"/>
  <c r="H41" i="25" a="1"/>
  <c r="H41" i="25" s="1"/>
  <c r="C41" i="25"/>
  <c r="B41" i="25"/>
  <c r="CN40" i="25"/>
  <c r="H40" i="25" a="1"/>
  <c r="H40" i="25" s="1"/>
  <c r="C40" i="25"/>
  <c r="B40" i="25"/>
  <c r="CN39" i="25"/>
  <c r="H39" i="25" a="1"/>
  <c r="H39" i="25" s="1"/>
  <c r="C39" i="25"/>
  <c r="B39" i="25"/>
  <c r="CN38" i="25"/>
  <c r="H38" i="25" a="1"/>
  <c r="H38" i="25" s="1"/>
  <c r="C38" i="25"/>
  <c r="B38" i="25"/>
  <c r="CN37" i="25"/>
  <c r="H37" i="25" a="1"/>
  <c r="H37" i="25" s="1"/>
  <c r="C37" i="25"/>
  <c r="B37" i="25"/>
  <c r="CN36" i="25"/>
  <c r="H36" i="25" a="1"/>
  <c r="H36" i="25" s="1"/>
  <c r="C36" i="25"/>
  <c r="B36" i="25"/>
  <c r="CN35" i="25"/>
  <c r="H35" i="25" a="1"/>
  <c r="H35" i="25" s="1"/>
  <c r="C35" i="25"/>
  <c r="B35" i="25"/>
  <c r="CN34" i="25"/>
  <c r="H34" i="25" a="1"/>
  <c r="H34" i="25" s="1"/>
  <c r="C34" i="25"/>
  <c r="B34" i="25"/>
  <c r="CN33" i="25"/>
  <c r="H33" i="25" a="1"/>
  <c r="H33" i="25" s="1"/>
  <c r="C33" i="25"/>
  <c r="B33" i="25"/>
  <c r="CN32" i="25"/>
  <c r="H32" i="25" a="1"/>
  <c r="H32" i="25" s="1"/>
  <c r="C32" i="25"/>
  <c r="B32" i="25"/>
  <c r="CN31" i="25"/>
  <c r="H31" i="25" a="1"/>
  <c r="H31" i="25" s="1"/>
  <c r="C31" i="25"/>
  <c r="B31" i="25"/>
  <c r="CN30" i="25"/>
  <c r="H30" i="25" a="1"/>
  <c r="H30" i="25" s="1"/>
  <c r="C30" i="25"/>
  <c r="B30" i="25"/>
  <c r="CN29" i="25"/>
  <c r="H29" i="25" a="1"/>
  <c r="H29" i="25" s="1"/>
  <c r="C29" i="25"/>
  <c r="B29" i="25"/>
  <c r="CN28" i="25"/>
  <c r="H28" i="25" a="1"/>
  <c r="H28" i="25" s="1"/>
  <c r="C28" i="25"/>
  <c r="B28" i="25"/>
  <c r="CN27" i="25"/>
  <c r="H27" i="25" a="1"/>
  <c r="H27" i="25" s="1"/>
  <c r="C27" i="25"/>
  <c r="B27" i="25"/>
  <c r="CN26" i="25"/>
  <c r="H26" i="25" a="1"/>
  <c r="H26" i="25" s="1"/>
  <c r="C26" i="25"/>
  <c r="B26" i="25"/>
  <c r="CN25" i="25"/>
  <c r="H25" i="25" a="1"/>
  <c r="H25" i="25" s="1"/>
  <c r="C25" i="25"/>
  <c r="B25" i="25"/>
  <c r="CN24" i="25"/>
  <c r="H24" i="25" a="1"/>
  <c r="H24" i="25" s="1"/>
  <c r="C24" i="25"/>
  <c r="B24" i="25"/>
  <c r="CN23" i="25"/>
  <c r="H23" i="25" a="1"/>
  <c r="H23" i="25" s="1"/>
  <c r="C23" i="25"/>
  <c r="B23" i="25"/>
  <c r="CN22" i="25"/>
  <c r="H22" i="25" a="1"/>
  <c r="H22" i="25" s="1"/>
  <c r="C22" i="25"/>
  <c r="B22" i="25"/>
  <c r="CN21" i="25"/>
  <c r="H21" i="25" a="1"/>
  <c r="H21" i="25" s="1"/>
  <c r="C21" i="25"/>
  <c r="B21" i="25"/>
  <c r="CN20" i="25"/>
  <c r="H20" i="25" a="1"/>
  <c r="H20" i="25" s="1"/>
  <c r="C20" i="25"/>
  <c r="B20" i="25"/>
  <c r="CN19" i="25"/>
  <c r="H19" i="25" a="1"/>
  <c r="H19" i="25" s="1"/>
  <c r="C19" i="25"/>
  <c r="B19" i="25"/>
  <c r="CN18" i="25"/>
  <c r="H18" i="25" a="1"/>
  <c r="H18" i="25" s="1"/>
  <c r="C18" i="25"/>
  <c r="B18" i="25"/>
  <c r="CN17" i="25"/>
  <c r="H17" i="25" a="1"/>
  <c r="H17" i="25" s="1"/>
  <c r="C17" i="25"/>
  <c r="B17" i="25"/>
  <c r="CN16" i="25"/>
  <c r="H16" i="25" a="1"/>
  <c r="H16" i="25" s="1"/>
  <c r="C16" i="25"/>
  <c r="B16" i="25"/>
  <c r="CN15" i="25"/>
  <c r="H15" i="25" a="1"/>
  <c r="H15" i="25" s="1"/>
  <c r="C15" i="25"/>
  <c r="B15" i="25"/>
  <c r="CN14" i="25"/>
  <c r="C14" i="25"/>
  <c r="B14" i="25"/>
  <c r="CN13" i="25"/>
  <c r="C13" i="25"/>
  <c r="B13" i="25"/>
  <c r="CN12" i="25"/>
  <c r="H12" i="25" a="1"/>
  <c r="H12" i="25" s="1"/>
  <c r="C12" i="25"/>
  <c r="B12" i="25"/>
  <c r="CN11" i="25"/>
  <c r="H11" i="25" a="1"/>
  <c r="H11" i="25" s="1"/>
  <c r="C11" i="25"/>
  <c r="B11" i="25"/>
  <c r="CN10" i="25"/>
  <c r="C10" i="25"/>
  <c r="B10" i="25"/>
  <c r="CN9" i="25"/>
  <c r="H9" i="25" a="1"/>
  <c r="H9" i="25" s="1"/>
  <c r="C9" i="25"/>
  <c r="B9" i="25"/>
  <c r="CN8" i="25"/>
  <c r="H8" i="25" a="1"/>
  <c r="H8" i="25" s="1"/>
  <c r="C8" i="25"/>
  <c r="B8" i="25"/>
  <c r="CN7" i="25"/>
  <c r="H7" i="25" a="1"/>
  <c r="H7" i="25" s="1"/>
  <c r="C7" i="25"/>
  <c r="B7" i="25"/>
  <c r="CN6" i="25"/>
  <c r="H6" i="25" a="1"/>
  <c r="H6" i="25" s="1"/>
  <c r="C6" i="25"/>
  <c r="B6" i="25"/>
  <c r="CN5" i="25"/>
  <c r="H5" i="25" a="1"/>
  <c r="H5" i="25" s="1"/>
  <c r="C5" i="25"/>
  <c r="B5" i="25"/>
  <c r="CZ3" i="25"/>
  <c r="CA98" i="24"/>
  <c r="BZ98" i="24"/>
  <c r="BY98" i="24"/>
  <c r="BX98" i="24"/>
  <c r="BW98" i="24"/>
  <c r="BV98" i="24"/>
  <c r="BU98" i="24"/>
  <c r="BT98" i="24"/>
  <c r="BS98" i="24"/>
  <c r="BR98" i="24"/>
  <c r="BQ98" i="24"/>
  <c r="BP98" i="24"/>
  <c r="BO98" i="24"/>
  <c r="BN98" i="24"/>
  <c r="BM98" i="24"/>
  <c r="BL98" i="24"/>
  <c r="BK98" i="24"/>
  <c r="BJ98" i="24"/>
  <c r="BI98" i="24"/>
  <c r="BH98" i="24"/>
  <c r="BG98" i="24"/>
  <c r="BF98" i="24"/>
  <c r="BE98" i="24"/>
  <c r="BD98" i="24"/>
  <c r="BC98" i="24"/>
  <c r="BB98" i="24"/>
  <c r="BA98" i="24"/>
  <c r="AZ98" i="24"/>
  <c r="AY98" i="24"/>
  <c r="AX98" i="24"/>
  <c r="AW98" i="24"/>
  <c r="AV98" i="24"/>
  <c r="AU98" i="24"/>
  <c r="AT98" i="24"/>
  <c r="AS98" i="24"/>
  <c r="AR98" i="24"/>
  <c r="AQ98" i="24"/>
  <c r="AP98" i="24"/>
  <c r="AO98" i="24"/>
  <c r="AN98" i="24"/>
  <c r="AM98" i="24"/>
  <c r="AL98" i="24"/>
  <c r="AK98" i="24"/>
  <c r="AJ98" i="24"/>
  <c r="AI98" i="24"/>
  <c r="AH98" i="24"/>
  <c r="AG98" i="24"/>
  <c r="AF98" i="24"/>
  <c r="AE98" i="24"/>
  <c r="AD98" i="24"/>
  <c r="AC98" i="24"/>
  <c r="AB98" i="24"/>
  <c r="AA98" i="24"/>
  <c r="Z98" i="24"/>
  <c r="Y98" i="24"/>
  <c r="X98" i="24"/>
  <c r="W98" i="24"/>
  <c r="V98" i="24"/>
  <c r="U98" i="24"/>
  <c r="T98" i="24"/>
  <c r="S98" i="24"/>
  <c r="R98" i="24"/>
  <c r="Q98" i="24"/>
  <c r="P98" i="24"/>
  <c r="O98" i="24"/>
  <c r="N98" i="24"/>
  <c r="M98" i="24"/>
  <c r="L98" i="24"/>
  <c r="K98" i="24"/>
  <c r="J98" i="24"/>
  <c r="I98" i="24"/>
  <c r="CA97" i="24"/>
  <c r="BZ97" i="24"/>
  <c r="BY97" i="24"/>
  <c r="BX97" i="24"/>
  <c r="BW97" i="24"/>
  <c r="BV97" i="24"/>
  <c r="BU97" i="24"/>
  <c r="BT97" i="24"/>
  <c r="BS97" i="24"/>
  <c r="BR97" i="24"/>
  <c r="BQ97" i="24"/>
  <c r="BP97" i="24"/>
  <c r="BO97" i="24"/>
  <c r="BN97" i="24"/>
  <c r="BM97" i="24"/>
  <c r="BL97" i="24"/>
  <c r="BK97" i="24"/>
  <c r="BJ97" i="24"/>
  <c r="BI97" i="24"/>
  <c r="BH97" i="24"/>
  <c r="BG97" i="24"/>
  <c r="BF97" i="24"/>
  <c r="BE97" i="24"/>
  <c r="BD97" i="24"/>
  <c r="BC97" i="24"/>
  <c r="BB97" i="24"/>
  <c r="BA97" i="24"/>
  <c r="AZ97" i="24"/>
  <c r="AY97" i="24"/>
  <c r="AX97" i="24"/>
  <c r="AW97" i="24"/>
  <c r="AV97" i="24"/>
  <c r="AU97" i="24"/>
  <c r="AT97" i="24"/>
  <c r="AS97" i="24"/>
  <c r="AR97" i="24"/>
  <c r="AQ97" i="24"/>
  <c r="AP97" i="24"/>
  <c r="AO97" i="24"/>
  <c r="AN97" i="24"/>
  <c r="AM97" i="24"/>
  <c r="AL97" i="24"/>
  <c r="AK97" i="24"/>
  <c r="AJ97" i="24"/>
  <c r="AI97" i="24"/>
  <c r="AH97" i="24"/>
  <c r="AG97" i="24"/>
  <c r="AF97" i="24"/>
  <c r="AE97" i="24"/>
  <c r="AD97" i="24"/>
  <c r="AC97" i="24"/>
  <c r="AB97" i="24"/>
  <c r="AA97" i="24"/>
  <c r="Z97" i="24"/>
  <c r="Y97" i="24"/>
  <c r="X97" i="24"/>
  <c r="W97" i="24"/>
  <c r="V97" i="24"/>
  <c r="U97" i="24"/>
  <c r="T97" i="24"/>
  <c r="S97" i="24"/>
  <c r="R97" i="24"/>
  <c r="Q97" i="24"/>
  <c r="P97" i="24"/>
  <c r="O97" i="24"/>
  <c r="N97" i="24"/>
  <c r="M97" i="24"/>
  <c r="L97" i="24"/>
  <c r="K97" i="24"/>
  <c r="J97" i="24"/>
  <c r="I97" i="24"/>
  <c r="CA96" i="24"/>
  <c r="BZ96" i="24"/>
  <c r="BY96" i="24"/>
  <c r="BX96" i="24"/>
  <c r="BW96" i="24"/>
  <c r="BV96" i="24"/>
  <c r="BU96" i="24"/>
  <c r="BT96" i="24"/>
  <c r="BS96" i="24"/>
  <c r="BR96" i="24"/>
  <c r="BQ96" i="24"/>
  <c r="BP96" i="24"/>
  <c r="BO96" i="24"/>
  <c r="BN96" i="24"/>
  <c r="BM96" i="24"/>
  <c r="BL96" i="24"/>
  <c r="BK96" i="24"/>
  <c r="BJ96" i="24"/>
  <c r="BI96" i="24"/>
  <c r="BH96" i="24"/>
  <c r="BG96" i="24"/>
  <c r="BF96" i="24"/>
  <c r="BE96" i="24"/>
  <c r="BD96" i="24"/>
  <c r="BC96" i="24"/>
  <c r="BB96" i="24"/>
  <c r="BA96" i="24"/>
  <c r="AZ96" i="24"/>
  <c r="AY96" i="24"/>
  <c r="AX96" i="24"/>
  <c r="AW96" i="24"/>
  <c r="AV96" i="24"/>
  <c r="AU96" i="24"/>
  <c r="AT96" i="24"/>
  <c r="AS96" i="24"/>
  <c r="AR96" i="24"/>
  <c r="AQ96" i="24"/>
  <c r="AP96" i="24"/>
  <c r="AO96" i="24"/>
  <c r="AN96" i="24"/>
  <c r="AM96" i="24"/>
  <c r="AL96" i="24"/>
  <c r="AK96" i="24"/>
  <c r="AJ96" i="24"/>
  <c r="AI96" i="24"/>
  <c r="AH96" i="24"/>
  <c r="AG96" i="24"/>
  <c r="AF96" i="24"/>
  <c r="AE96" i="24"/>
  <c r="AD96" i="24"/>
  <c r="AC96" i="24"/>
  <c r="AB96" i="24"/>
  <c r="AA96" i="24"/>
  <c r="Z96" i="24"/>
  <c r="Y96" i="24"/>
  <c r="X96" i="24"/>
  <c r="W96" i="24"/>
  <c r="V96" i="24"/>
  <c r="U96" i="24"/>
  <c r="T96" i="24"/>
  <c r="S96" i="24"/>
  <c r="R96" i="24"/>
  <c r="Q96" i="24"/>
  <c r="P96" i="24"/>
  <c r="O96" i="24"/>
  <c r="N96" i="24"/>
  <c r="M96" i="24"/>
  <c r="L96" i="24"/>
  <c r="K96" i="24"/>
  <c r="J96" i="24"/>
  <c r="I96" i="24"/>
  <c r="CA95" i="24"/>
  <c r="BZ95" i="24"/>
  <c r="BY95" i="24"/>
  <c r="BX95" i="24"/>
  <c r="BW95" i="24"/>
  <c r="BV95" i="24"/>
  <c r="BU95" i="24"/>
  <c r="BT95" i="24"/>
  <c r="BS95" i="24"/>
  <c r="BR95" i="24"/>
  <c r="BQ95" i="24"/>
  <c r="BP95" i="24"/>
  <c r="BO95" i="24"/>
  <c r="BN95" i="24"/>
  <c r="BM95" i="24"/>
  <c r="BL95" i="24"/>
  <c r="BK95" i="24"/>
  <c r="BJ95" i="24"/>
  <c r="BI95" i="24"/>
  <c r="BH95" i="24"/>
  <c r="BG95" i="24"/>
  <c r="BF95" i="24"/>
  <c r="BE95" i="24"/>
  <c r="BD95" i="24"/>
  <c r="BC95" i="24"/>
  <c r="BB95" i="24"/>
  <c r="BA95" i="24"/>
  <c r="AZ95" i="24"/>
  <c r="AY95" i="24"/>
  <c r="AX95" i="24"/>
  <c r="AW95" i="24"/>
  <c r="AV95" i="24"/>
  <c r="AU95" i="24"/>
  <c r="AT95" i="24"/>
  <c r="AS95" i="24"/>
  <c r="AR95" i="24"/>
  <c r="AQ95" i="24"/>
  <c r="AP95" i="24"/>
  <c r="AO95" i="24"/>
  <c r="AN95" i="24"/>
  <c r="AM95" i="24"/>
  <c r="AL95" i="24"/>
  <c r="AK95" i="24"/>
  <c r="AJ95" i="24"/>
  <c r="AI95" i="24"/>
  <c r="AH95" i="24"/>
  <c r="AG95" i="24"/>
  <c r="AF95" i="24"/>
  <c r="AE95" i="24"/>
  <c r="AD95" i="24"/>
  <c r="AC95" i="24"/>
  <c r="AB95" i="24"/>
  <c r="AA95" i="24"/>
  <c r="Z95" i="24"/>
  <c r="Y95" i="24"/>
  <c r="X95" i="24"/>
  <c r="W95" i="24"/>
  <c r="V95" i="24"/>
  <c r="U95" i="24"/>
  <c r="T95" i="24"/>
  <c r="S95" i="24"/>
  <c r="R95" i="24"/>
  <c r="Q95" i="24"/>
  <c r="P95" i="24"/>
  <c r="O95" i="24"/>
  <c r="N95" i="24"/>
  <c r="M95" i="24"/>
  <c r="L95" i="24"/>
  <c r="K95" i="24"/>
  <c r="J95" i="24"/>
  <c r="I95" i="24"/>
  <c r="CA94" i="24"/>
  <c r="BZ94" i="24"/>
  <c r="BY94" i="24"/>
  <c r="BX94" i="24"/>
  <c r="BW94" i="24"/>
  <c r="BV94" i="24"/>
  <c r="BU94" i="24"/>
  <c r="BT94" i="24"/>
  <c r="BS94" i="24"/>
  <c r="BR94" i="24"/>
  <c r="BQ94" i="24"/>
  <c r="BP94" i="24"/>
  <c r="BO94" i="24"/>
  <c r="BN94" i="24"/>
  <c r="BM94" i="24"/>
  <c r="BL94" i="24"/>
  <c r="BK94" i="24"/>
  <c r="BJ94" i="24"/>
  <c r="BI94" i="24"/>
  <c r="BH94" i="24"/>
  <c r="BG94" i="24"/>
  <c r="BF94" i="24"/>
  <c r="BE94" i="24"/>
  <c r="BD94" i="24"/>
  <c r="BC94" i="24"/>
  <c r="BB94" i="24"/>
  <c r="BA94" i="24"/>
  <c r="AZ94" i="24"/>
  <c r="AY94" i="24"/>
  <c r="AX94" i="24"/>
  <c r="AW94" i="24"/>
  <c r="AV94" i="24"/>
  <c r="AU94" i="24"/>
  <c r="AT94" i="24"/>
  <c r="AS94" i="24"/>
  <c r="AR94" i="24"/>
  <c r="AQ94" i="24"/>
  <c r="AP94" i="24"/>
  <c r="AO94" i="24"/>
  <c r="AN94" i="24"/>
  <c r="AM94" i="24"/>
  <c r="AL94" i="24"/>
  <c r="AK94" i="24"/>
  <c r="AJ94" i="24"/>
  <c r="AI94" i="24"/>
  <c r="AH94" i="24"/>
  <c r="AG94" i="24"/>
  <c r="AF94" i="24"/>
  <c r="AE94" i="24"/>
  <c r="AD94" i="24"/>
  <c r="AC94" i="24"/>
  <c r="AB94" i="24"/>
  <c r="AA94" i="24"/>
  <c r="Z94" i="24"/>
  <c r="Y94" i="24"/>
  <c r="X94" i="24"/>
  <c r="W94" i="24"/>
  <c r="V94" i="24"/>
  <c r="U94" i="24"/>
  <c r="T94" i="24"/>
  <c r="S94" i="24"/>
  <c r="R94" i="24"/>
  <c r="Q94" i="24"/>
  <c r="P94" i="24"/>
  <c r="O94" i="24"/>
  <c r="N94" i="24"/>
  <c r="M94" i="24"/>
  <c r="L94" i="24"/>
  <c r="K94" i="24"/>
  <c r="J94" i="24"/>
  <c r="I94" i="24"/>
  <c r="CA93" i="24"/>
  <c r="BZ93" i="24"/>
  <c r="BY93" i="24"/>
  <c r="BX93" i="24"/>
  <c r="BW93" i="24"/>
  <c r="BV93" i="24"/>
  <c r="BU93" i="24"/>
  <c r="BT93" i="24"/>
  <c r="BS93" i="24"/>
  <c r="BR93" i="24"/>
  <c r="BQ93" i="24"/>
  <c r="BP93" i="24"/>
  <c r="BO93" i="24"/>
  <c r="BN93" i="24"/>
  <c r="BM93" i="24"/>
  <c r="BL93" i="24"/>
  <c r="BK93" i="24"/>
  <c r="BJ93" i="24"/>
  <c r="BI93" i="24"/>
  <c r="BH93" i="24"/>
  <c r="BG93" i="24"/>
  <c r="BF93" i="24"/>
  <c r="BE93" i="24"/>
  <c r="BD93" i="24"/>
  <c r="BC93" i="24"/>
  <c r="BB93" i="24"/>
  <c r="BA93" i="24"/>
  <c r="AZ93" i="24"/>
  <c r="AY93" i="24"/>
  <c r="AX93" i="24"/>
  <c r="AW93" i="24"/>
  <c r="AV93" i="24"/>
  <c r="AU93" i="24"/>
  <c r="AT93" i="24"/>
  <c r="AS93" i="24"/>
  <c r="AR93" i="24"/>
  <c r="AQ93" i="24"/>
  <c r="AP93" i="24"/>
  <c r="AO93" i="24"/>
  <c r="AN93" i="24"/>
  <c r="AM93" i="24"/>
  <c r="AL93" i="24"/>
  <c r="AK93" i="24"/>
  <c r="AJ93" i="24"/>
  <c r="AI93" i="24"/>
  <c r="AH93" i="24"/>
  <c r="AG93" i="24"/>
  <c r="AF93" i="24"/>
  <c r="AE93" i="24"/>
  <c r="AD93" i="24"/>
  <c r="AC93" i="24"/>
  <c r="AB93" i="24"/>
  <c r="AA93" i="24"/>
  <c r="Z93" i="24"/>
  <c r="Y93" i="24"/>
  <c r="X93" i="24"/>
  <c r="W93" i="24"/>
  <c r="V93" i="24"/>
  <c r="U93" i="24"/>
  <c r="T93" i="24"/>
  <c r="S93" i="24"/>
  <c r="R93" i="24"/>
  <c r="Q93" i="24"/>
  <c r="P93" i="24"/>
  <c r="O93" i="24"/>
  <c r="N93" i="24"/>
  <c r="M93" i="24"/>
  <c r="L93" i="24"/>
  <c r="K93" i="24"/>
  <c r="J93" i="24"/>
  <c r="I93" i="24"/>
  <c r="CA92" i="24"/>
  <c r="BZ92" i="24"/>
  <c r="BY92" i="24"/>
  <c r="BX92" i="24"/>
  <c r="BW92" i="24"/>
  <c r="BV92" i="24"/>
  <c r="BU92" i="24"/>
  <c r="BT92" i="24"/>
  <c r="BS92" i="24"/>
  <c r="BR92" i="24"/>
  <c r="BQ92" i="24"/>
  <c r="BP92" i="24"/>
  <c r="BO92" i="24"/>
  <c r="BN92" i="24"/>
  <c r="BM92" i="24"/>
  <c r="BL92" i="24"/>
  <c r="BK92" i="24"/>
  <c r="BJ92" i="24"/>
  <c r="BI92" i="24"/>
  <c r="BH92" i="24"/>
  <c r="BG92" i="24"/>
  <c r="BF92" i="24"/>
  <c r="BE92" i="24"/>
  <c r="BD92" i="24"/>
  <c r="BC92" i="24"/>
  <c r="BB92" i="24"/>
  <c r="BA92" i="24"/>
  <c r="AZ92" i="24"/>
  <c r="AY92" i="24"/>
  <c r="AX92" i="24"/>
  <c r="AW92" i="24"/>
  <c r="AV92" i="24"/>
  <c r="AU92" i="24"/>
  <c r="AT92" i="24"/>
  <c r="AS92" i="24"/>
  <c r="AR92" i="24"/>
  <c r="AQ92" i="24"/>
  <c r="AP92" i="24"/>
  <c r="AO92" i="24"/>
  <c r="AN92" i="24"/>
  <c r="AM92" i="24"/>
  <c r="AL92" i="24"/>
  <c r="AK92" i="24"/>
  <c r="AJ92" i="24"/>
  <c r="AI92" i="24"/>
  <c r="AH92" i="24"/>
  <c r="AG92" i="24"/>
  <c r="AF92" i="24"/>
  <c r="AE92" i="24"/>
  <c r="AD92" i="24"/>
  <c r="AC92" i="24"/>
  <c r="AB92" i="24"/>
  <c r="AA92" i="24"/>
  <c r="Z92" i="24"/>
  <c r="Y92" i="24"/>
  <c r="X92" i="24"/>
  <c r="W92" i="24"/>
  <c r="V92" i="24"/>
  <c r="U92" i="24"/>
  <c r="T92" i="24"/>
  <c r="S92" i="24"/>
  <c r="R92" i="24"/>
  <c r="Q92" i="24"/>
  <c r="P92" i="24"/>
  <c r="O92" i="24"/>
  <c r="N92" i="24"/>
  <c r="M92" i="24"/>
  <c r="L92" i="24"/>
  <c r="K92" i="24"/>
  <c r="J92" i="24"/>
  <c r="I92" i="24"/>
  <c r="CA91" i="24"/>
  <c r="BZ91" i="24"/>
  <c r="BY91" i="24"/>
  <c r="BX91" i="24"/>
  <c r="BW91" i="24"/>
  <c r="BV91" i="24"/>
  <c r="BU91" i="24"/>
  <c r="BT91" i="24"/>
  <c r="BS91" i="24"/>
  <c r="BR91" i="24"/>
  <c r="BQ91" i="24"/>
  <c r="BP91" i="24"/>
  <c r="BO91" i="24"/>
  <c r="BN91" i="24"/>
  <c r="BM91" i="24"/>
  <c r="BL91" i="24"/>
  <c r="BK91" i="24"/>
  <c r="BJ91" i="24"/>
  <c r="BI91" i="24"/>
  <c r="BH91" i="24"/>
  <c r="BG91" i="24"/>
  <c r="BF91" i="24"/>
  <c r="BE91" i="24"/>
  <c r="BD91" i="24"/>
  <c r="BC91" i="24"/>
  <c r="BB91" i="24"/>
  <c r="BA91" i="24"/>
  <c r="AZ91" i="24"/>
  <c r="AY91" i="24"/>
  <c r="AX91" i="24"/>
  <c r="AW91" i="24"/>
  <c r="AV91" i="24"/>
  <c r="AU91" i="24"/>
  <c r="AT91" i="24"/>
  <c r="AS91" i="24"/>
  <c r="AR91" i="24"/>
  <c r="AQ91" i="24"/>
  <c r="AP91" i="24"/>
  <c r="AO91" i="24"/>
  <c r="AN91" i="24"/>
  <c r="AM91" i="24"/>
  <c r="AL91" i="24"/>
  <c r="AK91" i="24"/>
  <c r="AJ91" i="24"/>
  <c r="AI91" i="24"/>
  <c r="AH91" i="24"/>
  <c r="AG91" i="24"/>
  <c r="AF91" i="24"/>
  <c r="AE91" i="24"/>
  <c r="AD91" i="24"/>
  <c r="AC91" i="24"/>
  <c r="AB91" i="24"/>
  <c r="AA91" i="24"/>
  <c r="Z91" i="24"/>
  <c r="Y91" i="24"/>
  <c r="X91" i="24"/>
  <c r="W91" i="24"/>
  <c r="V91" i="24"/>
  <c r="U91" i="24"/>
  <c r="T91" i="24"/>
  <c r="S91" i="24"/>
  <c r="R91" i="24"/>
  <c r="Q91" i="24"/>
  <c r="P91" i="24"/>
  <c r="O91" i="24"/>
  <c r="N91" i="24"/>
  <c r="M91" i="24"/>
  <c r="L91" i="24"/>
  <c r="K91" i="24"/>
  <c r="J91" i="24"/>
  <c r="I91" i="24"/>
  <c r="CA90" i="24"/>
  <c r="BZ90" i="24"/>
  <c r="BY90" i="24"/>
  <c r="BX90" i="24"/>
  <c r="BW90" i="24"/>
  <c r="BV90" i="24"/>
  <c r="BU90" i="24"/>
  <c r="BT90" i="24"/>
  <c r="BS90" i="24"/>
  <c r="BR90" i="24"/>
  <c r="BQ90" i="24"/>
  <c r="BP90" i="24"/>
  <c r="BO90" i="24"/>
  <c r="BN90" i="24"/>
  <c r="BM90" i="24"/>
  <c r="BL90" i="24"/>
  <c r="BK90" i="24"/>
  <c r="BJ90" i="24"/>
  <c r="BI90" i="24"/>
  <c r="BH90" i="24"/>
  <c r="BG90" i="24"/>
  <c r="BF90" i="24"/>
  <c r="BE90" i="24"/>
  <c r="BD90" i="24"/>
  <c r="BC90" i="24"/>
  <c r="BB90" i="24"/>
  <c r="BA90" i="24"/>
  <c r="AZ90" i="24"/>
  <c r="AY90" i="24"/>
  <c r="AX90" i="24"/>
  <c r="AW90" i="24"/>
  <c r="AV90" i="24"/>
  <c r="AU90" i="24"/>
  <c r="AT90" i="24"/>
  <c r="AS90" i="24"/>
  <c r="AR90" i="24"/>
  <c r="AQ90" i="24"/>
  <c r="AP90" i="24"/>
  <c r="AO90" i="24"/>
  <c r="AN90" i="24"/>
  <c r="AM90" i="24"/>
  <c r="AL90" i="24"/>
  <c r="AK90" i="24"/>
  <c r="AJ90" i="24"/>
  <c r="AI90" i="24"/>
  <c r="AH90" i="24"/>
  <c r="AG90" i="24"/>
  <c r="AF90" i="24"/>
  <c r="AE90" i="24"/>
  <c r="AD90" i="24"/>
  <c r="AC90" i="24"/>
  <c r="AB90" i="24"/>
  <c r="AA90" i="24"/>
  <c r="Z90" i="24"/>
  <c r="Y90" i="24"/>
  <c r="X90" i="24"/>
  <c r="W90" i="24"/>
  <c r="V90" i="24"/>
  <c r="U90" i="24"/>
  <c r="T90" i="24"/>
  <c r="S90" i="24"/>
  <c r="R90" i="24"/>
  <c r="Q90" i="24"/>
  <c r="P90" i="24"/>
  <c r="O90" i="24"/>
  <c r="N90" i="24"/>
  <c r="M90" i="24"/>
  <c r="L90" i="24"/>
  <c r="K90" i="24"/>
  <c r="J90" i="24"/>
  <c r="I90" i="24"/>
  <c r="CA89" i="24"/>
  <c r="BZ89" i="24"/>
  <c r="BY89" i="24"/>
  <c r="BX89" i="24"/>
  <c r="BW89" i="24"/>
  <c r="BV89" i="24"/>
  <c r="BU89" i="24"/>
  <c r="BT89" i="24"/>
  <c r="BS89" i="24"/>
  <c r="BR89" i="24"/>
  <c r="BQ89" i="24"/>
  <c r="BP89" i="24"/>
  <c r="BO89" i="24"/>
  <c r="BN89" i="24"/>
  <c r="BM89" i="24"/>
  <c r="BL89" i="24"/>
  <c r="BK89" i="24"/>
  <c r="BJ89" i="24"/>
  <c r="BI89" i="24"/>
  <c r="BH89" i="24"/>
  <c r="BG89" i="24"/>
  <c r="BF89" i="24"/>
  <c r="BE89" i="24"/>
  <c r="BD89" i="24"/>
  <c r="BC89" i="24"/>
  <c r="BB89" i="24"/>
  <c r="BA89" i="24"/>
  <c r="AZ89" i="24"/>
  <c r="AY89" i="24"/>
  <c r="AX89" i="24"/>
  <c r="AW89" i="24"/>
  <c r="AV89" i="24"/>
  <c r="AU89" i="24"/>
  <c r="AT89" i="24"/>
  <c r="AS89" i="24"/>
  <c r="AR89" i="24"/>
  <c r="AQ89" i="24"/>
  <c r="AP89" i="24"/>
  <c r="AO89" i="24"/>
  <c r="AN89" i="24"/>
  <c r="AM89" i="24"/>
  <c r="AL89" i="24"/>
  <c r="AK89" i="24"/>
  <c r="AJ89" i="24"/>
  <c r="AI89" i="24"/>
  <c r="AH89" i="24"/>
  <c r="AG89" i="24"/>
  <c r="AF89" i="24"/>
  <c r="AE89" i="24"/>
  <c r="AD89" i="24"/>
  <c r="AC89" i="24"/>
  <c r="AB89" i="24"/>
  <c r="AA89" i="24"/>
  <c r="Z89" i="24"/>
  <c r="Y89" i="24"/>
  <c r="X89" i="24"/>
  <c r="W89" i="24"/>
  <c r="V89" i="24"/>
  <c r="U89" i="24"/>
  <c r="T89" i="24"/>
  <c r="S89" i="24"/>
  <c r="R89" i="24"/>
  <c r="Q89" i="24"/>
  <c r="P89" i="24"/>
  <c r="O89" i="24"/>
  <c r="N89" i="24"/>
  <c r="M89" i="24"/>
  <c r="L89" i="24"/>
  <c r="K89" i="24"/>
  <c r="J89" i="24"/>
  <c r="I89" i="24"/>
  <c r="CA88" i="24"/>
  <c r="BZ88" i="24"/>
  <c r="BY88" i="24"/>
  <c r="BX88" i="24"/>
  <c r="BW88" i="24"/>
  <c r="BV88" i="24"/>
  <c r="BU88" i="24"/>
  <c r="BT88" i="24"/>
  <c r="BS88" i="24"/>
  <c r="BR88" i="24"/>
  <c r="BQ88" i="24"/>
  <c r="BP88" i="24"/>
  <c r="BO88" i="24"/>
  <c r="BN88" i="24"/>
  <c r="BM88" i="24"/>
  <c r="BL88" i="24"/>
  <c r="BK88" i="24"/>
  <c r="BJ88" i="24"/>
  <c r="BI88" i="24"/>
  <c r="BH88" i="24"/>
  <c r="BG88" i="24"/>
  <c r="BF88" i="24"/>
  <c r="BE88" i="24"/>
  <c r="BD88" i="24"/>
  <c r="BC88" i="24"/>
  <c r="BB88" i="24"/>
  <c r="BA88" i="24"/>
  <c r="AZ88" i="24"/>
  <c r="AY88" i="24"/>
  <c r="AX88" i="24"/>
  <c r="AW88" i="24"/>
  <c r="AV88" i="24"/>
  <c r="AU88" i="24"/>
  <c r="AT88" i="24"/>
  <c r="AS88" i="24"/>
  <c r="AR88" i="24"/>
  <c r="AQ88" i="24"/>
  <c r="AP88" i="24"/>
  <c r="AO88" i="24"/>
  <c r="AN88" i="24"/>
  <c r="AM88" i="24"/>
  <c r="AL88" i="24"/>
  <c r="AK88" i="24"/>
  <c r="AJ88" i="24"/>
  <c r="AI88" i="24"/>
  <c r="AH88" i="24"/>
  <c r="AG88" i="24"/>
  <c r="AF88" i="24"/>
  <c r="AE88" i="24"/>
  <c r="AD88" i="24"/>
  <c r="AC88" i="24"/>
  <c r="AB88" i="24"/>
  <c r="AA88" i="24"/>
  <c r="Z88" i="24"/>
  <c r="Y88" i="24"/>
  <c r="X88" i="24"/>
  <c r="W88" i="24"/>
  <c r="V88" i="24"/>
  <c r="U88" i="24"/>
  <c r="T88" i="24"/>
  <c r="S88" i="24"/>
  <c r="R88" i="24"/>
  <c r="Q88" i="24"/>
  <c r="P88" i="24"/>
  <c r="O88" i="24"/>
  <c r="N88" i="24"/>
  <c r="M88" i="24"/>
  <c r="L88" i="24"/>
  <c r="K88" i="24"/>
  <c r="J88" i="24"/>
  <c r="I88" i="24"/>
  <c r="CA87" i="24"/>
  <c r="BZ87" i="24"/>
  <c r="BY87" i="24"/>
  <c r="BX87" i="24"/>
  <c r="BW87" i="24"/>
  <c r="BV87" i="24"/>
  <c r="BU87" i="24"/>
  <c r="BT87" i="24"/>
  <c r="BS87" i="24"/>
  <c r="BR87" i="24"/>
  <c r="BQ87" i="24"/>
  <c r="BP87" i="24"/>
  <c r="BO87" i="24"/>
  <c r="BN87" i="24"/>
  <c r="BM87" i="24"/>
  <c r="BL87" i="24"/>
  <c r="BK87" i="24"/>
  <c r="BJ87" i="24"/>
  <c r="BI87" i="24"/>
  <c r="BH87" i="24"/>
  <c r="BG87" i="24"/>
  <c r="BF87" i="24"/>
  <c r="BE87" i="24"/>
  <c r="BD87" i="24"/>
  <c r="BC87" i="24"/>
  <c r="BB87" i="24"/>
  <c r="BA87" i="24"/>
  <c r="AZ87" i="24"/>
  <c r="AY87" i="24"/>
  <c r="AX87" i="24"/>
  <c r="AW87" i="24"/>
  <c r="AV87" i="24"/>
  <c r="AU87" i="24"/>
  <c r="AT87" i="24"/>
  <c r="AS87" i="24"/>
  <c r="AR87" i="24"/>
  <c r="AQ87" i="24"/>
  <c r="AP87" i="24"/>
  <c r="AO87" i="24"/>
  <c r="AN87" i="24"/>
  <c r="AM87" i="24"/>
  <c r="AL87" i="24"/>
  <c r="AK87" i="24"/>
  <c r="AJ87" i="24"/>
  <c r="AI87" i="24"/>
  <c r="AH87" i="24"/>
  <c r="AG87" i="24"/>
  <c r="AF87" i="24"/>
  <c r="AE87" i="24"/>
  <c r="AD87" i="24"/>
  <c r="AC87" i="24"/>
  <c r="AB87" i="24"/>
  <c r="AA87" i="24"/>
  <c r="Z87" i="24"/>
  <c r="Y87" i="24"/>
  <c r="X87" i="24"/>
  <c r="W87" i="24"/>
  <c r="V87" i="24"/>
  <c r="U87" i="24"/>
  <c r="T87" i="24"/>
  <c r="S87" i="24"/>
  <c r="R87" i="24"/>
  <c r="Q87" i="24"/>
  <c r="P87" i="24"/>
  <c r="O87" i="24"/>
  <c r="N87" i="24"/>
  <c r="M87" i="24"/>
  <c r="L87" i="24"/>
  <c r="K87" i="24"/>
  <c r="J87" i="24"/>
  <c r="I87" i="24"/>
  <c r="CA86" i="24"/>
  <c r="BZ86" i="24"/>
  <c r="BY86" i="24"/>
  <c r="BX86" i="24"/>
  <c r="BW86" i="24"/>
  <c r="BV86" i="24"/>
  <c r="BU86" i="24"/>
  <c r="BT86" i="24"/>
  <c r="BS86" i="24"/>
  <c r="BR86" i="24"/>
  <c r="BQ86" i="24"/>
  <c r="BP86" i="24"/>
  <c r="BO86" i="24"/>
  <c r="BN86" i="24"/>
  <c r="BM86" i="24"/>
  <c r="BL86" i="24"/>
  <c r="BK86" i="24"/>
  <c r="BJ86" i="24"/>
  <c r="BI86" i="24"/>
  <c r="BH86" i="24"/>
  <c r="BG86" i="24"/>
  <c r="BF86" i="24"/>
  <c r="BE86" i="24"/>
  <c r="BD86" i="24"/>
  <c r="BC86" i="24"/>
  <c r="BB86" i="24"/>
  <c r="BA86" i="24"/>
  <c r="AZ86" i="24"/>
  <c r="AY86" i="24"/>
  <c r="AX86" i="24"/>
  <c r="AW86" i="24"/>
  <c r="AV86" i="24"/>
  <c r="AU86" i="24"/>
  <c r="AT86" i="24"/>
  <c r="AS86" i="24"/>
  <c r="AR86" i="24"/>
  <c r="AQ86" i="24"/>
  <c r="AP86" i="24"/>
  <c r="AO86" i="24"/>
  <c r="AN86" i="24"/>
  <c r="AM86" i="24"/>
  <c r="AL86" i="24"/>
  <c r="AK86" i="24"/>
  <c r="AJ86" i="24"/>
  <c r="AI86" i="24"/>
  <c r="AH86" i="24"/>
  <c r="AG86" i="24"/>
  <c r="AF86" i="24"/>
  <c r="AE86" i="24"/>
  <c r="AD86" i="24"/>
  <c r="AC86" i="24"/>
  <c r="AB86" i="24"/>
  <c r="AA86" i="24"/>
  <c r="Z86" i="24"/>
  <c r="Y86" i="24"/>
  <c r="X86" i="24"/>
  <c r="W86" i="24"/>
  <c r="V86" i="24"/>
  <c r="U86" i="24"/>
  <c r="T86" i="24"/>
  <c r="S86" i="24"/>
  <c r="R86" i="24"/>
  <c r="Q86" i="24"/>
  <c r="P86" i="24"/>
  <c r="O86" i="24"/>
  <c r="N86" i="24"/>
  <c r="M86" i="24"/>
  <c r="L86" i="24"/>
  <c r="K86" i="24"/>
  <c r="J86" i="24"/>
  <c r="I86" i="24"/>
  <c r="CA85" i="24"/>
  <c r="BZ85" i="24"/>
  <c r="BY85" i="24"/>
  <c r="BX85" i="24"/>
  <c r="BW85" i="24"/>
  <c r="BV85" i="24"/>
  <c r="BU85" i="24"/>
  <c r="BT85" i="24"/>
  <c r="BS85" i="24"/>
  <c r="BR85" i="24"/>
  <c r="BQ85" i="24"/>
  <c r="BP85" i="24"/>
  <c r="BO85" i="24"/>
  <c r="BN85" i="24"/>
  <c r="BM85" i="24"/>
  <c r="BL85" i="24"/>
  <c r="BK85" i="24"/>
  <c r="BJ85" i="24"/>
  <c r="BI85" i="24"/>
  <c r="BH85" i="24"/>
  <c r="BG85" i="24"/>
  <c r="BF85" i="24"/>
  <c r="BE85" i="24"/>
  <c r="BD85" i="24"/>
  <c r="BC85" i="24"/>
  <c r="BB85" i="24"/>
  <c r="BA85" i="24"/>
  <c r="AZ85" i="24"/>
  <c r="AY85" i="24"/>
  <c r="AX85" i="24"/>
  <c r="AW85" i="24"/>
  <c r="AV85" i="24"/>
  <c r="AU85" i="24"/>
  <c r="AT85" i="24"/>
  <c r="AS85" i="24"/>
  <c r="AR85" i="24"/>
  <c r="AQ85" i="24"/>
  <c r="AP85" i="24"/>
  <c r="AO85" i="24"/>
  <c r="AN85" i="24"/>
  <c r="AM85" i="24"/>
  <c r="AL85" i="24"/>
  <c r="AK85" i="24"/>
  <c r="AJ85" i="24"/>
  <c r="AI85" i="24"/>
  <c r="AH85" i="24"/>
  <c r="AG85" i="24"/>
  <c r="AF85" i="24"/>
  <c r="AE85" i="24"/>
  <c r="AD85" i="24"/>
  <c r="AC85" i="24"/>
  <c r="AB85" i="24"/>
  <c r="AA85" i="24"/>
  <c r="Z85" i="24"/>
  <c r="Y85" i="24"/>
  <c r="X85" i="24"/>
  <c r="W85" i="24"/>
  <c r="V85" i="24"/>
  <c r="U85" i="24"/>
  <c r="T85" i="24"/>
  <c r="S85" i="24"/>
  <c r="R85" i="24"/>
  <c r="Q85" i="24"/>
  <c r="P85" i="24"/>
  <c r="O85" i="24"/>
  <c r="N85" i="24"/>
  <c r="M85" i="24"/>
  <c r="L85" i="24"/>
  <c r="K85" i="24"/>
  <c r="J85" i="24"/>
  <c r="I85" i="24"/>
  <c r="CA84" i="24"/>
  <c r="BZ84" i="24"/>
  <c r="BY84" i="24"/>
  <c r="BX84" i="24"/>
  <c r="BW84" i="24"/>
  <c r="BV84" i="24"/>
  <c r="BU84" i="24"/>
  <c r="BT84" i="24"/>
  <c r="BS84" i="24"/>
  <c r="BR84" i="24"/>
  <c r="BQ84" i="24"/>
  <c r="BP84" i="24"/>
  <c r="BO84" i="24"/>
  <c r="BN84" i="24"/>
  <c r="BM84" i="24"/>
  <c r="BL84" i="24"/>
  <c r="BK84" i="24"/>
  <c r="BJ84" i="24"/>
  <c r="BI84" i="24"/>
  <c r="BH84" i="24"/>
  <c r="BG84" i="24"/>
  <c r="BF84" i="24"/>
  <c r="BE84" i="24"/>
  <c r="BD84" i="24"/>
  <c r="BC84" i="24"/>
  <c r="BB84" i="24"/>
  <c r="BA84" i="24"/>
  <c r="AZ84" i="24"/>
  <c r="AY84" i="24"/>
  <c r="AX84" i="24"/>
  <c r="AW84" i="24"/>
  <c r="AV84" i="24"/>
  <c r="AU84" i="24"/>
  <c r="AT84" i="24"/>
  <c r="AS84" i="24"/>
  <c r="AR84" i="24"/>
  <c r="AQ84" i="24"/>
  <c r="AP84" i="24"/>
  <c r="AO84" i="24"/>
  <c r="AN84" i="24"/>
  <c r="AM84" i="24"/>
  <c r="AL84" i="24"/>
  <c r="AK84" i="24"/>
  <c r="AJ84" i="24"/>
  <c r="AI84" i="24"/>
  <c r="AH84" i="24"/>
  <c r="AG84" i="24"/>
  <c r="AF84" i="24"/>
  <c r="AE84" i="24"/>
  <c r="AD84" i="24"/>
  <c r="AC84" i="24"/>
  <c r="AB84" i="24"/>
  <c r="AA84" i="24"/>
  <c r="Z84" i="24"/>
  <c r="Y84" i="24"/>
  <c r="X84" i="24"/>
  <c r="W84" i="24"/>
  <c r="V84" i="24"/>
  <c r="U84" i="24"/>
  <c r="T84" i="24"/>
  <c r="S84" i="24"/>
  <c r="R84" i="24"/>
  <c r="Q84" i="24"/>
  <c r="P84" i="24"/>
  <c r="O84" i="24"/>
  <c r="N84" i="24"/>
  <c r="M84" i="24"/>
  <c r="L84" i="24"/>
  <c r="K84" i="24"/>
  <c r="J84" i="24"/>
  <c r="I84" i="24"/>
  <c r="CA83" i="24"/>
  <c r="BZ83" i="24"/>
  <c r="BY83" i="24"/>
  <c r="BX83" i="24"/>
  <c r="BW83" i="24"/>
  <c r="BV83" i="24"/>
  <c r="BU83" i="24"/>
  <c r="BT83" i="24"/>
  <c r="BS83" i="24"/>
  <c r="BR83" i="24"/>
  <c r="BQ83" i="24"/>
  <c r="BP83" i="24"/>
  <c r="BO83" i="24"/>
  <c r="BN83" i="24"/>
  <c r="BM83" i="24"/>
  <c r="BL83" i="24"/>
  <c r="BK83" i="24"/>
  <c r="BJ83" i="24"/>
  <c r="BI83" i="24"/>
  <c r="BH83" i="24"/>
  <c r="BG83" i="24"/>
  <c r="BF83" i="24"/>
  <c r="BE83" i="24"/>
  <c r="BD83" i="24"/>
  <c r="BC83" i="24"/>
  <c r="BB83" i="24"/>
  <c r="BA83" i="24"/>
  <c r="AZ83" i="24"/>
  <c r="AY83" i="24"/>
  <c r="AX83" i="24"/>
  <c r="AW83" i="24"/>
  <c r="AV83" i="24"/>
  <c r="AU83" i="24"/>
  <c r="AT83" i="24"/>
  <c r="AS83" i="24"/>
  <c r="AR83" i="24"/>
  <c r="AQ83" i="24"/>
  <c r="AP83" i="24"/>
  <c r="AO83" i="24"/>
  <c r="AN83" i="24"/>
  <c r="AM83" i="24"/>
  <c r="AL83" i="24"/>
  <c r="AK83" i="24"/>
  <c r="AJ83" i="24"/>
  <c r="AI83" i="24"/>
  <c r="AH83" i="24"/>
  <c r="AG83" i="24"/>
  <c r="AF83" i="24"/>
  <c r="AE83" i="24"/>
  <c r="AD83" i="24"/>
  <c r="AC83" i="24"/>
  <c r="AB83" i="24"/>
  <c r="AA83" i="24"/>
  <c r="Z83" i="24"/>
  <c r="Y83" i="24"/>
  <c r="X83" i="24"/>
  <c r="W83" i="24"/>
  <c r="V83" i="24"/>
  <c r="U83" i="24"/>
  <c r="T83" i="24"/>
  <c r="S83" i="24"/>
  <c r="R83" i="24"/>
  <c r="Q83" i="24"/>
  <c r="P83" i="24"/>
  <c r="O83" i="24"/>
  <c r="N83" i="24"/>
  <c r="M83" i="24"/>
  <c r="L83" i="24"/>
  <c r="K83" i="24"/>
  <c r="J83" i="24"/>
  <c r="I83" i="24"/>
  <c r="CA82" i="24"/>
  <c r="BZ82" i="24"/>
  <c r="BY82" i="24"/>
  <c r="BX82" i="24"/>
  <c r="BW82" i="24"/>
  <c r="BV82" i="24"/>
  <c r="BU82" i="24"/>
  <c r="BT82" i="24"/>
  <c r="BS82" i="24"/>
  <c r="BR82" i="24"/>
  <c r="BQ82" i="24"/>
  <c r="BP82" i="24"/>
  <c r="BO82" i="24"/>
  <c r="BN82" i="24"/>
  <c r="BM82" i="24"/>
  <c r="BL82" i="24"/>
  <c r="BK82" i="24"/>
  <c r="BJ82" i="24"/>
  <c r="BI82" i="24"/>
  <c r="BH82" i="24"/>
  <c r="BG82" i="24"/>
  <c r="BF82" i="24"/>
  <c r="BE82" i="24"/>
  <c r="BD82" i="24"/>
  <c r="BC82" i="24"/>
  <c r="BB82" i="24"/>
  <c r="BA82" i="24"/>
  <c r="AZ82" i="24"/>
  <c r="AY82" i="24"/>
  <c r="AX82" i="24"/>
  <c r="AW82" i="24"/>
  <c r="AV82" i="24"/>
  <c r="AU82" i="24"/>
  <c r="AT82" i="24"/>
  <c r="AS82" i="24"/>
  <c r="AR82" i="24"/>
  <c r="AQ82" i="24"/>
  <c r="AP82" i="24"/>
  <c r="AO82" i="24"/>
  <c r="AN82" i="24"/>
  <c r="AM82" i="24"/>
  <c r="AL82" i="24"/>
  <c r="AK82" i="24"/>
  <c r="AJ82" i="24"/>
  <c r="AI82" i="24"/>
  <c r="AH82" i="24"/>
  <c r="AG82" i="24"/>
  <c r="AF82" i="24"/>
  <c r="AE82" i="24"/>
  <c r="AD82" i="24"/>
  <c r="AC82" i="24"/>
  <c r="AB82" i="24"/>
  <c r="AA82" i="24"/>
  <c r="Z82" i="24"/>
  <c r="Y82" i="24"/>
  <c r="X82" i="24"/>
  <c r="W82" i="24"/>
  <c r="V82" i="24"/>
  <c r="U82" i="24"/>
  <c r="T82" i="24"/>
  <c r="S82" i="24"/>
  <c r="R82" i="24"/>
  <c r="Q82" i="24"/>
  <c r="P82" i="24"/>
  <c r="O82" i="24"/>
  <c r="N82" i="24"/>
  <c r="M82" i="24"/>
  <c r="L82" i="24"/>
  <c r="K82" i="24"/>
  <c r="J82" i="24"/>
  <c r="I82" i="24"/>
  <c r="CA81" i="24"/>
  <c r="BZ81" i="24"/>
  <c r="BY81" i="24"/>
  <c r="BX81" i="24"/>
  <c r="BW81" i="24"/>
  <c r="BV81" i="24"/>
  <c r="BU81" i="24"/>
  <c r="BT81" i="24"/>
  <c r="BS81" i="24"/>
  <c r="BR81" i="24"/>
  <c r="BQ81" i="24"/>
  <c r="BP81" i="24"/>
  <c r="BO81" i="24"/>
  <c r="BN81" i="24"/>
  <c r="BM81" i="24"/>
  <c r="BL81" i="24"/>
  <c r="BK81" i="24"/>
  <c r="BJ81" i="24"/>
  <c r="BI81" i="24"/>
  <c r="BH81" i="24"/>
  <c r="BG81" i="24"/>
  <c r="BF81" i="24"/>
  <c r="BE81" i="24"/>
  <c r="BD81" i="24"/>
  <c r="BC81" i="24"/>
  <c r="BB81" i="24"/>
  <c r="BA81" i="24"/>
  <c r="AZ81" i="24"/>
  <c r="AY81" i="24"/>
  <c r="AX81" i="24"/>
  <c r="AW81" i="24"/>
  <c r="AV81" i="24"/>
  <c r="AU81" i="24"/>
  <c r="AT81" i="24"/>
  <c r="AS81" i="24"/>
  <c r="AR81" i="24"/>
  <c r="AQ81" i="24"/>
  <c r="AP81" i="24"/>
  <c r="AO81" i="24"/>
  <c r="AN81" i="24"/>
  <c r="AM81" i="24"/>
  <c r="AL81" i="24"/>
  <c r="AK81" i="24"/>
  <c r="AJ81" i="24"/>
  <c r="AI81" i="24"/>
  <c r="AH81" i="24"/>
  <c r="AG81" i="24"/>
  <c r="AF81" i="24"/>
  <c r="AE81" i="24"/>
  <c r="AD81" i="24"/>
  <c r="AC81" i="24"/>
  <c r="AB81" i="24"/>
  <c r="AA81" i="24"/>
  <c r="Z81" i="24"/>
  <c r="Y81" i="24"/>
  <c r="X81" i="24"/>
  <c r="W81" i="24"/>
  <c r="V81" i="24"/>
  <c r="U81" i="24"/>
  <c r="T81" i="24"/>
  <c r="S81" i="24"/>
  <c r="R81" i="24"/>
  <c r="Q81" i="24"/>
  <c r="P81" i="24"/>
  <c r="O81" i="24"/>
  <c r="N81" i="24"/>
  <c r="M81" i="24"/>
  <c r="L81" i="24"/>
  <c r="K81" i="24"/>
  <c r="J81" i="24"/>
  <c r="I81" i="24"/>
  <c r="CA80" i="24"/>
  <c r="BZ80" i="24"/>
  <c r="BY80" i="24"/>
  <c r="BX80" i="24"/>
  <c r="BW80" i="24"/>
  <c r="BV80" i="24"/>
  <c r="BU80" i="24"/>
  <c r="BT80" i="24"/>
  <c r="BS80" i="24"/>
  <c r="BR80" i="24"/>
  <c r="BQ80" i="24"/>
  <c r="BP80" i="24"/>
  <c r="BO80" i="24"/>
  <c r="BN80" i="24"/>
  <c r="BM80" i="24"/>
  <c r="BL80" i="24"/>
  <c r="BK80" i="24"/>
  <c r="BJ80" i="24"/>
  <c r="BI80" i="24"/>
  <c r="BH80" i="24"/>
  <c r="BG80" i="24"/>
  <c r="BF80" i="24"/>
  <c r="BE80" i="24"/>
  <c r="BD80" i="24"/>
  <c r="BC80" i="24"/>
  <c r="BB80" i="24"/>
  <c r="BA80" i="24"/>
  <c r="AZ80" i="24"/>
  <c r="AY80" i="24"/>
  <c r="AX80" i="24"/>
  <c r="AW80" i="24"/>
  <c r="AV80" i="24"/>
  <c r="AU80" i="24"/>
  <c r="AT80" i="24"/>
  <c r="AS80" i="24"/>
  <c r="AR80" i="24"/>
  <c r="AQ80" i="24"/>
  <c r="AP80" i="24"/>
  <c r="AO80" i="24"/>
  <c r="AN80" i="24"/>
  <c r="AM80" i="24"/>
  <c r="AL80" i="24"/>
  <c r="AK80" i="24"/>
  <c r="AJ80" i="24"/>
  <c r="AI80" i="24"/>
  <c r="AH80" i="24"/>
  <c r="AG80" i="24"/>
  <c r="AF80" i="24"/>
  <c r="AE80" i="24"/>
  <c r="AD80" i="24"/>
  <c r="AC80" i="24"/>
  <c r="AB80" i="24"/>
  <c r="AA80" i="24"/>
  <c r="Z80" i="24"/>
  <c r="Y80" i="24"/>
  <c r="X80" i="24"/>
  <c r="W80" i="24"/>
  <c r="V80" i="24"/>
  <c r="U80" i="24"/>
  <c r="T80" i="24"/>
  <c r="S80" i="24"/>
  <c r="R80" i="24"/>
  <c r="Q80" i="24"/>
  <c r="P80" i="24"/>
  <c r="O80" i="24"/>
  <c r="N80" i="24"/>
  <c r="M80" i="24"/>
  <c r="L80" i="24"/>
  <c r="K80" i="24"/>
  <c r="J80" i="24"/>
  <c r="I80" i="24"/>
  <c r="BJ77" i="24"/>
  <c r="BJ76" i="24"/>
  <c r="BJ75" i="24"/>
  <c r="BJ74" i="24"/>
  <c r="BJ73" i="24"/>
  <c r="BJ72" i="24"/>
  <c r="BJ71" i="24"/>
  <c r="BJ70" i="24"/>
  <c r="CN66" i="24"/>
  <c r="B66" i="24"/>
  <c r="CN65" i="24"/>
  <c r="B65" i="24"/>
  <c r="CN64" i="24"/>
  <c r="B64" i="24"/>
  <c r="CN63" i="24"/>
  <c r="B63" i="24"/>
  <c r="CN60" i="24"/>
  <c r="H60" i="24" a="1"/>
  <c r="H60" i="24" s="1"/>
  <c r="C60" i="24"/>
  <c r="B60" i="24"/>
  <c r="CN59" i="24"/>
  <c r="H59" i="24" a="1"/>
  <c r="H59" i="24" s="1"/>
  <c r="C59" i="24"/>
  <c r="B59" i="24"/>
  <c r="CN58" i="24"/>
  <c r="H58" i="24" a="1"/>
  <c r="H58" i="24" s="1"/>
  <c r="C58" i="24"/>
  <c r="B58" i="24"/>
  <c r="CN57" i="24"/>
  <c r="H57" i="24" a="1"/>
  <c r="H57" i="24" s="1"/>
  <c r="C57" i="24"/>
  <c r="B57" i="24"/>
  <c r="CN56" i="24"/>
  <c r="H56" i="24" a="1"/>
  <c r="H56" i="24" s="1"/>
  <c r="C56" i="24"/>
  <c r="B56" i="24"/>
  <c r="CN55" i="24"/>
  <c r="H55" i="24" a="1"/>
  <c r="H55" i="24" s="1"/>
  <c r="C55" i="24"/>
  <c r="B55" i="24"/>
  <c r="CN54" i="24"/>
  <c r="H54" i="24" a="1"/>
  <c r="H54" i="24" s="1"/>
  <c r="C54" i="24"/>
  <c r="B54" i="24"/>
  <c r="CN53" i="24"/>
  <c r="H53" i="24" a="1"/>
  <c r="H53" i="24" s="1"/>
  <c r="C53" i="24"/>
  <c r="B53" i="24"/>
  <c r="CN52" i="24"/>
  <c r="H52" i="24" a="1"/>
  <c r="H52" i="24" s="1"/>
  <c r="C52" i="24"/>
  <c r="B52" i="24"/>
  <c r="CN51" i="24"/>
  <c r="H51" i="24" a="1"/>
  <c r="H51" i="24" s="1"/>
  <c r="C51" i="24"/>
  <c r="B51" i="24"/>
  <c r="CN50" i="24"/>
  <c r="H50" i="24" a="1"/>
  <c r="H50" i="24" s="1"/>
  <c r="C50" i="24"/>
  <c r="B50" i="24"/>
  <c r="CN49" i="24"/>
  <c r="H49" i="24" a="1"/>
  <c r="H49" i="24" s="1"/>
  <c r="C49" i="24"/>
  <c r="B49" i="24"/>
  <c r="CN48" i="24"/>
  <c r="H48" i="24" a="1"/>
  <c r="H48" i="24" s="1"/>
  <c r="C48" i="24"/>
  <c r="B48" i="24"/>
  <c r="CN47" i="24"/>
  <c r="H47" i="24" a="1"/>
  <c r="H47" i="24" s="1"/>
  <c r="C47" i="24"/>
  <c r="B47" i="24"/>
  <c r="CN46" i="24"/>
  <c r="H46" i="24" a="1"/>
  <c r="H46" i="24" s="1"/>
  <c r="C46" i="24"/>
  <c r="B46" i="24"/>
  <c r="CN45" i="24"/>
  <c r="H45" i="24" a="1"/>
  <c r="H45" i="24" s="1"/>
  <c r="C45" i="24"/>
  <c r="B45" i="24"/>
  <c r="CN44" i="24"/>
  <c r="H44" i="24" a="1"/>
  <c r="H44" i="24" s="1"/>
  <c r="C44" i="24"/>
  <c r="B44" i="24"/>
  <c r="CN43" i="24"/>
  <c r="H43" i="24" a="1"/>
  <c r="H43" i="24" s="1"/>
  <c r="C43" i="24"/>
  <c r="B43" i="24"/>
  <c r="CN42" i="24"/>
  <c r="H42" i="24" a="1"/>
  <c r="H42" i="24" s="1"/>
  <c r="C42" i="24"/>
  <c r="B42" i="24"/>
  <c r="CN41" i="24"/>
  <c r="H41" i="24" a="1"/>
  <c r="H41" i="24" s="1"/>
  <c r="C41" i="24"/>
  <c r="B41" i="24"/>
  <c r="CN40" i="24"/>
  <c r="H40" i="24" a="1"/>
  <c r="H40" i="24" s="1"/>
  <c r="C40" i="24"/>
  <c r="B40" i="24"/>
  <c r="CN39" i="24"/>
  <c r="H39" i="24" a="1"/>
  <c r="H39" i="24" s="1"/>
  <c r="C39" i="24"/>
  <c r="B39" i="24"/>
  <c r="CN38" i="24"/>
  <c r="H38" i="24" a="1"/>
  <c r="H38" i="24" s="1"/>
  <c r="C38" i="24"/>
  <c r="B38" i="24"/>
  <c r="CN37" i="24"/>
  <c r="H37" i="24" a="1"/>
  <c r="H37" i="24" s="1"/>
  <c r="C37" i="24"/>
  <c r="B37" i="24"/>
  <c r="CN36" i="24"/>
  <c r="H36" i="24" a="1"/>
  <c r="H36" i="24" s="1"/>
  <c r="C36" i="24"/>
  <c r="B36" i="24"/>
  <c r="CN35" i="24"/>
  <c r="H35" i="24" a="1"/>
  <c r="H35" i="24" s="1"/>
  <c r="C35" i="24"/>
  <c r="B35" i="24"/>
  <c r="CN34" i="24"/>
  <c r="H34" i="24" a="1"/>
  <c r="H34" i="24" s="1"/>
  <c r="C34" i="24"/>
  <c r="B34" i="24"/>
  <c r="CN33" i="24"/>
  <c r="H33" i="24" a="1"/>
  <c r="H33" i="24" s="1"/>
  <c r="C33" i="24"/>
  <c r="B33" i="24"/>
  <c r="CN32" i="24"/>
  <c r="H32" i="24" a="1"/>
  <c r="H32" i="24" s="1"/>
  <c r="C32" i="24"/>
  <c r="B32" i="24"/>
  <c r="CN31" i="24"/>
  <c r="H31" i="24" a="1"/>
  <c r="H31" i="24" s="1"/>
  <c r="C31" i="24"/>
  <c r="B31" i="24"/>
  <c r="CN30" i="24"/>
  <c r="H30" i="24" a="1"/>
  <c r="H30" i="24" s="1"/>
  <c r="C30" i="24"/>
  <c r="B30" i="24"/>
  <c r="CN29" i="24"/>
  <c r="H29" i="24" a="1"/>
  <c r="H29" i="24" s="1"/>
  <c r="C29" i="24"/>
  <c r="B29" i="24"/>
  <c r="CN28" i="24"/>
  <c r="H28" i="24" a="1"/>
  <c r="H28" i="24" s="1"/>
  <c r="C28" i="24"/>
  <c r="B28" i="24"/>
  <c r="CN27" i="24"/>
  <c r="H27" i="24" a="1"/>
  <c r="H27" i="24" s="1"/>
  <c r="C27" i="24"/>
  <c r="B27" i="24"/>
  <c r="CN26" i="24"/>
  <c r="H26" i="24" a="1"/>
  <c r="H26" i="24" s="1"/>
  <c r="C26" i="24"/>
  <c r="B26" i="24"/>
  <c r="CN25" i="24"/>
  <c r="H25" i="24" a="1"/>
  <c r="H25" i="24" s="1"/>
  <c r="C25" i="24"/>
  <c r="B25" i="24"/>
  <c r="CN24" i="24"/>
  <c r="H24" i="24" a="1"/>
  <c r="H24" i="24" s="1"/>
  <c r="C24" i="24"/>
  <c r="B24" i="24"/>
  <c r="CN23" i="24"/>
  <c r="H23" i="24" a="1"/>
  <c r="H23" i="24" s="1"/>
  <c r="C23" i="24"/>
  <c r="B23" i="24"/>
  <c r="CN22" i="24"/>
  <c r="H22" i="24" a="1"/>
  <c r="H22" i="24" s="1"/>
  <c r="C22" i="24"/>
  <c r="B22" i="24"/>
  <c r="CN21" i="24"/>
  <c r="H21" i="24" a="1"/>
  <c r="H21" i="24" s="1"/>
  <c r="C21" i="24"/>
  <c r="B21" i="24"/>
  <c r="CN20" i="24"/>
  <c r="H20" i="24" a="1"/>
  <c r="H20" i="24" s="1"/>
  <c r="C20" i="24"/>
  <c r="B20" i="24"/>
  <c r="CN19" i="24"/>
  <c r="H19" i="24" a="1"/>
  <c r="H19" i="24" s="1"/>
  <c r="C19" i="24"/>
  <c r="B19" i="24"/>
  <c r="CN18" i="24"/>
  <c r="H18" i="24" a="1"/>
  <c r="H18" i="24" s="1"/>
  <c r="C18" i="24"/>
  <c r="B18" i="24"/>
  <c r="CN17" i="24"/>
  <c r="H17" i="24" a="1"/>
  <c r="H17" i="24" s="1"/>
  <c r="C17" i="24"/>
  <c r="B17" i="24"/>
  <c r="CN16" i="24"/>
  <c r="H16" i="24" a="1"/>
  <c r="H16" i="24" s="1"/>
  <c r="C16" i="24"/>
  <c r="B16" i="24"/>
  <c r="CN15" i="24"/>
  <c r="H15" i="24" a="1"/>
  <c r="H15" i="24" s="1"/>
  <c r="C15" i="24"/>
  <c r="B15" i="24"/>
  <c r="CN14" i="24"/>
  <c r="C14" i="24"/>
  <c r="B14" i="24"/>
  <c r="CN13" i="24"/>
  <c r="C13" i="24"/>
  <c r="B13" i="24"/>
  <c r="CN12" i="24"/>
  <c r="H12" i="24" a="1"/>
  <c r="H12" i="24" s="1"/>
  <c r="C12" i="24"/>
  <c r="B12" i="24"/>
  <c r="CN11" i="24"/>
  <c r="H11" i="24" a="1"/>
  <c r="H11" i="24" s="1"/>
  <c r="C11" i="24"/>
  <c r="B11" i="24"/>
  <c r="CN10" i="24"/>
  <c r="C10" i="24"/>
  <c r="B10" i="24"/>
  <c r="CN9" i="24"/>
  <c r="H9" i="24" a="1"/>
  <c r="H9" i="24" s="1"/>
  <c r="C9" i="24"/>
  <c r="B9" i="24"/>
  <c r="CN8" i="24"/>
  <c r="H8" i="24" a="1"/>
  <c r="H8" i="24" s="1"/>
  <c r="C8" i="24"/>
  <c r="B8" i="24"/>
  <c r="CN7" i="24"/>
  <c r="H7" i="24" a="1"/>
  <c r="H7" i="24" s="1"/>
  <c r="C7" i="24"/>
  <c r="B7" i="24"/>
  <c r="CN6" i="24"/>
  <c r="H6" i="24" a="1"/>
  <c r="H6" i="24" s="1"/>
  <c r="C6" i="24"/>
  <c r="B6" i="24"/>
  <c r="CN5" i="24"/>
  <c r="H5" i="24" a="1"/>
  <c r="H5" i="24" s="1"/>
  <c r="C5" i="24"/>
  <c r="B5" i="24"/>
  <c r="CZ3" i="24"/>
  <c r="CA98" i="23"/>
  <c r="BZ98" i="23"/>
  <c r="BY98" i="23"/>
  <c r="BX98" i="23"/>
  <c r="BW98" i="23"/>
  <c r="BV98" i="23"/>
  <c r="BU98" i="23"/>
  <c r="BT98" i="23"/>
  <c r="BS98" i="23"/>
  <c r="BR98" i="23"/>
  <c r="BQ98" i="23"/>
  <c r="BP98" i="23"/>
  <c r="BO98" i="23"/>
  <c r="BN98" i="23"/>
  <c r="BM98" i="23"/>
  <c r="BL98" i="23"/>
  <c r="BK98" i="23"/>
  <c r="BJ98" i="23"/>
  <c r="BI98" i="23"/>
  <c r="BH98" i="23"/>
  <c r="BG98" i="23"/>
  <c r="BF98" i="23"/>
  <c r="BE98" i="23"/>
  <c r="BD98" i="23"/>
  <c r="BC98" i="23"/>
  <c r="BB98" i="23"/>
  <c r="BA98" i="23"/>
  <c r="AZ98" i="23"/>
  <c r="AY98" i="23"/>
  <c r="AX98" i="23"/>
  <c r="AW98" i="23"/>
  <c r="AV98" i="23"/>
  <c r="AU98" i="23"/>
  <c r="AT98" i="23"/>
  <c r="AS97" i="23"/>
  <c r="AR97" i="23"/>
  <c r="AQ97" i="23"/>
  <c r="AP97" i="23"/>
  <c r="AO97" i="23"/>
  <c r="AN97" i="23"/>
  <c r="AM97" i="23"/>
  <c r="AL97" i="23"/>
  <c r="AK97" i="23"/>
  <c r="AJ97" i="23"/>
  <c r="AI97" i="23"/>
  <c r="AH97" i="23"/>
  <c r="AG97" i="23"/>
  <c r="AF97" i="23"/>
  <c r="AE97" i="23"/>
  <c r="AD97" i="23"/>
  <c r="AC97" i="23"/>
  <c r="AB97" i="23"/>
  <c r="AA97" i="23"/>
  <c r="Z97" i="23"/>
  <c r="Y97" i="23"/>
  <c r="X97" i="23"/>
  <c r="W97" i="23"/>
  <c r="V97" i="23"/>
  <c r="U97" i="23"/>
  <c r="T97" i="23"/>
  <c r="S97" i="23"/>
  <c r="R97" i="23"/>
  <c r="Q97" i="23"/>
  <c r="P97" i="23"/>
  <c r="O97" i="23"/>
  <c r="N97" i="23"/>
  <c r="M97" i="23"/>
  <c r="L98" i="23"/>
  <c r="K98" i="23"/>
  <c r="J98" i="23"/>
  <c r="I98" i="23"/>
  <c r="CA97" i="23"/>
  <c r="BZ97" i="23"/>
  <c r="BY97" i="23"/>
  <c r="BX97" i="23"/>
  <c r="BW97" i="23"/>
  <c r="BV97" i="23"/>
  <c r="BU97" i="23"/>
  <c r="BT97" i="23"/>
  <c r="BS97" i="23"/>
  <c r="BR97" i="23"/>
  <c r="BQ97" i="23"/>
  <c r="BP97" i="23"/>
  <c r="BO97" i="23"/>
  <c r="BN97" i="23"/>
  <c r="BM97" i="23"/>
  <c r="BL97" i="23"/>
  <c r="BK97" i="23"/>
  <c r="BJ97" i="23"/>
  <c r="BI97" i="23"/>
  <c r="BH97" i="23"/>
  <c r="BG97" i="23"/>
  <c r="BF97" i="23"/>
  <c r="BE97" i="23"/>
  <c r="BD97" i="23"/>
  <c r="BC97" i="23"/>
  <c r="BB97" i="23"/>
  <c r="BA97" i="23"/>
  <c r="AZ97" i="23"/>
  <c r="AY97" i="23"/>
  <c r="AX97" i="23"/>
  <c r="AW97" i="23"/>
  <c r="AV97" i="23"/>
  <c r="AU97" i="23"/>
  <c r="AT97" i="23"/>
  <c r="AS96" i="23"/>
  <c r="AR96" i="23"/>
  <c r="AQ96" i="23"/>
  <c r="AP96" i="23"/>
  <c r="AO96" i="23"/>
  <c r="AN96" i="23"/>
  <c r="AM96" i="23"/>
  <c r="AL96" i="23"/>
  <c r="AK96" i="23"/>
  <c r="AJ96" i="23"/>
  <c r="AI96" i="23"/>
  <c r="AH96" i="23"/>
  <c r="AG96" i="23"/>
  <c r="AF96" i="23"/>
  <c r="AE96" i="23"/>
  <c r="AD96" i="23"/>
  <c r="AC96" i="23"/>
  <c r="AB96" i="23"/>
  <c r="AA96" i="23"/>
  <c r="Z96" i="23"/>
  <c r="Y96" i="23"/>
  <c r="X96" i="23"/>
  <c r="W96" i="23"/>
  <c r="V96" i="23"/>
  <c r="U96" i="23"/>
  <c r="T96" i="23"/>
  <c r="S96" i="23"/>
  <c r="R96" i="23"/>
  <c r="Q96" i="23"/>
  <c r="P96" i="23"/>
  <c r="O96" i="23"/>
  <c r="N96" i="23"/>
  <c r="M96" i="23"/>
  <c r="L97" i="23"/>
  <c r="K97" i="23"/>
  <c r="J97" i="23"/>
  <c r="I97" i="23"/>
  <c r="CA96" i="23"/>
  <c r="BZ96" i="23"/>
  <c r="BY96" i="23"/>
  <c r="BX96" i="23"/>
  <c r="BW96" i="23"/>
  <c r="BV96" i="23"/>
  <c r="BU96" i="23"/>
  <c r="BT96" i="23"/>
  <c r="BS96" i="23"/>
  <c r="BR96" i="23"/>
  <c r="BQ96" i="23"/>
  <c r="BP96" i="23"/>
  <c r="BO96" i="23"/>
  <c r="BN96" i="23"/>
  <c r="BM96" i="23"/>
  <c r="BL96" i="23"/>
  <c r="BK96" i="23"/>
  <c r="BJ96" i="23"/>
  <c r="BI96" i="23"/>
  <c r="BH96" i="23"/>
  <c r="BG96" i="23"/>
  <c r="BF96" i="23"/>
  <c r="BE96" i="23"/>
  <c r="BD96" i="23"/>
  <c r="BC96" i="23"/>
  <c r="BB96" i="23"/>
  <c r="BA96" i="23"/>
  <c r="AZ96" i="23"/>
  <c r="AY96" i="23"/>
  <c r="AX96" i="23"/>
  <c r="AW96" i="23"/>
  <c r="AV96" i="23"/>
  <c r="AU96" i="23"/>
  <c r="AT96" i="23"/>
  <c r="AS95" i="23"/>
  <c r="AR95" i="23"/>
  <c r="AQ95" i="23"/>
  <c r="AP95" i="23"/>
  <c r="AO95" i="23"/>
  <c r="AN95" i="23"/>
  <c r="AM95" i="23"/>
  <c r="AL95" i="23"/>
  <c r="AK95" i="23"/>
  <c r="AJ95" i="23"/>
  <c r="AI95" i="23"/>
  <c r="AH95" i="23"/>
  <c r="AG95" i="23"/>
  <c r="AF95" i="23"/>
  <c r="AE95" i="23"/>
  <c r="AD95" i="23"/>
  <c r="AC95" i="23"/>
  <c r="AB95" i="23"/>
  <c r="AA95" i="23"/>
  <c r="Z95" i="23"/>
  <c r="Y95" i="23"/>
  <c r="X95" i="23"/>
  <c r="W95" i="23"/>
  <c r="V95" i="23"/>
  <c r="U95" i="23"/>
  <c r="T95" i="23"/>
  <c r="S95" i="23"/>
  <c r="R95" i="23"/>
  <c r="Q95" i="23"/>
  <c r="P95" i="23"/>
  <c r="O95" i="23"/>
  <c r="N95" i="23"/>
  <c r="M95" i="23"/>
  <c r="L96" i="23"/>
  <c r="K96" i="23"/>
  <c r="J96" i="23"/>
  <c r="I96" i="23"/>
  <c r="CA95" i="23"/>
  <c r="BZ95" i="23"/>
  <c r="BY95" i="23"/>
  <c r="BX95" i="23"/>
  <c r="BW95" i="23"/>
  <c r="BV95" i="23"/>
  <c r="BU95" i="23"/>
  <c r="BT95" i="23"/>
  <c r="BS95" i="23"/>
  <c r="BR95" i="23"/>
  <c r="BQ95" i="23"/>
  <c r="BP95" i="23"/>
  <c r="BO95" i="23"/>
  <c r="BN95" i="23"/>
  <c r="BM95" i="23"/>
  <c r="BL95" i="23"/>
  <c r="BK95" i="23"/>
  <c r="BJ95" i="23"/>
  <c r="BI95" i="23"/>
  <c r="BH95" i="23"/>
  <c r="BG95" i="23"/>
  <c r="BF95" i="23"/>
  <c r="BE95" i="23"/>
  <c r="BD95" i="23"/>
  <c r="BC95" i="23"/>
  <c r="BB95" i="23"/>
  <c r="BA95" i="23"/>
  <c r="AZ95" i="23"/>
  <c r="AY95" i="23"/>
  <c r="AX95" i="23"/>
  <c r="AW95" i="23"/>
  <c r="AV95" i="23"/>
  <c r="AU95" i="23"/>
  <c r="AT95" i="23"/>
  <c r="AS94" i="23"/>
  <c r="AR94" i="23"/>
  <c r="AQ94" i="23"/>
  <c r="AP94" i="23"/>
  <c r="AO94" i="23"/>
  <c r="AN94" i="23"/>
  <c r="AM94" i="23"/>
  <c r="AL94" i="23"/>
  <c r="AK94" i="23"/>
  <c r="AJ94" i="23"/>
  <c r="AI94" i="23"/>
  <c r="AH94" i="23"/>
  <c r="AG94" i="23"/>
  <c r="AF94" i="23"/>
  <c r="AE94" i="23"/>
  <c r="AD94" i="23"/>
  <c r="AC94" i="23"/>
  <c r="AB94" i="23"/>
  <c r="AA94" i="23"/>
  <c r="Z94" i="23"/>
  <c r="Y94" i="23"/>
  <c r="X94" i="23"/>
  <c r="W94" i="23"/>
  <c r="V94" i="23"/>
  <c r="U94" i="23"/>
  <c r="T94" i="23"/>
  <c r="S94" i="23"/>
  <c r="R94" i="23"/>
  <c r="Q94" i="23"/>
  <c r="P94" i="23"/>
  <c r="O94" i="23"/>
  <c r="N94" i="23"/>
  <c r="M94" i="23"/>
  <c r="L95" i="23"/>
  <c r="K95" i="23"/>
  <c r="J95" i="23"/>
  <c r="I95" i="23"/>
  <c r="CA94" i="23"/>
  <c r="BZ94" i="23"/>
  <c r="BY94" i="23"/>
  <c r="BX94" i="23"/>
  <c r="BW94" i="23"/>
  <c r="BV94" i="23"/>
  <c r="BU94" i="23"/>
  <c r="BT94" i="23"/>
  <c r="BS94" i="23"/>
  <c r="BR94" i="23"/>
  <c r="BQ94" i="23"/>
  <c r="BP94" i="23"/>
  <c r="BO94" i="23"/>
  <c r="BN94" i="23"/>
  <c r="BM94" i="23"/>
  <c r="BL94" i="23"/>
  <c r="BK94" i="23"/>
  <c r="BJ94" i="23"/>
  <c r="BI94" i="23"/>
  <c r="BH94" i="23"/>
  <c r="BG94" i="23"/>
  <c r="BF94" i="23"/>
  <c r="BE94" i="23"/>
  <c r="BD94" i="23"/>
  <c r="BC94" i="23"/>
  <c r="BB94" i="23"/>
  <c r="BA94" i="23"/>
  <c r="AZ94" i="23"/>
  <c r="AY94" i="23"/>
  <c r="AX94" i="23"/>
  <c r="AW94" i="23"/>
  <c r="AV94" i="23"/>
  <c r="AU94" i="23"/>
  <c r="AT94" i="23"/>
  <c r="AS93" i="23"/>
  <c r="AR93" i="23"/>
  <c r="AQ93" i="23"/>
  <c r="AP93" i="23"/>
  <c r="AO93" i="23"/>
  <c r="AN93" i="23"/>
  <c r="AM93" i="23"/>
  <c r="AL93" i="23"/>
  <c r="AK93" i="23"/>
  <c r="AJ93" i="23"/>
  <c r="AI93" i="23"/>
  <c r="AH93" i="23"/>
  <c r="AG93" i="23"/>
  <c r="AF93" i="23"/>
  <c r="AE93" i="23"/>
  <c r="AD93" i="23"/>
  <c r="AC93" i="23"/>
  <c r="AB93" i="23"/>
  <c r="AA93" i="23"/>
  <c r="Z93" i="23"/>
  <c r="Y93" i="23"/>
  <c r="X93" i="23"/>
  <c r="W93" i="23"/>
  <c r="V93" i="23"/>
  <c r="U93" i="23"/>
  <c r="T93" i="23"/>
  <c r="S93" i="23"/>
  <c r="R93" i="23"/>
  <c r="Q93" i="23"/>
  <c r="P93" i="23"/>
  <c r="O93" i="23"/>
  <c r="N93" i="23"/>
  <c r="M93" i="23"/>
  <c r="L94" i="23"/>
  <c r="K94" i="23"/>
  <c r="J94" i="23"/>
  <c r="I94" i="23"/>
  <c r="CA93" i="23"/>
  <c r="BZ93" i="23"/>
  <c r="BY93" i="23"/>
  <c r="BX93" i="23"/>
  <c r="BW93" i="23"/>
  <c r="BV93" i="23"/>
  <c r="BU93" i="23"/>
  <c r="BT93" i="23"/>
  <c r="BS93" i="23"/>
  <c r="BR93" i="23"/>
  <c r="BQ93" i="23"/>
  <c r="BP93" i="23"/>
  <c r="BO93" i="23"/>
  <c r="BN93" i="23"/>
  <c r="BM93" i="23"/>
  <c r="BL93" i="23"/>
  <c r="BK93" i="23"/>
  <c r="BJ93" i="23"/>
  <c r="BI93" i="23"/>
  <c r="BH93" i="23"/>
  <c r="BG93" i="23"/>
  <c r="BF93" i="23"/>
  <c r="BE93" i="23"/>
  <c r="BD93" i="23"/>
  <c r="BC93" i="23"/>
  <c r="BB93" i="23"/>
  <c r="BA93" i="23"/>
  <c r="AZ93" i="23"/>
  <c r="AY93" i="23"/>
  <c r="AX93" i="23"/>
  <c r="AW93" i="23"/>
  <c r="AV93" i="23"/>
  <c r="AU93" i="23"/>
  <c r="AT93" i="23"/>
  <c r="AS92" i="23"/>
  <c r="AR92" i="23"/>
  <c r="AQ92" i="23"/>
  <c r="AP92" i="23"/>
  <c r="AO92" i="23"/>
  <c r="AN92" i="23"/>
  <c r="AM92" i="23"/>
  <c r="AL92" i="23"/>
  <c r="AK92" i="23"/>
  <c r="AJ92" i="23"/>
  <c r="AI92" i="23"/>
  <c r="AH92" i="23"/>
  <c r="AG92" i="23"/>
  <c r="AF92" i="23"/>
  <c r="AE92" i="23"/>
  <c r="AD92" i="23"/>
  <c r="AC92" i="23"/>
  <c r="AB92" i="23"/>
  <c r="AA92" i="23"/>
  <c r="Z92" i="23"/>
  <c r="Y92" i="23"/>
  <c r="X92" i="23"/>
  <c r="W92" i="23"/>
  <c r="V92" i="23"/>
  <c r="U92" i="23"/>
  <c r="T92" i="23"/>
  <c r="S92" i="23"/>
  <c r="R92" i="23"/>
  <c r="Q92" i="23"/>
  <c r="P92" i="23"/>
  <c r="O92" i="23"/>
  <c r="N92" i="23"/>
  <c r="M92" i="23"/>
  <c r="L93" i="23"/>
  <c r="K93" i="23"/>
  <c r="J93" i="23"/>
  <c r="I93" i="23"/>
  <c r="CA92" i="23"/>
  <c r="BZ92" i="23"/>
  <c r="BY92" i="23"/>
  <c r="BX92" i="23"/>
  <c r="BW92" i="23"/>
  <c r="BV92" i="23"/>
  <c r="BU92" i="23"/>
  <c r="BT92" i="23"/>
  <c r="BS92" i="23"/>
  <c r="BR92" i="23"/>
  <c r="BQ92" i="23"/>
  <c r="BP92" i="23"/>
  <c r="BO92" i="23"/>
  <c r="BN92" i="23"/>
  <c r="BM92" i="23"/>
  <c r="BL92" i="23"/>
  <c r="BK92" i="23"/>
  <c r="BJ92" i="23"/>
  <c r="BI92" i="23"/>
  <c r="BH92" i="23"/>
  <c r="BG92" i="23"/>
  <c r="BF92" i="23"/>
  <c r="BE92" i="23"/>
  <c r="BD92" i="23"/>
  <c r="BC92" i="23"/>
  <c r="BB92" i="23"/>
  <c r="BA92" i="23"/>
  <c r="AZ92" i="23"/>
  <c r="AY92" i="23"/>
  <c r="AX92" i="23"/>
  <c r="AW92" i="23"/>
  <c r="AV92" i="23"/>
  <c r="AU92" i="23"/>
  <c r="AT92" i="23"/>
  <c r="AS91" i="23"/>
  <c r="AR91" i="23"/>
  <c r="AQ91" i="23"/>
  <c r="AP91" i="23"/>
  <c r="AO91" i="23"/>
  <c r="AN91" i="23"/>
  <c r="AM91" i="23"/>
  <c r="AL91" i="23"/>
  <c r="AK91" i="23"/>
  <c r="AJ91" i="23"/>
  <c r="AI91" i="23"/>
  <c r="AH91" i="23"/>
  <c r="AG91" i="23"/>
  <c r="AF91" i="23"/>
  <c r="AE91" i="23"/>
  <c r="AD91" i="23"/>
  <c r="AC91" i="23"/>
  <c r="AB91" i="23"/>
  <c r="AA91" i="23"/>
  <c r="Z91" i="23"/>
  <c r="Y91" i="23"/>
  <c r="X91" i="23"/>
  <c r="W91" i="23"/>
  <c r="V91" i="23"/>
  <c r="U91" i="23"/>
  <c r="T91" i="23"/>
  <c r="S91" i="23"/>
  <c r="R91" i="23"/>
  <c r="Q91" i="23"/>
  <c r="P91" i="23"/>
  <c r="O91" i="23"/>
  <c r="N91" i="23"/>
  <c r="M91" i="23"/>
  <c r="L92" i="23"/>
  <c r="K92" i="23"/>
  <c r="J92" i="23"/>
  <c r="I92" i="23"/>
  <c r="CA91" i="23"/>
  <c r="BZ91" i="23"/>
  <c r="BY91" i="23"/>
  <c r="BX91" i="23"/>
  <c r="BW91" i="23"/>
  <c r="BV91" i="23"/>
  <c r="BU91" i="23"/>
  <c r="BT91" i="23"/>
  <c r="BS91" i="23"/>
  <c r="BR91" i="23"/>
  <c r="BQ91" i="23"/>
  <c r="BP91" i="23"/>
  <c r="BO91" i="23"/>
  <c r="BN91" i="23"/>
  <c r="BM91" i="23"/>
  <c r="BL91" i="23"/>
  <c r="BK91" i="23"/>
  <c r="BJ91" i="23"/>
  <c r="BI91" i="23"/>
  <c r="BH91" i="23"/>
  <c r="BG91" i="23"/>
  <c r="BF91" i="23"/>
  <c r="BE91" i="23"/>
  <c r="BD91" i="23"/>
  <c r="BC91" i="23"/>
  <c r="BB91" i="23"/>
  <c r="BA91" i="23"/>
  <c r="AZ91" i="23"/>
  <c r="AY91" i="23"/>
  <c r="AX91" i="23"/>
  <c r="AW91" i="23"/>
  <c r="AV91" i="23"/>
  <c r="AU91" i="23"/>
  <c r="AT91" i="23"/>
  <c r="AS90" i="23"/>
  <c r="AR90" i="23"/>
  <c r="AQ90" i="23"/>
  <c r="AP90" i="23"/>
  <c r="AO90" i="23"/>
  <c r="AN90" i="23"/>
  <c r="AM90" i="23"/>
  <c r="AL90" i="23"/>
  <c r="AK90" i="23"/>
  <c r="AJ90" i="23"/>
  <c r="AI90" i="23"/>
  <c r="AH90" i="23"/>
  <c r="AG90" i="23"/>
  <c r="AF90" i="23"/>
  <c r="AE90" i="23"/>
  <c r="AD90" i="23"/>
  <c r="AC90" i="23"/>
  <c r="AB90" i="23"/>
  <c r="AA90" i="23"/>
  <c r="Z90" i="23"/>
  <c r="Y90" i="23"/>
  <c r="X90" i="23"/>
  <c r="W90" i="23"/>
  <c r="V90" i="23"/>
  <c r="U90" i="23"/>
  <c r="T90" i="23"/>
  <c r="S90" i="23"/>
  <c r="R90" i="23"/>
  <c r="Q90" i="23"/>
  <c r="P90" i="23"/>
  <c r="O90" i="23"/>
  <c r="N90" i="23"/>
  <c r="M90" i="23"/>
  <c r="L91" i="23"/>
  <c r="K91" i="23"/>
  <c r="J91" i="23"/>
  <c r="I91" i="23"/>
  <c r="CA90" i="23"/>
  <c r="BZ90" i="23"/>
  <c r="BY90" i="23"/>
  <c r="BX90" i="23"/>
  <c r="BW90" i="23"/>
  <c r="BV90" i="23"/>
  <c r="BU90" i="23"/>
  <c r="BT90" i="23"/>
  <c r="BS90" i="23"/>
  <c r="BR90" i="23"/>
  <c r="BQ90" i="23"/>
  <c r="BP90" i="23"/>
  <c r="BO90" i="23"/>
  <c r="BN90" i="23"/>
  <c r="BM90" i="23"/>
  <c r="BL90" i="23"/>
  <c r="BK90" i="23"/>
  <c r="BJ90" i="23"/>
  <c r="BI90" i="23"/>
  <c r="BH90" i="23"/>
  <c r="BG90" i="23"/>
  <c r="BF90" i="23"/>
  <c r="BE90" i="23"/>
  <c r="BD90" i="23"/>
  <c r="BC90" i="23"/>
  <c r="BB90" i="23"/>
  <c r="BA90" i="23"/>
  <c r="AZ90" i="23"/>
  <c r="AY90" i="23"/>
  <c r="AX90" i="23"/>
  <c r="AW90" i="23"/>
  <c r="AV90" i="23"/>
  <c r="AU90" i="23"/>
  <c r="AT90" i="23"/>
  <c r="AS89" i="23"/>
  <c r="AR89" i="23"/>
  <c r="AQ89" i="23"/>
  <c r="AP89" i="23"/>
  <c r="AO89" i="23"/>
  <c r="AN89" i="23"/>
  <c r="AM89" i="23"/>
  <c r="AL89" i="23"/>
  <c r="AK89" i="23"/>
  <c r="AJ89" i="23"/>
  <c r="AI89" i="23"/>
  <c r="AH89" i="23"/>
  <c r="AG89" i="23"/>
  <c r="AF89" i="23"/>
  <c r="AE89" i="23"/>
  <c r="AD89" i="23"/>
  <c r="AC89" i="23"/>
  <c r="AB89" i="23"/>
  <c r="AA89" i="23"/>
  <c r="Z89" i="23"/>
  <c r="Y89" i="23"/>
  <c r="X89" i="23"/>
  <c r="W89" i="23"/>
  <c r="V89" i="23"/>
  <c r="U89" i="23"/>
  <c r="T89" i="23"/>
  <c r="S89" i="23"/>
  <c r="R89" i="23"/>
  <c r="Q89" i="23"/>
  <c r="P89" i="23"/>
  <c r="O89" i="23"/>
  <c r="N89" i="23"/>
  <c r="M89" i="23"/>
  <c r="L90" i="23"/>
  <c r="K90" i="23"/>
  <c r="J90" i="23"/>
  <c r="I90" i="23"/>
  <c r="CA89" i="23"/>
  <c r="BZ89" i="23"/>
  <c r="BY89" i="23"/>
  <c r="BX89" i="23"/>
  <c r="BW89" i="23"/>
  <c r="BV89" i="23"/>
  <c r="BU89" i="23"/>
  <c r="BT89" i="23"/>
  <c r="BS89" i="23"/>
  <c r="BR89" i="23"/>
  <c r="BQ89" i="23"/>
  <c r="BP89" i="23"/>
  <c r="BO89" i="23"/>
  <c r="BN89" i="23"/>
  <c r="BM89" i="23"/>
  <c r="BL89" i="23"/>
  <c r="BK89" i="23"/>
  <c r="BJ89" i="23"/>
  <c r="BI89" i="23"/>
  <c r="BH89" i="23"/>
  <c r="BG89" i="23"/>
  <c r="BF89" i="23"/>
  <c r="BE89" i="23"/>
  <c r="BD89" i="23"/>
  <c r="BC89" i="23"/>
  <c r="BB89" i="23"/>
  <c r="BA89" i="23"/>
  <c r="AZ89" i="23"/>
  <c r="AY89" i="23"/>
  <c r="AX89" i="23"/>
  <c r="AW89" i="23"/>
  <c r="AV89" i="23"/>
  <c r="AU89" i="23"/>
  <c r="AT89" i="23"/>
  <c r="AS88" i="23"/>
  <c r="AR88" i="23"/>
  <c r="AQ88" i="23"/>
  <c r="AP88" i="23"/>
  <c r="AO88" i="23"/>
  <c r="AN88" i="23"/>
  <c r="AM88" i="23"/>
  <c r="AL88" i="23"/>
  <c r="AK88" i="23"/>
  <c r="AJ88" i="23"/>
  <c r="AI88" i="23"/>
  <c r="AH88" i="23"/>
  <c r="AG88" i="23"/>
  <c r="AF88" i="23"/>
  <c r="AE88" i="23"/>
  <c r="AD88" i="23"/>
  <c r="AC88" i="23"/>
  <c r="AB88" i="23"/>
  <c r="AA88" i="23"/>
  <c r="Z88" i="23"/>
  <c r="Y88" i="23"/>
  <c r="X88" i="23"/>
  <c r="W88" i="23"/>
  <c r="V88" i="23"/>
  <c r="U88" i="23"/>
  <c r="T88" i="23"/>
  <c r="S88" i="23"/>
  <c r="R88" i="23"/>
  <c r="Q88" i="23"/>
  <c r="P88" i="23"/>
  <c r="O88" i="23"/>
  <c r="N88" i="23"/>
  <c r="M88" i="23"/>
  <c r="L89" i="23"/>
  <c r="K89" i="23"/>
  <c r="J89" i="23"/>
  <c r="I89" i="23"/>
  <c r="CA88" i="23"/>
  <c r="BZ88" i="23"/>
  <c r="BY88" i="23"/>
  <c r="BX88" i="23"/>
  <c r="BW88" i="23"/>
  <c r="BV88" i="23"/>
  <c r="BU88" i="23"/>
  <c r="BT88" i="23"/>
  <c r="BS88" i="23"/>
  <c r="BR88" i="23"/>
  <c r="BQ88" i="23"/>
  <c r="BP88" i="23"/>
  <c r="BO88" i="23"/>
  <c r="BN88" i="23"/>
  <c r="BM88" i="23"/>
  <c r="BL88" i="23"/>
  <c r="BK88" i="23"/>
  <c r="BJ88" i="23"/>
  <c r="BI88" i="23"/>
  <c r="BH88" i="23"/>
  <c r="BG88" i="23"/>
  <c r="BF88" i="23"/>
  <c r="BE88" i="23"/>
  <c r="BD88" i="23"/>
  <c r="BC88" i="23"/>
  <c r="BB88" i="23"/>
  <c r="BA88" i="23"/>
  <c r="AZ88" i="23"/>
  <c r="AY88" i="23"/>
  <c r="AX88" i="23"/>
  <c r="AW88" i="23"/>
  <c r="AV88" i="23"/>
  <c r="AU88" i="23"/>
  <c r="AT88" i="23"/>
  <c r="AS87" i="23"/>
  <c r="AR87" i="23"/>
  <c r="AQ87" i="23"/>
  <c r="AP87" i="23"/>
  <c r="AO87" i="23"/>
  <c r="AN87" i="23"/>
  <c r="AM87" i="23"/>
  <c r="AL87" i="23"/>
  <c r="AK87" i="23"/>
  <c r="AJ87" i="23"/>
  <c r="AI87" i="23"/>
  <c r="AH87" i="23"/>
  <c r="AG87" i="23"/>
  <c r="AF87" i="23"/>
  <c r="AE87" i="23"/>
  <c r="AD87" i="23"/>
  <c r="AC87" i="23"/>
  <c r="AB87" i="23"/>
  <c r="AA87" i="23"/>
  <c r="Z87" i="23"/>
  <c r="Y87" i="23"/>
  <c r="X87" i="23"/>
  <c r="W87" i="23"/>
  <c r="V87" i="23"/>
  <c r="U87" i="23"/>
  <c r="T87" i="23"/>
  <c r="S87" i="23"/>
  <c r="R87" i="23"/>
  <c r="Q87" i="23"/>
  <c r="P87" i="23"/>
  <c r="O87" i="23"/>
  <c r="N87" i="23"/>
  <c r="M87" i="23"/>
  <c r="L88" i="23"/>
  <c r="K88" i="23"/>
  <c r="J88" i="23"/>
  <c r="I88" i="23"/>
  <c r="CA87" i="23"/>
  <c r="BZ87" i="23"/>
  <c r="BY87" i="23"/>
  <c r="BX87" i="23"/>
  <c r="BW87" i="23"/>
  <c r="BV87" i="23"/>
  <c r="BU87" i="23"/>
  <c r="BT87" i="23"/>
  <c r="BS87" i="23"/>
  <c r="BR87" i="23"/>
  <c r="BQ87" i="23"/>
  <c r="BP87" i="23"/>
  <c r="BO87" i="23"/>
  <c r="BN87" i="23"/>
  <c r="BM87" i="23"/>
  <c r="BL87" i="23"/>
  <c r="BK87" i="23"/>
  <c r="BJ87" i="23"/>
  <c r="BI87" i="23"/>
  <c r="BH87" i="23"/>
  <c r="BG87" i="23"/>
  <c r="BF87" i="23"/>
  <c r="BE87" i="23"/>
  <c r="BD87" i="23"/>
  <c r="BC87" i="23"/>
  <c r="BB87" i="23"/>
  <c r="BA87" i="23"/>
  <c r="AZ87" i="23"/>
  <c r="AY87" i="23"/>
  <c r="AX87" i="23"/>
  <c r="AW87" i="23"/>
  <c r="AV87" i="23"/>
  <c r="AU87" i="23"/>
  <c r="AT87" i="23"/>
  <c r="AS86" i="23"/>
  <c r="AR86" i="23"/>
  <c r="AQ86" i="23"/>
  <c r="AP86" i="23"/>
  <c r="AO86" i="23"/>
  <c r="AN86" i="23"/>
  <c r="AM86" i="23"/>
  <c r="AL86" i="23"/>
  <c r="AK86" i="23"/>
  <c r="AJ86" i="23"/>
  <c r="AI86" i="23"/>
  <c r="AH86" i="23"/>
  <c r="AG86" i="23"/>
  <c r="AF86" i="23"/>
  <c r="AE86" i="23"/>
  <c r="AD86" i="23"/>
  <c r="AC86" i="23"/>
  <c r="AB86" i="23"/>
  <c r="AA86" i="23"/>
  <c r="Z86" i="23"/>
  <c r="Y86" i="23"/>
  <c r="X86" i="23"/>
  <c r="W86" i="23"/>
  <c r="V86" i="23"/>
  <c r="U86" i="23"/>
  <c r="T86" i="23"/>
  <c r="S86" i="23"/>
  <c r="R86" i="23"/>
  <c r="Q86" i="23"/>
  <c r="P86" i="23"/>
  <c r="O86" i="23"/>
  <c r="N86" i="23"/>
  <c r="M86" i="23"/>
  <c r="L87" i="23"/>
  <c r="K87" i="23"/>
  <c r="J87" i="23"/>
  <c r="I87" i="23"/>
  <c r="CA86" i="23"/>
  <c r="BZ86" i="23"/>
  <c r="BY86" i="23"/>
  <c r="BX86" i="23"/>
  <c r="BW86" i="23"/>
  <c r="BV86" i="23"/>
  <c r="BU86" i="23"/>
  <c r="BT86" i="23"/>
  <c r="BS86" i="23"/>
  <c r="BR86" i="23"/>
  <c r="BQ86" i="23"/>
  <c r="BP86" i="23"/>
  <c r="BO86" i="23"/>
  <c r="BN86" i="23"/>
  <c r="BM86" i="23"/>
  <c r="BL86" i="23"/>
  <c r="BK86" i="23"/>
  <c r="BJ86" i="23"/>
  <c r="BI86" i="23"/>
  <c r="BH86" i="23"/>
  <c r="BG86" i="23"/>
  <c r="BF86" i="23"/>
  <c r="BE86" i="23"/>
  <c r="BD86" i="23"/>
  <c r="BC86" i="23"/>
  <c r="BB86" i="23"/>
  <c r="BA86" i="23"/>
  <c r="AZ86" i="23"/>
  <c r="AY86" i="23"/>
  <c r="AX86" i="23"/>
  <c r="AW86" i="23"/>
  <c r="AV86" i="23"/>
  <c r="AU86" i="23"/>
  <c r="AT86" i="23"/>
  <c r="AS85" i="23"/>
  <c r="AR85" i="23"/>
  <c r="AQ85" i="23"/>
  <c r="AP85" i="23"/>
  <c r="AO85" i="23"/>
  <c r="AN85" i="23"/>
  <c r="AM85" i="23"/>
  <c r="AL85" i="23"/>
  <c r="AK85" i="23"/>
  <c r="AJ85" i="23"/>
  <c r="AI85" i="23"/>
  <c r="AH85" i="23"/>
  <c r="AG85" i="23"/>
  <c r="AF85" i="23"/>
  <c r="AE85" i="23"/>
  <c r="AD85" i="23"/>
  <c r="AC85" i="23"/>
  <c r="AB85" i="23"/>
  <c r="AA85" i="23"/>
  <c r="Z85" i="23"/>
  <c r="Y85" i="23"/>
  <c r="X85" i="23"/>
  <c r="W85" i="23"/>
  <c r="V85" i="23"/>
  <c r="U85" i="23"/>
  <c r="T85" i="23"/>
  <c r="S85" i="23"/>
  <c r="R85" i="23"/>
  <c r="Q85" i="23"/>
  <c r="P85" i="23"/>
  <c r="O85" i="23"/>
  <c r="N85" i="23"/>
  <c r="M85" i="23"/>
  <c r="L86" i="23"/>
  <c r="K86" i="23"/>
  <c r="J86" i="23"/>
  <c r="I86" i="23"/>
  <c r="CA85" i="23"/>
  <c r="BZ85" i="23"/>
  <c r="BY85" i="23"/>
  <c r="BX85" i="23"/>
  <c r="BW85" i="23"/>
  <c r="BV85" i="23"/>
  <c r="BU85" i="23"/>
  <c r="BT85" i="23"/>
  <c r="BS85" i="23"/>
  <c r="BR85" i="23"/>
  <c r="BQ85" i="23"/>
  <c r="BP85" i="23"/>
  <c r="BO85" i="23"/>
  <c r="BN85" i="23"/>
  <c r="BM85" i="23"/>
  <c r="BL85" i="23"/>
  <c r="BK85" i="23"/>
  <c r="BJ85" i="23"/>
  <c r="BI85" i="23"/>
  <c r="BH85" i="23"/>
  <c r="BG85" i="23"/>
  <c r="BF85" i="23"/>
  <c r="BE85" i="23"/>
  <c r="BD85" i="23"/>
  <c r="BC85" i="23"/>
  <c r="BB85" i="23"/>
  <c r="BA85" i="23"/>
  <c r="AZ85" i="23"/>
  <c r="AY85" i="23"/>
  <c r="AX85" i="23"/>
  <c r="AW85" i="23"/>
  <c r="AV85" i="23"/>
  <c r="AU85" i="23"/>
  <c r="AT85" i="23"/>
  <c r="AS84" i="23"/>
  <c r="AR84" i="23"/>
  <c r="AQ84" i="23"/>
  <c r="AP84" i="23"/>
  <c r="AO84" i="23"/>
  <c r="AN84" i="23"/>
  <c r="AM84" i="23"/>
  <c r="AL84" i="23"/>
  <c r="AK84" i="23"/>
  <c r="AJ84" i="23"/>
  <c r="AI84" i="23"/>
  <c r="AH84" i="23"/>
  <c r="AG84" i="23"/>
  <c r="AF84" i="23"/>
  <c r="AE84" i="23"/>
  <c r="AD84" i="23"/>
  <c r="AC84" i="23"/>
  <c r="AB84" i="23"/>
  <c r="AA84" i="23"/>
  <c r="Z84" i="23"/>
  <c r="Y84" i="23"/>
  <c r="X84" i="23"/>
  <c r="W84" i="23"/>
  <c r="V84" i="23"/>
  <c r="U84" i="23"/>
  <c r="T84" i="23"/>
  <c r="S84" i="23"/>
  <c r="R84" i="23"/>
  <c r="Q84" i="23"/>
  <c r="P84" i="23"/>
  <c r="O84" i="23"/>
  <c r="N84" i="23"/>
  <c r="M84" i="23"/>
  <c r="L85" i="23"/>
  <c r="K85" i="23"/>
  <c r="J85" i="23"/>
  <c r="I85" i="23"/>
  <c r="CA84" i="23"/>
  <c r="BZ84" i="23"/>
  <c r="BY84" i="23"/>
  <c r="BX84" i="23"/>
  <c r="BW84" i="23"/>
  <c r="BV84" i="23"/>
  <c r="BU84" i="23"/>
  <c r="BT84" i="23"/>
  <c r="BS84" i="23"/>
  <c r="BR84" i="23"/>
  <c r="BQ84" i="23"/>
  <c r="BP84" i="23"/>
  <c r="BO84" i="23"/>
  <c r="BN84" i="23"/>
  <c r="BM84" i="23"/>
  <c r="BL84" i="23"/>
  <c r="BK84" i="23"/>
  <c r="BJ84" i="23"/>
  <c r="BI84" i="23"/>
  <c r="BH84" i="23"/>
  <c r="BG84" i="23"/>
  <c r="BF84" i="23"/>
  <c r="BE84" i="23"/>
  <c r="BD84" i="23"/>
  <c r="BC84" i="23"/>
  <c r="BB84" i="23"/>
  <c r="BA84" i="23"/>
  <c r="AZ84" i="23"/>
  <c r="AY84" i="23"/>
  <c r="AX84" i="23"/>
  <c r="AW84" i="23"/>
  <c r="AV84" i="23"/>
  <c r="AU84" i="23"/>
  <c r="AT84" i="23"/>
  <c r="AS83" i="23"/>
  <c r="AR83" i="23"/>
  <c r="AQ83" i="23"/>
  <c r="AP83" i="23"/>
  <c r="AO83" i="23"/>
  <c r="AN83" i="23"/>
  <c r="AM83" i="23"/>
  <c r="AL83" i="23"/>
  <c r="AK83" i="23"/>
  <c r="AJ83" i="23"/>
  <c r="AI83" i="23"/>
  <c r="AH83" i="23"/>
  <c r="AG83" i="23"/>
  <c r="AF83" i="23"/>
  <c r="AE83" i="23"/>
  <c r="AD83" i="23"/>
  <c r="AC83" i="23"/>
  <c r="AB83" i="23"/>
  <c r="AA83" i="23"/>
  <c r="Z83" i="23"/>
  <c r="Y83" i="23"/>
  <c r="X83" i="23"/>
  <c r="W83" i="23"/>
  <c r="V83" i="23"/>
  <c r="U83" i="23"/>
  <c r="T83" i="23"/>
  <c r="S83" i="23"/>
  <c r="R83" i="23"/>
  <c r="Q83" i="23"/>
  <c r="P83" i="23"/>
  <c r="O83" i="23"/>
  <c r="N83" i="23"/>
  <c r="M83" i="23"/>
  <c r="L84" i="23"/>
  <c r="K84" i="23"/>
  <c r="J84" i="23"/>
  <c r="I84" i="23"/>
  <c r="CA83" i="23"/>
  <c r="BZ83" i="23"/>
  <c r="BY83" i="23"/>
  <c r="BX83" i="23"/>
  <c r="BW83" i="23"/>
  <c r="BV83" i="23"/>
  <c r="BU83" i="23"/>
  <c r="BT83" i="23"/>
  <c r="BS83" i="23"/>
  <c r="BR83" i="23"/>
  <c r="BQ83" i="23"/>
  <c r="BP83" i="23"/>
  <c r="BO83" i="23"/>
  <c r="BN83" i="23"/>
  <c r="BM83" i="23"/>
  <c r="BL83" i="23"/>
  <c r="BK83" i="23"/>
  <c r="BJ83" i="23"/>
  <c r="BI83" i="23"/>
  <c r="BH83" i="23"/>
  <c r="BG83" i="23"/>
  <c r="BF83" i="23"/>
  <c r="BE83" i="23"/>
  <c r="BD83" i="23"/>
  <c r="BC83" i="23"/>
  <c r="BB83" i="23"/>
  <c r="BA83" i="23"/>
  <c r="AZ83" i="23"/>
  <c r="AY83" i="23"/>
  <c r="AX83" i="23"/>
  <c r="AW83" i="23"/>
  <c r="AV83" i="23"/>
  <c r="AU83" i="23"/>
  <c r="AT83" i="23"/>
  <c r="AS82" i="23"/>
  <c r="AR82" i="23"/>
  <c r="AQ82" i="23"/>
  <c r="AP82" i="23"/>
  <c r="AO82" i="23"/>
  <c r="AN82" i="23"/>
  <c r="AM82" i="23"/>
  <c r="AL82" i="23"/>
  <c r="AK82" i="23"/>
  <c r="AJ82" i="23"/>
  <c r="AI82" i="23"/>
  <c r="AH82" i="23"/>
  <c r="AG82" i="23"/>
  <c r="AF82" i="23"/>
  <c r="AE82" i="23"/>
  <c r="AD82" i="23"/>
  <c r="AC82" i="23"/>
  <c r="AB82" i="23"/>
  <c r="AA82" i="23"/>
  <c r="Z82" i="23"/>
  <c r="Y82" i="23"/>
  <c r="X82" i="23"/>
  <c r="W82" i="23"/>
  <c r="V82" i="23"/>
  <c r="U82" i="23"/>
  <c r="T82" i="23"/>
  <c r="S82" i="23"/>
  <c r="R82" i="23"/>
  <c r="Q82" i="23"/>
  <c r="P82" i="23"/>
  <c r="O82" i="23"/>
  <c r="N82" i="23"/>
  <c r="M82" i="23"/>
  <c r="L83" i="23"/>
  <c r="K83" i="23"/>
  <c r="J83" i="23"/>
  <c r="I83" i="23"/>
  <c r="CA82" i="23"/>
  <c r="BZ82" i="23"/>
  <c r="BY82" i="23"/>
  <c r="BX82" i="23"/>
  <c r="BW82" i="23"/>
  <c r="BV82" i="23"/>
  <c r="BU82" i="23"/>
  <c r="BT82" i="23"/>
  <c r="BS82" i="23"/>
  <c r="BR82" i="23"/>
  <c r="BQ82" i="23"/>
  <c r="BP82" i="23"/>
  <c r="BO82" i="23"/>
  <c r="BN82" i="23"/>
  <c r="BM82" i="23"/>
  <c r="BL82" i="23"/>
  <c r="BK82" i="23"/>
  <c r="BJ82" i="23"/>
  <c r="BI82" i="23"/>
  <c r="BH82" i="23"/>
  <c r="BG82" i="23"/>
  <c r="BF82" i="23"/>
  <c r="BE82" i="23"/>
  <c r="BD82" i="23"/>
  <c r="BC82" i="23"/>
  <c r="BB82" i="23"/>
  <c r="BA82" i="23"/>
  <c r="AZ82" i="23"/>
  <c r="AY82" i="23"/>
  <c r="AX82" i="23"/>
  <c r="AW82" i="23"/>
  <c r="AV82" i="23"/>
  <c r="AU82" i="23"/>
  <c r="AT82" i="23"/>
  <c r="AS81" i="23"/>
  <c r="AR81" i="23"/>
  <c r="AQ81" i="23"/>
  <c r="AP81" i="23"/>
  <c r="AO81" i="23"/>
  <c r="AN81" i="23"/>
  <c r="AM81" i="23"/>
  <c r="AL81" i="23"/>
  <c r="AK81" i="23"/>
  <c r="AJ81" i="23"/>
  <c r="AI81" i="23"/>
  <c r="AH81" i="23"/>
  <c r="AG81" i="23"/>
  <c r="AF81" i="23"/>
  <c r="AE81" i="23"/>
  <c r="AD81" i="23"/>
  <c r="AC81" i="23"/>
  <c r="AB81" i="23"/>
  <c r="AA81" i="23"/>
  <c r="Z81" i="23"/>
  <c r="Y81" i="23"/>
  <c r="X81" i="23"/>
  <c r="W81" i="23"/>
  <c r="V81" i="23"/>
  <c r="U81" i="23"/>
  <c r="T81" i="23"/>
  <c r="S81" i="23"/>
  <c r="R81" i="23"/>
  <c r="Q81" i="23"/>
  <c r="P81" i="23"/>
  <c r="O81" i="23"/>
  <c r="N81" i="23"/>
  <c r="M81" i="23"/>
  <c r="L82" i="23"/>
  <c r="K82" i="23"/>
  <c r="J82" i="23"/>
  <c r="I82" i="23"/>
  <c r="CA81" i="23"/>
  <c r="BZ81" i="23"/>
  <c r="BY81" i="23"/>
  <c r="BX81" i="23"/>
  <c r="BW81" i="23"/>
  <c r="BV81" i="23"/>
  <c r="BU81" i="23"/>
  <c r="BT81" i="23"/>
  <c r="BS81" i="23"/>
  <c r="BR81" i="23"/>
  <c r="BQ81" i="23"/>
  <c r="BP81" i="23"/>
  <c r="BO81" i="23"/>
  <c r="BN81" i="23"/>
  <c r="BM81" i="23"/>
  <c r="BL81" i="23"/>
  <c r="BK81" i="23"/>
  <c r="BJ81" i="23"/>
  <c r="BI81" i="23"/>
  <c r="BH81" i="23"/>
  <c r="BG81" i="23"/>
  <c r="BF81" i="23"/>
  <c r="BE81" i="23"/>
  <c r="BD81" i="23"/>
  <c r="BC81" i="23"/>
  <c r="BB81" i="23"/>
  <c r="BA81" i="23"/>
  <c r="AZ81" i="23"/>
  <c r="AY81" i="23"/>
  <c r="AX81" i="23"/>
  <c r="AW81" i="23"/>
  <c r="AV81" i="23"/>
  <c r="AU81" i="23"/>
  <c r="AT81" i="23"/>
  <c r="AS80" i="23"/>
  <c r="AR80" i="23"/>
  <c r="AQ80" i="23"/>
  <c r="AP80" i="23"/>
  <c r="AO80" i="23"/>
  <c r="AN80" i="23"/>
  <c r="AM80" i="23"/>
  <c r="AL80" i="23"/>
  <c r="AK80" i="23"/>
  <c r="AJ80" i="23"/>
  <c r="AI80" i="23"/>
  <c r="AH80" i="23"/>
  <c r="AG80" i="23"/>
  <c r="AF80" i="23"/>
  <c r="AE80" i="23"/>
  <c r="AD80" i="23"/>
  <c r="AC80" i="23"/>
  <c r="AB80" i="23"/>
  <c r="AA80" i="23"/>
  <c r="Z80" i="23"/>
  <c r="Y80" i="23"/>
  <c r="X80" i="23"/>
  <c r="W80" i="23"/>
  <c r="V80" i="23"/>
  <c r="U80" i="23"/>
  <c r="T80" i="23"/>
  <c r="S80" i="23"/>
  <c r="R80" i="23"/>
  <c r="Q80" i="23"/>
  <c r="P80" i="23"/>
  <c r="O80" i="23"/>
  <c r="N80" i="23"/>
  <c r="M80" i="23"/>
  <c r="L81" i="23"/>
  <c r="K81" i="23"/>
  <c r="J81" i="23"/>
  <c r="I81" i="23"/>
  <c r="CA80" i="23"/>
  <c r="BZ80" i="23"/>
  <c r="BY80" i="23"/>
  <c r="BX80" i="23"/>
  <c r="BW80" i="23"/>
  <c r="BV80" i="23"/>
  <c r="BU80" i="23"/>
  <c r="BT80" i="23"/>
  <c r="BS80" i="23"/>
  <c r="BR80" i="23"/>
  <c r="BQ80" i="23"/>
  <c r="BP80" i="23"/>
  <c r="BO80" i="23"/>
  <c r="BN80" i="23"/>
  <c r="BM80" i="23"/>
  <c r="BL80" i="23"/>
  <c r="BK80" i="23"/>
  <c r="BJ80" i="23"/>
  <c r="BI80" i="23"/>
  <c r="BH80" i="23"/>
  <c r="BG80" i="23"/>
  <c r="BF80" i="23"/>
  <c r="BE80" i="23"/>
  <c r="BD80" i="23"/>
  <c r="BC80" i="23"/>
  <c r="BB80" i="23"/>
  <c r="BA80" i="23"/>
  <c r="AZ80" i="23"/>
  <c r="AY80" i="23"/>
  <c r="AX80" i="23"/>
  <c r="AW80" i="23"/>
  <c r="AV80" i="23"/>
  <c r="AU80" i="23"/>
  <c r="AT80" i="23"/>
  <c r="AS79" i="23"/>
  <c r="AR79" i="23"/>
  <c r="AQ79" i="23"/>
  <c r="AP79" i="23"/>
  <c r="AO79" i="23"/>
  <c r="AN79" i="23"/>
  <c r="AM79" i="23"/>
  <c r="AL79" i="23"/>
  <c r="AK79" i="23"/>
  <c r="AJ79" i="23"/>
  <c r="AI79" i="23"/>
  <c r="AH79" i="23"/>
  <c r="AG79" i="23"/>
  <c r="AF79" i="23"/>
  <c r="AE79" i="23"/>
  <c r="AD79" i="23"/>
  <c r="AC79" i="23"/>
  <c r="AB79" i="23"/>
  <c r="AA79" i="23"/>
  <c r="Z79" i="23"/>
  <c r="Y79" i="23"/>
  <c r="X79" i="23"/>
  <c r="W79" i="23"/>
  <c r="V79" i="23"/>
  <c r="U79" i="23"/>
  <c r="T79" i="23"/>
  <c r="S79" i="23"/>
  <c r="R79" i="23"/>
  <c r="Q79" i="23"/>
  <c r="P79" i="23"/>
  <c r="O79" i="23"/>
  <c r="N79" i="23"/>
  <c r="M79" i="23"/>
  <c r="L80" i="23"/>
  <c r="K80" i="23"/>
  <c r="J80" i="23"/>
  <c r="I80" i="23"/>
  <c r="BG77" i="23"/>
  <c r="BD77" i="23"/>
  <c r="BJ77" i="23" s="1"/>
  <c r="AX77" i="23"/>
  <c r="AM76" i="23"/>
  <c r="AG76" i="23"/>
  <c r="BJ76" i="23"/>
  <c r="BG76" i="23"/>
  <c r="BD76" i="23"/>
  <c r="AX76" i="23"/>
  <c r="AM75" i="23"/>
  <c r="AG75" i="23"/>
  <c r="BG75" i="23"/>
  <c r="BJ75" i="23" s="1"/>
  <c r="BD75" i="23"/>
  <c r="AX75" i="23"/>
  <c r="AM74" i="23"/>
  <c r="AG74" i="23"/>
  <c r="BG74" i="23"/>
  <c r="BD74" i="23"/>
  <c r="AX74" i="23"/>
  <c r="AM73" i="23"/>
  <c r="AG73" i="23"/>
  <c r="BG73" i="23"/>
  <c r="BD73" i="23"/>
  <c r="AX73" i="23"/>
  <c r="AM72" i="23"/>
  <c r="AG72" i="23"/>
  <c r="BG72" i="23"/>
  <c r="BJ72" i="23" s="1"/>
  <c r="BD72" i="23"/>
  <c r="AX72" i="23"/>
  <c r="AM71" i="23"/>
  <c r="AG71" i="23"/>
  <c r="BG71" i="23"/>
  <c r="BD71" i="23"/>
  <c r="AX71" i="23"/>
  <c r="AM70" i="23"/>
  <c r="AG70" i="23"/>
  <c r="BG70" i="23"/>
  <c r="BJ70" i="23" s="1"/>
  <c r="BD70" i="23"/>
  <c r="AX70" i="23"/>
  <c r="AM69" i="23"/>
  <c r="AG69" i="23"/>
  <c r="CN66" i="23"/>
  <c r="B66" i="23"/>
  <c r="CN65" i="23"/>
  <c r="B65" i="23"/>
  <c r="CN64" i="23"/>
  <c r="B64" i="23"/>
  <c r="CN63" i="23"/>
  <c r="B63" i="23"/>
  <c r="CN60" i="23"/>
  <c r="H60" i="23" a="1"/>
  <c r="H60" i="23" s="1"/>
  <c r="C60" i="23"/>
  <c r="B60" i="23"/>
  <c r="CN59" i="23"/>
  <c r="H59" i="23" a="1"/>
  <c r="H59" i="23" s="1"/>
  <c r="C59" i="23"/>
  <c r="B59" i="23"/>
  <c r="CN58" i="23"/>
  <c r="H58" i="23" a="1"/>
  <c r="H58" i="23" s="1"/>
  <c r="C58" i="23"/>
  <c r="B58" i="23"/>
  <c r="CN57" i="23"/>
  <c r="H57" i="23" a="1"/>
  <c r="H57" i="23" s="1"/>
  <c r="C57" i="23"/>
  <c r="B57" i="23"/>
  <c r="CN56" i="23"/>
  <c r="H56" i="23" a="1"/>
  <c r="H56" i="23" s="1"/>
  <c r="C56" i="23"/>
  <c r="B56" i="23"/>
  <c r="CN55" i="23"/>
  <c r="H55" i="23" a="1"/>
  <c r="H55" i="23" s="1"/>
  <c r="C55" i="23"/>
  <c r="B55" i="23"/>
  <c r="CN54" i="23"/>
  <c r="H54" i="23" a="1"/>
  <c r="H54" i="23" s="1"/>
  <c r="C54" i="23"/>
  <c r="B54" i="23"/>
  <c r="CN53" i="23"/>
  <c r="H53" i="23" a="1"/>
  <c r="H53" i="23" s="1"/>
  <c r="C53" i="23"/>
  <c r="B53" i="23"/>
  <c r="CN52" i="23"/>
  <c r="H52" i="23" a="1"/>
  <c r="H52" i="23" s="1"/>
  <c r="C52" i="23"/>
  <c r="B52" i="23"/>
  <c r="CN51" i="23"/>
  <c r="H51" i="23" a="1"/>
  <c r="H51" i="23" s="1"/>
  <c r="C51" i="23"/>
  <c r="B51" i="23"/>
  <c r="CN50" i="23"/>
  <c r="H50" i="23" a="1"/>
  <c r="H50" i="23" s="1"/>
  <c r="C50" i="23"/>
  <c r="B50" i="23"/>
  <c r="CN49" i="23"/>
  <c r="H49" i="23" a="1"/>
  <c r="H49" i="23" s="1"/>
  <c r="C49" i="23"/>
  <c r="B49" i="23"/>
  <c r="CN48" i="23"/>
  <c r="H48" i="23" a="1"/>
  <c r="H48" i="23" s="1"/>
  <c r="C48" i="23"/>
  <c r="B48" i="23"/>
  <c r="CN47" i="23"/>
  <c r="H47" i="23" a="1"/>
  <c r="H47" i="23" s="1"/>
  <c r="C47" i="23"/>
  <c r="B47" i="23"/>
  <c r="CN46" i="23"/>
  <c r="H46" i="23" a="1"/>
  <c r="H46" i="23" s="1"/>
  <c r="C46" i="23"/>
  <c r="B46" i="23"/>
  <c r="CN45" i="23"/>
  <c r="H45" i="23" a="1"/>
  <c r="H45" i="23" s="1"/>
  <c r="C45" i="23"/>
  <c r="B45" i="23"/>
  <c r="CN44" i="23"/>
  <c r="H44" i="23" a="1"/>
  <c r="H44" i="23" s="1"/>
  <c r="C44" i="23"/>
  <c r="B44" i="23"/>
  <c r="CN43" i="23"/>
  <c r="H43" i="23" a="1"/>
  <c r="H43" i="23" s="1"/>
  <c r="C43" i="23"/>
  <c r="B43" i="23"/>
  <c r="CN42" i="23"/>
  <c r="H42" i="23" a="1"/>
  <c r="H42" i="23" s="1"/>
  <c r="C42" i="23"/>
  <c r="B42" i="23"/>
  <c r="CN41" i="23"/>
  <c r="H41" i="23" a="1"/>
  <c r="H41" i="23" s="1"/>
  <c r="C41" i="23"/>
  <c r="B41" i="23"/>
  <c r="CN40" i="23"/>
  <c r="H40" i="23" a="1"/>
  <c r="H40" i="23" s="1"/>
  <c r="C40" i="23"/>
  <c r="B40" i="23"/>
  <c r="CN39" i="23"/>
  <c r="H39" i="23" a="1"/>
  <c r="H39" i="23" s="1"/>
  <c r="C39" i="23"/>
  <c r="B39" i="23"/>
  <c r="CN38" i="23"/>
  <c r="H38" i="23" a="1"/>
  <c r="H38" i="23" s="1"/>
  <c r="C38" i="23"/>
  <c r="B38" i="23"/>
  <c r="CN37" i="23"/>
  <c r="H37" i="23" a="1"/>
  <c r="H37" i="23" s="1"/>
  <c r="C37" i="23"/>
  <c r="B37" i="23"/>
  <c r="CN36" i="23"/>
  <c r="H36" i="23" a="1"/>
  <c r="H36" i="23" s="1"/>
  <c r="C36" i="23"/>
  <c r="B36" i="23"/>
  <c r="CN35" i="23"/>
  <c r="H35" i="23" a="1"/>
  <c r="H35" i="23" s="1"/>
  <c r="C35" i="23"/>
  <c r="B35" i="23"/>
  <c r="CN34" i="23"/>
  <c r="H34" i="23" a="1"/>
  <c r="H34" i="23" s="1"/>
  <c r="C34" i="23"/>
  <c r="B34" i="23"/>
  <c r="CN33" i="23"/>
  <c r="H33" i="23" a="1"/>
  <c r="H33" i="23" s="1"/>
  <c r="C33" i="23"/>
  <c r="B33" i="23"/>
  <c r="CN32" i="23"/>
  <c r="H32" i="23" a="1"/>
  <c r="H32" i="23" s="1"/>
  <c r="C32" i="23"/>
  <c r="B32" i="23"/>
  <c r="CN31" i="23"/>
  <c r="H31" i="23" a="1"/>
  <c r="H31" i="23" s="1"/>
  <c r="C31" i="23"/>
  <c r="B31" i="23"/>
  <c r="CN30" i="23"/>
  <c r="H30" i="23" a="1"/>
  <c r="H30" i="23" s="1"/>
  <c r="C30" i="23"/>
  <c r="B30" i="23"/>
  <c r="CN29" i="23"/>
  <c r="H29" i="23" a="1"/>
  <c r="H29" i="23" s="1"/>
  <c r="C29" i="23"/>
  <c r="B29" i="23"/>
  <c r="CN28" i="23"/>
  <c r="H28" i="23" a="1"/>
  <c r="H28" i="23" s="1"/>
  <c r="C28" i="23"/>
  <c r="B28" i="23"/>
  <c r="CN27" i="23"/>
  <c r="H27" i="23" a="1"/>
  <c r="H27" i="23" s="1"/>
  <c r="C27" i="23"/>
  <c r="B27" i="23"/>
  <c r="CN26" i="23"/>
  <c r="H26" i="23" a="1"/>
  <c r="H26" i="23" s="1"/>
  <c r="C26" i="23"/>
  <c r="B26" i="23"/>
  <c r="CN25" i="23"/>
  <c r="H25" i="23" a="1"/>
  <c r="H25" i="23" s="1"/>
  <c r="C25" i="23"/>
  <c r="B25" i="23"/>
  <c r="CN24" i="23"/>
  <c r="H24" i="23" a="1"/>
  <c r="H24" i="23" s="1"/>
  <c r="C24" i="23"/>
  <c r="B24" i="23"/>
  <c r="CN23" i="23"/>
  <c r="H23" i="23" a="1"/>
  <c r="H23" i="23" s="1"/>
  <c r="C23" i="23"/>
  <c r="B23" i="23"/>
  <c r="CN22" i="23"/>
  <c r="H22" i="23" a="1"/>
  <c r="H22" i="23" s="1"/>
  <c r="C22" i="23"/>
  <c r="B22" i="23"/>
  <c r="CN21" i="23"/>
  <c r="H21" i="23" a="1"/>
  <c r="H21" i="23" s="1"/>
  <c r="C21" i="23"/>
  <c r="B21" i="23"/>
  <c r="CN20" i="23"/>
  <c r="H20" i="23" a="1"/>
  <c r="H20" i="23" s="1"/>
  <c r="C20" i="23"/>
  <c r="B20" i="23"/>
  <c r="CN19" i="23"/>
  <c r="H19" i="23" a="1"/>
  <c r="H19" i="23" s="1"/>
  <c r="C19" i="23"/>
  <c r="B19" i="23"/>
  <c r="CN18" i="23"/>
  <c r="H18" i="23" a="1"/>
  <c r="H18" i="23" s="1"/>
  <c r="C18" i="23"/>
  <c r="B18" i="23"/>
  <c r="CN17" i="23"/>
  <c r="H17" i="23" a="1"/>
  <c r="H17" i="23" s="1"/>
  <c r="C17" i="23"/>
  <c r="B17" i="23"/>
  <c r="CN16" i="23"/>
  <c r="H16" i="23" a="1"/>
  <c r="H16" i="23" s="1"/>
  <c r="C16" i="23"/>
  <c r="B16" i="23"/>
  <c r="CN15" i="23"/>
  <c r="H15" i="23" a="1"/>
  <c r="H15" i="23" s="1"/>
  <c r="C15" i="23"/>
  <c r="B15" i="23"/>
  <c r="CN14" i="23"/>
  <c r="C14" i="23"/>
  <c r="B14" i="23"/>
  <c r="CN13" i="23"/>
  <c r="C13" i="23"/>
  <c r="B13" i="23"/>
  <c r="CN12" i="23"/>
  <c r="H12" i="23" a="1"/>
  <c r="H12" i="23" s="1"/>
  <c r="C12" i="23"/>
  <c r="B12" i="23"/>
  <c r="CN11" i="23"/>
  <c r="H11" i="23" a="1"/>
  <c r="H11" i="23" s="1"/>
  <c r="C11" i="23"/>
  <c r="B11" i="23"/>
  <c r="CN10" i="23"/>
  <c r="C10" i="23"/>
  <c r="B10" i="23"/>
  <c r="CN9" i="23"/>
  <c r="C9" i="23"/>
  <c r="B9" i="23"/>
  <c r="CN8" i="23"/>
  <c r="H8" i="23" a="1"/>
  <c r="H8" i="23" s="1"/>
  <c r="C8" i="23"/>
  <c r="B8" i="23"/>
  <c r="CN7" i="23"/>
  <c r="H7" i="23" a="1"/>
  <c r="H7" i="23" s="1"/>
  <c r="C7" i="23"/>
  <c r="B7" i="23"/>
  <c r="CN6" i="23"/>
  <c r="H6" i="23" a="1"/>
  <c r="H6" i="23" s="1"/>
  <c r="C6" i="23"/>
  <c r="B6" i="23"/>
  <c r="CN5" i="23"/>
  <c r="H5" i="23" a="1"/>
  <c r="H5" i="23" s="1"/>
  <c r="C5" i="23"/>
  <c r="B5" i="23"/>
  <c r="CZ3" i="23"/>
  <c r="BJ71" i="23" l="1"/>
  <c r="BJ74" i="23"/>
  <c r="BJ73" i="23"/>
  <c r="J2" i="28"/>
  <c r="CZ2" i="28" s="1"/>
  <c r="P2" i="28" s="1"/>
  <c r="J2" i="27"/>
  <c r="CZ2" i="27" s="1"/>
  <c r="P2" i="27" s="1"/>
  <c r="J2" i="26"/>
  <c r="CZ2" i="26" s="1"/>
  <c r="P2" i="26" s="1"/>
  <c r="J2" i="25"/>
  <c r="CZ2" i="25" s="1"/>
  <c r="P2" i="25" s="1"/>
  <c r="J2" i="24"/>
  <c r="CZ2" i="24" s="1"/>
  <c r="P2" i="24" s="1"/>
  <c r="J2" i="29"/>
  <c r="CZ2" i="29" s="1"/>
  <c r="P2" i="29" s="1"/>
  <c r="BJ76" i="29"/>
  <c r="BJ72" i="29"/>
  <c r="J2" i="23"/>
  <c r="CZ2" i="23" s="1"/>
  <c r="P2" i="23" s="1"/>
  <c r="BJ71" i="29"/>
  <c r="BN77" i="28"/>
  <c r="BN77" i="25"/>
  <c r="H89" i="29"/>
  <c r="H81" i="29"/>
  <c r="H94" i="29"/>
  <c r="H96" i="29"/>
  <c r="H97" i="29"/>
  <c r="H98" i="29"/>
  <c r="H91" i="29"/>
  <c r="H92" i="29"/>
  <c r="H93" i="29"/>
  <c r="H95" i="29"/>
  <c r="H88" i="29"/>
  <c r="H90" i="29"/>
  <c r="H80" i="29"/>
  <c r="H83" i="29"/>
  <c r="H84" i="29"/>
  <c r="H85" i="29"/>
  <c r="H86" i="29"/>
  <c r="H87" i="29"/>
  <c r="H82" i="29"/>
  <c r="H98" i="28"/>
  <c r="H80" i="28"/>
  <c r="H81" i="28"/>
  <c r="H82" i="28"/>
  <c r="H83" i="28"/>
  <c r="H84" i="28"/>
  <c r="H85" i="28"/>
  <c r="H86" i="28"/>
  <c r="H87" i="28"/>
  <c r="H88" i="28"/>
  <c r="H89" i="28"/>
  <c r="H90" i="28"/>
  <c r="H91" i="28"/>
  <c r="H92" i="28"/>
  <c r="H93" i="28"/>
  <c r="H94" i="28"/>
  <c r="H95" i="28"/>
  <c r="H96" i="28"/>
  <c r="H97" i="28"/>
  <c r="H82" i="27"/>
  <c r="BN77" i="27"/>
  <c r="H89" i="27"/>
  <c r="H93" i="27"/>
  <c r="H94" i="27"/>
  <c r="H95" i="27"/>
  <c r="H96" i="27"/>
  <c r="H97" i="27"/>
  <c r="H98" i="27"/>
  <c r="H84" i="27"/>
  <c r="H90" i="27"/>
  <c r="H92" i="27"/>
  <c r="H81" i="27"/>
  <c r="H80" i="27"/>
  <c r="H83" i="27"/>
  <c r="H86" i="27"/>
  <c r="H88" i="27"/>
  <c r="H85" i="27"/>
  <c r="H87" i="27"/>
  <c r="H91" i="27"/>
  <c r="BN77" i="26"/>
  <c r="H90" i="26"/>
  <c r="H91" i="26"/>
  <c r="H92" i="26"/>
  <c r="H94" i="26"/>
  <c r="H95" i="26"/>
  <c r="H97" i="26"/>
  <c r="H98" i="26"/>
  <c r="H85" i="26"/>
  <c r="H89" i="26"/>
  <c r="H96" i="26"/>
  <c r="H81" i="26"/>
  <c r="H88" i="26"/>
  <c r="H93" i="26"/>
  <c r="H80" i="26"/>
  <c r="H82" i="26"/>
  <c r="H83" i="26"/>
  <c r="H84" i="26"/>
  <c r="H86" i="26"/>
  <c r="H87" i="26"/>
  <c r="H80" i="25"/>
  <c r="H98" i="25"/>
  <c r="H96" i="25"/>
  <c r="H94" i="25"/>
  <c r="H91" i="25"/>
  <c r="H90" i="25"/>
  <c r="H89" i="25"/>
  <c r="H86" i="25"/>
  <c r="H83" i="25"/>
  <c r="H82" i="25"/>
  <c r="H97" i="25"/>
  <c r="H95" i="25"/>
  <c r="H93" i="25"/>
  <c r="H92" i="25"/>
  <c r="H88" i="25"/>
  <c r="H87" i="25"/>
  <c r="H85" i="25"/>
  <c r="H84" i="25"/>
  <c r="H81" i="25"/>
  <c r="H91" i="24"/>
  <c r="BN77" i="24"/>
  <c r="H87" i="24"/>
  <c r="H92" i="24"/>
  <c r="H94" i="24"/>
  <c r="H96" i="24"/>
  <c r="H97" i="24"/>
  <c r="H98" i="24"/>
  <c r="H85" i="24"/>
  <c r="H80" i="24"/>
  <c r="H95" i="24"/>
  <c r="H82" i="24"/>
  <c r="H84" i="24"/>
  <c r="H86" i="24"/>
  <c r="H88" i="24"/>
  <c r="H90" i="24"/>
  <c r="H93" i="24"/>
  <c r="H81" i="24"/>
  <c r="H83" i="24"/>
  <c r="H89" i="24"/>
  <c r="H85" i="23"/>
  <c r="BN77" i="23"/>
  <c r="H80" i="23"/>
  <c r="H93" i="23"/>
  <c r="H96" i="23"/>
  <c r="H97" i="23"/>
  <c r="H98" i="23"/>
  <c r="H86" i="23"/>
  <c r="H88" i="23"/>
  <c r="H91" i="23"/>
  <c r="H94" i="23"/>
  <c r="H95" i="23"/>
  <c r="H87" i="23"/>
  <c r="H90" i="23"/>
  <c r="H89" i="23"/>
  <c r="H82" i="23"/>
  <c r="H84" i="23"/>
  <c r="H92" i="23"/>
  <c r="H81" i="23"/>
  <c r="H83" i="23"/>
  <c r="BG71" i="21"/>
  <c r="BG72" i="21"/>
  <c r="BG73" i="21"/>
  <c r="BG74" i="21"/>
  <c r="BG75" i="21"/>
  <c r="BG76" i="21"/>
  <c r="BG77" i="21"/>
  <c r="BD71" i="21"/>
  <c r="BD72" i="21"/>
  <c r="BD73" i="21"/>
  <c r="BD74" i="21"/>
  <c r="BD75" i="21"/>
  <c r="BD76" i="21"/>
  <c r="BD77" i="21"/>
  <c r="AX71" i="21"/>
  <c r="AX72" i="21"/>
  <c r="AX73" i="21"/>
  <c r="AX74" i="21"/>
  <c r="AX75" i="21"/>
  <c r="AX76" i="21"/>
  <c r="AX77" i="21"/>
  <c r="AM71" i="21"/>
  <c r="AM72" i="21"/>
  <c r="AM73" i="21"/>
  <c r="AM74" i="21"/>
  <c r="AM75" i="21"/>
  <c r="AM76" i="21"/>
  <c r="AM77" i="21"/>
  <c r="AG71" i="21"/>
  <c r="AG72" i="21"/>
  <c r="AG73" i="21"/>
  <c r="AG74" i="21"/>
  <c r="AG75" i="21"/>
  <c r="AG76" i="21"/>
  <c r="AG77" i="21"/>
  <c r="BG70" i="21"/>
  <c r="BD70" i="21"/>
  <c r="AX70" i="21"/>
  <c r="AM70" i="21"/>
  <c r="AG70" i="21"/>
  <c r="BN77" i="29" l="1"/>
  <c r="B54" i="21"/>
  <c r="C54" i="21"/>
  <c r="H54" i="21" a="1"/>
  <c r="H54" i="21" s="1"/>
  <c r="CN54" i="21"/>
  <c r="B165" i="9" l="1"/>
  <c r="B166" i="9"/>
  <c r="B167" i="9"/>
  <c r="B168" i="9"/>
  <c r="B169" i="9"/>
  <c r="B170" i="9"/>
  <c r="B171" i="9"/>
  <c r="B172" i="9"/>
  <c r="B173" i="9"/>
  <c r="B174" i="9"/>
  <c r="B175" i="9"/>
  <c r="B176" i="9"/>
  <c r="B177" i="9"/>
  <c r="B178" i="9"/>
  <c r="B179" i="9"/>
  <c r="B181" i="9"/>
  <c r="B182" i="9"/>
  <c r="B183" i="9"/>
  <c r="B184" i="9"/>
  <c r="B185" i="9"/>
  <c r="B186" i="9"/>
  <c r="B187" i="9"/>
  <c r="B188" i="9"/>
  <c r="B189" i="9"/>
  <c r="B190" i="9"/>
  <c r="B191" i="9"/>
  <c r="B192" i="9"/>
  <c r="B193" i="9"/>
  <c r="B194" i="9"/>
  <c r="B195" i="9"/>
  <c r="B196" i="9"/>
  <c r="B197" i="9"/>
  <c r="B198" i="9"/>
  <c r="B199" i="9"/>
  <c r="B200" i="9"/>
  <c r="B201" i="9"/>
  <c r="B266" i="9"/>
  <c r="B267" i="9"/>
  <c r="B268" i="9"/>
  <c r="B269" i="9"/>
  <c r="B270" i="9"/>
  <c r="B271" i="9"/>
  <c r="B274" i="9"/>
  <c r="B275" i="9"/>
  <c r="B276" i="9"/>
  <c r="B277" i="9"/>
  <c r="B278" i="9"/>
  <c r="B279" i="9"/>
  <c r="B280" i="9"/>
  <c r="B281" i="9"/>
  <c r="B282" i="9"/>
  <c r="B283" i="9"/>
  <c r="B284" i="9"/>
  <c r="B285" i="9"/>
  <c r="B286" i="9"/>
  <c r="B287" i="9"/>
  <c r="B288" i="9"/>
  <c r="B289" i="9"/>
  <c r="B290" i="9"/>
  <c r="B291" i="9"/>
  <c r="B292" i="9"/>
  <c r="B293" i="9"/>
  <c r="B294" i="9"/>
  <c r="B295" i="9"/>
  <c r="B296" i="9"/>
  <c r="B297" i="9"/>
  <c r="B298" i="9"/>
  <c r="B299" i="9"/>
  <c r="B300" i="9"/>
  <c r="B301" i="9"/>
  <c r="B302" i="9"/>
  <c r="B303" i="9"/>
  <c r="B304" i="9"/>
  <c r="B305" i="9"/>
  <c r="B306" i="9"/>
  <c r="B307" i="9"/>
  <c r="B308" i="9"/>
  <c r="B309" i="9"/>
  <c r="B310" i="9"/>
  <c r="B311" i="9"/>
  <c r="B312" i="9"/>
  <c r="B313" i="9"/>
  <c r="B314" i="9"/>
  <c r="B315" i="9"/>
  <c r="B316" i="9"/>
  <c r="B317" i="9"/>
  <c r="B318" i="9"/>
  <c r="B319" i="9"/>
  <c r="B321" i="9"/>
  <c r="B322" i="9"/>
  <c r="B323" i="9"/>
  <c r="B324" i="9"/>
  <c r="B325" i="9"/>
  <c r="B326" i="9"/>
  <c r="B327" i="9"/>
  <c r="B328" i="9"/>
  <c r="B329" i="9"/>
  <c r="B330" i="9"/>
  <c r="B331" i="9"/>
  <c r="B332" i="9"/>
  <c r="B333" i="9"/>
  <c r="B334" i="9"/>
  <c r="B335" i="9"/>
  <c r="B336" i="9"/>
  <c r="B337" i="9"/>
  <c r="B338" i="9"/>
  <c r="B339" i="9"/>
  <c r="B340" i="9"/>
  <c r="B341" i="9"/>
  <c r="B342" i="9"/>
  <c r="B343" i="9"/>
  <c r="B344" i="9"/>
  <c r="B345" i="9"/>
  <c r="B346" i="9"/>
  <c r="B347" i="9"/>
  <c r="B348" i="9"/>
  <c r="B349" i="9"/>
  <c r="B350" i="9"/>
  <c r="B351" i="9"/>
  <c r="B352" i="9"/>
  <c r="B353" i="9"/>
  <c r="B354" i="9"/>
  <c r="B355" i="9"/>
  <c r="B356" i="9"/>
  <c r="B357" i="9"/>
  <c r="B358" i="9"/>
  <c r="B361" i="9"/>
  <c r="B362" i="9"/>
  <c r="B363" i="9"/>
  <c r="B364" i="9"/>
  <c r="B365" i="9"/>
  <c r="B366" i="9"/>
  <c r="B367" i="9"/>
  <c r="B368" i="9"/>
  <c r="B369" i="9"/>
  <c r="B370" i="9"/>
  <c r="B371" i="9"/>
  <c r="B372" i="9"/>
  <c r="B373" i="9"/>
  <c r="B374" i="9"/>
  <c r="B375" i="9"/>
  <c r="B376" i="9"/>
  <c r="B377" i="9"/>
  <c r="B378" i="9"/>
  <c r="B379" i="9"/>
  <c r="B380" i="9"/>
  <c r="B381" i="9"/>
  <c r="B382" i="9"/>
  <c r="B383" i="9"/>
  <c r="B384" i="9"/>
  <c r="B385" i="9"/>
  <c r="B386" i="9"/>
  <c r="B387" i="9"/>
  <c r="B388" i="9"/>
  <c r="B389" i="9"/>
  <c r="B390" i="9"/>
  <c r="B391" i="9"/>
  <c r="B392" i="9"/>
  <c r="B393" i="9"/>
  <c r="B394" i="9"/>
  <c r="B395" i="9"/>
  <c r="B396" i="9"/>
  <c r="B397" i="9"/>
  <c r="B398" i="9"/>
  <c r="B399" i="9"/>
  <c r="B400" i="9"/>
  <c r="B401" i="9"/>
  <c r="B402" i="9"/>
  <c r="B403" i="9"/>
  <c r="B404" i="9"/>
  <c r="B405" i="9"/>
  <c r="B406" i="9"/>
  <c r="B408" i="9"/>
  <c r="B409" i="9"/>
  <c r="B410" i="9"/>
  <c r="B411" i="9"/>
  <c r="B412" i="9"/>
  <c r="B413" i="9"/>
  <c r="B414" i="9"/>
  <c r="B415" i="9"/>
  <c r="B416" i="9"/>
  <c r="B417" i="9"/>
  <c r="B418" i="9"/>
  <c r="B419" i="9"/>
  <c r="B420" i="9"/>
  <c r="B421" i="9"/>
  <c r="B422" i="9"/>
  <c r="B423" i="9"/>
  <c r="B424" i="9"/>
  <c r="B425" i="9"/>
  <c r="B426" i="9"/>
  <c r="B427" i="9"/>
  <c r="B428" i="9"/>
  <c r="B429" i="9"/>
  <c r="B430" i="9"/>
  <c r="B6" i="9"/>
  <c r="D7" i="9" l="1"/>
  <c r="D9" i="9"/>
  <c r="D10" i="9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D42" i="9"/>
  <c r="D43" i="9"/>
  <c r="D44" i="9"/>
  <c r="D45" i="9"/>
  <c r="D46" i="9"/>
  <c r="D47" i="9"/>
  <c r="D48" i="9"/>
  <c r="D49" i="9"/>
  <c r="D50" i="9"/>
  <c r="D53" i="9"/>
  <c r="D54" i="9"/>
  <c r="D55" i="9"/>
  <c r="D56" i="9"/>
  <c r="D57" i="9"/>
  <c r="D58" i="9"/>
  <c r="D59" i="9"/>
  <c r="D60" i="9"/>
  <c r="D61" i="9"/>
  <c r="D62" i="9"/>
  <c r="D63" i="9"/>
  <c r="D64" i="9"/>
  <c r="D65" i="9"/>
  <c r="D66" i="9"/>
  <c r="D67" i="9"/>
  <c r="D68" i="9"/>
  <c r="D69" i="9"/>
  <c r="D70" i="9"/>
  <c r="D71" i="9"/>
  <c r="D72" i="9"/>
  <c r="D73" i="9"/>
  <c r="D74" i="9"/>
  <c r="D75" i="9"/>
  <c r="D76" i="9"/>
  <c r="D77" i="9"/>
  <c r="D78" i="9"/>
  <c r="D79" i="9"/>
  <c r="D80" i="9"/>
  <c r="D81" i="9"/>
  <c r="D82" i="9"/>
  <c r="D83" i="9"/>
  <c r="D84" i="9"/>
  <c r="D85" i="9"/>
  <c r="D86" i="9"/>
  <c r="D87" i="9"/>
  <c r="D91" i="9"/>
  <c r="D92" i="9"/>
  <c r="D93" i="9"/>
  <c r="D94" i="9"/>
  <c r="D95" i="9"/>
  <c r="D96" i="9"/>
  <c r="D97" i="9"/>
  <c r="D98" i="9"/>
  <c r="D99" i="9"/>
  <c r="D100" i="9"/>
  <c r="D101" i="9"/>
  <c r="D102" i="9"/>
  <c r="D103" i="9"/>
  <c r="D104" i="9"/>
  <c r="D105" i="9"/>
  <c r="D106" i="9"/>
  <c r="D107" i="9"/>
  <c r="D108" i="9"/>
  <c r="D109" i="9"/>
  <c r="D110" i="9"/>
  <c r="D111" i="9"/>
  <c r="D112" i="9"/>
  <c r="D113" i="9"/>
  <c r="D114" i="9"/>
  <c r="D115" i="9"/>
  <c r="D116" i="9"/>
  <c r="D117" i="9"/>
  <c r="D118" i="9"/>
  <c r="D119" i="9"/>
  <c r="D120" i="9"/>
  <c r="D121" i="9"/>
  <c r="D122" i="9"/>
  <c r="D123" i="9"/>
  <c r="D124" i="9"/>
  <c r="D125" i="9"/>
  <c r="D126" i="9"/>
  <c r="D127" i="9"/>
  <c r="D128" i="9"/>
  <c r="D129" i="9"/>
  <c r="D130" i="9"/>
  <c r="D131" i="9"/>
  <c r="D132" i="9"/>
  <c r="D133" i="9"/>
  <c r="D134" i="9"/>
  <c r="D135" i="9"/>
  <c r="D136" i="9"/>
  <c r="D137" i="9"/>
  <c r="D138" i="9"/>
  <c r="D139" i="9"/>
  <c r="D140" i="9"/>
  <c r="D141" i="9"/>
  <c r="D142" i="9"/>
  <c r="D143" i="9"/>
  <c r="D144" i="9"/>
  <c r="B144" i="9" s="1"/>
  <c r="D145" i="9"/>
  <c r="B145" i="9" s="1"/>
  <c r="D146" i="9"/>
  <c r="D147" i="9"/>
  <c r="D148" i="9"/>
  <c r="B148" i="9" s="1"/>
  <c r="D149" i="9"/>
  <c r="D150" i="9"/>
  <c r="D151" i="9"/>
  <c r="B151" i="9" s="1"/>
  <c r="D152" i="9"/>
  <c r="D153" i="9"/>
  <c r="B153" i="9" s="1"/>
  <c r="D154" i="9"/>
  <c r="D155" i="9"/>
  <c r="D156" i="9"/>
  <c r="B156" i="9" s="1"/>
  <c r="D157" i="9"/>
  <c r="B157" i="9" s="1"/>
  <c r="D158" i="9"/>
  <c r="D159" i="9"/>
  <c r="D160" i="9"/>
  <c r="B160" i="9" s="1"/>
  <c r="D161" i="9"/>
  <c r="D162" i="9"/>
  <c r="D163" i="9"/>
  <c r="D164" i="9"/>
  <c r="D165" i="9"/>
  <c r="D166" i="9"/>
  <c r="D167" i="9"/>
  <c r="D168" i="9"/>
  <c r="D169" i="9"/>
  <c r="D170" i="9"/>
  <c r="D171" i="9"/>
  <c r="D172" i="9"/>
  <c r="D173" i="9"/>
  <c r="D174" i="9"/>
  <c r="D175" i="9"/>
  <c r="D176" i="9"/>
  <c r="D177" i="9"/>
  <c r="D178" i="9"/>
  <c r="D179" i="9"/>
  <c r="D180" i="9"/>
  <c r="D181" i="9"/>
  <c r="D182" i="9"/>
  <c r="D183" i="9"/>
  <c r="D184" i="9"/>
  <c r="D185" i="9"/>
  <c r="D186" i="9"/>
  <c r="D187" i="9"/>
  <c r="D188" i="9"/>
  <c r="D189" i="9"/>
  <c r="D190" i="9"/>
  <c r="D191" i="9"/>
  <c r="D192" i="9"/>
  <c r="D193" i="9"/>
  <c r="D194" i="9"/>
  <c r="D195" i="9"/>
  <c r="D196" i="9"/>
  <c r="D197" i="9"/>
  <c r="D198" i="9"/>
  <c r="D199" i="9"/>
  <c r="D200" i="9"/>
  <c r="D201" i="9"/>
  <c r="D202" i="9"/>
  <c r="D203" i="9"/>
  <c r="D204" i="9"/>
  <c r="D205" i="9"/>
  <c r="D206" i="9"/>
  <c r="D207" i="9"/>
  <c r="D208" i="9"/>
  <c r="D209" i="9"/>
  <c r="D210" i="9"/>
  <c r="D211" i="9"/>
  <c r="D212" i="9"/>
  <c r="D213" i="9"/>
  <c r="D214" i="9"/>
  <c r="D215" i="9"/>
  <c r="D216" i="9"/>
  <c r="D217" i="9"/>
  <c r="D218" i="9"/>
  <c r="D219" i="9"/>
  <c r="D220" i="9"/>
  <c r="D221" i="9"/>
  <c r="D222" i="9"/>
  <c r="D223" i="9"/>
  <c r="D224" i="9"/>
  <c r="D226" i="9"/>
  <c r="D227" i="9"/>
  <c r="D228" i="9"/>
  <c r="D229" i="9"/>
  <c r="D230" i="9"/>
  <c r="D231" i="9"/>
  <c r="D232" i="9"/>
  <c r="D233" i="9"/>
  <c r="D234" i="9"/>
  <c r="D235" i="9"/>
  <c r="D236" i="9"/>
  <c r="D237" i="9"/>
  <c r="D238" i="9"/>
  <c r="D239" i="9"/>
  <c r="D240" i="9"/>
  <c r="D241" i="9"/>
  <c r="D242" i="9"/>
  <c r="D243" i="9"/>
  <c r="D244" i="9"/>
  <c r="D245" i="9"/>
  <c r="D246" i="9"/>
  <c r="D247" i="9"/>
  <c r="D248" i="9"/>
  <c r="D249" i="9"/>
  <c r="D250" i="9"/>
  <c r="D251" i="9"/>
  <c r="D252" i="9"/>
  <c r="D253" i="9"/>
  <c r="D254" i="9"/>
  <c r="D255" i="9"/>
  <c r="D256" i="9"/>
  <c r="D257" i="9"/>
  <c r="D258" i="9"/>
  <c r="D259" i="9"/>
  <c r="D260" i="9"/>
  <c r="D261" i="9"/>
  <c r="D262" i="9"/>
  <c r="D263" i="9"/>
  <c r="D264" i="9"/>
  <c r="D265" i="9"/>
  <c r="D266" i="9"/>
  <c r="D267" i="9"/>
  <c r="D268" i="9"/>
  <c r="D269" i="9"/>
  <c r="D270" i="9"/>
  <c r="D271" i="9"/>
  <c r="D272" i="9"/>
  <c r="D274" i="9"/>
  <c r="D275" i="9"/>
  <c r="D276" i="9"/>
  <c r="D277" i="9"/>
  <c r="D278" i="9"/>
  <c r="D279" i="9"/>
  <c r="D280" i="9"/>
  <c r="D281" i="9"/>
  <c r="D282" i="9"/>
  <c r="D283" i="9"/>
  <c r="D284" i="9"/>
  <c r="D285" i="9"/>
  <c r="D286" i="9"/>
  <c r="D287" i="9"/>
  <c r="D288" i="9"/>
  <c r="D289" i="9"/>
  <c r="D290" i="9"/>
  <c r="D291" i="9"/>
  <c r="D292" i="9"/>
  <c r="D293" i="9"/>
  <c r="D294" i="9"/>
  <c r="D295" i="9"/>
  <c r="D296" i="9"/>
  <c r="D297" i="9"/>
  <c r="D298" i="9"/>
  <c r="D299" i="9"/>
  <c r="D300" i="9"/>
  <c r="D301" i="9"/>
  <c r="D302" i="9"/>
  <c r="D303" i="9"/>
  <c r="D304" i="9"/>
  <c r="D305" i="9"/>
  <c r="D306" i="9"/>
  <c r="D307" i="9"/>
  <c r="D308" i="9"/>
  <c r="D309" i="9"/>
  <c r="D310" i="9"/>
  <c r="D311" i="9"/>
  <c r="D312" i="9"/>
  <c r="D313" i="9"/>
  <c r="D314" i="9"/>
  <c r="D315" i="9"/>
  <c r="D316" i="9"/>
  <c r="D317" i="9"/>
  <c r="D318" i="9"/>
  <c r="D319" i="9"/>
  <c r="D320" i="9"/>
  <c r="D321" i="9"/>
  <c r="D322" i="9"/>
  <c r="D323" i="9"/>
  <c r="D324" i="9"/>
  <c r="D325" i="9"/>
  <c r="D326" i="9"/>
  <c r="D327" i="9"/>
  <c r="D328" i="9"/>
  <c r="D329" i="9"/>
  <c r="D330" i="9"/>
  <c r="D331" i="9"/>
  <c r="D332" i="9"/>
  <c r="D333" i="9"/>
  <c r="D334" i="9"/>
  <c r="D335" i="9"/>
  <c r="D336" i="9"/>
  <c r="D337" i="9"/>
  <c r="D338" i="9"/>
  <c r="D339" i="9"/>
  <c r="D340" i="9"/>
  <c r="D341" i="9"/>
  <c r="D342" i="9"/>
  <c r="D343" i="9"/>
  <c r="D344" i="9"/>
  <c r="D345" i="9"/>
  <c r="D346" i="9"/>
  <c r="D347" i="9"/>
  <c r="D348" i="9"/>
  <c r="D349" i="9"/>
  <c r="D350" i="9"/>
  <c r="D351" i="9"/>
  <c r="D352" i="9"/>
  <c r="D353" i="9"/>
  <c r="D354" i="9"/>
  <c r="D355" i="9"/>
  <c r="D356" i="9"/>
  <c r="D357" i="9"/>
  <c r="D358" i="9"/>
  <c r="D359" i="9"/>
  <c r="D361" i="9"/>
  <c r="D362" i="9"/>
  <c r="D363" i="9"/>
  <c r="D364" i="9"/>
  <c r="D365" i="9"/>
  <c r="D366" i="9"/>
  <c r="D367" i="9"/>
  <c r="D368" i="9"/>
  <c r="D369" i="9"/>
  <c r="D370" i="9"/>
  <c r="D371" i="9"/>
  <c r="D372" i="9"/>
  <c r="D373" i="9"/>
  <c r="D374" i="9"/>
  <c r="D375" i="9"/>
  <c r="D376" i="9"/>
  <c r="D377" i="9"/>
  <c r="D378" i="9"/>
  <c r="D379" i="9"/>
  <c r="D380" i="9"/>
  <c r="D381" i="9"/>
  <c r="D382" i="9"/>
  <c r="D383" i="9"/>
  <c r="D384" i="9"/>
  <c r="D385" i="9"/>
  <c r="D386" i="9"/>
  <c r="D387" i="9"/>
  <c r="D388" i="9"/>
  <c r="D389" i="9"/>
  <c r="D390" i="9"/>
  <c r="D391" i="9"/>
  <c r="D392" i="9"/>
  <c r="D393" i="9"/>
  <c r="D394" i="9"/>
  <c r="D395" i="9"/>
  <c r="D396" i="9"/>
  <c r="D397" i="9"/>
  <c r="D398" i="9"/>
  <c r="D399" i="9"/>
  <c r="D400" i="9"/>
  <c r="D401" i="9"/>
  <c r="D402" i="9"/>
  <c r="D403" i="9"/>
  <c r="D404" i="9"/>
  <c r="D405" i="9"/>
  <c r="D406" i="9"/>
  <c r="D407" i="9"/>
  <c r="D408" i="9"/>
  <c r="D409" i="9"/>
  <c r="D410" i="9"/>
  <c r="D411" i="9"/>
  <c r="D412" i="9"/>
  <c r="D413" i="9"/>
  <c r="D414" i="9"/>
  <c r="D415" i="9"/>
  <c r="D416" i="9"/>
  <c r="D417" i="9"/>
  <c r="D418" i="9"/>
  <c r="D419" i="9"/>
  <c r="D420" i="9"/>
  <c r="D421" i="9"/>
  <c r="D422" i="9"/>
  <c r="D423" i="9"/>
  <c r="D424" i="9"/>
  <c r="D425" i="9"/>
  <c r="D426" i="9"/>
  <c r="D427" i="9"/>
  <c r="D428" i="9"/>
  <c r="D429" i="9"/>
  <c r="D430" i="9"/>
  <c r="D6" i="9"/>
  <c r="C7" i="9"/>
  <c r="B7" i="9" s="1"/>
  <c r="C9" i="9"/>
  <c r="C10" i="9"/>
  <c r="C11" i="9"/>
  <c r="B11" i="9" s="1"/>
  <c r="C12" i="9"/>
  <c r="B12" i="9" s="1"/>
  <c r="C13" i="9"/>
  <c r="C14" i="9"/>
  <c r="C15" i="9"/>
  <c r="B15" i="9" s="1"/>
  <c r="C16" i="9"/>
  <c r="B16" i="9" s="1"/>
  <c r="C17" i="9"/>
  <c r="C18" i="9"/>
  <c r="C19" i="9"/>
  <c r="B19" i="9" s="1"/>
  <c r="C20" i="9"/>
  <c r="B20" i="9" s="1"/>
  <c r="C21" i="9"/>
  <c r="C22" i="9"/>
  <c r="C23" i="9"/>
  <c r="B23" i="9" s="1"/>
  <c r="C24" i="9"/>
  <c r="B24" i="9" s="1"/>
  <c r="C25" i="9"/>
  <c r="C28" i="9"/>
  <c r="B28" i="9" s="1"/>
  <c r="C29" i="9"/>
  <c r="B29" i="9" s="1"/>
  <c r="C30" i="9"/>
  <c r="C31" i="9"/>
  <c r="C32" i="9"/>
  <c r="B32" i="9" s="1"/>
  <c r="C33" i="9"/>
  <c r="B33" i="9" s="1"/>
  <c r="C34" i="9"/>
  <c r="C35" i="9"/>
  <c r="C36" i="9"/>
  <c r="B36" i="9" s="1"/>
  <c r="C37" i="9"/>
  <c r="B37" i="9" s="1"/>
  <c r="C38" i="9"/>
  <c r="C39" i="9"/>
  <c r="C40" i="9"/>
  <c r="B40" i="9" s="1"/>
  <c r="C41" i="9"/>
  <c r="B41" i="9" s="1"/>
  <c r="C42" i="9"/>
  <c r="C43" i="9"/>
  <c r="C44" i="9"/>
  <c r="B44" i="9" s="1"/>
  <c r="C45" i="9"/>
  <c r="B45" i="9" s="1"/>
  <c r="C46" i="9"/>
  <c r="C47" i="9"/>
  <c r="C48" i="9"/>
  <c r="B48" i="9" s="1"/>
  <c r="C49" i="9"/>
  <c r="B49" i="9" s="1"/>
  <c r="C50" i="9"/>
  <c r="C53" i="9"/>
  <c r="C54" i="9"/>
  <c r="B54" i="9" s="1"/>
  <c r="C55" i="9"/>
  <c r="B55" i="9" s="1"/>
  <c r="C56" i="9"/>
  <c r="C57" i="9"/>
  <c r="C58" i="9"/>
  <c r="B58" i="9" s="1"/>
  <c r="C59" i="9"/>
  <c r="B59" i="9" s="1"/>
  <c r="C60" i="9"/>
  <c r="C61" i="9"/>
  <c r="C62" i="9"/>
  <c r="B62" i="9" s="1"/>
  <c r="C63" i="9"/>
  <c r="B63" i="9" s="1"/>
  <c r="C64" i="9"/>
  <c r="C65" i="9"/>
  <c r="C66" i="9"/>
  <c r="B66" i="9" s="1"/>
  <c r="C67" i="9"/>
  <c r="B67" i="9" s="1"/>
  <c r="C68" i="9"/>
  <c r="C69" i="9"/>
  <c r="C70" i="9"/>
  <c r="B70" i="9" s="1"/>
  <c r="C71" i="9"/>
  <c r="B71" i="9" s="1"/>
  <c r="C72" i="9"/>
  <c r="C73" i="9"/>
  <c r="B73" i="9" s="1"/>
  <c r="C74" i="9"/>
  <c r="B74" i="9" s="1"/>
  <c r="C75" i="9"/>
  <c r="B75" i="9" s="1"/>
  <c r="C76" i="9"/>
  <c r="B76" i="9" s="1"/>
  <c r="C77" i="9"/>
  <c r="B77" i="9" s="1"/>
  <c r="C78" i="9"/>
  <c r="B78" i="9" s="1"/>
  <c r="C79" i="9"/>
  <c r="B79" i="9" s="1"/>
  <c r="C80" i="9"/>
  <c r="B80" i="9" s="1"/>
  <c r="C81" i="9"/>
  <c r="B81" i="9" s="1"/>
  <c r="C82" i="9"/>
  <c r="B82" i="9" s="1"/>
  <c r="C83" i="9"/>
  <c r="B83" i="9" s="1"/>
  <c r="C84" i="9"/>
  <c r="B84" i="9" s="1"/>
  <c r="C85" i="9"/>
  <c r="B85" i="9" s="1"/>
  <c r="C86" i="9"/>
  <c r="B86" i="9" s="1"/>
  <c r="C87" i="9"/>
  <c r="B87" i="9" s="1"/>
  <c r="C91" i="9"/>
  <c r="B91" i="9" s="1"/>
  <c r="C92" i="9"/>
  <c r="B92" i="9" s="1"/>
  <c r="C93" i="9"/>
  <c r="B93" i="9" s="1"/>
  <c r="C94" i="9"/>
  <c r="B94" i="9" s="1"/>
  <c r="C95" i="9"/>
  <c r="B95" i="9" s="1"/>
  <c r="C96" i="9"/>
  <c r="B96" i="9" s="1"/>
  <c r="C97" i="9"/>
  <c r="B97" i="9" s="1"/>
  <c r="C98" i="9"/>
  <c r="B98" i="9" s="1"/>
  <c r="C99" i="9"/>
  <c r="B99" i="9" s="1"/>
  <c r="C100" i="9"/>
  <c r="B100" i="9" s="1"/>
  <c r="C101" i="9"/>
  <c r="B101" i="9" s="1"/>
  <c r="C102" i="9"/>
  <c r="B102" i="9" s="1"/>
  <c r="C103" i="9"/>
  <c r="B103" i="9" s="1"/>
  <c r="C104" i="9"/>
  <c r="B104" i="9" s="1"/>
  <c r="C105" i="9"/>
  <c r="B105" i="9" s="1"/>
  <c r="C106" i="9"/>
  <c r="B106" i="9" s="1"/>
  <c r="C107" i="9"/>
  <c r="B107" i="9" s="1"/>
  <c r="C108" i="9"/>
  <c r="B108" i="9" s="1"/>
  <c r="C109" i="9"/>
  <c r="B109" i="9" s="1"/>
  <c r="C110" i="9"/>
  <c r="B110" i="9" s="1"/>
  <c r="C111" i="9"/>
  <c r="B111" i="9" s="1"/>
  <c r="C112" i="9"/>
  <c r="B112" i="9" s="1"/>
  <c r="C113" i="9"/>
  <c r="B113" i="9" s="1"/>
  <c r="C114" i="9"/>
  <c r="B114" i="9" s="1"/>
  <c r="C115" i="9"/>
  <c r="B115" i="9" s="1"/>
  <c r="C116" i="9"/>
  <c r="B116" i="9" s="1"/>
  <c r="C117" i="9"/>
  <c r="B117" i="9" s="1"/>
  <c r="C118" i="9"/>
  <c r="B118" i="9" s="1"/>
  <c r="C119" i="9"/>
  <c r="B119" i="9" s="1"/>
  <c r="C120" i="9"/>
  <c r="B120" i="9" s="1"/>
  <c r="C121" i="9"/>
  <c r="B121" i="9" s="1"/>
  <c r="C122" i="9"/>
  <c r="B122" i="9" s="1"/>
  <c r="C123" i="9"/>
  <c r="B123" i="9" s="1"/>
  <c r="C124" i="9"/>
  <c r="B124" i="9" s="1"/>
  <c r="C125" i="9"/>
  <c r="C126" i="9"/>
  <c r="B126" i="9" s="1"/>
  <c r="C127" i="9"/>
  <c r="B127" i="9" s="1"/>
  <c r="C128" i="9"/>
  <c r="B128" i="9" s="1"/>
  <c r="C129" i="9"/>
  <c r="C130" i="9"/>
  <c r="B130" i="9" s="1"/>
  <c r="C131" i="9"/>
  <c r="C132" i="9"/>
  <c r="B132" i="9" s="1"/>
  <c r="C133" i="9"/>
  <c r="C134" i="9"/>
  <c r="B134" i="9" s="1"/>
  <c r="C135" i="9"/>
  <c r="B135" i="9" s="1"/>
  <c r="C136" i="9"/>
  <c r="B136" i="9" s="1"/>
  <c r="C137" i="9"/>
  <c r="C138" i="9"/>
  <c r="B138" i="9" s="1"/>
  <c r="C139" i="9"/>
  <c r="C140" i="9"/>
  <c r="C141" i="9"/>
  <c r="B141" i="9" s="1"/>
  <c r="C142" i="9"/>
  <c r="C143" i="9"/>
  <c r="C144" i="9"/>
  <c r="C145" i="9"/>
  <c r="C146" i="9"/>
  <c r="C147" i="9"/>
  <c r="C148" i="9"/>
  <c r="C149" i="9"/>
  <c r="C150" i="9"/>
  <c r="C151" i="9"/>
  <c r="C152" i="9"/>
  <c r="C153" i="9"/>
  <c r="C154" i="9"/>
  <c r="C155" i="9"/>
  <c r="C156" i="9"/>
  <c r="C157" i="9"/>
  <c r="C158" i="9"/>
  <c r="C159" i="9"/>
  <c r="C160" i="9"/>
  <c r="C161" i="9"/>
  <c r="C162" i="9"/>
  <c r="C163" i="9"/>
  <c r="C164" i="9"/>
  <c r="C165" i="9"/>
  <c r="C166" i="9"/>
  <c r="C167" i="9"/>
  <c r="C168" i="9"/>
  <c r="C169" i="9"/>
  <c r="C170" i="9"/>
  <c r="C171" i="9"/>
  <c r="C172" i="9"/>
  <c r="C173" i="9"/>
  <c r="C174" i="9"/>
  <c r="C175" i="9"/>
  <c r="C176" i="9"/>
  <c r="C177" i="9"/>
  <c r="C178" i="9"/>
  <c r="C179" i="9"/>
  <c r="C180" i="9"/>
  <c r="B180" i="9" s="1"/>
  <c r="C181" i="9"/>
  <c r="C182" i="9"/>
  <c r="C183" i="9"/>
  <c r="C184" i="9"/>
  <c r="C185" i="9"/>
  <c r="C186" i="9"/>
  <c r="C187" i="9"/>
  <c r="C188" i="9"/>
  <c r="C189" i="9"/>
  <c r="C190" i="9"/>
  <c r="C191" i="9"/>
  <c r="C192" i="9"/>
  <c r="C193" i="9"/>
  <c r="C194" i="9"/>
  <c r="C195" i="9"/>
  <c r="C196" i="9"/>
  <c r="C197" i="9"/>
  <c r="C198" i="9"/>
  <c r="C199" i="9"/>
  <c r="C200" i="9"/>
  <c r="C201" i="9"/>
  <c r="C202" i="9"/>
  <c r="C203" i="9"/>
  <c r="B203" i="9" s="1"/>
  <c r="C204" i="9"/>
  <c r="B204" i="9" s="1"/>
  <c r="C205" i="9"/>
  <c r="B205" i="9" s="1"/>
  <c r="C206" i="9"/>
  <c r="C207" i="9"/>
  <c r="B207" i="9" s="1"/>
  <c r="C208" i="9"/>
  <c r="B208" i="9" s="1"/>
  <c r="C209" i="9"/>
  <c r="B209" i="9" s="1"/>
  <c r="C210" i="9"/>
  <c r="C211" i="9"/>
  <c r="B211" i="9" s="1"/>
  <c r="C212" i="9"/>
  <c r="B212" i="9" s="1"/>
  <c r="C213" i="9"/>
  <c r="B213" i="9" s="1"/>
  <c r="C214" i="9"/>
  <c r="C215" i="9"/>
  <c r="B215" i="9" s="1"/>
  <c r="C216" i="9"/>
  <c r="B216" i="9" s="1"/>
  <c r="C217" i="9"/>
  <c r="B217" i="9" s="1"/>
  <c r="C218" i="9"/>
  <c r="C219" i="9"/>
  <c r="B219" i="9" s="1"/>
  <c r="C220" i="9"/>
  <c r="B220" i="9" s="1"/>
  <c r="C221" i="9"/>
  <c r="B221" i="9" s="1"/>
  <c r="C222" i="9"/>
  <c r="C223" i="9"/>
  <c r="B223" i="9" s="1"/>
  <c r="C224" i="9"/>
  <c r="B224" i="9" s="1"/>
  <c r="C226" i="9"/>
  <c r="B226" i="9" s="1"/>
  <c r="C227" i="9"/>
  <c r="C228" i="9"/>
  <c r="B228" i="9" s="1"/>
  <c r="C229" i="9"/>
  <c r="B229" i="9" s="1"/>
  <c r="C230" i="9"/>
  <c r="B230" i="9" s="1"/>
  <c r="C231" i="9"/>
  <c r="C232" i="9"/>
  <c r="B232" i="9" s="1"/>
  <c r="C233" i="9"/>
  <c r="B233" i="9" s="1"/>
  <c r="C234" i="9"/>
  <c r="B234" i="9" s="1"/>
  <c r="C235" i="9"/>
  <c r="C236" i="9"/>
  <c r="B236" i="9" s="1"/>
  <c r="C237" i="9"/>
  <c r="B237" i="9" s="1"/>
  <c r="C238" i="9"/>
  <c r="B238" i="9" s="1"/>
  <c r="C239" i="9"/>
  <c r="C240" i="9"/>
  <c r="B240" i="9" s="1"/>
  <c r="C241" i="9"/>
  <c r="B241" i="9" s="1"/>
  <c r="C242" i="9"/>
  <c r="B242" i="9" s="1"/>
  <c r="C243" i="9"/>
  <c r="C244" i="9"/>
  <c r="B244" i="9" s="1"/>
  <c r="C245" i="9"/>
  <c r="B245" i="9" s="1"/>
  <c r="C246" i="9"/>
  <c r="B246" i="9" s="1"/>
  <c r="C247" i="9"/>
  <c r="C248" i="9"/>
  <c r="B248" i="9" s="1"/>
  <c r="C249" i="9"/>
  <c r="B249" i="9" s="1"/>
  <c r="C250" i="9"/>
  <c r="B250" i="9" s="1"/>
  <c r="C251" i="9"/>
  <c r="C252" i="9"/>
  <c r="B252" i="9" s="1"/>
  <c r="C253" i="9"/>
  <c r="B253" i="9" s="1"/>
  <c r="C254" i="9"/>
  <c r="B254" i="9" s="1"/>
  <c r="C255" i="9"/>
  <c r="C256" i="9"/>
  <c r="B256" i="9" s="1"/>
  <c r="C257" i="9"/>
  <c r="B257" i="9" s="1"/>
  <c r="C258" i="9"/>
  <c r="B258" i="9" s="1"/>
  <c r="C259" i="9"/>
  <c r="C260" i="9"/>
  <c r="B260" i="9" s="1"/>
  <c r="C261" i="9"/>
  <c r="B261" i="9" s="1"/>
  <c r="C262" i="9"/>
  <c r="B262" i="9" s="1"/>
  <c r="C263" i="9"/>
  <c r="C264" i="9"/>
  <c r="B264" i="9" s="1"/>
  <c r="C265" i="9"/>
  <c r="B265" i="9" s="1"/>
  <c r="C266" i="9"/>
  <c r="C267" i="9"/>
  <c r="C268" i="9"/>
  <c r="C269" i="9"/>
  <c r="C270" i="9"/>
  <c r="C271" i="9"/>
  <c r="C272" i="9"/>
  <c r="B272" i="9" s="1"/>
  <c r="C274" i="9"/>
  <c r="C275" i="9"/>
  <c r="C276" i="9"/>
  <c r="C277" i="9"/>
  <c r="C278" i="9"/>
  <c r="C279" i="9"/>
  <c r="C280" i="9"/>
  <c r="C281" i="9"/>
  <c r="C282" i="9"/>
  <c r="C283" i="9"/>
  <c r="C284" i="9"/>
  <c r="C285" i="9"/>
  <c r="C286" i="9"/>
  <c r="C287" i="9"/>
  <c r="C288" i="9"/>
  <c r="C289" i="9"/>
  <c r="C290" i="9"/>
  <c r="C291" i="9"/>
  <c r="C292" i="9"/>
  <c r="C293" i="9"/>
  <c r="C294" i="9"/>
  <c r="C295" i="9"/>
  <c r="C296" i="9"/>
  <c r="C297" i="9"/>
  <c r="C298" i="9"/>
  <c r="C299" i="9"/>
  <c r="C300" i="9"/>
  <c r="C301" i="9"/>
  <c r="C302" i="9"/>
  <c r="C303" i="9"/>
  <c r="C304" i="9"/>
  <c r="C305" i="9"/>
  <c r="C306" i="9"/>
  <c r="C307" i="9"/>
  <c r="C308" i="9"/>
  <c r="C309" i="9"/>
  <c r="C310" i="9"/>
  <c r="C311" i="9"/>
  <c r="C312" i="9"/>
  <c r="C313" i="9"/>
  <c r="C314" i="9"/>
  <c r="C315" i="9"/>
  <c r="C316" i="9"/>
  <c r="C317" i="9"/>
  <c r="C318" i="9"/>
  <c r="C319" i="9"/>
  <c r="C320" i="9"/>
  <c r="B320" i="9" s="1"/>
  <c r="C321" i="9"/>
  <c r="C322" i="9"/>
  <c r="C323" i="9"/>
  <c r="C324" i="9"/>
  <c r="C325" i="9"/>
  <c r="C326" i="9"/>
  <c r="C327" i="9"/>
  <c r="C328" i="9"/>
  <c r="C329" i="9"/>
  <c r="C330" i="9"/>
  <c r="C331" i="9"/>
  <c r="C332" i="9"/>
  <c r="C333" i="9"/>
  <c r="C334" i="9"/>
  <c r="C335" i="9"/>
  <c r="C336" i="9"/>
  <c r="C337" i="9"/>
  <c r="C338" i="9"/>
  <c r="C339" i="9"/>
  <c r="C340" i="9"/>
  <c r="C341" i="9"/>
  <c r="C342" i="9"/>
  <c r="C343" i="9"/>
  <c r="C344" i="9"/>
  <c r="C345" i="9"/>
  <c r="C346" i="9"/>
  <c r="C347" i="9"/>
  <c r="C348" i="9"/>
  <c r="C349" i="9"/>
  <c r="C350" i="9"/>
  <c r="C351" i="9"/>
  <c r="C352" i="9"/>
  <c r="C353" i="9"/>
  <c r="C354" i="9"/>
  <c r="C355" i="9"/>
  <c r="C356" i="9"/>
  <c r="C357" i="9"/>
  <c r="C358" i="9"/>
  <c r="C359" i="9"/>
  <c r="B359" i="9" s="1"/>
  <c r="C361" i="9"/>
  <c r="C362" i="9"/>
  <c r="C363" i="9"/>
  <c r="C364" i="9"/>
  <c r="C365" i="9"/>
  <c r="C366" i="9"/>
  <c r="C367" i="9"/>
  <c r="C368" i="9"/>
  <c r="C369" i="9"/>
  <c r="C370" i="9"/>
  <c r="C371" i="9"/>
  <c r="C372" i="9"/>
  <c r="C373" i="9"/>
  <c r="C374" i="9"/>
  <c r="C375" i="9"/>
  <c r="C376" i="9"/>
  <c r="C377" i="9"/>
  <c r="C378" i="9"/>
  <c r="C379" i="9"/>
  <c r="C380" i="9"/>
  <c r="C381" i="9"/>
  <c r="C382" i="9"/>
  <c r="C383" i="9"/>
  <c r="C384" i="9"/>
  <c r="C385" i="9"/>
  <c r="C386" i="9"/>
  <c r="C387" i="9"/>
  <c r="C388" i="9"/>
  <c r="C389" i="9"/>
  <c r="C390" i="9"/>
  <c r="C391" i="9"/>
  <c r="C392" i="9"/>
  <c r="C393" i="9"/>
  <c r="C394" i="9"/>
  <c r="C395" i="9"/>
  <c r="C396" i="9"/>
  <c r="C397" i="9"/>
  <c r="C398" i="9"/>
  <c r="C399" i="9"/>
  <c r="C400" i="9"/>
  <c r="C401" i="9"/>
  <c r="C402" i="9"/>
  <c r="C403" i="9"/>
  <c r="C404" i="9"/>
  <c r="C405" i="9"/>
  <c r="C406" i="9"/>
  <c r="C407" i="9"/>
  <c r="C408" i="9"/>
  <c r="C409" i="9"/>
  <c r="C410" i="9"/>
  <c r="C411" i="9"/>
  <c r="C412" i="9"/>
  <c r="C413" i="9"/>
  <c r="C414" i="9"/>
  <c r="C415" i="9"/>
  <c r="C416" i="9"/>
  <c r="C417" i="9"/>
  <c r="C418" i="9"/>
  <c r="C419" i="9"/>
  <c r="C420" i="9"/>
  <c r="C421" i="9"/>
  <c r="C422" i="9"/>
  <c r="C423" i="9"/>
  <c r="C424" i="9"/>
  <c r="C425" i="9"/>
  <c r="C426" i="9"/>
  <c r="C427" i="9"/>
  <c r="C428" i="9"/>
  <c r="C429" i="9"/>
  <c r="C430" i="9"/>
  <c r="C6" i="9"/>
  <c r="AV2" i="21"/>
  <c r="O43" i="14"/>
  <c r="BD2" i="21"/>
  <c r="B407" i="9" l="1"/>
  <c r="B164" i="9"/>
  <c r="B163" i="9"/>
  <c r="B162" i="9"/>
  <c r="B161" i="9"/>
  <c r="B159" i="9"/>
  <c r="B158" i="9"/>
  <c r="B155" i="9"/>
  <c r="B154" i="9"/>
  <c r="B152" i="9"/>
  <c r="B150" i="9"/>
  <c r="B149" i="9"/>
  <c r="B147" i="9"/>
  <c r="B146" i="9"/>
  <c r="B143" i="9"/>
  <c r="B142" i="9"/>
  <c r="B140" i="9"/>
  <c r="B139" i="9"/>
  <c r="B137" i="9"/>
  <c r="B133" i="9"/>
  <c r="B131" i="9"/>
  <c r="B129" i="9"/>
  <c r="B125" i="9"/>
  <c r="B259" i="9"/>
  <c r="B251" i="9"/>
  <c r="B243" i="9"/>
  <c r="B235" i="9"/>
  <c r="B227" i="9"/>
  <c r="B218" i="9"/>
  <c r="B210" i="9"/>
  <c r="B202" i="9"/>
  <c r="B263" i="9"/>
  <c r="B255" i="9"/>
  <c r="B247" i="9"/>
  <c r="B239" i="9"/>
  <c r="B231" i="9"/>
  <c r="B222" i="9"/>
  <c r="B214" i="9"/>
  <c r="B206" i="9"/>
  <c r="B65" i="9"/>
  <c r="B57" i="9"/>
  <c r="B47" i="9"/>
  <c r="B39" i="9"/>
  <c r="B31" i="9"/>
  <c r="B22" i="9"/>
  <c r="B14" i="9"/>
  <c r="B72" i="9"/>
  <c r="B64" i="9"/>
  <c r="B56" i="9"/>
  <c r="B46" i="9"/>
  <c r="B38" i="9"/>
  <c r="B30" i="9"/>
  <c r="B21" i="9"/>
  <c r="B13" i="9"/>
  <c r="B69" i="9"/>
  <c r="B61" i="9"/>
  <c r="B53" i="9"/>
  <c r="B43" i="9"/>
  <c r="B35" i="9"/>
  <c r="B18" i="9"/>
  <c r="B10" i="9"/>
  <c r="B68" i="9"/>
  <c r="B60" i="9"/>
  <c r="B50" i="9"/>
  <c r="B42" i="9"/>
  <c r="B34" i="9"/>
  <c r="B17" i="9"/>
  <c r="B9" i="9"/>
  <c r="B25" i="9"/>
  <c r="O42" i="14"/>
  <c r="BJ71" i="21" l="1"/>
  <c r="BJ72" i="21"/>
  <c r="BJ73" i="21"/>
  <c r="BJ74" i="21"/>
  <c r="BJ75" i="21"/>
  <c r="BJ76" i="21"/>
  <c r="BJ77" i="21"/>
  <c r="BJ70" i="21"/>
  <c r="CA98" i="21" l="1"/>
  <c r="BZ98" i="21"/>
  <c r="BY98" i="21"/>
  <c r="BX98" i="21"/>
  <c r="BW98" i="21"/>
  <c r="BV98" i="21"/>
  <c r="BU98" i="21"/>
  <c r="BT98" i="21"/>
  <c r="BS98" i="21"/>
  <c r="BR98" i="21"/>
  <c r="BQ98" i="21"/>
  <c r="BP98" i="21"/>
  <c r="BO98" i="21"/>
  <c r="BN98" i="21"/>
  <c r="BM98" i="21"/>
  <c r="BL98" i="21"/>
  <c r="BK98" i="21"/>
  <c r="BJ98" i="21"/>
  <c r="BI98" i="21"/>
  <c r="BH98" i="21"/>
  <c r="BG98" i="21"/>
  <c r="BF98" i="21"/>
  <c r="BE98" i="21"/>
  <c r="BD98" i="21"/>
  <c r="BC98" i="21"/>
  <c r="BB98" i="21"/>
  <c r="BA98" i="21"/>
  <c r="AZ98" i="21"/>
  <c r="AY98" i="21"/>
  <c r="AX98" i="21"/>
  <c r="AW98" i="21"/>
  <c r="AV98" i="21"/>
  <c r="AU98" i="21"/>
  <c r="AT98" i="21"/>
  <c r="AS98" i="21"/>
  <c r="AR98" i="21"/>
  <c r="AQ98" i="21"/>
  <c r="AP98" i="21"/>
  <c r="AO98" i="21"/>
  <c r="AN98" i="21"/>
  <c r="AM98" i="21"/>
  <c r="AL98" i="21"/>
  <c r="AK98" i="21"/>
  <c r="AJ98" i="21"/>
  <c r="AI98" i="21"/>
  <c r="AH98" i="21"/>
  <c r="AG98" i="21"/>
  <c r="AF98" i="21"/>
  <c r="AE98" i="21"/>
  <c r="AD98" i="21"/>
  <c r="AC98" i="21"/>
  <c r="AB98" i="21"/>
  <c r="AA98" i="21"/>
  <c r="Z98" i="21"/>
  <c r="Y98" i="21"/>
  <c r="X98" i="21"/>
  <c r="W98" i="21"/>
  <c r="V98" i="21"/>
  <c r="U98" i="21"/>
  <c r="T98" i="21"/>
  <c r="S98" i="21"/>
  <c r="R98" i="21"/>
  <c r="Q98" i="21"/>
  <c r="P98" i="21"/>
  <c r="O98" i="21"/>
  <c r="N98" i="21"/>
  <c r="M98" i="21"/>
  <c r="L98" i="21"/>
  <c r="K98" i="21"/>
  <c r="J98" i="21"/>
  <c r="I98" i="21"/>
  <c r="CA97" i="21"/>
  <c r="BZ97" i="21"/>
  <c r="BY97" i="21"/>
  <c r="BX97" i="21"/>
  <c r="BW97" i="21"/>
  <c r="BV97" i="21"/>
  <c r="BU97" i="21"/>
  <c r="BT97" i="21"/>
  <c r="BS97" i="21"/>
  <c r="BR97" i="21"/>
  <c r="BQ97" i="21"/>
  <c r="BP97" i="21"/>
  <c r="BO97" i="21"/>
  <c r="BN97" i="21"/>
  <c r="BM97" i="21"/>
  <c r="BL97" i="21"/>
  <c r="BK97" i="21"/>
  <c r="BJ97" i="21"/>
  <c r="BI97" i="21"/>
  <c r="BH97" i="21"/>
  <c r="BG97" i="21"/>
  <c r="BF97" i="21"/>
  <c r="BE97" i="21"/>
  <c r="BD97" i="21"/>
  <c r="BC97" i="21"/>
  <c r="BB97" i="21"/>
  <c r="BA97" i="21"/>
  <c r="AZ97" i="21"/>
  <c r="AY97" i="21"/>
  <c r="AX97" i="21"/>
  <c r="AW97" i="21"/>
  <c r="AV97" i="21"/>
  <c r="AU97" i="21"/>
  <c r="AT97" i="21"/>
  <c r="AS97" i="21"/>
  <c r="AR97" i="21"/>
  <c r="AQ97" i="21"/>
  <c r="AP97" i="21"/>
  <c r="AO97" i="21"/>
  <c r="AN97" i="21"/>
  <c r="AM97" i="21"/>
  <c r="AL97" i="21"/>
  <c r="AK97" i="21"/>
  <c r="AJ97" i="21"/>
  <c r="AI97" i="21"/>
  <c r="AH97" i="21"/>
  <c r="AG97" i="21"/>
  <c r="AF97" i="21"/>
  <c r="AE97" i="21"/>
  <c r="AD97" i="21"/>
  <c r="AC97" i="21"/>
  <c r="AB97" i="21"/>
  <c r="AA97" i="21"/>
  <c r="Z97" i="21"/>
  <c r="Y97" i="21"/>
  <c r="X97" i="21"/>
  <c r="W97" i="21"/>
  <c r="V97" i="21"/>
  <c r="U97" i="21"/>
  <c r="T97" i="21"/>
  <c r="S97" i="21"/>
  <c r="R97" i="21"/>
  <c r="Q97" i="21"/>
  <c r="P97" i="21"/>
  <c r="O97" i="21"/>
  <c r="N97" i="21"/>
  <c r="M97" i="21"/>
  <c r="L97" i="21"/>
  <c r="K97" i="21"/>
  <c r="J97" i="21"/>
  <c r="I97" i="21"/>
  <c r="CA96" i="21"/>
  <c r="BZ96" i="21"/>
  <c r="BY96" i="21"/>
  <c r="BX96" i="21"/>
  <c r="BW96" i="21"/>
  <c r="BV96" i="21"/>
  <c r="BU96" i="21"/>
  <c r="BT96" i="21"/>
  <c r="BS96" i="21"/>
  <c r="BR96" i="21"/>
  <c r="BQ96" i="21"/>
  <c r="BP96" i="21"/>
  <c r="BO96" i="21"/>
  <c r="BN96" i="21"/>
  <c r="BM96" i="21"/>
  <c r="BL96" i="21"/>
  <c r="BK96" i="21"/>
  <c r="BJ96" i="21"/>
  <c r="BI96" i="21"/>
  <c r="BH96" i="21"/>
  <c r="BG96" i="21"/>
  <c r="BF96" i="21"/>
  <c r="BE96" i="21"/>
  <c r="BD96" i="21"/>
  <c r="BC96" i="21"/>
  <c r="BB96" i="21"/>
  <c r="BA96" i="21"/>
  <c r="AZ96" i="21"/>
  <c r="AY96" i="21"/>
  <c r="AX96" i="21"/>
  <c r="AW96" i="21"/>
  <c r="AV96" i="21"/>
  <c r="AU96" i="21"/>
  <c r="AT96" i="21"/>
  <c r="AS96" i="21"/>
  <c r="AR96" i="21"/>
  <c r="AQ96" i="21"/>
  <c r="AP96" i="21"/>
  <c r="AO96" i="21"/>
  <c r="AN96" i="21"/>
  <c r="AM96" i="21"/>
  <c r="AL96" i="21"/>
  <c r="AK96" i="21"/>
  <c r="AJ96" i="21"/>
  <c r="AI96" i="21"/>
  <c r="AH96" i="21"/>
  <c r="AG96" i="21"/>
  <c r="AF96" i="21"/>
  <c r="AE96" i="21"/>
  <c r="AD96" i="21"/>
  <c r="AC96" i="21"/>
  <c r="AB96" i="21"/>
  <c r="AA96" i="21"/>
  <c r="Z96" i="21"/>
  <c r="Y96" i="21"/>
  <c r="X96" i="21"/>
  <c r="W96" i="21"/>
  <c r="V96" i="21"/>
  <c r="U96" i="21"/>
  <c r="T96" i="21"/>
  <c r="S96" i="21"/>
  <c r="R96" i="21"/>
  <c r="Q96" i="21"/>
  <c r="P96" i="21"/>
  <c r="O96" i="21"/>
  <c r="N96" i="21"/>
  <c r="M96" i="21"/>
  <c r="L96" i="21"/>
  <c r="K96" i="21"/>
  <c r="J96" i="21"/>
  <c r="I96" i="21"/>
  <c r="CA95" i="21"/>
  <c r="BZ95" i="21"/>
  <c r="BY95" i="21"/>
  <c r="BX95" i="21"/>
  <c r="BW95" i="21"/>
  <c r="BV95" i="21"/>
  <c r="BU95" i="21"/>
  <c r="BT95" i="21"/>
  <c r="BS95" i="21"/>
  <c r="BR95" i="21"/>
  <c r="BQ95" i="21"/>
  <c r="BP95" i="21"/>
  <c r="BO95" i="21"/>
  <c r="BN95" i="21"/>
  <c r="BM95" i="21"/>
  <c r="BL95" i="21"/>
  <c r="BK95" i="21"/>
  <c r="BJ95" i="21"/>
  <c r="BI95" i="21"/>
  <c r="BH95" i="21"/>
  <c r="BG95" i="21"/>
  <c r="BF95" i="21"/>
  <c r="BE95" i="21"/>
  <c r="BD95" i="21"/>
  <c r="BC95" i="21"/>
  <c r="BB95" i="21"/>
  <c r="BA95" i="21"/>
  <c r="AZ95" i="21"/>
  <c r="AY95" i="21"/>
  <c r="AX95" i="21"/>
  <c r="AW95" i="21"/>
  <c r="AV95" i="21"/>
  <c r="AU95" i="21"/>
  <c r="AT95" i="21"/>
  <c r="AS95" i="21"/>
  <c r="AR95" i="21"/>
  <c r="AQ95" i="21"/>
  <c r="AP95" i="21"/>
  <c r="AO95" i="21"/>
  <c r="AN95" i="21"/>
  <c r="AM95" i="21"/>
  <c r="AL95" i="21"/>
  <c r="AK95" i="21"/>
  <c r="AJ95" i="21"/>
  <c r="AI95" i="21"/>
  <c r="AH95" i="21"/>
  <c r="AG95" i="21"/>
  <c r="AF95" i="21"/>
  <c r="AE95" i="21"/>
  <c r="AD95" i="21"/>
  <c r="AC95" i="21"/>
  <c r="AB95" i="21"/>
  <c r="AA95" i="21"/>
  <c r="Z95" i="21"/>
  <c r="Y95" i="21"/>
  <c r="X95" i="21"/>
  <c r="W95" i="21"/>
  <c r="V95" i="21"/>
  <c r="U95" i="21"/>
  <c r="T95" i="21"/>
  <c r="S95" i="21"/>
  <c r="R95" i="21"/>
  <c r="Q95" i="21"/>
  <c r="P95" i="21"/>
  <c r="O95" i="21"/>
  <c r="N95" i="21"/>
  <c r="M95" i="21"/>
  <c r="L95" i="21"/>
  <c r="K95" i="21"/>
  <c r="J95" i="21"/>
  <c r="I95" i="21"/>
  <c r="CA94" i="21"/>
  <c r="BZ94" i="21"/>
  <c r="BY94" i="21"/>
  <c r="BX94" i="21"/>
  <c r="BW94" i="21"/>
  <c r="BV94" i="21"/>
  <c r="BU94" i="21"/>
  <c r="BT94" i="21"/>
  <c r="BS94" i="21"/>
  <c r="BR94" i="21"/>
  <c r="BQ94" i="21"/>
  <c r="BP94" i="21"/>
  <c r="BO94" i="21"/>
  <c r="BN94" i="21"/>
  <c r="BM94" i="21"/>
  <c r="BL94" i="21"/>
  <c r="BK94" i="21"/>
  <c r="BJ94" i="21"/>
  <c r="BI94" i="21"/>
  <c r="BH94" i="21"/>
  <c r="BG94" i="21"/>
  <c r="BF94" i="21"/>
  <c r="BE94" i="21"/>
  <c r="BD94" i="21"/>
  <c r="BC94" i="21"/>
  <c r="BB94" i="21"/>
  <c r="BA94" i="21"/>
  <c r="AZ94" i="21"/>
  <c r="AY94" i="21"/>
  <c r="AX94" i="21"/>
  <c r="AW94" i="21"/>
  <c r="AV94" i="21"/>
  <c r="AU94" i="21"/>
  <c r="AT94" i="21"/>
  <c r="AS94" i="21"/>
  <c r="AR94" i="21"/>
  <c r="AQ94" i="21"/>
  <c r="AP94" i="21"/>
  <c r="AO94" i="21"/>
  <c r="AN94" i="21"/>
  <c r="AM94" i="21"/>
  <c r="AL94" i="21"/>
  <c r="AK94" i="21"/>
  <c r="AJ94" i="21"/>
  <c r="AI94" i="21"/>
  <c r="AH94" i="21"/>
  <c r="AG94" i="21"/>
  <c r="AF94" i="21"/>
  <c r="AE94" i="21"/>
  <c r="AD94" i="21"/>
  <c r="AC94" i="21"/>
  <c r="AB94" i="21"/>
  <c r="AA94" i="21"/>
  <c r="Z94" i="21"/>
  <c r="Y94" i="21"/>
  <c r="X94" i="21"/>
  <c r="W94" i="21"/>
  <c r="V94" i="21"/>
  <c r="U94" i="21"/>
  <c r="T94" i="21"/>
  <c r="S94" i="21"/>
  <c r="R94" i="21"/>
  <c r="Q94" i="21"/>
  <c r="P94" i="21"/>
  <c r="O94" i="21"/>
  <c r="N94" i="21"/>
  <c r="M94" i="21"/>
  <c r="L94" i="21"/>
  <c r="K94" i="21"/>
  <c r="J94" i="21"/>
  <c r="I94" i="21"/>
  <c r="CA93" i="21"/>
  <c r="BZ93" i="21"/>
  <c r="BY93" i="21"/>
  <c r="BX93" i="21"/>
  <c r="BW93" i="21"/>
  <c r="BV93" i="21"/>
  <c r="BU93" i="21"/>
  <c r="BT93" i="21"/>
  <c r="BS93" i="21"/>
  <c r="BR93" i="21"/>
  <c r="BQ93" i="21"/>
  <c r="BP93" i="21"/>
  <c r="BO93" i="21"/>
  <c r="BN93" i="21"/>
  <c r="BM93" i="21"/>
  <c r="BL93" i="21"/>
  <c r="BK93" i="21"/>
  <c r="BJ93" i="21"/>
  <c r="BI93" i="21"/>
  <c r="BH93" i="21"/>
  <c r="BG93" i="21"/>
  <c r="BF93" i="21"/>
  <c r="BE93" i="21"/>
  <c r="BD93" i="21"/>
  <c r="BC93" i="21"/>
  <c r="BB93" i="21"/>
  <c r="BA93" i="21"/>
  <c r="AZ93" i="21"/>
  <c r="AY93" i="21"/>
  <c r="AX93" i="21"/>
  <c r="AW93" i="21"/>
  <c r="AV93" i="21"/>
  <c r="AU93" i="21"/>
  <c r="AT93" i="21"/>
  <c r="AS93" i="21"/>
  <c r="AR93" i="21"/>
  <c r="AQ93" i="21"/>
  <c r="AP93" i="21"/>
  <c r="AO93" i="21"/>
  <c r="AN93" i="21"/>
  <c r="AM93" i="21"/>
  <c r="AL93" i="21"/>
  <c r="AK93" i="21"/>
  <c r="AJ93" i="21"/>
  <c r="AI93" i="21"/>
  <c r="AH93" i="21"/>
  <c r="AG93" i="21"/>
  <c r="AF93" i="21"/>
  <c r="AE93" i="21"/>
  <c r="AD93" i="21"/>
  <c r="AC93" i="21"/>
  <c r="AB93" i="21"/>
  <c r="AA93" i="21"/>
  <c r="Z93" i="21"/>
  <c r="Y93" i="21"/>
  <c r="X93" i="21"/>
  <c r="W93" i="21"/>
  <c r="V93" i="21"/>
  <c r="U93" i="21"/>
  <c r="T93" i="21"/>
  <c r="S93" i="21"/>
  <c r="R93" i="21"/>
  <c r="Q93" i="21"/>
  <c r="P93" i="21"/>
  <c r="O93" i="21"/>
  <c r="N93" i="21"/>
  <c r="M93" i="21"/>
  <c r="L93" i="21"/>
  <c r="K93" i="21"/>
  <c r="J93" i="21"/>
  <c r="I93" i="21"/>
  <c r="CA92" i="21"/>
  <c r="BZ92" i="21"/>
  <c r="BY92" i="21"/>
  <c r="BX92" i="21"/>
  <c r="BW92" i="21"/>
  <c r="BV92" i="21"/>
  <c r="BU92" i="21"/>
  <c r="BT92" i="21"/>
  <c r="BS92" i="21"/>
  <c r="BR92" i="21"/>
  <c r="BQ92" i="21"/>
  <c r="BP92" i="21"/>
  <c r="BO92" i="21"/>
  <c r="BN92" i="21"/>
  <c r="BM92" i="21"/>
  <c r="BL92" i="21"/>
  <c r="BK92" i="21"/>
  <c r="BJ92" i="21"/>
  <c r="BI92" i="21"/>
  <c r="BH92" i="21"/>
  <c r="BG92" i="21"/>
  <c r="BF92" i="21"/>
  <c r="BE92" i="21"/>
  <c r="BD92" i="21"/>
  <c r="BC92" i="21"/>
  <c r="BB92" i="21"/>
  <c r="BA92" i="21"/>
  <c r="AZ92" i="21"/>
  <c r="AY92" i="21"/>
  <c r="AX92" i="21"/>
  <c r="AW92" i="21"/>
  <c r="AV92" i="21"/>
  <c r="AU92" i="21"/>
  <c r="AT92" i="21"/>
  <c r="AS92" i="21"/>
  <c r="AR92" i="21"/>
  <c r="AQ92" i="21"/>
  <c r="AP92" i="21"/>
  <c r="AO92" i="21"/>
  <c r="AN92" i="21"/>
  <c r="AM92" i="21"/>
  <c r="AL92" i="21"/>
  <c r="AK92" i="21"/>
  <c r="AJ92" i="21"/>
  <c r="AI92" i="21"/>
  <c r="AH92" i="21"/>
  <c r="AG92" i="21"/>
  <c r="AF92" i="21"/>
  <c r="AE92" i="21"/>
  <c r="AD92" i="21"/>
  <c r="AC92" i="21"/>
  <c r="AB92" i="21"/>
  <c r="AA92" i="21"/>
  <c r="Z92" i="21"/>
  <c r="Y92" i="21"/>
  <c r="X92" i="21"/>
  <c r="W92" i="21"/>
  <c r="V92" i="21"/>
  <c r="U92" i="21"/>
  <c r="T92" i="21"/>
  <c r="S92" i="21"/>
  <c r="R92" i="21"/>
  <c r="Q92" i="21"/>
  <c r="P92" i="21"/>
  <c r="O92" i="21"/>
  <c r="N92" i="21"/>
  <c r="M92" i="21"/>
  <c r="L92" i="21"/>
  <c r="K92" i="21"/>
  <c r="J92" i="21"/>
  <c r="I92" i="21"/>
  <c r="CA91" i="21"/>
  <c r="BZ91" i="21"/>
  <c r="BY91" i="21"/>
  <c r="BX91" i="21"/>
  <c r="BW91" i="21"/>
  <c r="BV91" i="21"/>
  <c r="BU91" i="21"/>
  <c r="BT91" i="21"/>
  <c r="BS91" i="21"/>
  <c r="BR91" i="21"/>
  <c r="BQ91" i="21"/>
  <c r="BP91" i="21"/>
  <c r="BO91" i="21"/>
  <c r="BN91" i="21"/>
  <c r="BM91" i="21"/>
  <c r="BL91" i="21"/>
  <c r="BK91" i="21"/>
  <c r="BJ91" i="21"/>
  <c r="BI91" i="21"/>
  <c r="BH91" i="21"/>
  <c r="BG91" i="21"/>
  <c r="BF91" i="21"/>
  <c r="BE91" i="21"/>
  <c r="BD91" i="21"/>
  <c r="BC91" i="21"/>
  <c r="BB91" i="21"/>
  <c r="BA91" i="21"/>
  <c r="AZ91" i="21"/>
  <c r="AY91" i="21"/>
  <c r="AX91" i="21"/>
  <c r="AW91" i="21"/>
  <c r="AV91" i="21"/>
  <c r="AU91" i="21"/>
  <c r="AT91" i="21"/>
  <c r="AS91" i="21"/>
  <c r="AR91" i="21"/>
  <c r="AQ91" i="21"/>
  <c r="AP91" i="21"/>
  <c r="AO91" i="21"/>
  <c r="AN91" i="21"/>
  <c r="AM91" i="21"/>
  <c r="AL91" i="21"/>
  <c r="AK91" i="21"/>
  <c r="AJ91" i="21"/>
  <c r="AI91" i="21"/>
  <c r="AH91" i="21"/>
  <c r="AG91" i="21"/>
  <c r="AF91" i="21"/>
  <c r="AE91" i="21"/>
  <c r="AD91" i="21"/>
  <c r="AC91" i="21"/>
  <c r="AB91" i="21"/>
  <c r="AA91" i="21"/>
  <c r="Z91" i="21"/>
  <c r="Y91" i="21"/>
  <c r="X91" i="21"/>
  <c r="W91" i="21"/>
  <c r="V91" i="21"/>
  <c r="U91" i="21"/>
  <c r="T91" i="21"/>
  <c r="S91" i="21"/>
  <c r="R91" i="21"/>
  <c r="Q91" i="21"/>
  <c r="P91" i="21"/>
  <c r="O91" i="21"/>
  <c r="N91" i="21"/>
  <c r="M91" i="21"/>
  <c r="L91" i="21"/>
  <c r="K91" i="21"/>
  <c r="J91" i="21"/>
  <c r="I91" i="21"/>
  <c r="CA90" i="21"/>
  <c r="BZ90" i="21"/>
  <c r="BY90" i="21"/>
  <c r="BX90" i="21"/>
  <c r="BW90" i="21"/>
  <c r="BV90" i="21"/>
  <c r="BU90" i="21"/>
  <c r="BT90" i="21"/>
  <c r="BS90" i="21"/>
  <c r="BR90" i="21"/>
  <c r="BQ90" i="21"/>
  <c r="BP90" i="21"/>
  <c r="BO90" i="21"/>
  <c r="BN90" i="21"/>
  <c r="BM90" i="21"/>
  <c r="BL90" i="21"/>
  <c r="BK90" i="21"/>
  <c r="BJ90" i="21"/>
  <c r="BI90" i="21"/>
  <c r="BH90" i="21"/>
  <c r="BG90" i="21"/>
  <c r="BF90" i="21"/>
  <c r="BE90" i="21"/>
  <c r="BD90" i="21"/>
  <c r="BC90" i="21"/>
  <c r="BB90" i="21"/>
  <c r="BA90" i="21"/>
  <c r="AZ90" i="21"/>
  <c r="AY90" i="21"/>
  <c r="AX90" i="21"/>
  <c r="AW90" i="21"/>
  <c r="AV90" i="21"/>
  <c r="AU90" i="21"/>
  <c r="AT90" i="21"/>
  <c r="AS90" i="21"/>
  <c r="AR90" i="21"/>
  <c r="AQ90" i="21"/>
  <c r="AP90" i="21"/>
  <c r="AO90" i="21"/>
  <c r="AN90" i="21"/>
  <c r="AM90" i="21"/>
  <c r="AL90" i="21"/>
  <c r="AK90" i="21"/>
  <c r="AJ90" i="21"/>
  <c r="AI90" i="21"/>
  <c r="AH90" i="21"/>
  <c r="AG90" i="21"/>
  <c r="AF90" i="21"/>
  <c r="AE90" i="21"/>
  <c r="AD90" i="21"/>
  <c r="AC90" i="21"/>
  <c r="AB90" i="21"/>
  <c r="AA90" i="21"/>
  <c r="Z90" i="21"/>
  <c r="Y90" i="21"/>
  <c r="X90" i="21"/>
  <c r="W90" i="21"/>
  <c r="V90" i="21"/>
  <c r="U90" i="21"/>
  <c r="T90" i="21"/>
  <c r="S90" i="21"/>
  <c r="R90" i="21"/>
  <c r="Q90" i="21"/>
  <c r="P90" i="21"/>
  <c r="O90" i="21"/>
  <c r="N90" i="21"/>
  <c r="M90" i="21"/>
  <c r="L90" i="21"/>
  <c r="K90" i="21"/>
  <c r="J90" i="21"/>
  <c r="I90" i="21"/>
  <c r="CA89" i="21"/>
  <c r="BZ89" i="21"/>
  <c r="BY89" i="21"/>
  <c r="BX89" i="21"/>
  <c r="BW89" i="21"/>
  <c r="BV89" i="21"/>
  <c r="BU89" i="21"/>
  <c r="BT89" i="21"/>
  <c r="BS89" i="21"/>
  <c r="BR89" i="21"/>
  <c r="BQ89" i="21"/>
  <c r="BP89" i="21"/>
  <c r="BO89" i="21"/>
  <c r="BN89" i="21"/>
  <c r="BM89" i="21"/>
  <c r="BL89" i="21"/>
  <c r="BK89" i="21"/>
  <c r="BJ89" i="21"/>
  <c r="BI89" i="21"/>
  <c r="BH89" i="21"/>
  <c r="BG89" i="21"/>
  <c r="BF89" i="21"/>
  <c r="BE89" i="21"/>
  <c r="BD89" i="21"/>
  <c r="BC89" i="21"/>
  <c r="BB89" i="21"/>
  <c r="BA89" i="21"/>
  <c r="AZ89" i="21"/>
  <c r="AY89" i="21"/>
  <c r="AX89" i="21"/>
  <c r="AW89" i="21"/>
  <c r="AV89" i="21"/>
  <c r="AU89" i="21"/>
  <c r="AT89" i="21"/>
  <c r="AS89" i="21"/>
  <c r="AR89" i="21"/>
  <c r="AQ89" i="21"/>
  <c r="AP89" i="21"/>
  <c r="AO89" i="21"/>
  <c r="AN89" i="21"/>
  <c r="AM89" i="21"/>
  <c r="AL89" i="21"/>
  <c r="AK89" i="21"/>
  <c r="AJ89" i="21"/>
  <c r="AI89" i="21"/>
  <c r="AH89" i="21"/>
  <c r="AG89" i="21"/>
  <c r="AF89" i="21"/>
  <c r="AE89" i="21"/>
  <c r="AD89" i="21"/>
  <c r="AC89" i="21"/>
  <c r="AB89" i="21"/>
  <c r="AA89" i="21"/>
  <c r="Z89" i="21"/>
  <c r="Y89" i="21"/>
  <c r="X89" i="21"/>
  <c r="W89" i="21"/>
  <c r="V89" i="21"/>
  <c r="U89" i="21"/>
  <c r="T89" i="21"/>
  <c r="S89" i="21"/>
  <c r="R89" i="21"/>
  <c r="Q89" i="21"/>
  <c r="P89" i="21"/>
  <c r="O89" i="21"/>
  <c r="N89" i="21"/>
  <c r="M89" i="21"/>
  <c r="L89" i="21"/>
  <c r="K89" i="21"/>
  <c r="J89" i="21"/>
  <c r="I89" i="21"/>
  <c r="CA88" i="21"/>
  <c r="BZ88" i="21"/>
  <c r="BY88" i="21"/>
  <c r="BX88" i="21"/>
  <c r="BW88" i="21"/>
  <c r="BV88" i="21"/>
  <c r="BU88" i="21"/>
  <c r="BT88" i="21"/>
  <c r="BS88" i="21"/>
  <c r="BR88" i="21"/>
  <c r="BQ88" i="21"/>
  <c r="BP88" i="21"/>
  <c r="BO88" i="21"/>
  <c r="BN88" i="21"/>
  <c r="BM88" i="21"/>
  <c r="BL88" i="21"/>
  <c r="BK88" i="21"/>
  <c r="BJ88" i="21"/>
  <c r="BI88" i="21"/>
  <c r="BH88" i="21"/>
  <c r="BG88" i="21"/>
  <c r="BF88" i="21"/>
  <c r="BE88" i="21"/>
  <c r="BD88" i="21"/>
  <c r="BC88" i="21"/>
  <c r="BB88" i="21"/>
  <c r="BA88" i="21"/>
  <c r="AZ88" i="21"/>
  <c r="AY88" i="21"/>
  <c r="AX88" i="21"/>
  <c r="AW88" i="21"/>
  <c r="AV88" i="21"/>
  <c r="AU88" i="21"/>
  <c r="AT88" i="21"/>
  <c r="AS88" i="21"/>
  <c r="AR88" i="21"/>
  <c r="AQ88" i="21"/>
  <c r="AP88" i="21"/>
  <c r="AO88" i="21"/>
  <c r="AN88" i="21"/>
  <c r="AM88" i="21"/>
  <c r="AL88" i="21"/>
  <c r="AK88" i="21"/>
  <c r="AJ88" i="21"/>
  <c r="AI88" i="21"/>
  <c r="AH88" i="21"/>
  <c r="AG88" i="21"/>
  <c r="AF88" i="21"/>
  <c r="AE88" i="21"/>
  <c r="AD88" i="21"/>
  <c r="AC88" i="21"/>
  <c r="AB88" i="21"/>
  <c r="AA88" i="21"/>
  <c r="Z88" i="21"/>
  <c r="Y88" i="21"/>
  <c r="X88" i="21"/>
  <c r="W88" i="21"/>
  <c r="V88" i="21"/>
  <c r="U88" i="21"/>
  <c r="T88" i="21"/>
  <c r="S88" i="21"/>
  <c r="R88" i="21"/>
  <c r="Q88" i="21"/>
  <c r="P88" i="21"/>
  <c r="O88" i="21"/>
  <c r="N88" i="21"/>
  <c r="M88" i="21"/>
  <c r="L88" i="21"/>
  <c r="K88" i="21"/>
  <c r="J88" i="21"/>
  <c r="I88" i="21"/>
  <c r="CA87" i="21"/>
  <c r="BZ87" i="21"/>
  <c r="BY87" i="21"/>
  <c r="BX87" i="21"/>
  <c r="BW87" i="21"/>
  <c r="BV87" i="21"/>
  <c r="BU87" i="21"/>
  <c r="BT87" i="21"/>
  <c r="BS87" i="21"/>
  <c r="BR87" i="21"/>
  <c r="BQ87" i="21"/>
  <c r="BP87" i="21"/>
  <c r="BO87" i="21"/>
  <c r="BN87" i="21"/>
  <c r="BM87" i="21"/>
  <c r="BL87" i="21"/>
  <c r="BK87" i="21"/>
  <c r="BJ87" i="21"/>
  <c r="BI87" i="21"/>
  <c r="BH87" i="21"/>
  <c r="BG87" i="21"/>
  <c r="BF87" i="21"/>
  <c r="BE87" i="21"/>
  <c r="BD87" i="21"/>
  <c r="BC87" i="21"/>
  <c r="BB87" i="21"/>
  <c r="BA87" i="21"/>
  <c r="AZ87" i="21"/>
  <c r="AY87" i="21"/>
  <c r="AX87" i="21"/>
  <c r="AW87" i="21"/>
  <c r="AV87" i="21"/>
  <c r="AU87" i="21"/>
  <c r="AT87" i="21"/>
  <c r="AS87" i="21"/>
  <c r="AR87" i="21"/>
  <c r="AQ87" i="21"/>
  <c r="AP87" i="21"/>
  <c r="AO87" i="21"/>
  <c r="AN87" i="21"/>
  <c r="AM87" i="21"/>
  <c r="AL87" i="21"/>
  <c r="AK87" i="21"/>
  <c r="AJ87" i="21"/>
  <c r="AI87" i="21"/>
  <c r="AH87" i="21"/>
  <c r="AG87" i="21"/>
  <c r="AF87" i="21"/>
  <c r="AE87" i="21"/>
  <c r="AD87" i="21"/>
  <c r="AC87" i="21"/>
  <c r="AB87" i="21"/>
  <c r="AA87" i="21"/>
  <c r="Z87" i="21"/>
  <c r="Y87" i="21"/>
  <c r="X87" i="21"/>
  <c r="W87" i="21"/>
  <c r="V87" i="21"/>
  <c r="U87" i="21"/>
  <c r="T87" i="21"/>
  <c r="S87" i="21"/>
  <c r="R87" i="21"/>
  <c r="Q87" i="21"/>
  <c r="P87" i="21"/>
  <c r="O87" i="21"/>
  <c r="N87" i="21"/>
  <c r="M87" i="21"/>
  <c r="L87" i="21"/>
  <c r="K87" i="21"/>
  <c r="J87" i="21"/>
  <c r="I87" i="21"/>
  <c r="CA86" i="21"/>
  <c r="BZ86" i="21"/>
  <c r="BY86" i="21"/>
  <c r="BX86" i="21"/>
  <c r="BW86" i="21"/>
  <c r="BV86" i="21"/>
  <c r="BU86" i="21"/>
  <c r="BT86" i="21"/>
  <c r="BS86" i="21"/>
  <c r="BR86" i="21"/>
  <c r="BQ86" i="21"/>
  <c r="BP86" i="21"/>
  <c r="BO86" i="21"/>
  <c r="BN86" i="21"/>
  <c r="BM86" i="21"/>
  <c r="BL86" i="21"/>
  <c r="BK86" i="21"/>
  <c r="BJ86" i="21"/>
  <c r="BI86" i="21"/>
  <c r="BH86" i="21"/>
  <c r="BG86" i="21"/>
  <c r="BF86" i="21"/>
  <c r="BE86" i="21"/>
  <c r="BD86" i="21"/>
  <c r="BC86" i="21"/>
  <c r="BB86" i="21"/>
  <c r="BA86" i="21"/>
  <c r="AZ86" i="21"/>
  <c r="AY86" i="21"/>
  <c r="AX86" i="21"/>
  <c r="AW86" i="21"/>
  <c r="AV86" i="21"/>
  <c r="AU86" i="21"/>
  <c r="AT86" i="21"/>
  <c r="AS86" i="21"/>
  <c r="AR86" i="21"/>
  <c r="AQ86" i="21"/>
  <c r="AP86" i="21"/>
  <c r="AO86" i="21"/>
  <c r="AN86" i="21"/>
  <c r="AM86" i="21"/>
  <c r="AL86" i="21"/>
  <c r="AK86" i="21"/>
  <c r="AJ86" i="21"/>
  <c r="AI86" i="21"/>
  <c r="AH86" i="21"/>
  <c r="AG86" i="21"/>
  <c r="AF86" i="21"/>
  <c r="AE86" i="21"/>
  <c r="AD86" i="21"/>
  <c r="AC86" i="21"/>
  <c r="AB86" i="21"/>
  <c r="AA86" i="21"/>
  <c r="Z86" i="21"/>
  <c r="Y86" i="21"/>
  <c r="X86" i="21"/>
  <c r="W86" i="21"/>
  <c r="V86" i="21"/>
  <c r="U86" i="21"/>
  <c r="T86" i="21"/>
  <c r="S86" i="21"/>
  <c r="R86" i="21"/>
  <c r="Q86" i="21"/>
  <c r="P86" i="21"/>
  <c r="O86" i="21"/>
  <c r="N86" i="21"/>
  <c r="M86" i="21"/>
  <c r="L86" i="21"/>
  <c r="K86" i="21"/>
  <c r="J86" i="21"/>
  <c r="I86" i="21"/>
  <c r="CA85" i="21"/>
  <c r="BZ85" i="21"/>
  <c r="BY85" i="21"/>
  <c r="BX85" i="21"/>
  <c r="BW85" i="21"/>
  <c r="BV85" i="21"/>
  <c r="BU85" i="21"/>
  <c r="BT85" i="21"/>
  <c r="BS85" i="21"/>
  <c r="BR85" i="21"/>
  <c r="BQ85" i="21"/>
  <c r="BP85" i="21"/>
  <c r="BO85" i="21"/>
  <c r="BN85" i="21"/>
  <c r="BM85" i="21"/>
  <c r="BL85" i="21"/>
  <c r="BK85" i="21"/>
  <c r="BJ85" i="21"/>
  <c r="BI85" i="21"/>
  <c r="BH85" i="21"/>
  <c r="BG85" i="21"/>
  <c r="BF85" i="21"/>
  <c r="BE85" i="21"/>
  <c r="BD85" i="21"/>
  <c r="BC85" i="21"/>
  <c r="BB85" i="21"/>
  <c r="BA85" i="21"/>
  <c r="AZ85" i="21"/>
  <c r="AY85" i="21"/>
  <c r="AX85" i="21"/>
  <c r="AW85" i="21"/>
  <c r="AV85" i="21"/>
  <c r="AU85" i="21"/>
  <c r="AT85" i="21"/>
  <c r="AS85" i="21"/>
  <c r="AR85" i="21"/>
  <c r="AQ85" i="21"/>
  <c r="AP85" i="21"/>
  <c r="AO85" i="21"/>
  <c r="AN85" i="21"/>
  <c r="AM85" i="21"/>
  <c r="AL85" i="21"/>
  <c r="AK85" i="21"/>
  <c r="AJ85" i="21"/>
  <c r="AI85" i="21"/>
  <c r="AH85" i="21"/>
  <c r="AG85" i="21"/>
  <c r="AF85" i="21"/>
  <c r="AE85" i="21"/>
  <c r="AD85" i="21"/>
  <c r="AC85" i="21"/>
  <c r="AB85" i="21"/>
  <c r="AA85" i="21"/>
  <c r="Z85" i="21"/>
  <c r="Y85" i="21"/>
  <c r="X85" i="21"/>
  <c r="W85" i="21"/>
  <c r="V85" i="21"/>
  <c r="U85" i="21"/>
  <c r="T85" i="21"/>
  <c r="S85" i="21"/>
  <c r="R85" i="21"/>
  <c r="Q85" i="21"/>
  <c r="P85" i="21"/>
  <c r="O85" i="21"/>
  <c r="N85" i="21"/>
  <c r="M85" i="21"/>
  <c r="L85" i="21"/>
  <c r="K85" i="21"/>
  <c r="J85" i="21"/>
  <c r="I85" i="21"/>
  <c r="CA84" i="21"/>
  <c r="BZ84" i="21"/>
  <c r="BY84" i="21"/>
  <c r="BX84" i="21"/>
  <c r="BW84" i="21"/>
  <c r="BV84" i="21"/>
  <c r="BU84" i="21"/>
  <c r="BT84" i="21"/>
  <c r="BS84" i="21"/>
  <c r="BR84" i="21"/>
  <c r="BQ84" i="21"/>
  <c r="BP84" i="21"/>
  <c r="BO84" i="21"/>
  <c r="BN84" i="21"/>
  <c r="BM84" i="21"/>
  <c r="BL84" i="21"/>
  <c r="BK84" i="21"/>
  <c r="BJ84" i="21"/>
  <c r="BI84" i="21"/>
  <c r="BH84" i="21"/>
  <c r="BG84" i="21"/>
  <c r="BF84" i="21"/>
  <c r="BE84" i="21"/>
  <c r="BD84" i="21"/>
  <c r="BC84" i="21"/>
  <c r="BB84" i="21"/>
  <c r="BA84" i="21"/>
  <c r="AZ84" i="21"/>
  <c r="AY84" i="21"/>
  <c r="AX84" i="21"/>
  <c r="AW84" i="21"/>
  <c r="AV84" i="21"/>
  <c r="AU84" i="21"/>
  <c r="AT84" i="21"/>
  <c r="AS84" i="21"/>
  <c r="AR84" i="21"/>
  <c r="AQ84" i="21"/>
  <c r="AP84" i="21"/>
  <c r="AO84" i="21"/>
  <c r="AN84" i="21"/>
  <c r="AM84" i="21"/>
  <c r="AL84" i="21"/>
  <c r="AK84" i="21"/>
  <c r="AJ84" i="21"/>
  <c r="AI84" i="21"/>
  <c r="AH84" i="21"/>
  <c r="AG84" i="21"/>
  <c r="AF84" i="21"/>
  <c r="AE84" i="21"/>
  <c r="AD84" i="21"/>
  <c r="AC84" i="21"/>
  <c r="AB84" i="21"/>
  <c r="AA84" i="21"/>
  <c r="Z84" i="21"/>
  <c r="Y84" i="21"/>
  <c r="X84" i="21"/>
  <c r="W84" i="21"/>
  <c r="V84" i="21"/>
  <c r="U84" i="21"/>
  <c r="T84" i="21"/>
  <c r="S84" i="21"/>
  <c r="R84" i="21"/>
  <c r="Q84" i="21"/>
  <c r="P84" i="21"/>
  <c r="O84" i="21"/>
  <c r="N84" i="21"/>
  <c r="M84" i="21"/>
  <c r="L84" i="21"/>
  <c r="K84" i="21"/>
  <c r="J84" i="21"/>
  <c r="I84" i="21"/>
  <c r="CA83" i="21"/>
  <c r="BZ83" i="21"/>
  <c r="BY83" i="21"/>
  <c r="BX83" i="21"/>
  <c r="BW83" i="21"/>
  <c r="BV83" i="21"/>
  <c r="BU83" i="21"/>
  <c r="BT83" i="21"/>
  <c r="BS83" i="21"/>
  <c r="BR83" i="21"/>
  <c r="BQ83" i="21"/>
  <c r="BP83" i="21"/>
  <c r="BO83" i="21"/>
  <c r="BN83" i="21"/>
  <c r="BM83" i="21"/>
  <c r="BL83" i="21"/>
  <c r="BK83" i="21"/>
  <c r="BJ83" i="21"/>
  <c r="BI83" i="21"/>
  <c r="BH83" i="21"/>
  <c r="BG83" i="21"/>
  <c r="BF83" i="21"/>
  <c r="BE83" i="21"/>
  <c r="BD83" i="21"/>
  <c r="BC83" i="21"/>
  <c r="BB83" i="21"/>
  <c r="BA83" i="21"/>
  <c r="AZ83" i="21"/>
  <c r="AY83" i="21"/>
  <c r="AX83" i="21"/>
  <c r="AW83" i="21"/>
  <c r="AV83" i="21"/>
  <c r="AU83" i="21"/>
  <c r="AT83" i="21"/>
  <c r="AS83" i="21"/>
  <c r="AR83" i="21"/>
  <c r="AQ83" i="21"/>
  <c r="AP83" i="21"/>
  <c r="AO83" i="21"/>
  <c r="AN83" i="21"/>
  <c r="AM83" i="21"/>
  <c r="AL83" i="21"/>
  <c r="AK83" i="21"/>
  <c r="AJ83" i="21"/>
  <c r="AI83" i="21"/>
  <c r="AH83" i="21"/>
  <c r="AG83" i="21"/>
  <c r="AF83" i="21"/>
  <c r="AE83" i="21"/>
  <c r="AD83" i="21"/>
  <c r="AC83" i="21"/>
  <c r="AB83" i="21"/>
  <c r="AA83" i="21"/>
  <c r="Z83" i="21"/>
  <c r="Y83" i="21"/>
  <c r="X83" i="21"/>
  <c r="W83" i="21"/>
  <c r="V83" i="21"/>
  <c r="U83" i="21"/>
  <c r="T83" i="21"/>
  <c r="S83" i="21"/>
  <c r="R83" i="21"/>
  <c r="Q83" i="21"/>
  <c r="P83" i="21"/>
  <c r="O83" i="21"/>
  <c r="N83" i="21"/>
  <c r="M83" i="21"/>
  <c r="L83" i="21"/>
  <c r="K83" i="21"/>
  <c r="J83" i="21"/>
  <c r="I83" i="21"/>
  <c r="CA82" i="21"/>
  <c r="BZ82" i="21"/>
  <c r="BY82" i="21"/>
  <c r="BX82" i="21"/>
  <c r="BW82" i="21"/>
  <c r="BV82" i="21"/>
  <c r="BU82" i="21"/>
  <c r="BT82" i="21"/>
  <c r="BS82" i="21"/>
  <c r="BR82" i="21"/>
  <c r="BQ82" i="21"/>
  <c r="BP82" i="21"/>
  <c r="BO82" i="21"/>
  <c r="BN82" i="21"/>
  <c r="BM82" i="21"/>
  <c r="BL82" i="21"/>
  <c r="BK82" i="21"/>
  <c r="BJ82" i="21"/>
  <c r="BI82" i="21"/>
  <c r="BH82" i="21"/>
  <c r="BG82" i="21"/>
  <c r="BF82" i="21"/>
  <c r="BE82" i="21"/>
  <c r="BD82" i="21"/>
  <c r="BC82" i="21"/>
  <c r="BB82" i="21"/>
  <c r="BA82" i="21"/>
  <c r="AZ82" i="21"/>
  <c r="AY82" i="21"/>
  <c r="AX82" i="21"/>
  <c r="AW82" i="21"/>
  <c r="AV82" i="21"/>
  <c r="AU82" i="21"/>
  <c r="AT82" i="21"/>
  <c r="AS82" i="21"/>
  <c r="AR82" i="21"/>
  <c r="AQ82" i="21"/>
  <c r="AP82" i="21"/>
  <c r="AO82" i="21"/>
  <c r="AN82" i="21"/>
  <c r="AM82" i="21"/>
  <c r="AL82" i="21"/>
  <c r="AK82" i="21"/>
  <c r="AJ82" i="21"/>
  <c r="AI82" i="21"/>
  <c r="AH82" i="21"/>
  <c r="AG82" i="21"/>
  <c r="AF82" i="21"/>
  <c r="AE82" i="21"/>
  <c r="AD82" i="21"/>
  <c r="AC82" i="21"/>
  <c r="AB82" i="21"/>
  <c r="AA82" i="21"/>
  <c r="Z82" i="21"/>
  <c r="Y82" i="21"/>
  <c r="X82" i="21"/>
  <c r="W82" i="21"/>
  <c r="V82" i="21"/>
  <c r="U82" i="21"/>
  <c r="T82" i="21"/>
  <c r="S82" i="21"/>
  <c r="R82" i="21"/>
  <c r="Q82" i="21"/>
  <c r="P82" i="21"/>
  <c r="O82" i="21"/>
  <c r="N82" i="21"/>
  <c r="M82" i="21"/>
  <c r="L82" i="21"/>
  <c r="K82" i="21"/>
  <c r="J82" i="21"/>
  <c r="I82" i="21"/>
  <c r="CA81" i="21"/>
  <c r="BZ81" i="21"/>
  <c r="BY81" i="21"/>
  <c r="BX81" i="21"/>
  <c r="BW81" i="21"/>
  <c r="BV81" i="21"/>
  <c r="BU81" i="21"/>
  <c r="BT81" i="21"/>
  <c r="BS81" i="21"/>
  <c r="BR81" i="21"/>
  <c r="BQ81" i="21"/>
  <c r="BP81" i="21"/>
  <c r="BO81" i="21"/>
  <c r="BN81" i="21"/>
  <c r="BM81" i="21"/>
  <c r="BL81" i="21"/>
  <c r="BK81" i="21"/>
  <c r="BJ81" i="21"/>
  <c r="BI81" i="21"/>
  <c r="BH81" i="21"/>
  <c r="BG81" i="21"/>
  <c r="BF81" i="21"/>
  <c r="BE81" i="21"/>
  <c r="BD81" i="21"/>
  <c r="BC81" i="21"/>
  <c r="BB81" i="21"/>
  <c r="BA81" i="21"/>
  <c r="AZ81" i="21"/>
  <c r="AY81" i="21"/>
  <c r="AX81" i="21"/>
  <c r="AW81" i="21"/>
  <c r="AV81" i="21"/>
  <c r="AU81" i="21"/>
  <c r="AT81" i="21"/>
  <c r="AS81" i="21"/>
  <c r="AR81" i="21"/>
  <c r="AQ81" i="21"/>
  <c r="AP81" i="21"/>
  <c r="AO81" i="21"/>
  <c r="AN81" i="21"/>
  <c r="AM81" i="21"/>
  <c r="AL81" i="21"/>
  <c r="AK81" i="21"/>
  <c r="AJ81" i="21"/>
  <c r="AI81" i="21"/>
  <c r="AH81" i="21"/>
  <c r="AG81" i="21"/>
  <c r="AF81" i="21"/>
  <c r="AE81" i="21"/>
  <c r="AD81" i="21"/>
  <c r="AC81" i="21"/>
  <c r="AB81" i="21"/>
  <c r="AA81" i="21"/>
  <c r="Z81" i="21"/>
  <c r="Y81" i="21"/>
  <c r="X81" i="21"/>
  <c r="W81" i="21"/>
  <c r="V81" i="21"/>
  <c r="U81" i="21"/>
  <c r="T81" i="21"/>
  <c r="S81" i="21"/>
  <c r="R81" i="21"/>
  <c r="Q81" i="21"/>
  <c r="P81" i="21"/>
  <c r="O81" i="21"/>
  <c r="N81" i="21"/>
  <c r="M81" i="21"/>
  <c r="L81" i="21"/>
  <c r="K81" i="21"/>
  <c r="J81" i="21"/>
  <c r="I81" i="21"/>
  <c r="CA80" i="21"/>
  <c r="BZ80" i="21"/>
  <c r="BY80" i="21"/>
  <c r="BX80" i="21"/>
  <c r="BW80" i="21"/>
  <c r="BV80" i="21"/>
  <c r="BU80" i="21"/>
  <c r="BT80" i="21"/>
  <c r="BS80" i="21"/>
  <c r="BR80" i="21"/>
  <c r="BQ80" i="21"/>
  <c r="BP80" i="21"/>
  <c r="BO80" i="21"/>
  <c r="BN80" i="21"/>
  <c r="BM80" i="21"/>
  <c r="BL80" i="21"/>
  <c r="BK80" i="21"/>
  <c r="BJ80" i="21"/>
  <c r="BI80" i="21"/>
  <c r="BH80" i="21"/>
  <c r="BG80" i="21"/>
  <c r="BF80" i="21"/>
  <c r="BE80" i="21"/>
  <c r="BD80" i="21"/>
  <c r="BC80" i="21"/>
  <c r="BB80" i="21"/>
  <c r="BA80" i="21"/>
  <c r="AZ80" i="21"/>
  <c r="AY80" i="21"/>
  <c r="AX80" i="21"/>
  <c r="AW80" i="21"/>
  <c r="AV80" i="21"/>
  <c r="AU80" i="21"/>
  <c r="AT80" i="21"/>
  <c r="AS80" i="21"/>
  <c r="AR80" i="21"/>
  <c r="AQ80" i="21"/>
  <c r="AP80" i="21"/>
  <c r="AO80" i="21"/>
  <c r="AN80" i="21"/>
  <c r="AM80" i="21"/>
  <c r="AL80" i="21"/>
  <c r="AK80" i="21"/>
  <c r="AJ80" i="21"/>
  <c r="AI80" i="21"/>
  <c r="AH80" i="21"/>
  <c r="AG80" i="21"/>
  <c r="AF80" i="21"/>
  <c r="AE80" i="21"/>
  <c r="AD80" i="21"/>
  <c r="AC80" i="21"/>
  <c r="AB80" i="21"/>
  <c r="AA80" i="21"/>
  <c r="Z80" i="21"/>
  <c r="Y80" i="21"/>
  <c r="X80" i="21"/>
  <c r="W80" i="21"/>
  <c r="V80" i="21"/>
  <c r="U80" i="21"/>
  <c r="T80" i="21"/>
  <c r="S80" i="21"/>
  <c r="R80" i="21"/>
  <c r="Q80" i="21"/>
  <c r="P80" i="21"/>
  <c r="O80" i="21"/>
  <c r="N80" i="21"/>
  <c r="M80" i="21"/>
  <c r="L80" i="21"/>
  <c r="K80" i="21"/>
  <c r="J80" i="21"/>
  <c r="I80" i="21"/>
  <c r="CN66" i="21"/>
  <c r="B66" i="21"/>
  <c r="CN65" i="21"/>
  <c r="B65" i="21"/>
  <c r="CN64" i="21"/>
  <c r="B64" i="21"/>
  <c r="CN63" i="21"/>
  <c r="B63" i="21"/>
  <c r="CN60" i="21"/>
  <c r="H60" i="21" a="1"/>
  <c r="H60" i="21" s="1"/>
  <c r="C60" i="21"/>
  <c r="B60" i="21"/>
  <c r="CN59" i="21"/>
  <c r="H59" i="21" a="1"/>
  <c r="H59" i="21" s="1"/>
  <c r="C59" i="21"/>
  <c r="B59" i="21"/>
  <c r="CN58" i="21"/>
  <c r="H58" i="21" a="1"/>
  <c r="H58" i="21" s="1"/>
  <c r="C58" i="21"/>
  <c r="B58" i="21"/>
  <c r="CN57" i="21"/>
  <c r="H57" i="21" a="1"/>
  <c r="H57" i="21" s="1"/>
  <c r="C57" i="21"/>
  <c r="B57" i="21"/>
  <c r="CN56" i="21"/>
  <c r="H56" i="21" a="1"/>
  <c r="H56" i="21" s="1"/>
  <c r="C56" i="21"/>
  <c r="B56" i="21"/>
  <c r="CN55" i="21"/>
  <c r="H55" i="21" a="1"/>
  <c r="H55" i="21" s="1"/>
  <c r="C55" i="21"/>
  <c r="B55" i="21"/>
  <c r="CN53" i="21"/>
  <c r="H53" i="21" a="1"/>
  <c r="H53" i="21" s="1"/>
  <c r="C53" i="21"/>
  <c r="B53" i="21"/>
  <c r="CN52" i="21"/>
  <c r="H52" i="21" a="1"/>
  <c r="H52" i="21" s="1"/>
  <c r="C52" i="21"/>
  <c r="B52" i="21"/>
  <c r="CN51" i="21"/>
  <c r="H51" i="21" a="1"/>
  <c r="H51" i="21" s="1"/>
  <c r="C51" i="21"/>
  <c r="B51" i="21"/>
  <c r="CN50" i="21"/>
  <c r="H50" i="21" a="1"/>
  <c r="H50" i="21" s="1"/>
  <c r="C50" i="21"/>
  <c r="B50" i="21"/>
  <c r="CN49" i="21"/>
  <c r="H49" i="21" a="1"/>
  <c r="H49" i="21" s="1"/>
  <c r="C49" i="21"/>
  <c r="B49" i="21"/>
  <c r="CN48" i="21"/>
  <c r="H48" i="21" a="1"/>
  <c r="H48" i="21" s="1"/>
  <c r="C48" i="21"/>
  <c r="B48" i="21"/>
  <c r="CN47" i="21"/>
  <c r="H47" i="21" a="1"/>
  <c r="H47" i="21" s="1"/>
  <c r="C47" i="21"/>
  <c r="B47" i="21"/>
  <c r="CN46" i="21"/>
  <c r="H46" i="21" a="1"/>
  <c r="H46" i="21" s="1"/>
  <c r="C46" i="21"/>
  <c r="B46" i="21"/>
  <c r="CN45" i="21"/>
  <c r="H45" i="21" a="1"/>
  <c r="H45" i="21" s="1"/>
  <c r="C45" i="21"/>
  <c r="B45" i="21"/>
  <c r="CN44" i="21"/>
  <c r="H44" i="21" a="1"/>
  <c r="H44" i="21" s="1"/>
  <c r="C44" i="21"/>
  <c r="B44" i="21"/>
  <c r="CN43" i="21"/>
  <c r="H43" i="21" a="1"/>
  <c r="H43" i="21" s="1"/>
  <c r="C43" i="21"/>
  <c r="B43" i="21"/>
  <c r="CN42" i="21"/>
  <c r="H42" i="21" a="1"/>
  <c r="H42" i="21" s="1"/>
  <c r="C42" i="21"/>
  <c r="B42" i="21"/>
  <c r="CN41" i="21"/>
  <c r="H41" i="21" a="1"/>
  <c r="H41" i="21" s="1"/>
  <c r="C41" i="21"/>
  <c r="B41" i="21"/>
  <c r="CN40" i="21"/>
  <c r="H40" i="21" a="1"/>
  <c r="H40" i="21" s="1"/>
  <c r="C40" i="21"/>
  <c r="B40" i="21"/>
  <c r="CN39" i="21"/>
  <c r="H39" i="21" a="1"/>
  <c r="H39" i="21" s="1"/>
  <c r="C39" i="21"/>
  <c r="B39" i="21"/>
  <c r="CN38" i="21"/>
  <c r="H38" i="21" a="1"/>
  <c r="H38" i="21" s="1"/>
  <c r="C38" i="21"/>
  <c r="B38" i="21"/>
  <c r="CN37" i="21"/>
  <c r="H37" i="21" a="1"/>
  <c r="H37" i="21" s="1"/>
  <c r="C37" i="21"/>
  <c r="B37" i="21"/>
  <c r="CN36" i="21"/>
  <c r="H36" i="21" a="1"/>
  <c r="H36" i="21" s="1"/>
  <c r="C36" i="21"/>
  <c r="B36" i="21"/>
  <c r="CN35" i="21"/>
  <c r="H35" i="21" a="1"/>
  <c r="H35" i="21" s="1"/>
  <c r="C35" i="21"/>
  <c r="B35" i="21"/>
  <c r="CN34" i="21"/>
  <c r="H34" i="21" a="1"/>
  <c r="H34" i="21" s="1"/>
  <c r="C34" i="21"/>
  <c r="B34" i="21"/>
  <c r="CN33" i="21"/>
  <c r="H33" i="21" a="1"/>
  <c r="H33" i="21" s="1"/>
  <c r="C33" i="21"/>
  <c r="B33" i="21"/>
  <c r="CN32" i="21"/>
  <c r="H32" i="21" a="1"/>
  <c r="H32" i="21" s="1"/>
  <c r="C32" i="21"/>
  <c r="B32" i="21"/>
  <c r="CN31" i="21"/>
  <c r="H31" i="21" a="1"/>
  <c r="H31" i="21" s="1"/>
  <c r="C31" i="21"/>
  <c r="B31" i="21"/>
  <c r="CN30" i="21"/>
  <c r="H30" i="21" a="1"/>
  <c r="H30" i="21" s="1"/>
  <c r="C30" i="21"/>
  <c r="B30" i="21"/>
  <c r="CN29" i="21"/>
  <c r="H29" i="21" a="1"/>
  <c r="H29" i="21" s="1"/>
  <c r="C29" i="21"/>
  <c r="B29" i="21"/>
  <c r="CN28" i="21"/>
  <c r="H28" i="21" a="1"/>
  <c r="H28" i="21" s="1"/>
  <c r="C28" i="21"/>
  <c r="B28" i="21"/>
  <c r="CN27" i="21"/>
  <c r="H27" i="21" a="1"/>
  <c r="H27" i="21" s="1"/>
  <c r="C27" i="21"/>
  <c r="B27" i="21"/>
  <c r="CN26" i="21"/>
  <c r="H26" i="21" a="1"/>
  <c r="H26" i="21" s="1"/>
  <c r="C26" i="21"/>
  <c r="B26" i="21"/>
  <c r="CN25" i="21"/>
  <c r="H25" i="21" a="1"/>
  <c r="H25" i="21" s="1"/>
  <c r="C25" i="21"/>
  <c r="B25" i="21"/>
  <c r="CN24" i="21"/>
  <c r="H24" i="21" a="1"/>
  <c r="H24" i="21" s="1"/>
  <c r="C24" i="21"/>
  <c r="B24" i="21"/>
  <c r="CN23" i="21"/>
  <c r="H23" i="21" a="1"/>
  <c r="H23" i="21" s="1"/>
  <c r="C23" i="21"/>
  <c r="B23" i="21"/>
  <c r="CN22" i="21"/>
  <c r="H22" i="21" a="1"/>
  <c r="H22" i="21" s="1"/>
  <c r="C22" i="21"/>
  <c r="B22" i="21"/>
  <c r="CN21" i="21"/>
  <c r="H21" i="21" a="1"/>
  <c r="H21" i="21" s="1"/>
  <c r="C21" i="21"/>
  <c r="B21" i="21"/>
  <c r="CN20" i="21"/>
  <c r="H20" i="21" a="1"/>
  <c r="H20" i="21" s="1"/>
  <c r="C20" i="21"/>
  <c r="B20" i="21"/>
  <c r="CN19" i="21"/>
  <c r="H19" i="21" a="1"/>
  <c r="H19" i="21" s="1"/>
  <c r="C19" i="21"/>
  <c r="B19" i="21"/>
  <c r="CN18" i="21"/>
  <c r="H18" i="21" a="1"/>
  <c r="H18" i="21" s="1"/>
  <c r="C18" i="21"/>
  <c r="B18" i="21"/>
  <c r="CN17" i="21"/>
  <c r="H17" i="21" a="1"/>
  <c r="H17" i="21" s="1"/>
  <c r="C17" i="21"/>
  <c r="B17" i="21"/>
  <c r="CN16" i="21"/>
  <c r="H16" i="21" a="1"/>
  <c r="H16" i="21" s="1"/>
  <c r="C16" i="21"/>
  <c r="B16" i="21"/>
  <c r="CN15" i="21"/>
  <c r="H15" i="21" a="1"/>
  <c r="H15" i="21" s="1"/>
  <c r="C15" i="21"/>
  <c r="B15" i="21"/>
  <c r="CN14" i="21"/>
  <c r="C14" i="21"/>
  <c r="B14" i="21"/>
  <c r="CN13" i="21"/>
  <c r="C13" i="21"/>
  <c r="B13" i="21"/>
  <c r="CN12" i="21"/>
  <c r="H12" i="21" a="1"/>
  <c r="H12" i="21" s="1"/>
  <c r="C12" i="21"/>
  <c r="B12" i="21"/>
  <c r="CN11" i="21"/>
  <c r="H11" i="21" a="1"/>
  <c r="H11" i="21" s="1"/>
  <c r="C11" i="21"/>
  <c r="B11" i="21"/>
  <c r="CN10" i="21"/>
  <c r="C10" i="21"/>
  <c r="B10" i="21"/>
  <c r="CN9" i="21"/>
  <c r="H9" i="21" a="1"/>
  <c r="H9" i="21" s="1"/>
  <c r="C9" i="21"/>
  <c r="B9" i="21"/>
  <c r="CN8" i="21"/>
  <c r="H8" i="21" a="1"/>
  <c r="H8" i="21" s="1"/>
  <c r="C8" i="21"/>
  <c r="B8" i="21"/>
  <c r="CN7" i="21"/>
  <c r="H7" i="21" a="1"/>
  <c r="H7" i="21" s="1"/>
  <c r="C7" i="21"/>
  <c r="B7" i="21"/>
  <c r="CN6" i="21"/>
  <c r="H6" i="21" a="1"/>
  <c r="H6" i="21" s="1"/>
  <c r="C6" i="21"/>
  <c r="B6" i="21"/>
  <c r="CN5" i="21"/>
  <c r="H5" i="21" a="1"/>
  <c r="H5" i="21" s="1"/>
  <c r="C5" i="21"/>
  <c r="B5" i="21"/>
  <c r="CZ3" i="21"/>
  <c r="J2" i="21" l="1"/>
  <c r="CZ2" i="21" s="1"/>
  <c r="P2" i="21" s="1"/>
  <c r="BN77" i="21"/>
  <c r="H83" i="21"/>
  <c r="H80" i="21"/>
  <c r="H81" i="21"/>
  <c r="H88" i="21"/>
  <c r="H93" i="21"/>
  <c r="H94" i="21"/>
  <c r="H95" i="21"/>
  <c r="H96" i="21"/>
  <c r="H89" i="21"/>
  <c r="H90" i="21"/>
  <c r="H91" i="21"/>
  <c r="H92" i="21"/>
  <c r="H82" i="21"/>
  <c r="H84" i="21"/>
  <c r="H86" i="21"/>
  <c r="H87" i="21"/>
  <c r="H97" i="21"/>
  <c r="H98" i="21"/>
  <c r="H85" i="21"/>
  <c r="M2" i="14"/>
  <c r="L25" i="14"/>
  <c r="L26" i="14" l="1"/>
  <c r="AA2" i="24"/>
  <c r="M3" i="14"/>
  <c r="M4" i="14" l="1"/>
  <c r="AA2" i="25"/>
  <c r="L28" i="14"/>
  <c r="L27" i="14"/>
  <c r="M5" i="14" l="1"/>
  <c r="AA2" i="26"/>
  <c r="AA2" i="27" l="1"/>
  <c r="M6" i="14"/>
  <c r="L29" i="14"/>
  <c r="B58" i="14"/>
  <c r="B57" i="14"/>
  <c r="B56" i="14"/>
  <c r="B55" i="14"/>
  <c r="B54" i="14"/>
  <c r="B53" i="14"/>
  <c r="B52" i="14"/>
  <c r="B51" i="14"/>
  <c r="B50" i="14"/>
  <c r="B49" i="14"/>
  <c r="B48" i="14"/>
  <c r="B47" i="14"/>
  <c r="B46" i="14"/>
  <c r="B45" i="14"/>
  <c r="B44" i="14"/>
  <c r="B43" i="14"/>
  <c r="B42" i="14"/>
  <c r="B41" i="14"/>
  <c r="B40" i="14"/>
  <c r="B39" i="14"/>
  <c r="B38" i="14"/>
  <c r="B37" i="14"/>
  <c r="B36" i="14"/>
  <c r="B35" i="14"/>
  <c r="B34" i="14"/>
  <c r="B33" i="14"/>
  <c r="B32" i="14"/>
  <c r="B31" i="14"/>
  <c r="B30" i="14"/>
  <c r="B29" i="14"/>
  <c r="B28" i="14"/>
  <c r="B27" i="14"/>
  <c r="B26" i="14"/>
  <c r="B25" i="14"/>
  <c r="B24" i="14"/>
  <c r="B23" i="14"/>
  <c r="B22" i="14"/>
  <c r="B21" i="14"/>
  <c r="B20" i="14"/>
  <c r="B19" i="14"/>
  <c r="B18" i="14"/>
  <c r="M17" i="14"/>
  <c r="L17" i="14"/>
  <c r="B17" i="14"/>
  <c r="M16" i="14"/>
  <c r="L16" i="14"/>
  <c r="B16" i="14"/>
  <c r="M15" i="14"/>
  <c r="L15" i="14"/>
  <c r="B15" i="14"/>
  <c r="M14" i="14"/>
  <c r="L14" i="14"/>
  <c r="B14" i="14"/>
  <c r="M13" i="14"/>
  <c r="L13" i="14"/>
  <c r="B13" i="14"/>
  <c r="M12" i="14"/>
  <c r="L12" i="14"/>
  <c r="B12" i="14"/>
  <c r="B11" i="14"/>
  <c r="B10" i="14"/>
  <c r="B9" i="14"/>
  <c r="B8" i="14"/>
  <c r="B7" i="14"/>
  <c r="B6" i="14"/>
  <c r="B5" i="14"/>
  <c r="B4" i="14"/>
  <c r="B3" i="14"/>
  <c r="B2" i="14"/>
  <c r="B1" i="14"/>
  <c r="D1" i="14"/>
  <c r="D8" i="14"/>
  <c r="H49" i="14"/>
  <c r="F35" i="14"/>
  <c r="I50" i="14"/>
  <c r="E55" i="14"/>
  <c r="I20" i="14"/>
  <c r="E24" i="14"/>
  <c r="E52" i="14"/>
  <c r="H47" i="14"/>
  <c r="C23" i="14"/>
  <c r="C28" i="14"/>
  <c r="E7" i="14"/>
  <c r="E13" i="14"/>
  <c r="G23" i="14"/>
  <c r="I28" i="14"/>
  <c r="H1" i="14"/>
  <c r="C29" i="14"/>
  <c r="C15" i="14"/>
  <c r="E18" i="14"/>
  <c r="D52" i="14"/>
  <c r="D40" i="14"/>
  <c r="F43" i="14"/>
  <c r="D6" i="14"/>
  <c r="C16" i="14"/>
  <c r="I37" i="14"/>
  <c r="G7" i="14"/>
  <c r="G39" i="14"/>
  <c r="F57" i="14"/>
  <c r="H19" i="14"/>
  <c r="C2" i="14"/>
  <c r="I24" i="14"/>
  <c r="F50" i="14"/>
  <c r="E41" i="14"/>
  <c r="C17" i="14"/>
  <c r="G22" i="14"/>
  <c r="F1" i="14"/>
  <c r="H56" i="14"/>
  <c r="H34" i="14"/>
  <c r="D45" i="14"/>
  <c r="C35" i="14"/>
  <c r="E54" i="14"/>
  <c r="E5" i="14"/>
  <c r="H24" i="14"/>
  <c r="G6" i="14"/>
  <c r="G49" i="14"/>
  <c r="I17" i="14"/>
  <c r="H9" i="14"/>
  <c r="G24" i="14"/>
  <c r="H28" i="14"/>
  <c r="D24" i="14"/>
  <c r="C12" i="14"/>
  <c r="D12" i="14"/>
  <c r="G20" i="14"/>
  <c r="C56" i="14"/>
  <c r="F52" i="14"/>
  <c r="C52" i="14"/>
  <c r="H18" i="14"/>
  <c r="E17" i="14"/>
  <c r="I15" i="14"/>
  <c r="F47" i="14"/>
  <c r="E36" i="14"/>
  <c r="F49" i="14"/>
  <c r="H39" i="14"/>
  <c r="E4" i="14"/>
  <c r="I41" i="14"/>
  <c r="F22" i="14"/>
  <c r="E56" i="14"/>
  <c r="H22" i="14"/>
  <c r="G51" i="14"/>
  <c r="E53" i="14"/>
  <c r="F30" i="14"/>
  <c r="D21" i="14"/>
  <c r="H37" i="14"/>
  <c r="D51" i="14"/>
  <c r="D2" i="14"/>
  <c r="C47" i="14"/>
  <c r="F38" i="14"/>
  <c r="D39" i="14"/>
  <c r="I51" i="14"/>
  <c r="F32" i="14"/>
  <c r="E35" i="14"/>
  <c r="F53" i="14"/>
  <c r="F46" i="14"/>
  <c r="D13" i="14"/>
  <c r="I48" i="14"/>
  <c r="D26" i="14"/>
  <c r="F15" i="14"/>
  <c r="I53" i="14"/>
  <c r="G56" i="14"/>
  <c r="E45" i="14"/>
  <c r="F12" i="14"/>
  <c r="H10" i="14"/>
  <c r="D49" i="14"/>
  <c r="F3" i="14"/>
  <c r="I33" i="14"/>
  <c r="E11" i="14"/>
  <c r="E37" i="14"/>
  <c r="I34" i="14"/>
  <c r="I13" i="14"/>
  <c r="F56" i="14"/>
  <c r="H52" i="14"/>
  <c r="H35" i="14"/>
  <c r="D43" i="14"/>
  <c r="F19" i="14"/>
  <c r="C10" i="14"/>
  <c r="I39" i="14"/>
  <c r="C21" i="14"/>
  <c r="C25" i="14"/>
  <c r="H6" i="14"/>
  <c r="G3" i="14"/>
  <c r="I29" i="14"/>
  <c r="G4" i="14"/>
  <c r="D16" i="14"/>
  <c r="E29" i="14"/>
  <c r="G8" i="14"/>
  <c r="C18" i="14"/>
  <c r="C26" i="14"/>
  <c r="C43" i="14"/>
  <c r="I11" i="14"/>
  <c r="I9" i="14"/>
  <c r="H3" i="14"/>
  <c r="G25" i="14"/>
  <c r="D48" i="14"/>
  <c r="F34" i="14"/>
  <c r="F14" i="14"/>
  <c r="D47" i="14"/>
  <c r="D57" i="14"/>
  <c r="I2" i="14"/>
  <c r="D58" i="14"/>
  <c r="F26" i="14"/>
  <c r="G33" i="14"/>
  <c r="F16" i="14"/>
  <c r="C33" i="14"/>
  <c r="H44" i="14"/>
  <c r="E39" i="14"/>
  <c r="E19" i="14"/>
  <c r="E21" i="14"/>
  <c r="D28" i="14"/>
  <c r="F55" i="14"/>
  <c r="G16" i="14"/>
  <c r="D22" i="14"/>
  <c r="E33" i="14"/>
  <c r="H17" i="14"/>
  <c r="G35" i="14"/>
  <c r="G19" i="14"/>
  <c r="I44" i="14"/>
  <c r="I3" i="14"/>
  <c r="G13" i="14"/>
  <c r="E34" i="14"/>
  <c r="C55" i="14"/>
  <c r="H51" i="14"/>
  <c r="F7" i="14"/>
  <c r="E3" i="14"/>
  <c r="G57" i="14"/>
  <c r="C46" i="14"/>
  <c r="I7" i="14"/>
  <c r="C49" i="14"/>
  <c r="I26" i="14"/>
  <c r="D15" i="14"/>
  <c r="F40" i="14"/>
  <c r="G53" i="14"/>
  <c r="D20" i="14"/>
  <c r="F37" i="14"/>
  <c r="F45" i="14"/>
  <c r="D42" i="14"/>
  <c r="I21" i="14"/>
  <c r="D27" i="14"/>
  <c r="G47" i="14"/>
  <c r="F27" i="14"/>
  <c r="H48" i="14"/>
  <c r="I38" i="14"/>
  <c r="C8" i="14"/>
  <c r="D3" i="14"/>
  <c r="H13" i="14"/>
  <c r="E47" i="14"/>
  <c r="E8" i="14"/>
  <c r="I49" i="14"/>
  <c r="F4" i="14"/>
  <c r="H54" i="14"/>
  <c r="I57" i="14"/>
  <c r="F44" i="14"/>
  <c r="F11" i="14"/>
  <c r="E10" i="14"/>
  <c r="I1" i="14"/>
  <c r="F54" i="14"/>
  <c r="C53" i="14"/>
  <c r="C34" i="14"/>
  <c r="E38" i="14"/>
  <c r="G15" i="14"/>
  <c r="D53" i="14"/>
  <c r="C7" i="14"/>
  <c r="H55" i="14"/>
  <c r="E23" i="14"/>
  <c r="F13" i="14"/>
  <c r="I6" i="14"/>
  <c r="E31" i="14"/>
  <c r="G55" i="14"/>
  <c r="I47" i="14"/>
  <c r="G10" i="14"/>
  <c r="G1" i="14"/>
  <c r="G52" i="14"/>
  <c r="E49" i="14"/>
  <c r="C9" i="14"/>
  <c r="G36" i="14"/>
  <c r="H41" i="14"/>
  <c r="H12" i="14"/>
  <c r="G30" i="14"/>
  <c r="E12" i="14"/>
  <c r="E30" i="14"/>
  <c r="E57" i="14"/>
  <c r="H14" i="14"/>
  <c r="H5" i="14"/>
  <c r="G29" i="14"/>
  <c r="D38" i="14"/>
  <c r="C32" i="14"/>
  <c r="C3" i="14"/>
  <c r="C41" i="14"/>
  <c r="G44" i="14"/>
  <c r="F29" i="14"/>
  <c r="I40" i="14"/>
  <c r="H43" i="14"/>
  <c r="C19" i="14"/>
  <c r="I4" i="14"/>
  <c r="H45" i="14"/>
  <c r="I55" i="14"/>
  <c r="F20" i="14"/>
  <c r="D23" i="14"/>
  <c r="D19" i="14"/>
  <c r="F8" i="14"/>
  <c r="H58" i="14"/>
  <c r="C11" i="14"/>
  <c r="E27" i="14"/>
  <c r="H23" i="14"/>
  <c r="C38" i="14"/>
  <c r="C36" i="14"/>
  <c r="I10" i="14"/>
  <c r="E48" i="14"/>
  <c r="C27" i="14"/>
  <c r="F48" i="14"/>
  <c r="I54" i="14"/>
  <c r="D5" i="14"/>
  <c r="H29" i="14"/>
  <c r="H30" i="14"/>
  <c r="F28" i="14"/>
  <c r="D50" i="14"/>
  <c r="C50" i="14"/>
  <c r="G42" i="14"/>
  <c r="G45" i="14"/>
  <c r="D14" i="14"/>
  <c r="G31" i="14"/>
  <c r="H16" i="14"/>
  <c r="D25" i="14"/>
  <c r="C48" i="14"/>
  <c r="F41" i="14"/>
  <c r="H20" i="14"/>
  <c r="C42" i="14"/>
  <c r="I22" i="14"/>
  <c r="G40" i="14"/>
  <c r="E20" i="14"/>
  <c r="D41" i="14"/>
  <c r="H11" i="14"/>
  <c r="G38" i="14"/>
  <c r="E1" i="14"/>
  <c r="I52" i="14"/>
  <c r="C39" i="14"/>
  <c r="E25" i="14"/>
  <c r="E43" i="14"/>
  <c r="E6" i="14"/>
  <c r="C20" i="14"/>
  <c r="E15" i="14"/>
  <c r="I42" i="14"/>
  <c r="G46" i="14"/>
  <c r="F36" i="14"/>
  <c r="G58" i="14"/>
  <c r="C4" i="14"/>
  <c r="D33" i="14"/>
  <c r="D37" i="14"/>
  <c r="I30" i="14"/>
  <c r="G2" i="14"/>
  <c r="C40" i="14"/>
  <c r="H7" i="14"/>
  <c r="H8" i="14"/>
  <c r="E22" i="14"/>
  <c r="F6" i="14"/>
  <c r="D44" i="14"/>
  <c r="D55" i="14"/>
  <c r="D36" i="14"/>
  <c r="F24" i="14"/>
  <c r="I8" i="14"/>
  <c r="G26" i="14"/>
  <c r="H27" i="14"/>
  <c r="G12" i="14"/>
  <c r="D18" i="14"/>
  <c r="I35" i="14"/>
  <c r="H38" i="14"/>
  <c r="E14" i="14"/>
  <c r="D32" i="14"/>
  <c r="F31" i="14"/>
  <c r="G32" i="14"/>
  <c r="F42" i="14"/>
  <c r="G43" i="14"/>
  <c r="F18" i="14"/>
  <c r="G11" i="14"/>
  <c r="C44" i="14"/>
  <c r="C14" i="14"/>
  <c r="C45" i="14"/>
  <c r="C6" i="14"/>
  <c r="F33" i="14"/>
  <c r="D29" i="14"/>
  <c r="D9" i="14"/>
  <c r="F21" i="14"/>
  <c r="C58" i="14"/>
  <c r="F23" i="14"/>
  <c r="H33" i="14"/>
  <c r="C1" i="14"/>
  <c r="E50" i="14"/>
  <c r="H4" i="14"/>
  <c r="D10" i="14"/>
  <c r="E40" i="14"/>
  <c r="I5" i="14"/>
  <c r="I45" i="14"/>
  <c r="D56" i="14"/>
  <c r="F25" i="14"/>
  <c r="E9" i="14"/>
  <c r="C5" i="14"/>
  <c r="G21" i="14"/>
  <c r="D17" i="14"/>
  <c r="G18" i="14"/>
  <c r="E16" i="14"/>
  <c r="I31" i="14"/>
  <c r="C51" i="14"/>
  <c r="H53" i="14"/>
  <c r="H15" i="14"/>
  <c r="I25" i="14"/>
  <c r="G54" i="14"/>
  <c r="I18" i="14"/>
  <c r="E2" i="14"/>
  <c r="I19" i="14"/>
  <c r="G27" i="14"/>
  <c r="H21" i="14"/>
  <c r="H50" i="14"/>
  <c r="I23" i="14"/>
  <c r="H46" i="14"/>
  <c r="F58" i="14"/>
  <c r="C13" i="14"/>
  <c r="F39" i="14"/>
  <c r="F9" i="14"/>
  <c r="D46" i="14"/>
  <c r="C22" i="14"/>
  <c r="D31" i="14"/>
  <c r="H32" i="14"/>
  <c r="G9" i="14"/>
  <c r="H40" i="14"/>
  <c r="G14" i="14"/>
  <c r="H25" i="14"/>
  <c r="E32" i="14"/>
  <c r="E46" i="14"/>
  <c r="H2" i="14"/>
  <c r="E28" i="14"/>
  <c r="C54" i="14"/>
  <c r="G28" i="14"/>
  <c r="F17" i="14"/>
  <c r="I14" i="14"/>
  <c r="E26" i="14"/>
  <c r="C37" i="14"/>
  <c r="I58" i="14"/>
  <c r="F51" i="14"/>
  <c r="F2" i="14"/>
  <c r="D30" i="14"/>
  <c r="D4" i="14"/>
  <c r="I56" i="14"/>
  <c r="I12" i="14"/>
  <c r="D54" i="14"/>
  <c r="D34" i="14"/>
  <c r="I43" i="14"/>
  <c r="G17" i="14"/>
  <c r="G5" i="14"/>
  <c r="H42" i="14"/>
  <c r="E42" i="14"/>
  <c r="I32" i="14"/>
  <c r="C24" i="14"/>
  <c r="D35" i="14"/>
  <c r="G34" i="14"/>
  <c r="C57" i="14"/>
  <c r="F10" i="14"/>
  <c r="G37" i="14"/>
  <c r="E51" i="14"/>
  <c r="E58" i="14"/>
  <c r="F5" i="14"/>
  <c r="D7" i="14"/>
  <c r="C30" i="14"/>
  <c r="I16" i="14"/>
  <c r="E44" i="14"/>
  <c r="H36" i="14"/>
  <c r="H57" i="14"/>
  <c r="G50" i="14"/>
  <c r="G48" i="14"/>
  <c r="D11" i="14"/>
  <c r="C31" i="14"/>
  <c r="H26" i="14"/>
  <c r="I27" i="14"/>
  <c r="I46" i="14"/>
  <c r="H31" i="14"/>
  <c r="I36" i="14"/>
  <c r="G41" i="14"/>
  <c r="AA2" i="28" l="1"/>
  <c r="L30" i="14"/>
  <c r="M7" i="14"/>
  <c r="J5" i="14"/>
  <c r="J47" i="14"/>
  <c r="J39" i="14"/>
  <c r="J1" i="14"/>
  <c r="J55" i="14"/>
  <c r="J17" i="14"/>
  <c r="J29" i="14"/>
  <c r="J7" i="14"/>
  <c r="J51" i="14"/>
  <c r="J43" i="14"/>
  <c r="J3" i="14"/>
  <c r="J33" i="14"/>
  <c r="J9" i="14"/>
  <c r="J25" i="14"/>
  <c r="J37" i="14"/>
  <c r="J21" i="14"/>
  <c r="J18" i="14"/>
  <c r="AA2" i="29" l="1"/>
  <c r="AA2" i="21"/>
  <c r="L18" i="14"/>
  <c r="L31" i="14"/>
  <c r="M18" i="14"/>
  <c r="J13" i="14"/>
  <c r="J41" i="14"/>
  <c r="J16" i="14"/>
  <c r="J22" i="14"/>
  <c r="J8" i="14"/>
  <c r="J24" i="14"/>
  <c r="J40" i="14"/>
  <c r="J19" i="14"/>
  <c r="J36" i="14"/>
  <c r="J54" i="14"/>
  <c r="J23" i="14"/>
  <c r="J57" i="14"/>
  <c r="J38" i="14"/>
  <c r="J50" i="14"/>
  <c r="J42" i="14"/>
  <c r="J20" i="14"/>
  <c r="J11" i="14"/>
  <c r="J30" i="14"/>
  <c r="J44" i="14"/>
  <c r="J34" i="14"/>
  <c r="J12" i="14"/>
  <c r="J15" i="14"/>
  <c r="J31" i="14"/>
  <c r="J53" i="14"/>
  <c r="J10" i="14"/>
  <c r="J14" i="14"/>
  <c r="J58" i="14"/>
  <c r="J46" i="14"/>
  <c r="J4" i="14"/>
  <c r="J49" i="14"/>
  <c r="J26" i="14"/>
  <c r="J27" i="14"/>
  <c r="J52" i="14"/>
  <c r="J48" i="14"/>
  <c r="J32" i="14"/>
  <c r="J45" i="14"/>
  <c r="J6" i="14"/>
  <c r="J56" i="14"/>
  <c r="J35" i="14"/>
  <c r="J2" i="14"/>
  <c r="J28" i="14"/>
  <c r="AF434" i="9" l="1"/>
  <c r="AG434" i="9"/>
  <c r="AH434" i="9"/>
  <c r="AI434" i="9"/>
  <c r="AJ434" i="9"/>
  <c r="AK434" i="9"/>
  <c r="AL434" i="9"/>
  <c r="AM434" i="9"/>
  <c r="AN434" i="9"/>
  <c r="AO434" i="9"/>
  <c r="AP434" i="9"/>
  <c r="AQ434" i="9"/>
  <c r="AR434" i="9"/>
  <c r="AS434" i="9"/>
  <c r="AT434" i="9"/>
  <c r="AU434" i="9"/>
  <c r="AV434" i="9"/>
  <c r="AW434" i="9"/>
  <c r="AX434" i="9"/>
  <c r="AY434" i="9"/>
  <c r="AZ434" i="9"/>
  <c r="BA434" i="9"/>
  <c r="BB434" i="9"/>
  <c r="BC434" i="9"/>
  <c r="BD434" i="9"/>
  <c r="BE434" i="9"/>
  <c r="BF434" i="9"/>
  <c r="BG434" i="9"/>
  <c r="BH434" i="9"/>
  <c r="BI434" i="9"/>
  <c r="BJ434" i="9"/>
  <c r="BK434" i="9"/>
  <c r="BL434" i="9"/>
  <c r="BM434" i="9"/>
  <c r="BN434" i="9"/>
  <c r="BO434" i="9"/>
  <c r="BP434" i="9"/>
  <c r="BQ434" i="9"/>
  <c r="BR434" i="9"/>
  <c r="BS434" i="9"/>
  <c r="BT434" i="9"/>
  <c r="BU434" i="9"/>
  <c r="BV434" i="9"/>
  <c r="BW434" i="9"/>
  <c r="AF435" i="9"/>
  <c r="AG435" i="9"/>
  <c r="AH435" i="9"/>
  <c r="AI435" i="9"/>
  <c r="AJ435" i="9"/>
  <c r="AK435" i="9"/>
  <c r="AL435" i="9"/>
  <c r="AM435" i="9"/>
  <c r="AN435" i="9"/>
  <c r="AO435" i="9"/>
  <c r="AP435" i="9"/>
  <c r="AQ435" i="9"/>
  <c r="AR435" i="9"/>
  <c r="AS435" i="9"/>
  <c r="AT435" i="9"/>
  <c r="AU435" i="9"/>
  <c r="AV435" i="9"/>
  <c r="AW435" i="9"/>
  <c r="AX435" i="9"/>
  <c r="AY435" i="9"/>
  <c r="AZ435" i="9"/>
  <c r="BA435" i="9"/>
  <c r="BB435" i="9"/>
  <c r="BC435" i="9"/>
  <c r="BD435" i="9"/>
  <c r="BE435" i="9"/>
  <c r="BF435" i="9"/>
  <c r="BG435" i="9"/>
  <c r="BH435" i="9"/>
  <c r="BI435" i="9"/>
  <c r="BJ435" i="9"/>
  <c r="BK435" i="9"/>
  <c r="BL435" i="9"/>
  <c r="BM435" i="9"/>
  <c r="BN435" i="9"/>
  <c r="BO435" i="9"/>
  <c r="BP435" i="9"/>
  <c r="BQ435" i="9"/>
  <c r="BR435" i="9"/>
  <c r="BS435" i="9"/>
  <c r="BT435" i="9"/>
  <c r="BU435" i="9"/>
  <c r="BV435" i="9"/>
  <c r="BW435" i="9"/>
  <c r="AF436" i="9"/>
  <c r="AG436" i="9"/>
  <c r="AH436" i="9"/>
  <c r="AI436" i="9"/>
  <c r="AJ436" i="9"/>
  <c r="AK436" i="9"/>
  <c r="AL436" i="9"/>
  <c r="AM436" i="9"/>
  <c r="AN436" i="9"/>
  <c r="AO436" i="9"/>
  <c r="AP436" i="9"/>
  <c r="AQ436" i="9"/>
  <c r="AR436" i="9"/>
  <c r="AS436" i="9"/>
  <c r="AT436" i="9"/>
  <c r="AU436" i="9"/>
  <c r="AV436" i="9"/>
  <c r="AW436" i="9"/>
  <c r="AX436" i="9"/>
  <c r="AY436" i="9"/>
  <c r="AZ436" i="9"/>
  <c r="BA436" i="9"/>
  <c r="BB436" i="9"/>
  <c r="BC436" i="9"/>
  <c r="BD436" i="9"/>
  <c r="BE436" i="9"/>
  <c r="BF436" i="9"/>
  <c r="BG436" i="9"/>
  <c r="BH436" i="9"/>
  <c r="BI436" i="9"/>
  <c r="BJ436" i="9"/>
  <c r="BK436" i="9"/>
  <c r="BL436" i="9"/>
  <c r="BM436" i="9"/>
  <c r="BN436" i="9"/>
  <c r="BO436" i="9"/>
  <c r="BP436" i="9"/>
  <c r="BQ436" i="9"/>
  <c r="BR436" i="9"/>
  <c r="BS436" i="9"/>
  <c r="BT436" i="9"/>
  <c r="BU436" i="9"/>
  <c r="BV436" i="9"/>
  <c r="BW436" i="9"/>
  <c r="AF437" i="9"/>
  <c r="AG437" i="9"/>
  <c r="AH437" i="9"/>
  <c r="AI437" i="9"/>
  <c r="AJ437" i="9"/>
  <c r="AK437" i="9"/>
  <c r="AL437" i="9"/>
  <c r="AM437" i="9"/>
  <c r="AN437" i="9"/>
  <c r="AO437" i="9"/>
  <c r="AP437" i="9"/>
  <c r="AQ437" i="9"/>
  <c r="AR437" i="9"/>
  <c r="AS437" i="9"/>
  <c r="AT437" i="9"/>
  <c r="AU437" i="9"/>
  <c r="AV437" i="9"/>
  <c r="AW437" i="9"/>
  <c r="AX437" i="9"/>
  <c r="AY437" i="9"/>
  <c r="AZ437" i="9"/>
  <c r="BA437" i="9"/>
  <c r="BB437" i="9"/>
  <c r="BC437" i="9"/>
  <c r="BD437" i="9"/>
  <c r="BE437" i="9"/>
  <c r="BF437" i="9"/>
  <c r="BG437" i="9"/>
  <c r="BH437" i="9"/>
  <c r="BI437" i="9"/>
  <c r="BJ437" i="9"/>
  <c r="BK437" i="9"/>
  <c r="BL437" i="9"/>
  <c r="BM437" i="9"/>
  <c r="BN437" i="9"/>
  <c r="BO437" i="9"/>
  <c r="BP437" i="9"/>
  <c r="BQ437" i="9"/>
  <c r="BR437" i="9"/>
  <c r="BS437" i="9"/>
  <c r="BT437" i="9"/>
  <c r="BU437" i="9"/>
  <c r="BV437" i="9"/>
  <c r="BW437" i="9"/>
  <c r="AF438" i="9"/>
  <c r="AG438" i="9"/>
  <c r="AH438" i="9"/>
  <c r="AI438" i="9"/>
  <c r="AJ438" i="9"/>
  <c r="AK438" i="9"/>
  <c r="AL438" i="9"/>
  <c r="AM438" i="9"/>
  <c r="AN438" i="9"/>
  <c r="AO438" i="9"/>
  <c r="AP438" i="9"/>
  <c r="AQ438" i="9"/>
  <c r="AR438" i="9"/>
  <c r="AS438" i="9"/>
  <c r="AT438" i="9"/>
  <c r="AU438" i="9"/>
  <c r="AV438" i="9"/>
  <c r="AW438" i="9"/>
  <c r="AX438" i="9"/>
  <c r="AY438" i="9"/>
  <c r="AZ438" i="9"/>
  <c r="BA438" i="9"/>
  <c r="BB438" i="9"/>
  <c r="BC438" i="9"/>
  <c r="BD438" i="9"/>
  <c r="BE438" i="9"/>
  <c r="BF438" i="9"/>
  <c r="BG438" i="9"/>
  <c r="BH438" i="9"/>
  <c r="BI438" i="9"/>
  <c r="BJ438" i="9"/>
  <c r="BK438" i="9"/>
  <c r="BL438" i="9"/>
  <c r="BM438" i="9"/>
  <c r="BN438" i="9"/>
  <c r="BO438" i="9"/>
  <c r="BP438" i="9"/>
  <c r="BQ438" i="9"/>
  <c r="BR438" i="9"/>
  <c r="BS438" i="9"/>
  <c r="BT438" i="9"/>
  <c r="BU438" i="9"/>
  <c r="BV438" i="9"/>
  <c r="BW438" i="9"/>
  <c r="AF439" i="9"/>
  <c r="AG439" i="9"/>
  <c r="AH439" i="9"/>
  <c r="AI439" i="9"/>
  <c r="AJ439" i="9"/>
  <c r="AK439" i="9"/>
  <c r="AL439" i="9"/>
  <c r="AM439" i="9"/>
  <c r="AN439" i="9"/>
  <c r="AO439" i="9"/>
  <c r="AP439" i="9"/>
  <c r="AQ439" i="9"/>
  <c r="AR439" i="9"/>
  <c r="AS439" i="9"/>
  <c r="AT439" i="9"/>
  <c r="AU439" i="9"/>
  <c r="AV439" i="9"/>
  <c r="AW439" i="9"/>
  <c r="AX439" i="9"/>
  <c r="AY439" i="9"/>
  <c r="AZ439" i="9"/>
  <c r="BA439" i="9"/>
  <c r="BB439" i="9"/>
  <c r="BC439" i="9"/>
  <c r="BD439" i="9"/>
  <c r="BE439" i="9"/>
  <c r="BF439" i="9"/>
  <c r="BG439" i="9"/>
  <c r="BH439" i="9"/>
  <c r="BI439" i="9"/>
  <c r="BJ439" i="9"/>
  <c r="BK439" i="9"/>
  <c r="BL439" i="9"/>
  <c r="BM439" i="9"/>
  <c r="BN439" i="9"/>
  <c r="BO439" i="9"/>
  <c r="BP439" i="9"/>
  <c r="BQ439" i="9"/>
  <c r="BR439" i="9"/>
  <c r="BS439" i="9"/>
  <c r="BT439" i="9"/>
  <c r="BU439" i="9"/>
  <c r="BV439" i="9"/>
  <c r="BW439" i="9"/>
  <c r="AF440" i="9"/>
  <c r="AG440" i="9"/>
  <c r="AH440" i="9"/>
  <c r="AI440" i="9"/>
  <c r="AJ440" i="9"/>
  <c r="AK440" i="9"/>
  <c r="AL440" i="9"/>
  <c r="AM440" i="9"/>
  <c r="AN440" i="9"/>
  <c r="AO440" i="9"/>
  <c r="AP440" i="9"/>
  <c r="AQ440" i="9"/>
  <c r="AR440" i="9"/>
  <c r="AS440" i="9"/>
  <c r="AT440" i="9"/>
  <c r="AU440" i="9"/>
  <c r="AV440" i="9"/>
  <c r="AW440" i="9"/>
  <c r="AX440" i="9"/>
  <c r="AY440" i="9"/>
  <c r="AZ440" i="9"/>
  <c r="BA440" i="9"/>
  <c r="BB440" i="9"/>
  <c r="BC440" i="9"/>
  <c r="BD440" i="9"/>
  <c r="BE440" i="9"/>
  <c r="BF440" i="9"/>
  <c r="BG440" i="9"/>
  <c r="BH440" i="9"/>
  <c r="BI440" i="9"/>
  <c r="BJ440" i="9"/>
  <c r="BK440" i="9"/>
  <c r="BL440" i="9"/>
  <c r="BM440" i="9"/>
  <c r="BN440" i="9"/>
  <c r="BO440" i="9"/>
  <c r="BP440" i="9"/>
  <c r="BQ440" i="9"/>
  <c r="BR440" i="9"/>
  <c r="BS440" i="9"/>
  <c r="BT440" i="9"/>
  <c r="BU440" i="9"/>
  <c r="BV440" i="9"/>
  <c r="BW440" i="9"/>
  <c r="AF441" i="9"/>
  <c r="AG441" i="9"/>
  <c r="AH441" i="9"/>
  <c r="AI441" i="9"/>
  <c r="AJ441" i="9"/>
  <c r="AK441" i="9"/>
  <c r="AL441" i="9"/>
  <c r="AM441" i="9"/>
  <c r="AN441" i="9"/>
  <c r="AO441" i="9"/>
  <c r="AP441" i="9"/>
  <c r="AQ441" i="9"/>
  <c r="AR441" i="9"/>
  <c r="AS441" i="9"/>
  <c r="AT441" i="9"/>
  <c r="AU441" i="9"/>
  <c r="AV441" i="9"/>
  <c r="AW441" i="9"/>
  <c r="AX441" i="9"/>
  <c r="AY441" i="9"/>
  <c r="AZ441" i="9"/>
  <c r="BA441" i="9"/>
  <c r="BB441" i="9"/>
  <c r="BC441" i="9"/>
  <c r="BD441" i="9"/>
  <c r="BE441" i="9"/>
  <c r="BF441" i="9"/>
  <c r="BG441" i="9"/>
  <c r="BH441" i="9"/>
  <c r="BI441" i="9"/>
  <c r="BJ441" i="9"/>
  <c r="BK441" i="9"/>
  <c r="BL441" i="9"/>
  <c r="BM441" i="9"/>
  <c r="BN441" i="9"/>
  <c r="BO441" i="9"/>
  <c r="BP441" i="9"/>
  <c r="BQ441" i="9"/>
  <c r="BR441" i="9"/>
  <c r="BS441" i="9"/>
  <c r="BT441" i="9"/>
  <c r="BU441" i="9"/>
  <c r="BV441" i="9"/>
  <c r="BW441" i="9"/>
  <c r="AF442" i="9"/>
  <c r="AG442" i="9"/>
  <c r="AH442" i="9"/>
  <c r="AI442" i="9"/>
  <c r="AJ442" i="9"/>
  <c r="AK442" i="9"/>
  <c r="AL442" i="9"/>
  <c r="AM442" i="9"/>
  <c r="AN442" i="9"/>
  <c r="AO442" i="9"/>
  <c r="AP442" i="9"/>
  <c r="AQ442" i="9"/>
  <c r="AR442" i="9"/>
  <c r="AS442" i="9"/>
  <c r="AT442" i="9"/>
  <c r="AU442" i="9"/>
  <c r="AV442" i="9"/>
  <c r="AW442" i="9"/>
  <c r="AX442" i="9"/>
  <c r="AY442" i="9"/>
  <c r="AZ442" i="9"/>
  <c r="BA442" i="9"/>
  <c r="BB442" i="9"/>
  <c r="BC442" i="9"/>
  <c r="BD442" i="9"/>
  <c r="BE442" i="9"/>
  <c r="BF442" i="9"/>
  <c r="BG442" i="9"/>
  <c r="BH442" i="9"/>
  <c r="BI442" i="9"/>
  <c r="BJ442" i="9"/>
  <c r="BK442" i="9"/>
  <c r="BL442" i="9"/>
  <c r="BM442" i="9"/>
  <c r="BN442" i="9"/>
  <c r="BO442" i="9"/>
  <c r="BP442" i="9"/>
  <c r="BQ442" i="9"/>
  <c r="BR442" i="9"/>
  <c r="BS442" i="9"/>
  <c r="BT442" i="9"/>
  <c r="BU442" i="9"/>
  <c r="BV442" i="9"/>
  <c r="BW442" i="9"/>
  <c r="AF443" i="9"/>
  <c r="AG443" i="9"/>
  <c r="AH443" i="9"/>
  <c r="AI443" i="9"/>
  <c r="AJ443" i="9"/>
  <c r="AK443" i="9"/>
  <c r="AL443" i="9"/>
  <c r="AM443" i="9"/>
  <c r="AN443" i="9"/>
  <c r="AO443" i="9"/>
  <c r="AP443" i="9"/>
  <c r="AQ443" i="9"/>
  <c r="AR443" i="9"/>
  <c r="AS443" i="9"/>
  <c r="AT443" i="9"/>
  <c r="AU443" i="9"/>
  <c r="AV443" i="9"/>
  <c r="AW443" i="9"/>
  <c r="AX443" i="9"/>
  <c r="AY443" i="9"/>
  <c r="AZ443" i="9"/>
  <c r="BA443" i="9"/>
  <c r="BB443" i="9"/>
  <c r="BC443" i="9"/>
  <c r="BD443" i="9"/>
  <c r="BE443" i="9"/>
  <c r="BF443" i="9"/>
  <c r="BG443" i="9"/>
  <c r="BH443" i="9"/>
  <c r="BI443" i="9"/>
  <c r="BJ443" i="9"/>
  <c r="BK443" i="9"/>
  <c r="BL443" i="9"/>
  <c r="BM443" i="9"/>
  <c r="BN443" i="9"/>
  <c r="BO443" i="9"/>
  <c r="BP443" i="9"/>
  <c r="BQ443" i="9"/>
  <c r="BR443" i="9"/>
  <c r="BS443" i="9"/>
  <c r="BT443" i="9"/>
  <c r="BU443" i="9"/>
  <c r="BV443" i="9"/>
  <c r="BW443" i="9"/>
  <c r="AF444" i="9"/>
  <c r="AG444" i="9"/>
  <c r="AH444" i="9"/>
  <c r="AI444" i="9"/>
  <c r="AJ444" i="9"/>
  <c r="AK444" i="9"/>
  <c r="AL444" i="9"/>
  <c r="AM444" i="9"/>
  <c r="AN444" i="9"/>
  <c r="AO444" i="9"/>
  <c r="AP444" i="9"/>
  <c r="AQ444" i="9"/>
  <c r="AR444" i="9"/>
  <c r="AS444" i="9"/>
  <c r="AT444" i="9"/>
  <c r="AU444" i="9"/>
  <c r="AV444" i="9"/>
  <c r="AW444" i="9"/>
  <c r="AX444" i="9"/>
  <c r="AY444" i="9"/>
  <c r="AZ444" i="9"/>
  <c r="BA444" i="9"/>
  <c r="BB444" i="9"/>
  <c r="BC444" i="9"/>
  <c r="BD444" i="9"/>
  <c r="BE444" i="9"/>
  <c r="BF444" i="9"/>
  <c r="BG444" i="9"/>
  <c r="BH444" i="9"/>
  <c r="BI444" i="9"/>
  <c r="BJ444" i="9"/>
  <c r="BK444" i="9"/>
  <c r="BL444" i="9"/>
  <c r="BM444" i="9"/>
  <c r="BN444" i="9"/>
  <c r="BO444" i="9"/>
  <c r="BP444" i="9"/>
  <c r="BQ444" i="9"/>
  <c r="BR444" i="9"/>
  <c r="BS444" i="9"/>
  <c r="BT444" i="9"/>
  <c r="BU444" i="9"/>
  <c r="BV444" i="9"/>
  <c r="BW444" i="9"/>
  <c r="AF445" i="9"/>
  <c r="AG445" i="9"/>
  <c r="AH445" i="9"/>
  <c r="AI445" i="9"/>
  <c r="AJ445" i="9"/>
  <c r="AK445" i="9"/>
  <c r="AL445" i="9"/>
  <c r="AM445" i="9"/>
  <c r="AN445" i="9"/>
  <c r="AO445" i="9"/>
  <c r="AP445" i="9"/>
  <c r="AQ445" i="9"/>
  <c r="AR445" i="9"/>
  <c r="AS445" i="9"/>
  <c r="AT445" i="9"/>
  <c r="AU445" i="9"/>
  <c r="AV445" i="9"/>
  <c r="AW445" i="9"/>
  <c r="AX445" i="9"/>
  <c r="AY445" i="9"/>
  <c r="AZ445" i="9"/>
  <c r="BA445" i="9"/>
  <c r="BB445" i="9"/>
  <c r="BC445" i="9"/>
  <c r="BD445" i="9"/>
  <c r="BE445" i="9"/>
  <c r="BF445" i="9"/>
  <c r="BG445" i="9"/>
  <c r="BH445" i="9"/>
  <c r="BI445" i="9"/>
  <c r="BJ445" i="9"/>
  <c r="BK445" i="9"/>
  <c r="BL445" i="9"/>
  <c r="BM445" i="9"/>
  <c r="BN445" i="9"/>
  <c r="BO445" i="9"/>
  <c r="BP445" i="9"/>
  <c r="BQ445" i="9"/>
  <c r="BR445" i="9"/>
  <c r="BS445" i="9"/>
  <c r="BT445" i="9"/>
  <c r="BU445" i="9"/>
  <c r="BV445" i="9"/>
  <c r="BW445" i="9"/>
  <c r="AF446" i="9"/>
  <c r="AG446" i="9"/>
  <c r="AH446" i="9"/>
  <c r="AI446" i="9"/>
  <c r="AJ446" i="9"/>
  <c r="AK446" i="9"/>
  <c r="AL446" i="9"/>
  <c r="AM446" i="9"/>
  <c r="AN446" i="9"/>
  <c r="AO446" i="9"/>
  <c r="AP446" i="9"/>
  <c r="AQ446" i="9"/>
  <c r="AR446" i="9"/>
  <c r="AS446" i="9"/>
  <c r="AT446" i="9"/>
  <c r="AU446" i="9"/>
  <c r="AV446" i="9"/>
  <c r="AW446" i="9"/>
  <c r="AX446" i="9"/>
  <c r="AY446" i="9"/>
  <c r="AZ446" i="9"/>
  <c r="BA446" i="9"/>
  <c r="BB446" i="9"/>
  <c r="BC446" i="9"/>
  <c r="BD446" i="9"/>
  <c r="BE446" i="9"/>
  <c r="BF446" i="9"/>
  <c r="BG446" i="9"/>
  <c r="BH446" i="9"/>
  <c r="BI446" i="9"/>
  <c r="BJ446" i="9"/>
  <c r="BK446" i="9"/>
  <c r="BL446" i="9"/>
  <c r="BM446" i="9"/>
  <c r="BN446" i="9"/>
  <c r="BO446" i="9"/>
  <c r="BP446" i="9"/>
  <c r="BQ446" i="9"/>
  <c r="BR446" i="9"/>
  <c r="BS446" i="9"/>
  <c r="BT446" i="9"/>
  <c r="BU446" i="9"/>
  <c r="BV446" i="9"/>
  <c r="BW446" i="9"/>
  <c r="AF447" i="9"/>
  <c r="AG447" i="9"/>
  <c r="AH447" i="9"/>
  <c r="AI447" i="9"/>
  <c r="AJ447" i="9"/>
  <c r="AK447" i="9"/>
  <c r="AL447" i="9"/>
  <c r="AM447" i="9"/>
  <c r="AN447" i="9"/>
  <c r="AO447" i="9"/>
  <c r="AP447" i="9"/>
  <c r="AQ447" i="9"/>
  <c r="AR447" i="9"/>
  <c r="AS447" i="9"/>
  <c r="AT447" i="9"/>
  <c r="AU447" i="9"/>
  <c r="AV447" i="9"/>
  <c r="AW447" i="9"/>
  <c r="AX447" i="9"/>
  <c r="AY447" i="9"/>
  <c r="AZ447" i="9"/>
  <c r="BA447" i="9"/>
  <c r="BB447" i="9"/>
  <c r="BC447" i="9"/>
  <c r="BD447" i="9"/>
  <c r="BE447" i="9"/>
  <c r="BF447" i="9"/>
  <c r="BG447" i="9"/>
  <c r="BH447" i="9"/>
  <c r="BI447" i="9"/>
  <c r="BJ447" i="9"/>
  <c r="BK447" i="9"/>
  <c r="BL447" i="9"/>
  <c r="BM447" i="9"/>
  <c r="BN447" i="9"/>
  <c r="BO447" i="9"/>
  <c r="BP447" i="9"/>
  <c r="BQ447" i="9"/>
  <c r="BR447" i="9"/>
  <c r="BS447" i="9"/>
  <c r="BT447" i="9"/>
  <c r="BU447" i="9"/>
  <c r="BV447" i="9"/>
  <c r="BW447" i="9"/>
  <c r="AF448" i="9"/>
  <c r="AG448" i="9"/>
  <c r="AH448" i="9"/>
  <c r="AI448" i="9"/>
  <c r="AJ448" i="9"/>
  <c r="AK448" i="9"/>
  <c r="AL448" i="9"/>
  <c r="AM448" i="9"/>
  <c r="AN448" i="9"/>
  <c r="AO448" i="9"/>
  <c r="AP448" i="9"/>
  <c r="AQ448" i="9"/>
  <c r="AR448" i="9"/>
  <c r="AS448" i="9"/>
  <c r="AT448" i="9"/>
  <c r="AU448" i="9"/>
  <c r="AV448" i="9"/>
  <c r="AW448" i="9"/>
  <c r="AX448" i="9"/>
  <c r="AY448" i="9"/>
  <c r="AZ448" i="9"/>
  <c r="BA448" i="9"/>
  <c r="BB448" i="9"/>
  <c r="BC448" i="9"/>
  <c r="BD448" i="9"/>
  <c r="BE448" i="9"/>
  <c r="BF448" i="9"/>
  <c r="BG448" i="9"/>
  <c r="BH448" i="9"/>
  <c r="BI448" i="9"/>
  <c r="BJ448" i="9"/>
  <c r="BK448" i="9"/>
  <c r="BL448" i="9"/>
  <c r="BM448" i="9"/>
  <c r="BN448" i="9"/>
  <c r="BO448" i="9"/>
  <c r="BP448" i="9"/>
  <c r="BQ448" i="9"/>
  <c r="BR448" i="9"/>
  <c r="BS448" i="9"/>
  <c r="BT448" i="9"/>
  <c r="BU448" i="9"/>
  <c r="BV448" i="9"/>
  <c r="BW448" i="9"/>
  <c r="AF449" i="9"/>
  <c r="AG449" i="9"/>
  <c r="AH449" i="9"/>
  <c r="AI449" i="9"/>
  <c r="AJ449" i="9"/>
  <c r="AK449" i="9"/>
  <c r="AL449" i="9"/>
  <c r="AM449" i="9"/>
  <c r="AN449" i="9"/>
  <c r="AO449" i="9"/>
  <c r="AP449" i="9"/>
  <c r="AQ449" i="9"/>
  <c r="AR449" i="9"/>
  <c r="AS449" i="9"/>
  <c r="AT449" i="9"/>
  <c r="AU449" i="9"/>
  <c r="AV449" i="9"/>
  <c r="AW449" i="9"/>
  <c r="AX449" i="9"/>
  <c r="AY449" i="9"/>
  <c r="AZ449" i="9"/>
  <c r="BA449" i="9"/>
  <c r="BB449" i="9"/>
  <c r="BC449" i="9"/>
  <c r="BD449" i="9"/>
  <c r="BE449" i="9"/>
  <c r="BF449" i="9"/>
  <c r="BG449" i="9"/>
  <c r="BH449" i="9"/>
  <c r="BI449" i="9"/>
  <c r="BJ449" i="9"/>
  <c r="BK449" i="9"/>
  <c r="BL449" i="9"/>
  <c r="BM449" i="9"/>
  <c r="BN449" i="9"/>
  <c r="BO449" i="9"/>
  <c r="BP449" i="9"/>
  <c r="BQ449" i="9"/>
  <c r="BR449" i="9"/>
  <c r="BS449" i="9"/>
  <c r="BT449" i="9"/>
  <c r="BU449" i="9"/>
  <c r="BV449" i="9"/>
  <c r="BW449" i="9"/>
  <c r="AF450" i="9"/>
  <c r="AG450" i="9"/>
  <c r="AH450" i="9"/>
  <c r="AI450" i="9"/>
  <c r="AJ450" i="9"/>
  <c r="AK450" i="9"/>
  <c r="AL450" i="9"/>
  <c r="AM450" i="9"/>
  <c r="AN450" i="9"/>
  <c r="AO450" i="9"/>
  <c r="AP450" i="9"/>
  <c r="AQ450" i="9"/>
  <c r="AR450" i="9"/>
  <c r="AS450" i="9"/>
  <c r="AT450" i="9"/>
  <c r="AU450" i="9"/>
  <c r="AV450" i="9"/>
  <c r="AW450" i="9"/>
  <c r="AX450" i="9"/>
  <c r="AY450" i="9"/>
  <c r="AZ450" i="9"/>
  <c r="BA450" i="9"/>
  <c r="BB450" i="9"/>
  <c r="BC450" i="9"/>
  <c r="BD450" i="9"/>
  <c r="BE450" i="9"/>
  <c r="BF450" i="9"/>
  <c r="BG450" i="9"/>
  <c r="BH450" i="9"/>
  <c r="BI450" i="9"/>
  <c r="BJ450" i="9"/>
  <c r="BK450" i="9"/>
  <c r="BL450" i="9"/>
  <c r="BM450" i="9"/>
  <c r="BN450" i="9"/>
  <c r="BO450" i="9"/>
  <c r="BP450" i="9"/>
  <c r="BQ450" i="9"/>
  <c r="BR450" i="9"/>
  <c r="BS450" i="9"/>
  <c r="BT450" i="9"/>
  <c r="BU450" i="9"/>
  <c r="BV450" i="9"/>
  <c r="BW450" i="9"/>
  <c r="AF451" i="9"/>
  <c r="AG451" i="9"/>
  <c r="AH451" i="9"/>
  <c r="AI451" i="9"/>
  <c r="AJ451" i="9"/>
  <c r="AK451" i="9"/>
  <c r="AL451" i="9"/>
  <c r="AM451" i="9"/>
  <c r="AN451" i="9"/>
  <c r="AO451" i="9"/>
  <c r="AP451" i="9"/>
  <c r="AQ451" i="9"/>
  <c r="AR451" i="9"/>
  <c r="AS451" i="9"/>
  <c r="AT451" i="9"/>
  <c r="AU451" i="9"/>
  <c r="AV451" i="9"/>
  <c r="AW451" i="9"/>
  <c r="AX451" i="9"/>
  <c r="AY451" i="9"/>
  <c r="AZ451" i="9"/>
  <c r="BA451" i="9"/>
  <c r="BB451" i="9"/>
  <c r="BC451" i="9"/>
  <c r="BD451" i="9"/>
  <c r="BE451" i="9"/>
  <c r="BF451" i="9"/>
  <c r="BG451" i="9"/>
  <c r="BH451" i="9"/>
  <c r="BI451" i="9"/>
  <c r="BJ451" i="9"/>
  <c r="BK451" i="9"/>
  <c r="BL451" i="9"/>
  <c r="BM451" i="9"/>
  <c r="BN451" i="9"/>
  <c r="BO451" i="9"/>
  <c r="BP451" i="9"/>
  <c r="BQ451" i="9"/>
  <c r="BR451" i="9"/>
  <c r="BS451" i="9"/>
  <c r="BT451" i="9"/>
  <c r="BU451" i="9"/>
  <c r="BV451" i="9"/>
  <c r="BW451" i="9"/>
  <c r="CA452" i="9"/>
  <c r="BZ452" i="9"/>
  <c r="BY452" i="9"/>
  <c r="BX452" i="9"/>
  <c r="BW452" i="9"/>
  <c r="BV452" i="9"/>
  <c r="BU452" i="9"/>
  <c r="BT452" i="9"/>
  <c r="BS452" i="9"/>
  <c r="BR452" i="9"/>
  <c r="BQ452" i="9"/>
  <c r="BP452" i="9"/>
  <c r="BO452" i="9"/>
  <c r="BN452" i="9"/>
  <c r="BM452" i="9"/>
  <c r="BL452" i="9"/>
  <c r="BK452" i="9"/>
  <c r="BJ452" i="9"/>
  <c r="BI452" i="9"/>
  <c r="BH452" i="9"/>
  <c r="BG452" i="9"/>
  <c r="BF452" i="9"/>
  <c r="BE452" i="9"/>
  <c r="BD452" i="9"/>
  <c r="BC452" i="9"/>
  <c r="BB452" i="9"/>
  <c r="BA452" i="9"/>
  <c r="AZ452" i="9"/>
  <c r="AY452" i="9"/>
  <c r="AX452" i="9"/>
  <c r="AW452" i="9"/>
  <c r="AV452" i="9"/>
  <c r="AU452" i="9"/>
  <c r="AT452" i="9"/>
  <c r="AS452" i="9"/>
  <c r="AR452" i="9"/>
  <c r="AQ452" i="9"/>
  <c r="AP452" i="9"/>
  <c r="AO452" i="9"/>
  <c r="AN452" i="9"/>
  <c r="AM452" i="9"/>
  <c r="AL452" i="9"/>
  <c r="AK452" i="9"/>
  <c r="AJ452" i="9"/>
  <c r="AI452" i="9"/>
  <c r="AH452" i="9"/>
  <c r="AG452" i="9"/>
  <c r="AF452" i="9"/>
  <c r="AE452" i="9"/>
  <c r="AD452" i="9"/>
  <c r="AC452" i="9"/>
  <c r="AB452" i="9"/>
  <c r="AA452" i="9"/>
  <c r="Z452" i="9"/>
  <c r="Y452" i="9"/>
  <c r="X452" i="9"/>
  <c r="W452" i="9"/>
  <c r="V452" i="9"/>
  <c r="U452" i="9"/>
  <c r="T452" i="9"/>
  <c r="S452" i="9"/>
  <c r="R452" i="9"/>
  <c r="Q452" i="9"/>
  <c r="P452" i="9"/>
  <c r="O452" i="9"/>
  <c r="N452" i="9"/>
  <c r="M452" i="9"/>
  <c r="L452" i="9"/>
  <c r="K452" i="9"/>
  <c r="J452" i="9"/>
  <c r="I452" i="9"/>
  <c r="H452" i="9"/>
  <c r="CA451" i="9"/>
  <c r="BZ451" i="9"/>
  <c r="BY451" i="9"/>
  <c r="BX451" i="9"/>
  <c r="AE451" i="9"/>
  <c r="AD451" i="9"/>
  <c r="AC451" i="9"/>
  <c r="AB451" i="9"/>
  <c r="AA451" i="9"/>
  <c r="Z451" i="9"/>
  <c r="Y451" i="9"/>
  <c r="X451" i="9"/>
  <c r="W451" i="9"/>
  <c r="V451" i="9"/>
  <c r="U451" i="9"/>
  <c r="T451" i="9"/>
  <c r="S451" i="9"/>
  <c r="R451" i="9"/>
  <c r="Q451" i="9"/>
  <c r="P451" i="9"/>
  <c r="O451" i="9"/>
  <c r="N451" i="9"/>
  <c r="M451" i="9"/>
  <c r="L451" i="9"/>
  <c r="K451" i="9"/>
  <c r="J451" i="9"/>
  <c r="I451" i="9"/>
  <c r="H451" i="9"/>
  <c r="CA450" i="9"/>
  <c r="BZ450" i="9"/>
  <c r="BY450" i="9"/>
  <c r="BX450" i="9"/>
  <c r="AE450" i="9"/>
  <c r="AD450" i="9"/>
  <c r="AC450" i="9"/>
  <c r="AB450" i="9"/>
  <c r="AA450" i="9"/>
  <c r="Z450" i="9"/>
  <c r="Y450" i="9"/>
  <c r="X450" i="9"/>
  <c r="W450" i="9"/>
  <c r="V450" i="9"/>
  <c r="U450" i="9"/>
  <c r="T450" i="9"/>
  <c r="S450" i="9"/>
  <c r="R450" i="9"/>
  <c r="Q450" i="9"/>
  <c r="P450" i="9"/>
  <c r="O450" i="9"/>
  <c r="N450" i="9"/>
  <c r="M450" i="9"/>
  <c r="L450" i="9"/>
  <c r="K450" i="9"/>
  <c r="J450" i="9"/>
  <c r="I450" i="9"/>
  <c r="H450" i="9"/>
  <c r="CA449" i="9"/>
  <c r="BZ449" i="9"/>
  <c r="BY449" i="9"/>
  <c r="BX449" i="9"/>
  <c r="AE449" i="9"/>
  <c r="AD449" i="9"/>
  <c r="AC449" i="9"/>
  <c r="AB449" i="9"/>
  <c r="AA449" i="9"/>
  <c r="Z449" i="9"/>
  <c r="Y449" i="9"/>
  <c r="X449" i="9"/>
  <c r="W449" i="9"/>
  <c r="V449" i="9"/>
  <c r="U449" i="9"/>
  <c r="T449" i="9"/>
  <c r="S449" i="9"/>
  <c r="R449" i="9"/>
  <c r="Q449" i="9"/>
  <c r="P449" i="9"/>
  <c r="O449" i="9"/>
  <c r="N449" i="9"/>
  <c r="M449" i="9"/>
  <c r="L449" i="9"/>
  <c r="K449" i="9"/>
  <c r="J449" i="9"/>
  <c r="I449" i="9"/>
  <c r="H449" i="9"/>
  <c r="CA448" i="9"/>
  <c r="BZ448" i="9"/>
  <c r="BY448" i="9"/>
  <c r="BX448" i="9"/>
  <c r="AE448" i="9"/>
  <c r="AD448" i="9"/>
  <c r="AC448" i="9"/>
  <c r="AB448" i="9"/>
  <c r="AA448" i="9"/>
  <c r="Z448" i="9"/>
  <c r="Y448" i="9"/>
  <c r="X448" i="9"/>
  <c r="W448" i="9"/>
  <c r="V448" i="9"/>
  <c r="U448" i="9"/>
  <c r="T448" i="9"/>
  <c r="S448" i="9"/>
  <c r="R448" i="9"/>
  <c r="Q448" i="9"/>
  <c r="P448" i="9"/>
  <c r="O448" i="9"/>
  <c r="N448" i="9"/>
  <c r="M448" i="9"/>
  <c r="L448" i="9"/>
  <c r="K448" i="9"/>
  <c r="J448" i="9"/>
  <c r="I448" i="9"/>
  <c r="H448" i="9"/>
  <c r="CA447" i="9"/>
  <c r="BZ447" i="9"/>
  <c r="BY447" i="9"/>
  <c r="BX447" i="9"/>
  <c r="AE447" i="9"/>
  <c r="AD447" i="9"/>
  <c r="AC447" i="9"/>
  <c r="AB447" i="9"/>
  <c r="AA447" i="9"/>
  <c r="Z447" i="9"/>
  <c r="Y447" i="9"/>
  <c r="X447" i="9"/>
  <c r="W447" i="9"/>
  <c r="V447" i="9"/>
  <c r="U447" i="9"/>
  <c r="T447" i="9"/>
  <c r="S447" i="9"/>
  <c r="R447" i="9"/>
  <c r="Q447" i="9"/>
  <c r="P447" i="9"/>
  <c r="O447" i="9"/>
  <c r="N447" i="9"/>
  <c r="M447" i="9"/>
  <c r="L447" i="9"/>
  <c r="K447" i="9"/>
  <c r="J447" i="9"/>
  <c r="I447" i="9"/>
  <c r="H447" i="9"/>
  <c r="CA446" i="9"/>
  <c r="BZ446" i="9"/>
  <c r="BY446" i="9"/>
  <c r="BX446" i="9"/>
  <c r="AE446" i="9"/>
  <c r="AD446" i="9"/>
  <c r="AC446" i="9"/>
  <c r="AB446" i="9"/>
  <c r="AA446" i="9"/>
  <c r="Z446" i="9"/>
  <c r="Y446" i="9"/>
  <c r="X446" i="9"/>
  <c r="W446" i="9"/>
  <c r="V446" i="9"/>
  <c r="U446" i="9"/>
  <c r="T446" i="9"/>
  <c r="S446" i="9"/>
  <c r="R446" i="9"/>
  <c r="Q446" i="9"/>
  <c r="P446" i="9"/>
  <c r="O446" i="9"/>
  <c r="N446" i="9"/>
  <c r="M446" i="9"/>
  <c r="L446" i="9"/>
  <c r="K446" i="9"/>
  <c r="J446" i="9"/>
  <c r="I446" i="9"/>
  <c r="H446" i="9"/>
  <c r="CA445" i="9"/>
  <c r="BZ445" i="9"/>
  <c r="BY445" i="9"/>
  <c r="BX445" i="9"/>
  <c r="AE445" i="9"/>
  <c r="AD445" i="9"/>
  <c r="AC445" i="9"/>
  <c r="AB445" i="9"/>
  <c r="AA445" i="9"/>
  <c r="Z445" i="9"/>
  <c r="Y445" i="9"/>
  <c r="X445" i="9"/>
  <c r="W445" i="9"/>
  <c r="V445" i="9"/>
  <c r="U445" i="9"/>
  <c r="T445" i="9"/>
  <c r="S445" i="9"/>
  <c r="R445" i="9"/>
  <c r="Q445" i="9"/>
  <c r="P445" i="9"/>
  <c r="O445" i="9"/>
  <c r="N445" i="9"/>
  <c r="M445" i="9"/>
  <c r="L445" i="9"/>
  <c r="K445" i="9"/>
  <c r="J445" i="9"/>
  <c r="I445" i="9"/>
  <c r="H445" i="9"/>
  <c r="CA444" i="9"/>
  <c r="BZ444" i="9"/>
  <c r="BY444" i="9"/>
  <c r="BX444" i="9"/>
  <c r="AE444" i="9"/>
  <c r="AD444" i="9"/>
  <c r="AC444" i="9"/>
  <c r="AB444" i="9"/>
  <c r="AA444" i="9"/>
  <c r="Z444" i="9"/>
  <c r="Y444" i="9"/>
  <c r="X444" i="9"/>
  <c r="W444" i="9"/>
  <c r="V444" i="9"/>
  <c r="U444" i="9"/>
  <c r="T444" i="9"/>
  <c r="S444" i="9"/>
  <c r="R444" i="9"/>
  <c r="Q444" i="9"/>
  <c r="P444" i="9"/>
  <c r="O444" i="9"/>
  <c r="N444" i="9"/>
  <c r="M444" i="9"/>
  <c r="L444" i="9"/>
  <c r="K444" i="9"/>
  <c r="J444" i="9"/>
  <c r="I444" i="9"/>
  <c r="H444" i="9"/>
  <c r="CA443" i="9"/>
  <c r="BZ443" i="9"/>
  <c r="BY443" i="9"/>
  <c r="BX443" i="9"/>
  <c r="AE443" i="9"/>
  <c r="AD443" i="9"/>
  <c r="AC443" i="9"/>
  <c r="AB443" i="9"/>
  <c r="AA443" i="9"/>
  <c r="Z443" i="9"/>
  <c r="Y443" i="9"/>
  <c r="X443" i="9"/>
  <c r="W443" i="9"/>
  <c r="V443" i="9"/>
  <c r="U443" i="9"/>
  <c r="T443" i="9"/>
  <c r="S443" i="9"/>
  <c r="R443" i="9"/>
  <c r="Q443" i="9"/>
  <c r="P443" i="9"/>
  <c r="O443" i="9"/>
  <c r="N443" i="9"/>
  <c r="M443" i="9"/>
  <c r="L443" i="9"/>
  <c r="K443" i="9"/>
  <c r="J443" i="9"/>
  <c r="I443" i="9"/>
  <c r="H443" i="9"/>
  <c r="CA442" i="9"/>
  <c r="BZ442" i="9"/>
  <c r="BY442" i="9"/>
  <c r="BX442" i="9"/>
  <c r="AE442" i="9"/>
  <c r="AD442" i="9"/>
  <c r="AC442" i="9"/>
  <c r="AB442" i="9"/>
  <c r="AA442" i="9"/>
  <c r="Z442" i="9"/>
  <c r="Y442" i="9"/>
  <c r="X442" i="9"/>
  <c r="W442" i="9"/>
  <c r="V442" i="9"/>
  <c r="U442" i="9"/>
  <c r="T442" i="9"/>
  <c r="S442" i="9"/>
  <c r="R442" i="9"/>
  <c r="Q442" i="9"/>
  <c r="P442" i="9"/>
  <c r="O442" i="9"/>
  <c r="N442" i="9"/>
  <c r="M442" i="9"/>
  <c r="L442" i="9"/>
  <c r="K442" i="9"/>
  <c r="J442" i="9"/>
  <c r="I442" i="9"/>
  <c r="H442" i="9"/>
  <c r="CA441" i="9"/>
  <c r="BZ441" i="9"/>
  <c r="BY441" i="9"/>
  <c r="BX441" i="9"/>
  <c r="AE441" i="9"/>
  <c r="AD441" i="9"/>
  <c r="AC441" i="9"/>
  <c r="AB441" i="9"/>
  <c r="AA441" i="9"/>
  <c r="Z441" i="9"/>
  <c r="Y441" i="9"/>
  <c r="X441" i="9"/>
  <c r="W441" i="9"/>
  <c r="V441" i="9"/>
  <c r="U441" i="9"/>
  <c r="T441" i="9"/>
  <c r="S441" i="9"/>
  <c r="R441" i="9"/>
  <c r="Q441" i="9"/>
  <c r="P441" i="9"/>
  <c r="O441" i="9"/>
  <c r="N441" i="9"/>
  <c r="M441" i="9"/>
  <c r="L441" i="9"/>
  <c r="K441" i="9"/>
  <c r="J441" i="9"/>
  <c r="I441" i="9"/>
  <c r="H441" i="9"/>
  <c r="CA440" i="9"/>
  <c r="BZ440" i="9"/>
  <c r="BY440" i="9"/>
  <c r="BX440" i="9"/>
  <c r="AE440" i="9"/>
  <c r="AD440" i="9"/>
  <c r="AC440" i="9"/>
  <c r="AB440" i="9"/>
  <c r="AA440" i="9"/>
  <c r="Z440" i="9"/>
  <c r="Y440" i="9"/>
  <c r="X440" i="9"/>
  <c r="W440" i="9"/>
  <c r="V440" i="9"/>
  <c r="U440" i="9"/>
  <c r="T440" i="9"/>
  <c r="S440" i="9"/>
  <c r="R440" i="9"/>
  <c r="Q440" i="9"/>
  <c r="P440" i="9"/>
  <c r="O440" i="9"/>
  <c r="N440" i="9"/>
  <c r="M440" i="9"/>
  <c r="L440" i="9"/>
  <c r="K440" i="9"/>
  <c r="J440" i="9"/>
  <c r="I440" i="9"/>
  <c r="H440" i="9"/>
  <c r="CA439" i="9"/>
  <c r="BZ439" i="9"/>
  <c r="BY439" i="9"/>
  <c r="BX439" i="9"/>
  <c r="AE439" i="9"/>
  <c r="AD439" i="9"/>
  <c r="AC439" i="9"/>
  <c r="AB439" i="9"/>
  <c r="AA439" i="9"/>
  <c r="Z439" i="9"/>
  <c r="Y439" i="9"/>
  <c r="X439" i="9"/>
  <c r="W439" i="9"/>
  <c r="V439" i="9"/>
  <c r="U439" i="9"/>
  <c r="T439" i="9"/>
  <c r="S439" i="9"/>
  <c r="R439" i="9"/>
  <c r="Q439" i="9"/>
  <c r="P439" i="9"/>
  <c r="O439" i="9"/>
  <c r="N439" i="9"/>
  <c r="M439" i="9"/>
  <c r="L439" i="9"/>
  <c r="K439" i="9"/>
  <c r="J439" i="9"/>
  <c r="I439" i="9"/>
  <c r="H439" i="9"/>
  <c r="CA438" i="9"/>
  <c r="BZ438" i="9"/>
  <c r="BY438" i="9"/>
  <c r="BX438" i="9"/>
  <c r="AE438" i="9"/>
  <c r="AD438" i="9"/>
  <c r="AC438" i="9"/>
  <c r="AB438" i="9"/>
  <c r="AA438" i="9"/>
  <c r="Z438" i="9"/>
  <c r="Y438" i="9"/>
  <c r="X438" i="9"/>
  <c r="W438" i="9"/>
  <c r="V438" i="9"/>
  <c r="U438" i="9"/>
  <c r="T438" i="9"/>
  <c r="S438" i="9"/>
  <c r="R438" i="9"/>
  <c r="Q438" i="9"/>
  <c r="P438" i="9"/>
  <c r="O438" i="9"/>
  <c r="N438" i="9"/>
  <c r="M438" i="9"/>
  <c r="L438" i="9"/>
  <c r="K438" i="9"/>
  <c r="J438" i="9"/>
  <c r="I438" i="9"/>
  <c r="H438" i="9"/>
  <c r="CA437" i="9"/>
  <c r="BZ437" i="9"/>
  <c r="BY437" i="9"/>
  <c r="BX437" i="9"/>
  <c r="AE437" i="9"/>
  <c r="AD437" i="9"/>
  <c r="AC437" i="9"/>
  <c r="AB437" i="9"/>
  <c r="AA437" i="9"/>
  <c r="Z437" i="9"/>
  <c r="Y437" i="9"/>
  <c r="X437" i="9"/>
  <c r="W437" i="9"/>
  <c r="V437" i="9"/>
  <c r="U437" i="9"/>
  <c r="T437" i="9"/>
  <c r="S437" i="9"/>
  <c r="R437" i="9"/>
  <c r="Q437" i="9"/>
  <c r="P437" i="9"/>
  <c r="O437" i="9"/>
  <c r="N437" i="9"/>
  <c r="M437" i="9"/>
  <c r="L437" i="9"/>
  <c r="K437" i="9"/>
  <c r="J437" i="9"/>
  <c r="I437" i="9"/>
  <c r="H437" i="9"/>
  <c r="CA436" i="9"/>
  <c r="BZ436" i="9"/>
  <c r="BY436" i="9"/>
  <c r="BX436" i="9"/>
  <c r="AE436" i="9"/>
  <c r="AD436" i="9"/>
  <c r="AC436" i="9"/>
  <c r="AB436" i="9"/>
  <c r="AA436" i="9"/>
  <c r="Z436" i="9"/>
  <c r="Y436" i="9"/>
  <c r="X436" i="9"/>
  <c r="W436" i="9"/>
  <c r="V436" i="9"/>
  <c r="U436" i="9"/>
  <c r="T436" i="9"/>
  <c r="S436" i="9"/>
  <c r="R436" i="9"/>
  <c r="Q436" i="9"/>
  <c r="P436" i="9"/>
  <c r="O436" i="9"/>
  <c r="N436" i="9"/>
  <c r="M436" i="9"/>
  <c r="L436" i="9"/>
  <c r="K436" i="9"/>
  <c r="J436" i="9"/>
  <c r="I436" i="9"/>
  <c r="H436" i="9"/>
  <c r="CA435" i="9"/>
  <c r="BZ435" i="9"/>
  <c r="BY435" i="9"/>
  <c r="BX435" i="9"/>
  <c r="AE435" i="9"/>
  <c r="AD435" i="9"/>
  <c r="AC435" i="9"/>
  <c r="AB435" i="9"/>
  <c r="AA435" i="9"/>
  <c r="Z435" i="9"/>
  <c r="Y435" i="9"/>
  <c r="X435" i="9"/>
  <c r="W435" i="9"/>
  <c r="V435" i="9"/>
  <c r="U435" i="9"/>
  <c r="T435" i="9"/>
  <c r="S435" i="9"/>
  <c r="R435" i="9"/>
  <c r="Q435" i="9"/>
  <c r="P435" i="9"/>
  <c r="O435" i="9"/>
  <c r="N435" i="9"/>
  <c r="M435" i="9"/>
  <c r="L435" i="9"/>
  <c r="K435" i="9"/>
  <c r="J435" i="9"/>
  <c r="I435" i="9"/>
  <c r="H435" i="9"/>
  <c r="CA434" i="9"/>
  <c r="BZ434" i="9"/>
  <c r="BY434" i="9"/>
  <c r="BX434" i="9"/>
  <c r="AE434" i="9"/>
  <c r="AD434" i="9"/>
  <c r="AC434" i="9"/>
  <c r="AB434" i="9"/>
  <c r="AA434" i="9"/>
  <c r="Z434" i="9"/>
  <c r="Y434" i="9"/>
  <c r="X434" i="9"/>
  <c r="W434" i="9"/>
  <c r="V434" i="9"/>
  <c r="U434" i="9"/>
  <c r="T434" i="9"/>
  <c r="S434" i="9"/>
  <c r="R434" i="9"/>
  <c r="Q434" i="9"/>
  <c r="P434" i="9"/>
  <c r="O434" i="9"/>
  <c r="N434" i="9"/>
  <c r="M434" i="9"/>
  <c r="L434" i="9"/>
  <c r="K434" i="9"/>
  <c r="J434" i="9"/>
  <c r="I434" i="9"/>
  <c r="H434" i="9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<sst xmlns="http://schemas.openxmlformats.org/spreadsheetml/2006/main" count="22671" uniqueCount="169">
  <si>
    <t>REEL</t>
  </si>
  <si>
    <t>ECART</t>
  </si>
  <si>
    <t>NOM CMS</t>
  </si>
  <si>
    <t>8H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</si>
  <si>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</si>
  <si>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</si>
  <si>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</si>
  <si>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</si>
  <si>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</si>
  <si>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</si>
  <si>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</si>
  <si>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</si>
  <si>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</si>
  <si>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</si>
  <si>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</si>
  <si>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</si>
  <si>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</si>
  <si>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</si>
  <si>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23H</t>
  </si>
  <si>
    <t>00H</t>
  </si>
  <si>
    <t>01H00</t>
  </si>
  <si>
    <t>02H00</t>
  </si>
  <si>
    <t>BREAK</t>
  </si>
  <si>
    <t>LUNCH</t>
  </si>
  <si>
    <t>B</t>
  </si>
  <si>
    <t>L</t>
  </si>
  <si>
    <t>F</t>
  </si>
  <si>
    <t>K</t>
  </si>
  <si>
    <t>CC</t>
  </si>
  <si>
    <t>M</t>
  </si>
  <si>
    <t>SC</t>
  </si>
  <si>
    <t>INFOS</t>
  </si>
  <si>
    <t>DISPO</t>
  </si>
  <si>
    <t>6H45</t>
  </si>
  <si>
    <t>4H30</t>
  </si>
  <si>
    <t>9H30</t>
  </si>
  <si>
    <t>8H45</t>
  </si>
  <si>
    <t>6H30</t>
  </si>
  <si>
    <t>5H</t>
  </si>
  <si>
    <t>8H30</t>
  </si>
  <si>
    <t>4h15</t>
  </si>
  <si>
    <t>4H45</t>
  </si>
  <si>
    <t>5H15</t>
  </si>
  <si>
    <t>5H30</t>
  </si>
  <si>
    <t>5H45</t>
  </si>
  <si>
    <t>6H</t>
  </si>
  <si>
    <t>6H15</t>
  </si>
  <si>
    <t>7H00</t>
  </si>
  <si>
    <t>7H15</t>
  </si>
  <si>
    <t>7H30</t>
  </si>
  <si>
    <t>9H00</t>
  </si>
  <si>
    <t>9H15</t>
  </si>
  <si>
    <t>9H45</t>
  </si>
  <si>
    <t>8H15</t>
  </si>
  <si>
    <t>FC</t>
  </si>
  <si>
    <t>TTE</t>
  </si>
  <si>
    <t>IN</t>
  </si>
  <si>
    <t>OUT</t>
  </si>
  <si>
    <t>PAUSE</t>
  </si>
  <si>
    <t>SHIFT</t>
  </si>
  <si>
    <t>10H-22H</t>
  </si>
  <si>
    <t>10H-21H</t>
  </si>
  <si>
    <t>10H-20H30</t>
  </si>
  <si>
    <t>10H-21H30</t>
  </si>
  <si>
    <t>POH</t>
  </si>
  <si>
    <t>10H-20H</t>
  </si>
  <si>
    <t>HAP</t>
  </si>
  <si>
    <t>FORMATIONS</t>
  </si>
  <si>
    <t>CM</t>
  </si>
  <si>
    <t>LIEU</t>
  </si>
  <si>
    <t>DEBUT</t>
  </si>
  <si>
    <t>FIN</t>
  </si>
  <si>
    <t>DUREE</t>
  </si>
  <si>
    <t xml:space="preserve">LUNDI </t>
  </si>
  <si>
    <t xml:space="preserve">MARDI </t>
  </si>
  <si>
    <t xml:space="preserve">MERCREDI </t>
  </si>
  <si>
    <t xml:space="preserve">JEUDI </t>
  </si>
  <si>
    <t xml:space="preserve">VENDREDI </t>
  </si>
  <si>
    <t xml:space="preserve">SAMEDI </t>
  </si>
  <si>
    <t xml:space="preserve">DIMANCHE </t>
  </si>
  <si>
    <t>$F$5:$F$60</t>
  </si>
  <si>
    <t>$D$5:$D$60</t>
  </si>
  <si>
    <t>z</t>
  </si>
  <si>
    <t>a</t>
  </si>
  <si>
    <t>BOUTIQUES</t>
  </si>
  <si>
    <t>XP</t>
  </si>
  <si>
    <t>SST</t>
  </si>
  <si>
    <t xml:space="preserve"> FANTA</t>
  </si>
  <si>
    <t xml:space="preserve">NICOLAS </t>
  </si>
  <si>
    <t>KYLLIAN</t>
  </si>
  <si>
    <t xml:space="preserve"> WOD</t>
  </si>
  <si>
    <t>NOUZHA</t>
  </si>
  <si>
    <t xml:space="preserve"> WDS STRO</t>
  </si>
  <si>
    <t>CYRIELLE</t>
  </si>
  <si>
    <t xml:space="preserve"> PLAZA</t>
  </si>
  <si>
    <t>OLIVIER</t>
  </si>
  <si>
    <t xml:space="preserve"> EMPO</t>
  </si>
  <si>
    <t xml:space="preserve">LAURINE </t>
  </si>
  <si>
    <t xml:space="preserve"> CONST</t>
  </si>
  <si>
    <t>SERENA</t>
  </si>
  <si>
    <t xml:space="preserve"> STAR</t>
  </si>
  <si>
    <t>FATIHA</t>
  </si>
  <si>
    <t xml:space="preserve"> ADV</t>
  </si>
  <si>
    <t>ALEXANDRA</t>
  </si>
  <si>
    <t xml:space="preserve"> STUD</t>
  </si>
  <si>
    <t xml:space="preserve"> STRO</t>
  </si>
  <si>
    <t>ISABEL</t>
  </si>
  <si>
    <t xml:space="preserve"> D&amp;CO</t>
  </si>
  <si>
    <t xml:space="preserve"> THUN</t>
  </si>
  <si>
    <t xml:space="preserve"> LEG</t>
  </si>
  <si>
    <t>XC</t>
  </si>
  <si>
    <t>RETOUR</t>
  </si>
  <si>
    <t>VALERIA</t>
  </si>
  <si>
    <t>INTITULE</t>
  </si>
  <si>
    <t>POH DIM</t>
  </si>
  <si>
    <t>POH SEM</t>
  </si>
  <si>
    <t>POH SAM</t>
  </si>
  <si>
    <t>EMT DIM</t>
  </si>
  <si>
    <t>EMT SEM</t>
  </si>
  <si>
    <t>EMT SAM</t>
  </si>
  <si>
    <t>10H00 - 20H00</t>
  </si>
  <si>
    <t>08H00</t>
  </si>
  <si>
    <t>10H00 - 19H00</t>
  </si>
  <si>
    <t>IN VALUE2</t>
  </si>
  <si>
    <t>OUT VALUE2</t>
  </si>
  <si>
    <t>A</t>
  </si>
  <si>
    <t>Z</t>
  </si>
  <si>
    <t>DIMANCHE</t>
  </si>
  <si>
    <t>LUNDI</t>
  </si>
  <si>
    <t>MARDI</t>
  </si>
  <si>
    <t>MERCREDI</t>
  </si>
  <si>
    <t>JEUDI</t>
  </si>
  <si>
    <t>VENDREDI</t>
  </si>
  <si>
    <t>SAMEDI</t>
  </si>
  <si>
    <t>Baloo</t>
  </si>
  <si>
    <t>101 Dalmatien</t>
  </si>
  <si>
    <t>Imagination</t>
  </si>
  <si>
    <t>Timon</t>
  </si>
  <si>
    <t>Jedi</t>
  </si>
  <si>
    <t>Padawan</t>
  </si>
  <si>
    <t>Wall-E</t>
  </si>
  <si>
    <t>Suzy &amp; Perla</t>
  </si>
  <si>
    <t>Mushu 1</t>
  </si>
  <si>
    <t>Mushu 2</t>
  </si>
  <si>
    <t>Jessica</t>
  </si>
  <si>
    <t>Pumba</t>
  </si>
  <si>
    <t>FO SALLE</t>
  </si>
  <si>
    <t>E-LEARNING</t>
  </si>
  <si>
    <t>Les bons gestes</t>
  </si>
  <si>
    <t>Chute de plain pieds</t>
  </si>
  <si>
    <t>Bloc Sud Est</t>
  </si>
  <si>
    <t>Lead Office</t>
  </si>
  <si>
    <t>Stock</t>
  </si>
  <si>
    <t>Bureau</t>
  </si>
  <si>
    <t>Kitchen</t>
  </si>
  <si>
    <t>Evacuation boutiques</t>
  </si>
  <si>
    <t>Evacuation parc</t>
  </si>
  <si>
    <t>OMEGA</t>
  </si>
  <si>
    <t>Barbe à papa</t>
  </si>
  <si>
    <t>Machine à café</t>
  </si>
  <si>
    <t>JTDA</t>
  </si>
  <si>
    <t>JTDA Anglais</t>
  </si>
  <si>
    <t>JTDA Espagnol</t>
  </si>
  <si>
    <t>Hygiène alimentaire</t>
  </si>
  <si>
    <t>Code de déontologie</t>
  </si>
  <si>
    <t>POS 1</t>
  </si>
  <si>
    <t>POS 2</t>
  </si>
  <si>
    <t>Flora</t>
  </si>
  <si>
    <t xml:space="preserve"> FEVRIER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</si>
</sst>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164" formatCode="hh:mm;@"/>
    <numFmt numFmtId="165" formatCode="[h]:mm"/>
    <numFmt numFmtId="166" formatCode="0_ ;[Red]\-0\ "/>
    <numFmt numFmtId="167" formatCode="0_ ;\-0\ "/>
    <numFmt numFmtId="168" formatCode="h:mm;@"/>
    <numFmt numFmtId="169" formatCode="0.0000000000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00B0F0"/>
      <name val="Calibri"/>
      <family val="2"/>
      <scheme val="minor"/>
    </font>
    <font>
      <b/>
      <sz val="18"/>
      <color theme="3" tint="0.39997558519241921"/>
      <name val="Calibri"/>
      <family val="2"/>
      <scheme val="minor"/>
    </font>
    <font>
      <b/>
      <sz val="14"/>
      <color rgb="FF7030A0"/>
      <name val="Calibri"/>
      <family val="2"/>
      <scheme val="minor"/>
    </font>
    <font>
      <b/>
      <sz val="14"/>
      <color theme="8" tint="-0.49998474074526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E4D5FB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E4DFEC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DAEEF3"/>
        <bgColor indexed="64"/>
      </patternFill>
    </fill>
    <fill>
      <patternFill patternType="solid">
        <fgColor rgb="FFDDD9C4"/>
        <bgColor indexed="64"/>
      </patternFill>
    </fill>
    <fill>
      <patternFill patternType="solid">
        <fgColor rgb="FF95B3D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-0.249977111117893"/>
        <bgColor indexed="64"/>
      </patternFill>
    </fill>
  </fills>
  <borders count="10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 diagonalDown="1"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 style="thin">
        <color indexed="64"/>
      </diagonal>
    </border>
    <border diagonalDown="1"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 style="thin">
        <color indexed="64"/>
      </diagonal>
    </border>
    <border>
      <left style="medium">
        <color indexed="64"/>
      </left>
      <right style="dashed">
        <color indexed="64"/>
      </right>
      <top style="dashed">
        <color indexed="64"/>
      </top>
      <bottom/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dashed">
        <color indexed="64"/>
      </bottom>
      <diagonal/>
    </border>
    <border diagonalDown="1"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 style="medium">
        <color indexed="64"/>
      </diagonal>
    </border>
    <border>
      <left style="dashed">
        <color indexed="64"/>
      </left>
      <right style="medium">
        <color theme="1" tint="4.9989318521683403E-2"/>
      </right>
      <top style="dashed">
        <color indexed="64"/>
      </top>
      <bottom style="dashed">
        <color indexed="64"/>
      </bottom>
      <diagonal/>
    </border>
    <border>
      <left style="medium">
        <color theme="1" tint="4.9989318521683403E-2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/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 style="thin">
        <color indexed="64"/>
      </diagonal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dashed">
        <color indexed="64"/>
      </top>
      <bottom style="thin">
        <color indexed="64"/>
      </bottom>
      <diagonal/>
    </border>
    <border diagonalDown="1">
      <left/>
      <right style="dashed">
        <color indexed="64"/>
      </right>
      <top style="dashed">
        <color indexed="64"/>
      </top>
      <bottom style="dashed">
        <color indexed="64"/>
      </bottom>
      <diagonal style="thin">
        <color indexed="64"/>
      </diagonal>
    </border>
    <border diagonalDown="1"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 style="thin">
        <color indexed="64"/>
      </diagonal>
    </border>
    <border diagonalDown="1">
      <left style="dashed">
        <color indexed="64"/>
      </left>
      <right/>
      <top style="dashed">
        <color indexed="64"/>
      </top>
      <bottom style="dashed">
        <color indexed="64"/>
      </bottom>
      <diagonal style="thin">
        <color indexed="64"/>
      </diagonal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medium">
        <color indexed="64"/>
      </right>
      <top/>
      <bottom/>
      <diagonal/>
    </border>
    <border>
      <left style="dashed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thin">
        <color indexed="64"/>
      </top>
      <bottom style="dashed">
        <color indexed="64"/>
      </bottom>
      <diagonal/>
    </border>
    <border>
      <left/>
      <right style="medium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ott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otted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 style="dotted">
        <color indexed="64"/>
      </right>
      <top style="dashed">
        <color indexed="64"/>
      </top>
      <bottom/>
      <diagonal/>
    </border>
    <border>
      <left style="medium">
        <color indexed="64"/>
      </left>
      <right style="dott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theme="1" tint="4.9989318521683403E-2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/>
      <top style="medium">
        <color indexed="64"/>
      </top>
      <bottom style="dashed">
        <color indexed="64"/>
      </bottom>
      <diagonal/>
    </border>
    <border>
      <left/>
      <right style="dashed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 style="hair">
        <color auto="1"/>
      </bottom>
      <diagonal/>
    </border>
    <border>
      <left/>
      <right style="hair">
        <color auto="1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theme="1" tint="4.9989318521683403E-2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/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theme="1" tint="4.9989318521683403E-2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/>
      <diagonal/>
    </border>
    <border>
      <left style="dashed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dashed">
        <color indexed="64"/>
      </right>
      <top style="dashed">
        <color indexed="64"/>
      </top>
      <bottom/>
      <diagonal/>
    </border>
  </borders>
  <cellStyleXfs count="1">
    <xf numFmtId="0" fontId="0" fillId="0" borderId="0"/>
  </cellStyleXfs>
  <cellXfs count="541">
    <xf numFmtId="0" fontId="0" fillId="0" borderId="0" xfId="0"/>
    <xf numFmtId="0" fontId="2" fillId="0" borderId="0" xfId="0" applyFont="1" applyBorder="1" applyAlignment="1"/>
    <xf numFmtId="0" fontId="4" fillId="0" borderId="0" xfId="0" applyFont="1" applyAlignment="1">
      <alignment vertical="center"/>
    </xf>
    <xf numFmtId="0" fontId="0" fillId="2" borderId="0" xfId="0" applyFill="1"/>
    <xf numFmtId="0" fontId="1" fillId="7" borderId="12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8" borderId="11" xfId="0" applyFont="1" applyFill="1" applyBorder="1" applyAlignment="1">
      <alignment horizontal="center" vertical="center"/>
    </xf>
    <xf numFmtId="0" fontId="1" fillId="8" borderId="12" xfId="0" applyFont="1" applyFill="1" applyBorder="1" applyAlignment="1">
      <alignment horizontal="center" vertical="center"/>
    </xf>
    <xf numFmtId="0" fontId="1" fillId="9" borderId="12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1" fillId="9" borderId="11" xfId="0" applyFont="1" applyFill="1" applyBorder="1" applyAlignment="1">
      <alignment horizontal="center" vertical="center"/>
    </xf>
    <xf numFmtId="0" fontId="1" fillId="8" borderId="13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9" borderId="13" xfId="0" applyFont="1" applyFill="1" applyBorder="1" applyAlignment="1">
      <alignment horizontal="center" vertical="center"/>
    </xf>
    <xf numFmtId="0" fontId="1" fillId="14" borderId="11" xfId="0" applyFont="1" applyFill="1" applyBorder="1" applyAlignment="1">
      <alignment horizontal="center" vertical="center"/>
    </xf>
    <xf numFmtId="0" fontId="1" fillId="14" borderId="12" xfId="0" applyFont="1" applyFill="1" applyBorder="1" applyAlignment="1">
      <alignment horizontal="center" vertical="center"/>
    </xf>
    <xf numFmtId="0" fontId="1" fillId="9" borderId="32" xfId="0" applyFont="1" applyFill="1" applyBorder="1" applyAlignment="1">
      <alignment horizontal="center" vertical="center"/>
    </xf>
    <xf numFmtId="0" fontId="1" fillId="2" borderId="33" xfId="0" applyFont="1" applyFill="1" applyBorder="1" applyAlignment="1">
      <alignment horizontal="center" vertical="center"/>
    </xf>
    <xf numFmtId="0" fontId="1" fillId="8" borderId="33" xfId="0" applyFont="1" applyFill="1" applyBorder="1" applyAlignment="1">
      <alignment horizontal="center" vertical="center"/>
    </xf>
    <xf numFmtId="0" fontId="1" fillId="8" borderId="15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2" borderId="39" xfId="0" applyFont="1" applyFill="1" applyBorder="1" applyAlignment="1">
      <alignment horizontal="center" vertical="center"/>
    </xf>
    <xf numFmtId="0" fontId="1" fillId="2" borderId="40" xfId="0" applyFont="1" applyFill="1" applyBorder="1" applyAlignment="1">
      <alignment horizontal="center" vertical="center"/>
    </xf>
    <xf numFmtId="0" fontId="0" fillId="0" borderId="4" xfId="0" applyBorder="1"/>
    <xf numFmtId="0" fontId="4" fillId="0" borderId="4" xfId="0" applyFont="1" applyBorder="1" applyAlignment="1">
      <alignment vertical="center"/>
    </xf>
    <xf numFmtId="0" fontId="1" fillId="8" borderId="18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9" borderId="40" xfId="0" applyFont="1" applyFill="1" applyBorder="1" applyAlignment="1">
      <alignment horizontal="center" vertical="center"/>
    </xf>
    <xf numFmtId="0" fontId="1" fillId="9" borderId="33" xfId="0" applyFont="1" applyFill="1" applyBorder="1" applyAlignment="1">
      <alignment horizontal="center" vertical="center"/>
    </xf>
    <xf numFmtId="0" fontId="1" fillId="5" borderId="21" xfId="0" applyFont="1" applyFill="1" applyBorder="1" applyAlignment="1">
      <alignment horizontal="center" vertical="center"/>
    </xf>
    <xf numFmtId="0" fontId="1" fillId="5" borderId="39" xfId="0" applyFont="1" applyFill="1" applyBorder="1" applyAlignment="1">
      <alignment horizontal="center" vertical="center"/>
    </xf>
    <xf numFmtId="0" fontId="1" fillId="2" borderId="56" xfId="0" applyFont="1" applyFill="1" applyBorder="1" applyAlignment="1">
      <alignment horizontal="center" vertical="center"/>
    </xf>
    <xf numFmtId="0" fontId="1" fillId="2" borderId="57" xfId="0" applyFont="1" applyFill="1" applyBorder="1" applyAlignment="1">
      <alignment horizontal="center" vertical="center"/>
    </xf>
    <xf numFmtId="0" fontId="1" fillId="2" borderId="58" xfId="0" applyFont="1" applyFill="1" applyBorder="1" applyAlignment="1">
      <alignment horizontal="center" vertical="center"/>
    </xf>
    <xf numFmtId="0" fontId="1" fillId="2" borderId="59" xfId="0" applyFont="1" applyFill="1" applyBorder="1" applyAlignment="1">
      <alignment horizontal="center" vertical="center"/>
    </xf>
    <xf numFmtId="0" fontId="1" fillId="2" borderId="60" xfId="0" applyFont="1" applyFill="1" applyBorder="1" applyAlignment="1">
      <alignment horizontal="center" vertical="center"/>
    </xf>
    <xf numFmtId="0" fontId="1" fillId="2" borderId="61" xfId="0" applyFont="1" applyFill="1" applyBorder="1" applyAlignment="1">
      <alignment horizontal="center" vertical="center"/>
    </xf>
    <xf numFmtId="0" fontId="1" fillId="8" borderId="40" xfId="0" applyFont="1" applyFill="1" applyBorder="1" applyAlignment="1">
      <alignment horizontal="center" vertical="center"/>
    </xf>
    <xf numFmtId="0" fontId="1" fillId="9" borderId="61" xfId="0" applyFont="1" applyFill="1" applyBorder="1" applyAlignment="1">
      <alignment horizontal="center" vertical="center"/>
    </xf>
    <xf numFmtId="0" fontId="1" fillId="9" borderId="63" xfId="0" applyFont="1" applyFill="1" applyBorder="1" applyAlignment="1">
      <alignment horizontal="center" vertical="center"/>
    </xf>
    <xf numFmtId="0" fontId="0" fillId="0" borderId="0" xfId="0" applyProtection="1">
      <protection locked="0"/>
    </xf>
    <xf numFmtId="0" fontId="4" fillId="0" borderId="0" xfId="0" applyFont="1" applyFill="1" applyAlignment="1" applyProtection="1">
      <alignment vertical="center"/>
      <protection locked="0"/>
    </xf>
    <xf numFmtId="0" fontId="4" fillId="0" borderId="0" xfId="0" applyFont="1" applyAlignment="1" applyProtection="1">
      <alignment vertical="center"/>
      <protection locked="0"/>
    </xf>
    <xf numFmtId="0" fontId="0" fillId="2" borderId="0" xfId="0" applyFill="1" applyProtection="1">
      <protection locked="0"/>
    </xf>
    <xf numFmtId="0" fontId="9" fillId="23" borderId="38" xfId="0" applyFont="1" applyFill="1" applyBorder="1" applyAlignment="1" applyProtection="1">
      <alignment horizontal="center" vertical="center"/>
      <protection locked="0"/>
    </xf>
    <xf numFmtId="0" fontId="1" fillId="23" borderId="11" xfId="0" applyFont="1" applyFill="1" applyBorder="1" applyAlignment="1">
      <alignment horizontal="center" vertical="center"/>
    </xf>
    <xf numFmtId="0" fontId="1" fillId="23" borderId="12" xfId="0" applyFont="1" applyFill="1" applyBorder="1" applyAlignment="1">
      <alignment horizontal="center" vertical="center"/>
    </xf>
    <xf numFmtId="0" fontId="1" fillId="23" borderId="13" xfId="0" applyFont="1" applyFill="1" applyBorder="1" applyAlignment="1">
      <alignment horizontal="center" vertical="center"/>
    </xf>
    <xf numFmtId="0" fontId="1" fillId="23" borderId="39" xfId="0" applyFont="1" applyFill="1" applyBorder="1" applyAlignment="1">
      <alignment horizontal="center" vertical="center"/>
    </xf>
    <xf numFmtId="0" fontId="1" fillId="23" borderId="40" xfId="0" applyFont="1" applyFill="1" applyBorder="1" applyAlignment="1">
      <alignment horizontal="center" vertical="center"/>
    </xf>
    <xf numFmtId="0" fontId="1" fillId="23" borderId="48" xfId="0" applyFont="1" applyFill="1" applyBorder="1" applyAlignment="1">
      <alignment horizontal="center" vertical="center"/>
    </xf>
    <xf numFmtId="0" fontId="1" fillId="23" borderId="20" xfId="0" applyFont="1" applyFill="1" applyBorder="1" applyAlignment="1">
      <alignment horizontal="center" vertical="center"/>
    </xf>
    <xf numFmtId="0" fontId="1" fillId="23" borderId="19" xfId="0" applyFont="1" applyFill="1" applyBorder="1" applyAlignment="1">
      <alignment horizontal="center" vertical="center"/>
    </xf>
    <xf numFmtId="0" fontId="1" fillId="23" borderId="59" xfId="0" applyFont="1" applyFill="1" applyBorder="1" applyAlignment="1">
      <alignment horizontal="center" vertical="center"/>
    </xf>
    <xf numFmtId="0" fontId="1" fillId="23" borderId="60" xfId="0" applyFont="1" applyFill="1" applyBorder="1" applyAlignment="1">
      <alignment horizontal="center" vertical="center"/>
    </xf>
    <xf numFmtId="0" fontId="1" fillId="23" borderId="62" xfId="0" applyFont="1" applyFill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20" fontId="1" fillId="4" borderId="71" xfId="0" applyNumberFormat="1" applyFont="1" applyFill="1" applyBorder="1" applyAlignment="1">
      <alignment horizontal="center" vertical="center"/>
    </xf>
    <xf numFmtId="20" fontId="1" fillId="4" borderId="42" xfId="0" applyNumberFormat="1" applyFont="1" applyFill="1" applyBorder="1" applyAlignment="1">
      <alignment horizontal="center" vertical="center"/>
    </xf>
    <xf numFmtId="20" fontId="1" fillId="10" borderId="14" xfId="0" applyNumberFormat="1" applyFont="1" applyFill="1" applyBorder="1" applyAlignment="1">
      <alignment horizontal="center" vertical="center"/>
    </xf>
    <xf numFmtId="20" fontId="1" fillId="10" borderId="64" xfId="0" applyNumberFormat="1" applyFont="1" applyFill="1" applyBorder="1" applyAlignment="1">
      <alignment horizontal="center" vertical="center"/>
    </xf>
    <xf numFmtId="20" fontId="1" fillId="12" borderId="64" xfId="0" applyNumberFormat="1" applyFont="1" applyFill="1" applyBorder="1" applyAlignment="1">
      <alignment horizontal="center" vertical="center"/>
    </xf>
    <xf numFmtId="20" fontId="1" fillId="12" borderId="14" xfId="0" applyNumberFormat="1" applyFont="1" applyFill="1" applyBorder="1" applyAlignment="1">
      <alignment horizontal="center" vertical="center"/>
    </xf>
    <xf numFmtId="20" fontId="1" fillId="12" borderId="42" xfId="0" applyNumberFormat="1" applyFont="1" applyFill="1" applyBorder="1" applyAlignment="1">
      <alignment horizontal="center" vertical="center"/>
    </xf>
    <xf numFmtId="0" fontId="1" fillId="22" borderId="0" xfId="0" applyFont="1" applyFill="1" applyBorder="1" applyAlignment="1">
      <alignment horizontal="center" vertical="center"/>
    </xf>
    <xf numFmtId="20" fontId="1" fillId="13" borderId="64" xfId="0" applyNumberFormat="1" applyFont="1" applyFill="1" applyBorder="1" applyAlignment="1">
      <alignment horizontal="center" vertical="center"/>
    </xf>
    <xf numFmtId="20" fontId="1" fillId="13" borderId="14" xfId="0" applyNumberFormat="1" applyFont="1" applyFill="1" applyBorder="1" applyAlignment="1">
      <alignment horizontal="center" vertical="center"/>
    </xf>
    <xf numFmtId="20" fontId="1" fillId="13" borderId="42" xfId="0" applyNumberFormat="1" applyFont="1" applyFill="1" applyBorder="1" applyAlignment="1">
      <alignment horizontal="center" vertical="center"/>
    </xf>
    <xf numFmtId="20" fontId="1" fillId="11" borderId="64" xfId="0" applyNumberFormat="1" applyFont="1" applyFill="1" applyBorder="1" applyAlignment="1">
      <alignment horizontal="center" vertical="center"/>
    </xf>
    <xf numFmtId="20" fontId="1" fillId="11" borderId="14" xfId="0" applyNumberFormat="1" applyFont="1" applyFill="1" applyBorder="1" applyAlignment="1">
      <alignment horizontal="center" vertical="center"/>
    </xf>
    <xf numFmtId="20" fontId="1" fillId="15" borderId="14" xfId="0" applyNumberFormat="1" applyFont="1" applyFill="1" applyBorder="1" applyAlignment="1">
      <alignment horizontal="center" vertical="center"/>
    </xf>
    <xf numFmtId="164" fontId="1" fillId="16" borderId="72" xfId="0" applyNumberFormat="1" applyFont="1" applyFill="1" applyBorder="1" applyAlignment="1">
      <alignment horizontal="center" vertical="center"/>
    </xf>
    <xf numFmtId="164" fontId="1" fillId="16" borderId="12" xfId="0" applyNumberFormat="1" applyFont="1" applyFill="1" applyBorder="1" applyAlignment="1">
      <alignment horizontal="center" vertical="center"/>
    </xf>
    <xf numFmtId="20" fontId="1" fillId="16" borderId="15" xfId="0" applyNumberFormat="1" applyFont="1" applyFill="1" applyBorder="1" applyAlignment="1">
      <alignment horizontal="center" vertical="center"/>
    </xf>
    <xf numFmtId="20" fontId="1" fillId="16" borderId="27" xfId="0" applyNumberFormat="1" applyFont="1" applyFill="1" applyBorder="1" applyAlignment="1">
      <alignment horizontal="center" vertical="center"/>
    </xf>
    <xf numFmtId="0" fontId="1" fillId="16" borderId="6" xfId="0" applyFont="1" applyFill="1" applyBorder="1" applyAlignment="1">
      <alignment horizontal="center" vertical="center"/>
    </xf>
    <xf numFmtId="0" fontId="1" fillId="16" borderId="22" xfId="0" applyFont="1" applyFill="1" applyBorder="1" applyAlignment="1">
      <alignment horizontal="center" vertical="center"/>
    </xf>
    <xf numFmtId="20" fontId="0" fillId="2" borderId="5" xfId="0" applyNumberFormat="1" applyFill="1" applyBorder="1"/>
    <xf numFmtId="0" fontId="1" fillId="0" borderId="74" xfId="0" applyFont="1" applyFill="1" applyBorder="1" applyAlignment="1">
      <alignment horizontal="center" vertical="center"/>
    </xf>
    <xf numFmtId="0" fontId="1" fillId="0" borderId="76" xfId="0" applyFont="1" applyFill="1" applyBorder="1" applyAlignment="1">
      <alignment horizontal="center" vertical="center"/>
    </xf>
    <xf numFmtId="0" fontId="1" fillId="0" borderId="77" xfId="0" applyFont="1" applyFill="1" applyBorder="1" applyAlignment="1">
      <alignment horizontal="center" vertical="center"/>
    </xf>
    <xf numFmtId="0" fontId="1" fillId="2" borderId="78" xfId="0" applyFont="1" applyFill="1" applyBorder="1" applyAlignment="1">
      <alignment horizontal="center" vertical="center"/>
    </xf>
    <xf numFmtId="20" fontId="1" fillId="11" borderId="43" xfId="0" applyNumberFormat="1" applyFont="1" applyFill="1" applyBorder="1" applyAlignment="1">
      <alignment horizontal="center" vertical="center"/>
    </xf>
    <xf numFmtId="20" fontId="1" fillId="15" borderId="43" xfId="0" applyNumberFormat="1" applyFont="1" applyFill="1" applyBorder="1" applyAlignment="1">
      <alignment horizontal="center" vertical="center"/>
    </xf>
    <xf numFmtId="20" fontId="1" fillId="16" borderId="65" xfId="0" applyNumberFormat="1" applyFont="1" applyFill="1" applyBorder="1" applyAlignment="1">
      <alignment horizontal="center" vertical="center"/>
    </xf>
    <xf numFmtId="0" fontId="0" fillId="0" borderId="0" xfId="0" applyAlignment="1" applyProtection="1">
      <alignment horizontal="left"/>
      <protection locked="0"/>
    </xf>
    <xf numFmtId="20" fontId="0" fillId="2" borderId="68" xfId="0" applyNumberFormat="1" applyFill="1" applyBorder="1" applyAlignment="1">
      <alignment horizontal="left"/>
    </xf>
    <xf numFmtId="20" fontId="0" fillId="2" borderId="69" xfId="0" applyNumberFormat="1" applyFill="1" applyBorder="1" applyAlignment="1">
      <alignment horizontal="left"/>
    </xf>
    <xf numFmtId="0" fontId="1" fillId="23" borderId="33" xfId="0" applyFont="1" applyFill="1" applyBorder="1" applyAlignment="1">
      <alignment horizontal="center" vertical="center"/>
    </xf>
    <xf numFmtId="0" fontId="0" fillId="2" borderId="0" xfId="0" applyFill="1" applyBorder="1"/>
    <xf numFmtId="0" fontId="1" fillId="23" borderId="8" xfId="0" applyFont="1" applyFill="1" applyBorder="1" applyAlignment="1">
      <alignment horizontal="center" vertical="center"/>
    </xf>
    <xf numFmtId="0" fontId="1" fillId="23" borderId="9" xfId="0" applyFont="1" applyFill="1" applyBorder="1" applyAlignment="1">
      <alignment horizontal="center" vertical="center"/>
    </xf>
    <xf numFmtId="0" fontId="1" fillId="23" borderId="10" xfId="0" applyFont="1" applyFill="1" applyBorder="1" applyAlignment="1">
      <alignment horizontal="center" vertical="center"/>
    </xf>
    <xf numFmtId="0" fontId="1" fillId="9" borderId="15" xfId="0" applyFont="1" applyFill="1" applyBorder="1" applyAlignment="1">
      <alignment horizontal="center" vertical="center"/>
    </xf>
    <xf numFmtId="0" fontId="1" fillId="23" borderId="21" xfId="0" applyFont="1" applyFill="1" applyBorder="1" applyAlignment="1">
      <alignment horizontal="center" vertical="center"/>
    </xf>
    <xf numFmtId="0" fontId="1" fillId="23" borderId="51" xfId="0" applyFont="1" applyFill="1" applyBorder="1" applyAlignment="1">
      <alignment horizontal="center" vertical="center"/>
    </xf>
    <xf numFmtId="0" fontId="1" fillId="23" borderId="18" xfId="0" applyFont="1" applyFill="1" applyBorder="1" applyAlignment="1">
      <alignment horizontal="center" vertical="center"/>
    </xf>
    <xf numFmtId="0" fontId="1" fillId="23" borderId="52" xfId="0" applyFont="1" applyFill="1" applyBorder="1" applyAlignment="1">
      <alignment horizontal="center" vertical="center"/>
    </xf>
    <xf numFmtId="0" fontId="1" fillId="23" borderId="53" xfId="0" applyFont="1" applyFill="1" applyBorder="1" applyAlignment="1">
      <alignment horizontal="center" vertical="center"/>
    </xf>
    <xf numFmtId="0" fontId="1" fillId="23" borderId="15" xfId="0" applyFont="1" applyFill="1" applyBorder="1" applyAlignment="1">
      <alignment horizontal="center" vertical="center"/>
    </xf>
    <xf numFmtId="0" fontId="1" fillId="23" borderId="23" xfId="0" applyFont="1" applyFill="1" applyBorder="1" applyAlignment="1">
      <alignment horizontal="center" vertical="center"/>
    </xf>
    <xf numFmtId="20" fontId="0" fillId="2" borderId="73" xfId="0" applyNumberFormat="1" applyFill="1" applyBorder="1" applyAlignment="1">
      <alignment horizontal="left"/>
    </xf>
    <xf numFmtId="0" fontId="9" fillId="23" borderId="38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41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0" fontId="1" fillId="2" borderId="43" xfId="0" applyFont="1" applyFill="1" applyBorder="1" applyAlignment="1">
      <alignment horizontal="center" vertical="center"/>
    </xf>
    <xf numFmtId="0" fontId="1" fillId="14" borderId="6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49" xfId="0" applyFont="1" applyFill="1" applyBorder="1" applyAlignment="1">
      <alignment horizontal="center" vertical="center"/>
    </xf>
    <xf numFmtId="0" fontId="8" fillId="20" borderId="37" xfId="0" applyFont="1" applyFill="1" applyBorder="1" applyAlignment="1">
      <alignment horizontal="center" vertical="center"/>
    </xf>
    <xf numFmtId="0" fontId="8" fillId="19" borderId="37" xfId="0" applyFont="1" applyFill="1" applyBorder="1" applyAlignment="1">
      <alignment horizontal="center" vertical="center"/>
    </xf>
    <xf numFmtId="0" fontId="8" fillId="17" borderId="37" xfId="0" applyFont="1" applyFill="1" applyBorder="1" applyAlignment="1">
      <alignment horizontal="center" vertical="center"/>
    </xf>
    <xf numFmtId="0" fontId="8" fillId="6" borderId="37" xfId="0" applyFont="1" applyFill="1" applyBorder="1" applyAlignment="1">
      <alignment horizontal="center" vertical="center"/>
    </xf>
    <xf numFmtId="0" fontId="1" fillId="18" borderId="37" xfId="0" applyFont="1" applyFill="1" applyBorder="1" applyAlignment="1">
      <alignment horizontal="center" vertical="center"/>
    </xf>
    <xf numFmtId="0" fontId="8" fillId="18" borderId="37" xfId="0" applyFont="1" applyFill="1" applyBorder="1" applyAlignment="1">
      <alignment horizontal="center" vertical="center"/>
    </xf>
    <xf numFmtId="0" fontId="1" fillId="6" borderId="37" xfId="0" applyFont="1" applyFill="1" applyBorder="1" applyAlignment="1">
      <alignment horizontal="center" vertical="center"/>
    </xf>
    <xf numFmtId="20" fontId="1" fillId="24" borderId="14" xfId="0" applyNumberFormat="1" applyFont="1" applyFill="1" applyBorder="1" applyAlignment="1">
      <alignment horizontal="center" vertical="center"/>
    </xf>
    <xf numFmtId="20" fontId="1" fillId="24" borderId="43" xfId="0" applyNumberFormat="1" applyFont="1" applyFill="1" applyBorder="1" applyAlignment="1">
      <alignment horizontal="center" vertical="center"/>
    </xf>
    <xf numFmtId="20" fontId="1" fillId="25" borderId="64" xfId="0" applyNumberFormat="1" applyFont="1" applyFill="1" applyBorder="1" applyAlignment="1">
      <alignment horizontal="center" vertical="center"/>
    </xf>
    <xf numFmtId="20" fontId="1" fillId="25" borderId="14" xfId="0" applyNumberFormat="1" applyFont="1" applyFill="1" applyBorder="1" applyAlignment="1">
      <alignment horizontal="center" vertical="center"/>
    </xf>
    <xf numFmtId="20" fontId="1" fillId="25" borderId="42" xfId="0" applyNumberFormat="1" applyFont="1" applyFill="1" applyBorder="1" applyAlignment="1">
      <alignment horizontal="center" vertical="center"/>
    </xf>
    <xf numFmtId="0" fontId="1" fillId="2" borderId="49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164" fontId="1" fillId="16" borderId="6" xfId="0" applyNumberFormat="1" applyFont="1" applyFill="1" applyBorder="1" applyAlignment="1">
      <alignment horizontal="center" vertical="center"/>
    </xf>
    <xf numFmtId="164" fontId="1" fillId="16" borderId="13" xfId="0" applyNumberFormat="1" applyFont="1" applyFill="1" applyBorder="1" applyAlignment="1">
      <alignment horizontal="center" vertical="center"/>
    </xf>
    <xf numFmtId="164" fontId="1" fillId="16" borderId="22" xfId="0" applyNumberFormat="1" applyFont="1" applyFill="1" applyBorder="1" applyAlignment="1">
      <alignment horizontal="center" vertical="center"/>
    </xf>
    <xf numFmtId="164" fontId="1" fillId="16" borderId="25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3" borderId="18" xfId="0" applyFont="1" applyFill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20" fontId="1" fillId="20" borderId="14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2" fillId="0" borderId="0" xfId="0" applyFont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164" fontId="1" fillId="21" borderId="87" xfId="0" applyNumberFormat="1" applyFont="1" applyFill="1" applyBorder="1" applyAlignment="1">
      <alignment horizontal="center" vertical="center"/>
    </xf>
    <xf numFmtId="164" fontId="1" fillId="21" borderId="15" xfId="0" applyNumberFormat="1" applyFont="1" applyFill="1" applyBorder="1" applyAlignment="1">
      <alignment horizontal="center" vertical="center"/>
    </xf>
    <xf numFmtId="0" fontId="1" fillId="0" borderId="25" xfId="0" applyFont="1" applyFill="1" applyBorder="1" applyAlignment="1">
      <alignment horizontal="center" vertical="center"/>
    </xf>
    <xf numFmtId="164" fontId="1" fillId="10" borderId="13" xfId="0" applyNumberFormat="1" applyFont="1" applyFill="1" applyBorder="1" applyAlignment="1">
      <alignment horizontal="center" vertical="center"/>
    </xf>
    <xf numFmtId="164" fontId="1" fillId="12" borderId="11" xfId="0" applyNumberFormat="1" applyFont="1" applyFill="1" applyBorder="1" applyAlignment="1">
      <alignment horizontal="center" vertical="center"/>
    </xf>
    <xf numFmtId="164" fontId="1" fillId="12" borderId="58" xfId="0" applyNumberFormat="1" applyFont="1" applyFill="1" applyBorder="1" applyAlignment="1">
      <alignment horizontal="center" vertical="center"/>
    </xf>
    <xf numFmtId="164" fontId="1" fillId="13" borderId="13" xfId="0" applyNumberFormat="1" applyFont="1" applyFill="1" applyBorder="1" applyAlignment="1">
      <alignment horizontal="center" vertical="center"/>
    </xf>
    <xf numFmtId="164" fontId="1" fillId="13" borderId="6" xfId="0" applyNumberFormat="1" applyFont="1" applyFill="1" applyBorder="1" applyAlignment="1">
      <alignment horizontal="center" vertical="center"/>
    </xf>
    <xf numFmtId="164" fontId="1" fillId="11" borderId="6" xfId="0" applyNumberFormat="1" applyFont="1" applyFill="1" applyBorder="1" applyAlignment="1">
      <alignment horizontal="center" vertical="center"/>
    </xf>
    <xf numFmtId="164" fontId="1" fillId="11" borderId="13" xfId="0" applyNumberFormat="1" applyFont="1" applyFill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/>
    </xf>
    <xf numFmtId="0" fontId="1" fillId="0" borderId="24" xfId="0" applyFont="1" applyFill="1" applyBorder="1" applyAlignment="1">
      <alignment horizontal="center" vertical="center"/>
    </xf>
    <xf numFmtId="164" fontId="1" fillId="10" borderId="6" xfId="0" applyNumberFormat="1" applyFont="1" applyFill="1" applyBorder="1" applyAlignment="1">
      <alignment horizontal="center" vertical="center"/>
    </xf>
    <xf numFmtId="164" fontId="1" fillId="12" borderId="13" xfId="0" applyNumberFormat="1" applyFont="1" applyFill="1" applyBorder="1" applyAlignment="1">
      <alignment horizontal="center" vertical="center"/>
    </xf>
    <xf numFmtId="164" fontId="1" fillId="13" borderId="11" xfId="0" applyNumberFormat="1" applyFont="1" applyFill="1" applyBorder="1" applyAlignment="1">
      <alignment horizontal="center" vertical="center"/>
    </xf>
    <xf numFmtId="164" fontId="1" fillId="11" borderId="11" xfId="0" applyNumberFormat="1" applyFont="1" applyFill="1" applyBorder="1" applyAlignment="1">
      <alignment horizontal="center" vertical="center"/>
    </xf>
    <xf numFmtId="0" fontId="9" fillId="23" borderId="91" xfId="0" applyFont="1" applyFill="1" applyBorder="1" applyAlignment="1" applyProtection="1">
      <alignment horizontal="center" vertical="center"/>
      <protection locked="0"/>
    </xf>
    <xf numFmtId="0" fontId="9" fillId="23" borderId="37" xfId="0" applyFont="1" applyFill="1" applyBorder="1" applyAlignment="1" applyProtection="1">
      <alignment horizontal="center" vertical="center"/>
      <protection locked="0"/>
    </xf>
    <xf numFmtId="0" fontId="9" fillId="23" borderId="90" xfId="0" applyFont="1" applyFill="1" applyBorder="1" applyAlignment="1" applyProtection="1">
      <alignment horizontal="center" vertical="center"/>
      <protection locked="0"/>
    </xf>
    <xf numFmtId="0" fontId="1" fillId="14" borderId="6" xfId="0" applyFont="1" applyFill="1" applyBorder="1" applyAlignment="1">
      <alignment horizontal="center" vertical="center"/>
    </xf>
    <xf numFmtId="164" fontId="1" fillId="4" borderId="41" xfId="0" applyNumberFormat="1" applyFont="1" applyFill="1" applyBorder="1" applyAlignment="1">
      <alignment horizontal="center" vertical="center"/>
    </xf>
    <xf numFmtId="164" fontId="1" fillId="4" borderId="40" xfId="0" applyNumberFormat="1" applyFont="1" applyFill="1" applyBorder="1" applyAlignment="1">
      <alignment horizontal="center" vertical="center"/>
    </xf>
    <xf numFmtId="164" fontId="1" fillId="15" borderId="13" xfId="0" applyNumberFormat="1" applyFont="1" applyFill="1" applyBorder="1" applyAlignment="1">
      <alignment horizontal="center" vertical="center"/>
    </xf>
    <xf numFmtId="164" fontId="1" fillId="16" borderId="94" xfId="0" applyNumberFormat="1" applyFont="1" applyFill="1" applyBorder="1" applyAlignment="1">
      <alignment horizontal="center" vertical="center"/>
    </xf>
    <xf numFmtId="164" fontId="1" fillId="16" borderId="24" xfId="0" applyNumberFormat="1" applyFont="1" applyFill="1" applyBorder="1" applyAlignment="1">
      <alignment horizontal="center" vertical="center"/>
    </xf>
    <xf numFmtId="20" fontId="0" fillId="2" borderId="0" xfId="0" applyNumberFormat="1" applyFill="1" applyBorder="1"/>
    <xf numFmtId="20" fontId="0" fillId="2" borderId="92" xfId="0" applyNumberFormat="1" applyFill="1" applyBorder="1" applyAlignment="1">
      <alignment horizontal="left"/>
    </xf>
    <xf numFmtId="164" fontId="1" fillId="4" borderId="70" xfId="0" applyNumberFormat="1" applyFont="1" applyFill="1" applyBorder="1" applyAlignment="1">
      <alignment horizontal="center" vertical="center"/>
    </xf>
    <xf numFmtId="164" fontId="1" fillId="4" borderId="96" xfId="0" applyNumberFormat="1" applyFont="1" applyFill="1" applyBorder="1" applyAlignment="1">
      <alignment horizontal="center" vertical="center"/>
    </xf>
    <xf numFmtId="164" fontId="1" fillId="10" borderId="58" xfId="0" applyNumberFormat="1" applyFont="1" applyFill="1" applyBorder="1" applyAlignment="1">
      <alignment horizontal="center" vertical="center"/>
    </xf>
    <xf numFmtId="164" fontId="1" fillId="12" borderId="6" xfId="0" applyNumberFormat="1" applyFont="1" applyFill="1" applyBorder="1" applyAlignment="1">
      <alignment horizontal="center" vertical="center"/>
    </xf>
    <xf numFmtId="164" fontId="1" fillId="12" borderId="21" xfId="0" applyNumberFormat="1" applyFont="1" applyFill="1" applyBorder="1" applyAlignment="1">
      <alignment horizontal="center" vertical="center"/>
    </xf>
    <xf numFmtId="164" fontId="1" fillId="22" borderId="50" xfId="0" applyNumberFormat="1" applyFont="1" applyFill="1" applyBorder="1" applyAlignment="1">
      <alignment horizontal="center" vertical="center"/>
    </xf>
    <xf numFmtId="164" fontId="1" fillId="22" borderId="61" xfId="0" applyNumberFormat="1" applyFont="1" applyFill="1" applyBorder="1" applyAlignment="1">
      <alignment horizontal="center" vertical="center"/>
    </xf>
    <xf numFmtId="164" fontId="1" fillId="13" borderId="58" xfId="0" applyNumberFormat="1" applyFont="1" applyFill="1" applyBorder="1" applyAlignment="1">
      <alignment horizontal="center" vertical="center"/>
    </xf>
    <xf numFmtId="164" fontId="1" fillId="21" borderId="97" xfId="0" applyNumberFormat="1" applyFont="1" applyFill="1" applyBorder="1" applyAlignment="1">
      <alignment horizontal="center" vertical="center"/>
    </xf>
    <xf numFmtId="164" fontId="1" fillId="21" borderId="98" xfId="0" applyNumberFormat="1" applyFont="1" applyFill="1" applyBorder="1" applyAlignment="1">
      <alignment horizontal="center" vertical="center"/>
    </xf>
    <xf numFmtId="164" fontId="1" fillId="21" borderId="11" xfId="0" applyNumberFormat="1" applyFont="1" applyFill="1" applyBorder="1" applyAlignment="1">
      <alignment horizontal="center" vertical="center"/>
    </xf>
    <xf numFmtId="164" fontId="1" fillId="21" borderId="13" xfId="0" applyNumberFormat="1" applyFont="1" applyFill="1" applyBorder="1" applyAlignment="1">
      <alignment horizontal="center" vertical="center"/>
    </xf>
    <xf numFmtId="164" fontId="1" fillId="25" borderId="6" xfId="0" applyNumberFormat="1" applyFont="1" applyFill="1" applyBorder="1" applyAlignment="1">
      <alignment horizontal="center" vertical="center"/>
    </xf>
    <xf numFmtId="164" fontId="1" fillId="25" borderId="58" xfId="0" applyNumberFormat="1" applyFont="1" applyFill="1" applyBorder="1" applyAlignment="1">
      <alignment horizontal="center" vertical="center"/>
    </xf>
    <xf numFmtId="164" fontId="1" fillId="25" borderId="13" xfId="0" applyNumberFormat="1" applyFont="1" applyFill="1" applyBorder="1" applyAlignment="1">
      <alignment horizontal="center" vertical="center"/>
    </xf>
    <xf numFmtId="164" fontId="1" fillId="11" borderId="58" xfId="0" applyNumberFormat="1" applyFont="1" applyFill="1" applyBorder="1" applyAlignment="1">
      <alignment horizontal="center" vertical="center"/>
    </xf>
    <xf numFmtId="164" fontId="1" fillId="11" borderId="99" xfId="0" applyNumberFormat="1" applyFont="1" applyFill="1" applyBorder="1" applyAlignment="1">
      <alignment horizontal="center" vertical="center" wrapText="1"/>
    </xf>
    <xf numFmtId="164" fontId="1" fillId="11" borderId="41" xfId="0" applyNumberFormat="1" applyFont="1" applyFill="1" applyBorder="1" applyAlignment="1">
      <alignment horizontal="center" vertical="center"/>
    </xf>
    <xf numFmtId="164" fontId="1" fillId="11" borderId="40" xfId="0" applyNumberFormat="1" applyFont="1" applyFill="1" applyBorder="1" applyAlignment="1">
      <alignment horizontal="center" vertical="center"/>
    </xf>
    <xf numFmtId="164" fontId="1" fillId="24" borderId="6" xfId="0" applyNumberFormat="1" applyFont="1" applyFill="1" applyBorder="1" applyAlignment="1">
      <alignment horizontal="center" vertical="center"/>
    </xf>
    <xf numFmtId="164" fontId="1" fillId="24" borderId="13" xfId="0" applyNumberFormat="1" applyFont="1" applyFill="1" applyBorder="1" applyAlignment="1">
      <alignment horizontal="center" vertical="center"/>
    </xf>
    <xf numFmtId="164" fontId="1" fillId="24" borderId="41" xfId="0" applyNumberFormat="1" applyFont="1" applyFill="1" applyBorder="1" applyAlignment="1">
      <alignment horizontal="center" vertical="center"/>
    </xf>
    <xf numFmtId="164" fontId="1" fillId="20" borderId="6" xfId="0" applyNumberFormat="1" applyFont="1" applyFill="1" applyBorder="1" applyAlignment="1">
      <alignment horizontal="center" vertical="center"/>
    </xf>
    <xf numFmtId="164" fontId="1" fillId="20" borderId="13" xfId="0" applyNumberFormat="1" applyFont="1" applyFill="1" applyBorder="1" applyAlignment="1">
      <alignment horizontal="center" vertical="center"/>
    </xf>
    <xf numFmtId="164" fontId="1" fillId="15" borderId="6" xfId="0" applyNumberFormat="1" applyFont="1" applyFill="1" applyBorder="1" applyAlignment="1">
      <alignment horizontal="center" vertical="center"/>
    </xf>
    <xf numFmtId="164" fontId="1" fillId="15" borderId="41" xfId="0" applyNumberFormat="1" applyFont="1" applyFill="1" applyBorder="1" applyAlignment="1">
      <alignment horizontal="center" vertical="center"/>
    </xf>
    <xf numFmtId="164" fontId="1" fillId="16" borderId="58" xfId="0" applyNumberFormat="1" applyFont="1" applyFill="1" applyBorder="1" applyAlignment="1">
      <alignment horizontal="center" vertical="center"/>
    </xf>
    <xf numFmtId="20" fontId="0" fillId="27" borderId="92" xfId="0" applyNumberFormat="1" applyFill="1" applyBorder="1"/>
    <xf numFmtId="20" fontId="0" fillId="27" borderId="6" xfId="0" applyNumberFormat="1" applyFill="1" applyBorder="1"/>
    <xf numFmtId="20" fontId="0" fillId="27" borderId="73" xfId="0" applyNumberFormat="1" applyFill="1" applyBorder="1"/>
    <xf numFmtId="0" fontId="1" fillId="8" borderId="6" xfId="0" applyFont="1" applyFill="1" applyBorder="1" applyAlignment="1">
      <alignment horizontal="center" vertical="center"/>
    </xf>
    <xf numFmtId="0" fontId="1" fillId="8" borderId="41" xfId="0" applyFont="1" applyFill="1" applyBorder="1" applyAlignment="1">
      <alignment horizontal="center" vertical="center"/>
    </xf>
    <xf numFmtId="20" fontId="0" fillId="0" borderId="0" xfId="0" applyNumberFormat="1"/>
    <xf numFmtId="166" fontId="5" fillId="0" borderId="0" xfId="0" applyNumberFormat="1" applyFont="1" applyFill="1" applyBorder="1" applyAlignment="1" applyProtection="1">
      <alignment vertical="center"/>
      <protection locked="0"/>
    </xf>
    <xf numFmtId="0" fontId="0" fillId="2" borderId="6" xfId="0" applyNumberFormat="1" applyFill="1" applyBorder="1"/>
    <xf numFmtId="0" fontId="0" fillId="2" borderId="73" xfId="0" applyNumberFormat="1" applyFill="1" applyBorder="1"/>
    <xf numFmtId="0" fontId="0" fillId="0" borderId="0" xfId="0" applyAlignment="1">
      <alignment horizontal="center" vertical="center"/>
    </xf>
    <xf numFmtId="0" fontId="1" fillId="4" borderId="104" xfId="0" applyFont="1" applyFill="1" applyBorder="1" applyAlignment="1" applyProtection="1">
      <alignment horizontal="center" vertical="center"/>
      <protection locked="0"/>
    </xf>
    <xf numFmtId="0" fontId="0" fillId="0" borderId="0" xfId="0" applyNumberFormat="1" applyAlignment="1">
      <alignment horizontal="center" vertical="center"/>
    </xf>
    <xf numFmtId="0" fontId="0" fillId="30" borderId="105" xfId="0" applyFill="1" applyBorder="1" applyAlignment="1">
      <alignment horizontal="center" vertical="center"/>
    </xf>
    <xf numFmtId="0" fontId="0" fillId="30" borderId="106" xfId="0" applyFill="1" applyBorder="1" applyAlignment="1">
      <alignment horizontal="center" vertical="center"/>
    </xf>
    <xf numFmtId="164" fontId="0" fillId="0" borderId="0" xfId="0" applyNumberFormat="1"/>
    <xf numFmtId="0" fontId="1" fillId="31" borderId="69" xfId="0" applyFont="1" applyFill="1" applyBorder="1" applyAlignment="1" applyProtection="1">
      <alignment horizontal="center" vertical="center"/>
    </xf>
    <xf numFmtId="19" fontId="0" fillId="0" borderId="0" xfId="0" applyNumberFormat="1"/>
    <xf numFmtId="0" fontId="0" fillId="0" borderId="0" xfId="0" applyAlignment="1">
      <alignment horizontal="right"/>
    </xf>
    <xf numFmtId="0" fontId="0" fillId="32" borderId="0" xfId="0" applyFill="1"/>
    <xf numFmtId="0" fontId="1" fillId="0" borderId="18" xfId="0" applyFont="1" applyFill="1" applyBorder="1" applyAlignment="1" applyProtection="1">
      <alignment horizontal="center" vertical="center"/>
    </xf>
    <xf numFmtId="0" fontId="1" fillId="0" borderId="12" xfId="0" applyFont="1" applyFill="1" applyBorder="1" applyAlignment="1" applyProtection="1">
      <alignment horizontal="center" vertical="center"/>
    </xf>
    <xf numFmtId="0" fontId="1" fillId="0" borderId="13" xfId="0" applyFont="1" applyFill="1" applyBorder="1" applyAlignment="1" applyProtection="1">
      <alignment horizontal="center" vertical="center"/>
    </xf>
    <xf numFmtId="0" fontId="1" fillId="0" borderId="11" xfId="0" applyFont="1" applyFill="1" applyBorder="1" applyAlignment="1" applyProtection="1">
      <alignment horizontal="center" vertical="center"/>
    </xf>
    <xf numFmtId="0" fontId="1" fillId="0" borderId="33" xfId="0" applyFont="1" applyFill="1" applyBorder="1" applyAlignment="1" applyProtection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8" xfId="0" applyFont="1" applyFill="1" applyBorder="1" applyAlignment="1" applyProtection="1">
      <alignment horizontal="center" vertical="center"/>
    </xf>
    <xf numFmtId="0" fontId="1" fillId="0" borderId="9" xfId="0" applyFont="1" applyFill="1" applyBorder="1" applyAlignment="1" applyProtection="1">
      <alignment horizontal="center" vertical="center"/>
    </xf>
    <xf numFmtId="0" fontId="1" fillId="0" borderId="10" xfId="0" applyFont="1" applyFill="1" applyBorder="1" applyAlignment="1" applyProtection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21" xfId="0" applyFont="1" applyFill="1" applyBorder="1" applyAlignment="1" applyProtection="1">
      <alignment horizontal="center" vertical="center"/>
    </xf>
    <xf numFmtId="0" fontId="1" fillId="0" borderId="39" xfId="0" applyFont="1" applyFill="1" applyBorder="1" applyAlignment="1" applyProtection="1">
      <alignment horizontal="center" vertical="center"/>
    </xf>
    <xf numFmtId="0" fontId="1" fillId="0" borderId="40" xfId="0" applyFont="1" applyFill="1" applyBorder="1" applyAlignment="1" applyProtection="1">
      <alignment horizontal="center" vertical="center"/>
    </xf>
    <xf numFmtId="0" fontId="7" fillId="0" borderId="18" xfId="0" applyFont="1" applyFill="1" applyBorder="1" applyAlignment="1">
      <alignment horizontal="center" vertical="center"/>
    </xf>
    <xf numFmtId="0" fontId="7" fillId="0" borderId="12" xfId="0" applyFont="1" applyFill="1" applyBorder="1" applyAlignment="1">
      <alignment horizontal="center" vertical="center"/>
    </xf>
    <xf numFmtId="0" fontId="7" fillId="0" borderId="13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0" fontId="1" fillId="0" borderId="20" xfId="0" applyFont="1" applyFill="1" applyBorder="1" applyAlignment="1" applyProtection="1">
      <alignment horizontal="center" vertical="center"/>
    </xf>
    <xf numFmtId="0" fontId="1" fillId="0" borderId="107" xfId="0" applyFont="1" applyFill="1" applyBorder="1" applyAlignment="1">
      <alignment horizontal="center" vertical="center"/>
    </xf>
    <xf numFmtId="0" fontId="1" fillId="0" borderId="39" xfId="0" applyFont="1" applyFill="1" applyBorder="1" applyAlignment="1">
      <alignment horizontal="center" vertical="center"/>
    </xf>
    <xf numFmtId="0" fontId="1" fillId="0" borderId="40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1" fillId="0" borderId="61" xfId="0" applyFon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/>
    </xf>
    <xf numFmtId="0" fontId="1" fillId="0" borderId="8" xfId="0" applyFont="1" applyFill="1" applyBorder="1" applyAlignment="1" applyProtection="1">
      <alignment horizontal="center" vertical="center"/>
      <protection locked="0"/>
    </xf>
    <xf numFmtId="0" fontId="1" fillId="0" borderId="9" xfId="0" applyFont="1" applyFill="1" applyBorder="1" applyAlignment="1" applyProtection="1">
      <alignment horizontal="center" vertical="center"/>
      <protection locked="0"/>
    </xf>
    <xf numFmtId="0" fontId="1" fillId="0" borderId="10" xfId="0" applyFont="1" applyFill="1" applyBorder="1" applyAlignment="1" applyProtection="1">
      <alignment horizontal="center" vertical="center"/>
      <protection locked="0"/>
    </xf>
    <xf numFmtId="0" fontId="1" fillId="0" borderId="84" xfId="0" applyFont="1" applyFill="1" applyBorder="1" applyAlignment="1" applyProtection="1">
      <alignment horizontal="center" vertical="center"/>
      <protection locked="0"/>
    </xf>
    <xf numFmtId="0" fontId="1" fillId="0" borderId="85" xfId="0" applyFont="1" applyFill="1" applyBorder="1" applyAlignment="1" applyProtection="1">
      <alignment horizontal="center" vertical="center"/>
      <protection locked="0"/>
    </xf>
    <xf numFmtId="0" fontId="1" fillId="0" borderId="86" xfId="0" applyFont="1" applyFill="1" applyBorder="1" applyAlignment="1" applyProtection="1">
      <alignment horizontal="center" vertical="center"/>
      <protection locked="0"/>
    </xf>
    <xf numFmtId="0" fontId="1" fillId="0" borderId="28" xfId="0" applyFont="1" applyFill="1" applyBorder="1" applyAlignment="1" applyProtection="1">
      <alignment horizontal="center" vertical="center"/>
      <protection locked="0"/>
    </xf>
    <xf numFmtId="0" fontId="1" fillId="0" borderId="11" xfId="0" applyFont="1" applyFill="1" applyBorder="1" applyAlignment="1" applyProtection="1">
      <alignment horizontal="center" vertical="center"/>
      <protection locked="0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 applyProtection="1">
      <alignment horizontal="center" vertical="center"/>
      <protection locked="0"/>
    </xf>
    <xf numFmtId="0" fontId="1" fillId="0" borderId="29" xfId="0" applyFont="1" applyFill="1" applyBorder="1" applyAlignment="1" applyProtection="1">
      <alignment horizontal="center" vertical="center"/>
      <protection locked="0"/>
    </xf>
    <xf numFmtId="0" fontId="1" fillId="0" borderId="18" xfId="0" applyFont="1" applyFill="1" applyBorder="1" applyAlignment="1" applyProtection="1">
      <alignment horizontal="center" vertical="center"/>
      <protection locked="0"/>
    </xf>
    <xf numFmtId="0" fontId="1" fillId="0" borderId="32" xfId="0" applyFont="1" applyFill="1" applyBorder="1" applyAlignment="1" applyProtection="1">
      <alignment horizontal="center" vertical="center"/>
      <protection locked="0"/>
    </xf>
    <xf numFmtId="0" fontId="1" fillId="0" borderId="31" xfId="0" applyFont="1" applyFill="1" applyBorder="1" applyAlignment="1" applyProtection="1">
      <alignment horizontal="center" vertical="center"/>
      <protection locked="0"/>
    </xf>
    <xf numFmtId="0" fontId="1" fillId="0" borderId="30" xfId="0" applyFont="1" applyFill="1" applyBorder="1" applyAlignment="1" applyProtection="1">
      <alignment horizontal="center" vertical="center"/>
      <protection locked="0"/>
    </xf>
    <xf numFmtId="0" fontId="1" fillId="0" borderId="23" xfId="0" applyFont="1" applyFill="1" applyBorder="1" applyAlignment="1" applyProtection="1">
      <alignment horizontal="center" vertical="center"/>
      <protection locked="0"/>
    </xf>
    <xf numFmtId="0" fontId="1" fillId="0" borderId="24" xfId="0" applyFont="1" applyFill="1" applyBorder="1" applyAlignment="1" applyProtection="1">
      <alignment horizontal="center" vertical="center"/>
      <protection locked="0"/>
    </xf>
    <xf numFmtId="0" fontId="1" fillId="0" borderId="25" xfId="0" applyFont="1" applyFill="1" applyBorder="1" applyAlignment="1" applyProtection="1">
      <alignment horizontal="center" vertical="center"/>
      <protection locked="0"/>
    </xf>
    <xf numFmtId="0" fontId="1" fillId="0" borderId="89" xfId="0" applyFont="1" applyFill="1" applyBorder="1" applyAlignment="1" applyProtection="1">
      <alignment horizontal="center" vertical="center"/>
      <protection locked="0"/>
    </xf>
    <xf numFmtId="0" fontId="1" fillId="0" borderId="93" xfId="0" applyFont="1" applyFill="1" applyBorder="1" applyAlignment="1" applyProtection="1">
      <alignment horizontal="center" vertical="center"/>
      <protection locked="0"/>
    </xf>
    <xf numFmtId="0" fontId="1" fillId="0" borderId="95" xfId="0" applyFont="1" applyFill="1" applyBorder="1" applyAlignment="1" applyProtection="1">
      <alignment horizontal="center" vertical="center"/>
      <protection locked="0"/>
    </xf>
    <xf numFmtId="164" fontId="1" fillId="4" borderId="8" xfId="0" applyNumberFormat="1" applyFont="1" applyFill="1" applyBorder="1" applyAlignment="1">
      <alignment horizontal="center" vertical="center"/>
    </xf>
    <xf numFmtId="164" fontId="1" fillId="4" borderId="10" xfId="0" applyNumberFormat="1" applyFont="1" applyFill="1" applyBorder="1" applyAlignment="1">
      <alignment horizontal="center" vertical="center"/>
    </xf>
    <xf numFmtId="164" fontId="1" fillId="10" borderId="11" xfId="0" applyNumberFormat="1" applyFont="1" applyFill="1" applyBorder="1" applyAlignment="1">
      <alignment horizontal="center" vertical="center"/>
    </xf>
    <xf numFmtId="164" fontId="1" fillId="28" borderId="11" xfId="0" applyNumberFormat="1" applyFont="1" applyFill="1" applyBorder="1" applyAlignment="1">
      <alignment horizontal="center" vertical="center"/>
    </xf>
    <xf numFmtId="164" fontId="1" fillId="28" borderId="13" xfId="0" applyNumberFormat="1" applyFont="1" applyFill="1" applyBorder="1" applyAlignment="1">
      <alignment horizontal="center" vertical="center"/>
    </xf>
    <xf numFmtId="164" fontId="1" fillId="33" borderId="6" xfId="0" applyNumberFormat="1" applyFont="1" applyFill="1" applyBorder="1" applyAlignment="1">
      <alignment horizontal="center" vertical="center"/>
    </xf>
    <xf numFmtId="164" fontId="1" fillId="33" borderId="11" xfId="0" applyNumberFormat="1" applyFont="1" applyFill="1" applyBorder="1" applyAlignment="1">
      <alignment horizontal="center" vertical="center"/>
    </xf>
    <xf numFmtId="164" fontId="1" fillId="33" borderId="13" xfId="0" applyNumberFormat="1" applyFont="1" applyFill="1" applyBorder="1" applyAlignment="1">
      <alignment horizontal="center" vertical="center"/>
    </xf>
    <xf numFmtId="164" fontId="1" fillId="29" borderId="6" xfId="0" applyNumberFormat="1" applyFont="1" applyFill="1" applyBorder="1" applyAlignment="1">
      <alignment horizontal="center" vertical="center"/>
    </xf>
    <xf numFmtId="164" fontId="1" fillId="29" borderId="11" xfId="0" applyNumberFormat="1" applyFont="1" applyFill="1" applyBorder="1" applyAlignment="1">
      <alignment horizontal="center" vertical="center"/>
    </xf>
    <xf numFmtId="164" fontId="1" fillId="29" borderId="13" xfId="0" applyNumberFormat="1" applyFont="1" applyFill="1" applyBorder="1" applyAlignment="1">
      <alignment horizontal="center" vertical="center"/>
    </xf>
    <xf numFmtId="164" fontId="1" fillId="15" borderId="11" xfId="0" applyNumberFormat="1" applyFont="1" applyFill="1" applyBorder="1" applyAlignment="1">
      <alignment horizontal="center" vertical="center"/>
    </xf>
    <xf numFmtId="164" fontId="1" fillId="16" borderId="11" xfId="0" applyNumberFormat="1" applyFont="1" applyFill="1" applyBorder="1" applyAlignment="1">
      <alignment horizontal="center" vertical="center"/>
    </xf>
    <xf numFmtId="164" fontId="1" fillId="34" borderId="23" xfId="0" applyNumberFormat="1" applyFont="1" applyFill="1" applyBorder="1" applyAlignment="1">
      <alignment horizontal="center" vertical="center"/>
    </xf>
    <xf numFmtId="164" fontId="1" fillId="34" borderId="25" xfId="0" applyNumberFormat="1" applyFont="1" applyFill="1" applyBorder="1" applyAlignment="1">
      <alignment horizontal="center" vertical="center"/>
    </xf>
    <xf numFmtId="0" fontId="1" fillId="0" borderId="6" xfId="0" applyFont="1" applyFill="1" applyBorder="1" applyAlignment="1" applyProtection="1">
      <alignment horizontal="center" vertical="center"/>
      <protection locked="0"/>
    </xf>
    <xf numFmtId="164" fontId="1" fillId="0" borderId="88" xfId="0" applyNumberFormat="1" applyFont="1" applyFill="1" applyBorder="1" applyAlignment="1">
      <alignment horizontal="center" vertical="center"/>
    </xf>
    <xf numFmtId="164" fontId="1" fillId="0" borderId="67" xfId="0" applyNumberFormat="1" applyFont="1" applyFill="1" applyBorder="1" applyAlignment="1">
      <alignment horizontal="center" vertical="center"/>
    </xf>
    <xf numFmtId="20" fontId="1" fillId="0" borderId="42" xfId="0" applyNumberFormat="1" applyFont="1" applyFill="1" applyBorder="1" applyAlignment="1">
      <alignment horizontal="center" vertical="center"/>
    </xf>
    <xf numFmtId="164" fontId="1" fillId="0" borderId="82" xfId="0" applyNumberFormat="1" applyFont="1" applyFill="1" applyBorder="1" applyAlignment="1">
      <alignment horizontal="center" vertical="center"/>
    </xf>
    <xf numFmtId="164" fontId="1" fillId="0" borderId="81" xfId="0" applyNumberFormat="1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164" fontId="1" fillId="0" borderId="83" xfId="0" applyNumberFormat="1" applyFont="1" applyFill="1" applyBorder="1" applyAlignment="1">
      <alignment horizontal="center" vertical="center"/>
    </xf>
    <xf numFmtId="164" fontId="1" fillId="0" borderId="13" xfId="0" applyNumberFormat="1" applyFont="1" applyFill="1" applyBorder="1" applyAlignment="1">
      <alignment horizontal="center" vertical="center"/>
    </xf>
    <xf numFmtId="20" fontId="1" fillId="0" borderId="14" xfId="0" applyNumberFormat="1" applyFont="1" applyFill="1" applyBorder="1" applyAlignment="1">
      <alignment horizontal="center" vertical="center"/>
    </xf>
    <xf numFmtId="164" fontId="1" fillId="0" borderId="6" xfId="0" applyNumberFormat="1" applyFont="1" applyFill="1" applyBorder="1" applyAlignment="1">
      <alignment horizontal="center" vertical="center"/>
    </xf>
    <xf numFmtId="164" fontId="1" fillId="0" borderId="80" xfId="0" applyNumberFormat="1" applyFont="1" applyFill="1" applyBorder="1" applyAlignment="1">
      <alignment horizontal="center" vertical="center"/>
    </xf>
    <xf numFmtId="164" fontId="1" fillId="0" borderId="11" xfId="0" applyNumberFormat="1" applyFont="1" applyFill="1" applyBorder="1" applyAlignment="1">
      <alignment horizontal="center" vertical="center"/>
    </xf>
    <xf numFmtId="164" fontId="1" fillId="0" borderId="58" xfId="0" applyNumberFormat="1" applyFont="1" applyFill="1" applyBorder="1" applyAlignment="1">
      <alignment horizontal="center" vertical="center"/>
    </xf>
    <xf numFmtId="20" fontId="1" fillId="0" borderId="64" xfId="0" applyNumberFormat="1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1" fillId="0" borderId="22" xfId="0" applyFont="1" applyFill="1" applyBorder="1" applyAlignment="1">
      <alignment horizontal="center" vertical="center"/>
    </xf>
    <xf numFmtId="164" fontId="1" fillId="0" borderId="22" xfId="0" applyNumberFormat="1" applyFont="1" applyFill="1" applyBorder="1" applyAlignment="1">
      <alignment horizontal="center" vertical="center"/>
    </xf>
    <xf numFmtId="164" fontId="1" fillId="0" borderId="25" xfId="0" applyNumberFormat="1" applyFont="1" applyFill="1" applyBorder="1" applyAlignment="1">
      <alignment horizontal="center" vertical="center"/>
    </xf>
    <xf numFmtId="20" fontId="1" fillId="0" borderId="26" xfId="0" applyNumberFormat="1" applyFont="1" applyFill="1" applyBorder="1" applyAlignment="1">
      <alignment horizontal="center" vertical="center"/>
    </xf>
    <xf numFmtId="0" fontId="0" fillId="0" borderId="0" xfId="0" applyFill="1" applyProtection="1">
      <protection locked="0"/>
    </xf>
    <xf numFmtId="20" fontId="1" fillId="0" borderId="15" xfId="0" applyNumberFormat="1" applyFont="1" applyFill="1" applyBorder="1" applyAlignment="1">
      <alignment horizontal="center" vertical="center"/>
    </xf>
    <xf numFmtId="0" fontId="0" fillId="10" borderId="0" xfId="0" applyFill="1"/>
    <xf numFmtId="0" fontId="0" fillId="26" borderId="0" xfId="0" applyFill="1"/>
    <xf numFmtId="0" fontId="0" fillId="21" borderId="0" xfId="0" applyFill="1" applyProtection="1">
      <protection locked="0"/>
    </xf>
    <xf numFmtId="0" fontId="0" fillId="36" borderId="0" xfId="0" applyFill="1"/>
    <xf numFmtId="0" fontId="0" fillId="6" borderId="0" xfId="0" applyFill="1" applyProtection="1">
      <protection locked="0"/>
    </xf>
    <xf numFmtId="0" fontId="0" fillId="35" borderId="0" xfId="0" applyFill="1"/>
    <xf numFmtId="0" fontId="0" fillId="13" borderId="0" xfId="0" applyFill="1"/>
    <xf numFmtId="0" fontId="10" fillId="37" borderId="0" xfId="0" applyFont="1" applyFill="1" applyAlignment="1">
      <alignment horizontal="center" vertical="center"/>
    </xf>
    <xf numFmtId="0" fontId="1" fillId="0" borderId="66" xfId="0" applyFont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horizontal="center" vertical="center"/>
      <protection locked="0"/>
    </xf>
    <xf numFmtId="0" fontId="1" fillId="0" borderId="33" xfId="0" applyFont="1" applyFill="1" applyBorder="1" applyAlignment="1">
      <alignment horizontal="center" vertical="center"/>
    </xf>
    <xf numFmtId="0" fontId="14" fillId="32" borderId="0" xfId="0" applyFont="1" applyFill="1"/>
    <xf numFmtId="0" fontId="14" fillId="0" borderId="0" xfId="0" applyFont="1"/>
    <xf numFmtId="164" fontId="1" fillId="0" borderId="0" xfId="0" applyNumberFormat="1" applyFont="1" applyFill="1" applyBorder="1" applyAlignment="1">
      <alignment horizontal="center" vertical="center"/>
    </xf>
    <xf numFmtId="169" fontId="0" fillId="0" borderId="0" xfId="0" applyNumberFormat="1"/>
    <xf numFmtId="169" fontId="1" fillId="4" borderId="70" xfId="0" applyNumberFormat="1" applyFont="1" applyFill="1" applyBorder="1" applyAlignment="1">
      <alignment horizontal="center" vertical="center"/>
    </xf>
    <xf numFmtId="169" fontId="0" fillId="2" borderId="0" xfId="0" applyNumberFormat="1" applyFill="1"/>
    <xf numFmtId="164" fontId="1" fillId="0" borderId="75" xfId="0" applyNumberFormat="1" applyFont="1" applyFill="1" applyBorder="1" applyAlignment="1">
      <alignment horizontal="center" vertical="center"/>
    </xf>
    <xf numFmtId="164" fontId="0" fillId="2" borderId="0" xfId="0" applyNumberFormat="1" applyFill="1"/>
    <xf numFmtId="164" fontId="1" fillId="26" borderId="6" xfId="0" applyNumberFormat="1" applyFont="1" applyFill="1" applyBorder="1" applyAlignment="1">
      <alignment horizontal="center" vertical="center"/>
    </xf>
    <xf numFmtId="164" fontId="1" fillId="26" borderId="13" xfId="0" applyNumberFormat="1" applyFont="1" applyFill="1" applyBorder="1" applyAlignment="1">
      <alignment horizontal="center" vertical="center"/>
    </xf>
    <xf numFmtId="20" fontId="1" fillId="26" borderId="14" xfId="0" applyNumberFormat="1" applyFont="1" applyFill="1" applyBorder="1" applyAlignment="1">
      <alignment horizontal="center" vertical="center"/>
    </xf>
    <xf numFmtId="164" fontId="1" fillId="26" borderId="11" xfId="0" applyNumberFormat="1" applyFont="1" applyFill="1" applyBorder="1" applyAlignment="1">
      <alignment horizontal="center" vertical="center"/>
    </xf>
    <xf numFmtId="164" fontId="1" fillId="26" borderId="58" xfId="0" applyNumberFormat="1" applyFont="1" applyFill="1" applyBorder="1" applyAlignment="1">
      <alignment horizontal="center" vertical="center"/>
    </xf>
    <xf numFmtId="20" fontId="1" fillId="26" borderId="64" xfId="0" applyNumberFormat="1" applyFont="1" applyFill="1" applyBorder="1" applyAlignment="1">
      <alignment horizontal="center" vertical="center"/>
    </xf>
    <xf numFmtId="164" fontId="1" fillId="26" borderId="15" xfId="0" applyNumberFormat="1" applyFont="1" applyFill="1" applyBorder="1" applyAlignment="1">
      <alignment horizontal="center" vertical="center"/>
    </xf>
    <xf numFmtId="20" fontId="1" fillId="26" borderId="15" xfId="0" applyNumberFormat="1" applyFont="1" applyFill="1" applyBorder="1" applyAlignment="1">
      <alignment horizontal="center" vertical="center"/>
    </xf>
    <xf numFmtId="169" fontId="0" fillId="0" borderId="0" xfId="0" applyNumberFormat="1" applyBorder="1"/>
    <xf numFmtId="169" fontId="1" fillId="2" borderId="78" xfId="0" applyNumberFormat="1" applyFont="1" applyFill="1" applyBorder="1" applyAlignment="1">
      <alignment horizontal="center" vertical="center"/>
    </xf>
    <xf numFmtId="169" fontId="0" fillId="2" borderId="17" xfId="0" applyNumberFormat="1" applyFill="1" applyBorder="1"/>
    <xf numFmtId="0" fontId="1" fillId="2" borderId="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0" borderId="33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168" fontId="0" fillId="0" borderId="0" xfId="0" applyNumberFormat="1"/>
    <xf numFmtId="168" fontId="0" fillId="0" borderId="0" xfId="0" applyNumberFormat="1" applyAlignment="1">
      <alignment horizontal="center"/>
    </xf>
    <xf numFmtId="0" fontId="1" fillId="0" borderId="66" xfId="0" applyFont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horizontal="center" vertical="center"/>
      <protection locked="0"/>
    </xf>
    <xf numFmtId="0" fontId="0" fillId="6" borderId="0" xfId="0" applyFill="1"/>
    <xf numFmtId="0" fontId="0" fillId="0" borderId="0" xfId="0" applyFill="1"/>
    <xf numFmtId="168" fontId="0" fillId="0" borderId="0" xfId="0" applyNumberFormat="1" applyFill="1" applyAlignment="1">
      <alignment horizont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alignment horizontal="center"/>
      <protection locked="0"/>
    </xf>
    <xf numFmtId="0" fontId="1" fillId="3" borderId="3" xfId="0" applyFont="1" applyFill="1" applyBorder="1" applyAlignment="1" applyProtection="1">
      <alignment horizontal="center"/>
      <protection locked="0"/>
    </xf>
    <xf numFmtId="0" fontId="10" fillId="26" borderId="1" xfId="0" applyFont="1" applyFill="1" applyBorder="1" applyAlignment="1" applyProtection="1">
      <alignment horizontal="center"/>
      <protection locked="0"/>
    </xf>
    <xf numFmtId="0" fontId="10" fillId="26" borderId="2" xfId="0" applyFont="1" applyFill="1" applyBorder="1" applyAlignment="1" applyProtection="1">
      <alignment horizontal="center"/>
      <protection locked="0"/>
    </xf>
    <xf numFmtId="0" fontId="10" fillId="26" borderId="3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center"/>
      <protection locked="0"/>
    </xf>
    <xf numFmtId="0" fontId="1" fillId="0" borderId="3" xfId="0" applyFont="1" applyBorder="1" applyAlignment="1" applyProtection="1">
      <alignment horizontal="center"/>
      <protection locked="0"/>
    </xf>
    <xf numFmtId="0" fontId="1" fillId="3" borderId="66" xfId="0" applyFont="1" applyFill="1" applyBorder="1" applyAlignment="1" applyProtection="1">
      <alignment horizontal="center"/>
      <protection locked="0"/>
    </xf>
    <xf numFmtId="0" fontId="1" fillId="0" borderId="66" xfId="0" applyFon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8" fillId="19" borderId="35" xfId="0" applyFont="1" applyFill="1" applyBorder="1" applyAlignment="1" applyProtection="1">
      <alignment horizontal="center" vertical="center"/>
      <protection locked="0"/>
    </xf>
    <xf numFmtId="0" fontId="8" fillId="19" borderId="36" xfId="0" applyFont="1" applyFill="1" applyBorder="1" applyAlignment="1" applyProtection="1">
      <alignment horizontal="center" vertical="center"/>
      <protection locked="0"/>
    </xf>
    <xf numFmtId="0" fontId="8" fillId="19" borderId="37" xfId="0" applyFont="1" applyFill="1" applyBorder="1" applyAlignment="1" applyProtection="1">
      <alignment horizontal="center" vertical="center"/>
      <protection locked="0"/>
    </xf>
    <xf numFmtId="0" fontId="8" fillId="23" borderId="35" xfId="0" applyFont="1" applyFill="1" applyBorder="1" applyAlignment="1" applyProtection="1">
      <alignment horizontal="center" vertical="center"/>
      <protection locked="0"/>
    </xf>
    <xf numFmtId="0" fontId="8" fillId="23" borderId="36" xfId="0" applyFont="1" applyFill="1" applyBorder="1" applyAlignment="1" applyProtection="1">
      <alignment horizontal="center" vertical="center"/>
      <protection locked="0"/>
    </xf>
    <xf numFmtId="0" fontId="8" fillId="23" borderId="37" xfId="0" applyFont="1" applyFill="1" applyBorder="1" applyAlignment="1" applyProtection="1">
      <alignment horizontal="center" vertical="center"/>
      <protection locked="0"/>
    </xf>
    <xf numFmtId="0" fontId="8" fillId="20" borderId="35" xfId="0" applyFont="1" applyFill="1" applyBorder="1" applyAlignment="1" applyProtection="1">
      <alignment horizontal="center" vertical="center"/>
      <protection locked="0"/>
    </xf>
    <xf numFmtId="0" fontId="8" fillId="20" borderId="36" xfId="0" applyFont="1" applyFill="1" applyBorder="1" applyAlignment="1" applyProtection="1">
      <alignment horizontal="center" vertical="center"/>
      <protection locked="0"/>
    </xf>
    <xf numFmtId="0" fontId="8" fillId="20" borderId="37" xfId="0" applyFont="1" applyFill="1" applyBorder="1" applyAlignment="1" applyProtection="1">
      <alignment horizontal="center" vertical="center"/>
      <protection locked="0"/>
    </xf>
    <xf numFmtId="0" fontId="1" fillId="18" borderId="35" xfId="0" applyFont="1" applyFill="1" applyBorder="1" applyAlignment="1" applyProtection="1">
      <alignment horizontal="center" vertical="center"/>
      <protection locked="0"/>
    </xf>
    <xf numFmtId="0" fontId="1" fillId="18" borderId="36" xfId="0" applyFont="1" applyFill="1" applyBorder="1" applyAlignment="1" applyProtection="1">
      <alignment horizontal="center" vertical="center"/>
      <protection locked="0"/>
    </xf>
    <xf numFmtId="0" fontId="1" fillId="18" borderId="37" xfId="0" applyFont="1" applyFill="1" applyBorder="1" applyAlignment="1" applyProtection="1">
      <alignment horizontal="center" vertical="center"/>
      <protection locked="0"/>
    </xf>
    <xf numFmtId="0" fontId="8" fillId="18" borderId="35" xfId="0" applyFont="1" applyFill="1" applyBorder="1" applyAlignment="1" applyProtection="1">
      <alignment horizontal="center" vertical="center"/>
      <protection locked="0"/>
    </xf>
    <xf numFmtId="0" fontId="8" fillId="18" borderId="36" xfId="0" applyFont="1" applyFill="1" applyBorder="1" applyAlignment="1" applyProtection="1">
      <alignment horizontal="center" vertical="center"/>
      <protection locked="0"/>
    </xf>
    <xf numFmtId="0" fontId="8" fillId="18" borderId="37" xfId="0" applyFont="1" applyFill="1" applyBorder="1" applyAlignment="1" applyProtection="1">
      <alignment horizontal="center" vertical="center"/>
      <protection locked="0"/>
    </xf>
    <xf numFmtId="0" fontId="8" fillId="17" borderId="35" xfId="0" applyFont="1" applyFill="1" applyBorder="1" applyAlignment="1" applyProtection="1">
      <alignment horizontal="center" vertical="center"/>
      <protection locked="0"/>
    </xf>
    <xf numFmtId="0" fontId="8" fillId="17" borderId="36" xfId="0" applyFont="1" applyFill="1" applyBorder="1" applyAlignment="1" applyProtection="1">
      <alignment horizontal="center" vertical="center"/>
      <protection locked="0"/>
    </xf>
    <xf numFmtId="0" fontId="8" fillId="17" borderId="37" xfId="0" applyFont="1" applyFill="1" applyBorder="1" applyAlignment="1" applyProtection="1">
      <alignment horizontal="center" vertical="center"/>
      <protection locked="0"/>
    </xf>
    <xf numFmtId="0" fontId="8" fillId="6" borderId="35" xfId="0" applyFont="1" applyFill="1" applyBorder="1" applyAlignment="1" applyProtection="1">
      <alignment horizontal="center" vertical="center"/>
      <protection locked="0"/>
    </xf>
    <xf numFmtId="0" fontId="8" fillId="6" borderId="36" xfId="0" applyFont="1" applyFill="1" applyBorder="1" applyAlignment="1" applyProtection="1">
      <alignment horizontal="center" vertical="center"/>
      <protection locked="0"/>
    </xf>
    <xf numFmtId="0" fontId="8" fillId="6" borderId="37" xfId="0" applyFont="1" applyFill="1" applyBorder="1" applyAlignment="1" applyProtection="1">
      <alignment horizontal="center" vertical="center"/>
      <protection locked="0"/>
    </xf>
    <xf numFmtId="0" fontId="1" fillId="6" borderId="35" xfId="0" applyFont="1" applyFill="1" applyBorder="1" applyAlignment="1" applyProtection="1">
      <alignment horizontal="center" vertical="center"/>
      <protection locked="0"/>
    </xf>
    <xf numFmtId="0" fontId="1" fillId="6" borderId="36" xfId="0" applyFont="1" applyFill="1" applyBorder="1" applyAlignment="1" applyProtection="1">
      <alignment horizontal="center" vertical="center"/>
      <protection locked="0"/>
    </xf>
    <xf numFmtId="0" fontId="1" fillId="6" borderId="37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Alignment="1" applyProtection="1">
      <alignment horizontal="center" vertical="center"/>
      <protection locked="0"/>
    </xf>
    <xf numFmtId="164" fontId="1" fillId="0" borderId="1" xfId="0" applyNumberFormat="1" applyFont="1" applyBorder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center"/>
      <protection locked="0"/>
    </xf>
    <xf numFmtId="0" fontId="1" fillId="0" borderId="3" xfId="0" applyFont="1" applyBorder="1" applyAlignment="1" applyProtection="1">
      <alignment horizontal="center"/>
      <protection locked="0"/>
    </xf>
    <xf numFmtId="164" fontId="1" fillId="0" borderId="66" xfId="0" applyNumberFormat="1" applyFont="1" applyBorder="1" applyAlignment="1" applyProtection="1">
      <alignment horizontal="center"/>
      <protection locked="0"/>
    </xf>
    <xf numFmtId="0" fontId="1" fillId="0" borderId="66" xfId="0" applyFont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alignment horizontal="center"/>
      <protection locked="0"/>
    </xf>
    <xf numFmtId="0" fontId="1" fillId="3" borderId="3" xfId="0" applyFont="1" applyFill="1" applyBorder="1" applyAlignment="1" applyProtection="1">
      <alignment horizontal="center"/>
      <protection locked="0"/>
    </xf>
    <xf numFmtId="0" fontId="1" fillId="3" borderId="66" xfId="0" applyFont="1" applyFill="1" applyBorder="1" applyAlignment="1" applyProtection="1">
      <alignment horizontal="center"/>
      <protection locked="0"/>
    </xf>
    <xf numFmtId="164" fontId="1" fillId="3" borderId="66" xfId="0" applyNumberFormat="1" applyFont="1" applyFill="1" applyBorder="1" applyAlignment="1" applyProtection="1">
      <alignment horizontal="center"/>
      <protection locked="0"/>
    </xf>
    <xf numFmtId="168" fontId="1" fillId="0" borderId="22" xfId="0" applyNumberFormat="1" applyFont="1" applyFill="1" applyBorder="1" applyAlignment="1" applyProtection="1">
      <alignment horizontal="center" vertical="center"/>
      <protection locked="0"/>
    </xf>
    <xf numFmtId="168" fontId="1" fillId="0" borderId="26" xfId="0" applyNumberFormat="1" applyFont="1" applyFill="1" applyBorder="1" applyAlignment="1" applyProtection="1">
      <alignment horizontal="center" vertical="center"/>
      <protection locked="0"/>
    </xf>
    <xf numFmtId="168" fontId="1" fillId="0" borderId="27" xfId="0" applyNumberFormat="1" applyFont="1" applyFill="1" applyBorder="1" applyAlignment="1" applyProtection="1">
      <alignment horizontal="center" vertical="center"/>
      <protection locked="0"/>
    </xf>
    <xf numFmtId="0" fontId="0" fillId="0" borderId="22" xfId="0" applyBorder="1" applyAlignment="1" applyProtection="1">
      <alignment horizontal="center"/>
      <protection locked="0"/>
    </xf>
    <xf numFmtId="0" fontId="0" fillId="0" borderId="26" xfId="0" applyBorder="1" applyAlignment="1" applyProtection="1">
      <alignment horizontal="center"/>
      <protection locked="0"/>
    </xf>
    <xf numFmtId="0" fontId="0" fillId="0" borderId="27" xfId="0" applyBorder="1" applyAlignment="1" applyProtection="1">
      <alignment horizontal="center"/>
      <protection locked="0"/>
    </xf>
    <xf numFmtId="168" fontId="1" fillId="0" borderId="6" xfId="0" applyNumberFormat="1" applyFont="1" applyFill="1" applyBorder="1" applyAlignment="1" applyProtection="1">
      <alignment horizontal="center" vertical="center"/>
      <protection locked="0"/>
    </xf>
    <xf numFmtId="168" fontId="1" fillId="0" borderId="14" xfId="0" applyNumberFormat="1" applyFont="1" applyFill="1" applyBorder="1" applyAlignment="1" applyProtection="1">
      <alignment horizontal="center" vertical="center"/>
      <protection locked="0"/>
    </xf>
    <xf numFmtId="168" fontId="1" fillId="0" borderId="15" xfId="0" applyNumberFormat="1" applyFont="1" applyFill="1" applyBorder="1" applyAlignment="1" applyProtection="1">
      <alignment horizontal="center" vertical="center"/>
      <protection locked="0"/>
    </xf>
    <xf numFmtId="0" fontId="0" fillId="0" borderId="54" xfId="0" applyBorder="1" applyAlignment="1" applyProtection="1">
      <alignment horizontal="center"/>
      <protection locked="0"/>
    </xf>
    <xf numFmtId="0" fontId="0" fillId="0" borderId="55" xfId="0" applyBorder="1" applyAlignment="1" applyProtection="1">
      <alignment horizontal="center"/>
      <protection locked="0"/>
    </xf>
    <xf numFmtId="0" fontId="0" fillId="0" borderId="79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8" fillId="13" borderId="16" xfId="0" applyFont="1" applyFill="1" applyBorder="1" applyAlignment="1" applyProtection="1">
      <alignment horizontal="center" vertical="center"/>
      <protection locked="0"/>
    </xf>
    <xf numFmtId="0" fontId="8" fillId="13" borderId="4" xfId="0" applyFont="1" applyFill="1" applyBorder="1" applyAlignment="1" applyProtection="1">
      <alignment horizontal="center" vertical="center"/>
      <protection locked="0"/>
    </xf>
    <xf numFmtId="0" fontId="8" fillId="13" borderId="44" xfId="0" applyFont="1" applyFill="1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168" fontId="1" fillId="0" borderId="6" xfId="0" applyNumberFormat="1" applyFont="1" applyFill="1" applyBorder="1" applyAlignment="1">
      <alignment horizontal="center" vertical="center"/>
    </xf>
    <xf numFmtId="168" fontId="1" fillId="0" borderId="14" xfId="0" applyNumberFormat="1" applyFont="1" applyFill="1" applyBorder="1" applyAlignment="1">
      <alignment horizontal="center" vertical="center"/>
    </xf>
    <xf numFmtId="168" fontId="1" fillId="0" borderId="15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horizontal="center" vertical="center"/>
      <protection locked="0"/>
    </xf>
    <xf numFmtId="168" fontId="1" fillId="0" borderId="69" xfId="0" applyNumberFormat="1" applyFont="1" applyFill="1" applyBorder="1" applyAlignment="1" applyProtection="1">
      <alignment horizontal="center" vertical="center"/>
      <protection locked="0"/>
    </xf>
    <xf numFmtId="0" fontId="0" fillId="0" borderId="69" xfId="0" applyBorder="1" applyAlignment="1" applyProtection="1">
      <alignment horizontal="center"/>
      <protection locked="0"/>
    </xf>
    <xf numFmtId="168" fontId="1" fillId="0" borderId="73" xfId="0" applyNumberFormat="1" applyFont="1" applyFill="1" applyBorder="1" applyAlignment="1" applyProtection="1">
      <alignment horizontal="center" vertical="center"/>
      <protection locked="0"/>
    </xf>
    <xf numFmtId="0" fontId="0" fillId="0" borderId="73" xfId="0" applyBorder="1" applyAlignment="1" applyProtection="1">
      <alignment horizontal="center"/>
      <protection locked="0"/>
    </xf>
    <xf numFmtId="0" fontId="13" fillId="3" borderId="1" xfId="0" applyFont="1" applyFill="1" applyBorder="1" applyAlignment="1" applyProtection="1">
      <alignment horizontal="center" vertical="center"/>
      <protection locked="0"/>
    </xf>
    <xf numFmtId="0" fontId="13" fillId="3" borderId="2" xfId="0" applyFont="1" applyFill="1" applyBorder="1" applyAlignment="1" applyProtection="1">
      <alignment horizontal="center" vertical="center"/>
      <protection locked="0"/>
    </xf>
    <xf numFmtId="0" fontId="13" fillId="3" borderId="3" xfId="0" applyFont="1" applyFill="1" applyBorder="1" applyAlignment="1" applyProtection="1">
      <alignment horizontal="center" vertical="center"/>
      <protection locked="0"/>
    </xf>
    <xf numFmtId="0" fontId="0" fillId="0" borderId="103" xfId="0" applyBorder="1" applyAlignment="1" applyProtection="1">
      <alignment horizontal="center"/>
      <protection locked="0"/>
    </xf>
    <xf numFmtId="0" fontId="0" fillId="0" borderId="100" xfId="0" applyBorder="1" applyAlignment="1" applyProtection="1">
      <alignment horizontal="center"/>
      <protection locked="0"/>
    </xf>
    <xf numFmtId="0" fontId="0" fillId="0" borderId="101" xfId="0" applyBorder="1" applyAlignment="1" applyProtection="1">
      <alignment horizontal="center"/>
      <protection locked="0"/>
    </xf>
    <xf numFmtId="0" fontId="0" fillId="0" borderId="102" xfId="0" applyBorder="1" applyAlignment="1" applyProtection="1">
      <alignment horizontal="center"/>
      <protection locked="0"/>
    </xf>
    <xf numFmtId="0" fontId="8" fillId="3" borderId="1" xfId="0" applyFont="1" applyFill="1" applyBorder="1" applyAlignment="1" applyProtection="1">
      <alignment horizontal="center" vertical="center"/>
      <protection locked="0"/>
    </xf>
    <xf numFmtId="0" fontId="8" fillId="3" borderId="2" xfId="0" applyFont="1" applyFill="1" applyBorder="1" applyAlignment="1" applyProtection="1">
      <alignment horizontal="center" vertical="center"/>
      <protection locked="0"/>
    </xf>
    <xf numFmtId="0" fontId="8" fillId="3" borderId="3" xfId="0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3" fillId="31" borderId="1" xfId="0" applyFont="1" applyFill="1" applyBorder="1" applyAlignment="1" applyProtection="1">
      <alignment horizontal="center"/>
      <protection locked="0"/>
    </xf>
    <xf numFmtId="0" fontId="3" fillId="31" borderId="2" xfId="0" applyFont="1" applyFill="1" applyBorder="1" applyAlignment="1" applyProtection="1">
      <alignment horizontal="center"/>
      <protection locked="0"/>
    </xf>
    <xf numFmtId="0" fontId="3" fillId="31" borderId="3" xfId="0" applyFont="1" applyFill="1" applyBorder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13" fillId="3" borderId="1" xfId="0" applyFont="1" applyFill="1" applyBorder="1" applyAlignment="1" applyProtection="1">
      <alignment horizontal="center"/>
      <protection locked="0"/>
    </xf>
    <xf numFmtId="0" fontId="13" fillId="3" borderId="2" xfId="0" applyFont="1" applyFill="1" applyBorder="1" applyAlignment="1" applyProtection="1">
      <alignment horizontal="center"/>
      <protection locked="0"/>
    </xf>
    <xf numFmtId="0" fontId="13" fillId="3" borderId="3" xfId="0" applyFont="1" applyFill="1" applyBorder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15" fillId="0" borderId="0" xfId="0" applyFont="1" applyFill="1" applyBorder="1" applyAlignment="1" applyProtection="1">
      <alignment horizontal="center"/>
      <protection locked="0"/>
    </xf>
    <xf numFmtId="0" fontId="1" fillId="0" borderId="4" xfId="0" applyFont="1" applyBorder="1" applyAlignment="1" applyProtection="1">
      <alignment horizontal="center"/>
      <protection locked="0"/>
    </xf>
    <xf numFmtId="165" fontId="1" fillId="0" borderId="1" xfId="0" applyNumberFormat="1" applyFont="1" applyBorder="1" applyAlignment="1" applyProtection="1">
      <alignment horizontal="center" vertical="center"/>
      <protection locked="0"/>
    </xf>
    <xf numFmtId="165" fontId="1" fillId="0" borderId="3" xfId="0" applyNumberFormat="1" applyFont="1" applyBorder="1" applyAlignment="1" applyProtection="1">
      <alignment horizontal="center" vertical="center"/>
      <protection locked="0"/>
    </xf>
    <xf numFmtId="165" fontId="5" fillId="0" borderId="1" xfId="0" applyNumberFormat="1" applyFont="1" applyBorder="1" applyAlignment="1" applyProtection="1">
      <alignment horizontal="center" vertical="center"/>
      <protection locked="0"/>
    </xf>
    <xf numFmtId="165" fontId="5" fillId="0" borderId="2" xfId="0" applyNumberFormat="1" applyFont="1" applyBorder="1" applyAlignment="1" applyProtection="1">
      <alignment horizontal="center" vertical="center"/>
      <protection locked="0"/>
    </xf>
    <xf numFmtId="165" fontId="5" fillId="0" borderId="3" xfId="0" applyNumberFormat="1" applyFont="1" applyBorder="1" applyAlignment="1" applyProtection="1">
      <alignment horizontal="center" vertical="center"/>
      <protection locked="0"/>
    </xf>
    <xf numFmtId="167" fontId="5" fillId="0" borderId="1" xfId="0" applyNumberFormat="1" applyFont="1" applyFill="1" applyBorder="1" applyAlignment="1" applyProtection="1">
      <alignment horizontal="center" vertical="center"/>
      <protection locked="0"/>
    </xf>
    <xf numFmtId="167" fontId="5" fillId="0" borderId="2" xfId="0" applyNumberFormat="1" applyFont="1" applyFill="1" applyBorder="1" applyAlignment="1" applyProtection="1">
      <alignment horizontal="center" vertical="center"/>
      <protection locked="0"/>
    </xf>
    <xf numFmtId="167" fontId="5" fillId="0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49" fontId="1" fillId="0" borderId="66" xfId="0" applyNumberFormat="1" applyFont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10" fillId="26" borderId="1" xfId="0" applyFont="1" applyFill="1" applyBorder="1" applyAlignment="1" applyProtection="1">
      <alignment horizontal="center"/>
      <protection locked="0"/>
    </xf>
    <xf numFmtId="0" fontId="10" fillId="26" borderId="2" xfId="0" applyFont="1" applyFill="1" applyBorder="1" applyAlignment="1" applyProtection="1">
      <alignment horizontal="center"/>
      <protection locked="0"/>
    </xf>
    <xf numFmtId="0" fontId="10" fillId="26" borderId="3" xfId="0" applyFont="1" applyFill="1" applyBorder="1" applyAlignment="1" applyProtection="1">
      <alignment horizontal="center"/>
      <protection locked="0"/>
    </xf>
    <xf numFmtId="164" fontId="1" fillId="0" borderId="2" xfId="0" applyNumberFormat="1" applyFont="1" applyBorder="1" applyAlignment="1" applyProtection="1">
      <alignment horizontal="center"/>
      <protection locked="0"/>
    </xf>
    <xf numFmtId="164" fontId="1" fillId="0" borderId="3" xfId="0" applyNumberFormat="1" applyFont="1" applyBorder="1" applyAlignment="1" applyProtection="1">
      <alignment horizontal="center"/>
      <protection locked="0"/>
    </xf>
    <xf numFmtId="0" fontId="1" fillId="2" borderId="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1" fillId="2" borderId="54" xfId="0" applyFont="1" applyFill="1" applyBorder="1" applyAlignment="1">
      <alignment horizontal="center" vertical="center"/>
    </xf>
    <xf numFmtId="0" fontId="1" fillId="2" borderId="55" xfId="0" applyFont="1" applyFill="1" applyBorder="1" applyAlignment="1">
      <alignment horizontal="center" vertical="center"/>
    </xf>
    <xf numFmtId="0" fontId="1" fillId="2" borderId="79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alignment horizontal="center"/>
      <protection locked="0"/>
    </xf>
    <xf numFmtId="0" fontId="3" fillId="2" borderId="3" xfId="0" applyFont="1" applyFill="1" applyBorder="1" applyAlignment="1" applyProtection="1">
      <alignment horizontal="center"/>
      <protection locked="0"/>
    </xf>
    <xf numFmtId="0" fontId="11" fillId="2" borderId="1" xfId="0" applyFont="1" applyFill="1" applyBorder="1" applyAlignment="1" applyProtection="1">
      <alignment horizontal="center"/>
      <protection locked="0"/>
    </xf>
    <xf numFmtId="0" fontId="11" fillId="2" borderId="2" xfId="0" applyFont="1" applyFill="1" applyBorder="1" applyAlignment="1" applyProtection="1">
      <alignment horizontal="center"/>
      <protection locked="0"/>
    </xf>
    <xf numFmtId="0" fontId="11" fillId="2" borderId="3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/>
    </xf>
    <xf numFmtId="0" fontId="1" fillId="6" borderId="18" xfId="0" applyFont="1" applyFill="1" applyBorder="1" applyAlignment="1">
      <alignment horizontal="center" vertical="center"/>
    </xf>
    <xf numFmtId="0" fontId="1" fillId="6" borderId="22" xfId="0" applyFont="1" applyFill="1" applyBorder="1" applyAlignment="1">
      <alignment horizontal="center" vertical="center"/>
    </xf>
    <xf numFmtId="0" fontId="1" fillId="6" borderId="26" xfId="0" applyFont="1" applyFill="1" applyBorder="1" applyAlignment="1">
      <alignment horizontal="center" vertical="center"/>
    </xf>
    <xf numFmtId="0" fontId="1" fillId="6" borderId="34" xfId="0" applyFont="1" applyFill="1" applyBorder="1" applyAlignment="1">
      <alignment horizontal="center" vertical="center"/>
    </xf>
    <xf numFmtId="0" fontId="1" fillId="6" borderId="54" xfId="0" applyFont="1" applyFill="1" applyBorder="1" applyAlignment="1">
      <alignment horizontal="center" vertical="center"/>
    </xf>
    <xf numFmtId="0" fontId="1" fillId="6" borderId="55" xfId="0" applyFont="1" applyFill="1" applyBorder="1" applyAlignment="1">
      <alignment horizontal="center" vertical="center"/>
    </xf>
    <xf numFmtId="0" fontId="1" fillId="6" borderId="28" xfId="0" applyFont="1" applyFill="1" applyBorder="1" applyAlignment="1">
      <alignment horizontal="center" vertical="center"/>
    </xf>
    <xf numFmtId="0" fontId="8" fillId="19" borderId="35" xfId="0" applyFont="1" applyFill="1" applyBorder="1" applyAlignment="1">
      <alignment horizontal="center" vertical="center"/>
    </xf>
    <xf numFmtId="0" fontId="8" fillId="19" borderId="36" xfId="0" applyFont="1" applyFill="1" applyBorder="1" applyAlignment="1">
      <alignment horizontal="center" vertical="center"/>
    </xf>
    <xf numFmtId="0" fontId="8" fillId="19" borderId="37" xfId="0" applyFont="1" applyFill="1" applyBorder="1" applyAlignment="1">
      <alignment horizontal="center" vertical="center"/>
    </xf>
    <xf numFmtId="0" fontId="8" fillId="23" borderId="35" xfId="0" applyFont="1" applyFill="1" applyBorder="1" applyAlignment="1">
      <alignment horizontal="center" vertical="center"/>
    </xf>
    <xf numFmtId="0" fontId="8" fillId="20" borderId="36" xfId="0" applyFont="1" applyFill="1" applyBorder="1" applyAlignment="1">
      <alignment horizontal="center" vertical="center"/>
    </xf>
    <xf numFmtId="0" fontId="8" fillId="20" borderId="37" xfId="0" applyFont="1" applyFill="1" applyBorder="1" applyAlignment="1">
      <alignment horizontal="center" vertical="center"/>
    </xf>
    <xf numFmtId="0" fontId="8" fillId="20" borderId="35" xfId="0" applyFont="1" applyFill="1" applyBorder="1" applyAlignment="1">
      <alignment horizontal="center" vertical="center"/>
    </xf>
    <xf numFmtId="0" fontId="1" fillId="6" borderId="35" xfId="0" applyFont="1" applyFill="1" applyBorder="1" applyAlignment="1">
      <alignment horizontal="center" vertical="center"/>
    </xf>
    <xf numFmtId="0" fontId="1" fillId="6" borderId="36" xfId="0" applyFont="1" applyFill="1" applyBorder="1" applyAlignment="1">
      <alignment horizontal="center" vertical="center"/>
    </xf>
    <xf numFmtId="0" fontId="1" fillId="6" borderId="37" xfId="0" applyFont="1" applyFill="1" applyBorder="1" applyAlignment="1">
      <alignment horizontal="center" vertical="center"/>
    </xf>
    <xf numFmtId="0" fontId="1" fillId="18" borderId="35" xfId="0" applyFont="1" applyFill="1" applyBorder="1" applyAlignment="1">
      <alignment horizontal="center" vertical="center"/>
    </xf>
    <xf numFmtId="0" fontId="1" fillId="18" borderId="36" xfId="0" applyFont="1" applyFill="1" applyBorder="1" applyAlignment="1">
      <alignment horizontal="center" vertical="center"/>
    </xf>
    <xf numFmtId="0" fontId="1" fillId="18" borderId="37" xfId="0" applyFont="1" applyFill="1" applyBorder="1" applyAlignment="1">
      <alignment horizontal="center" vertical="center"/>
    </xf>
    <xf numFmtId="0" fontId="8" fillId="18" borderId="35" xfId="0" applyFont="1" applyFill="1" applyBorder="1" applyAlignment="1">
      <alignment horizontal="center" vertical="center"/>
    </xf>
    <xf numFmtId="0" fontId="8" fillId="18" borderId="36" xfId="0" applyFont="1" applyFill="1" applyBorder="1" applyAlignment="1">
      <alignment horizontal="center" vertical="center"/>
    </xf>
    <xf numFmtId="0" fontId="8" fillId="18" borderId="37" xfId="0" applyFont="1" applyFill="1" applyBorder="1" applyAlignment="1">
      <alignment horizontal="center" vertical="center"/>
    </xf>
    <xf numFmtId="0" fontId="8" fillId="17" borderId="35" xfId="0" applyFont="1" applyFill="1" applyBorder="1" applyAlignment="1">
      <alignment horizontal="center" vertical="center"/>
    </xf>
    <xf numFmtId="0" fontId="8" fillId="17" borderId="36" xfId="0" applyFont="1" applyFill="1" applyBorder="1" applyAlignment="1">
      <alignment horizontal="center" vertical="center"/>
    </xf>
    <xf numFmtId="0" fontId="8" fillId="17" borderId="37" xfId="0" applyFont="1" applyFill="1" applyBorder="1" applyAlignment="1">
      <alignment horizontal="center" vertical="center"/>
    </xf>
    <xf numFmtId="0" fontId="8" fillId="6" borderId="35" xfId="0" applyFont="1" applyFill="1" applyBorder="1" applyAlignment="1">
      <alignment horizontal="center" vertical="center"/>
    </xf>
    <xf numFmtId="0" fontId="8" fillId="6" borderId="36" xfId="0" applyFont="1" applyFill="1" applyBorder="1" applyAlignment="1">
      <alignment horizontal="center" vertical="center"/>
    </xf>
    <xf numFmtId="0" fontId="8" fillId="6" borderId="37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6" borderId="45" xfId="0" applyFont="1" applyFill="1" applyBorder="1" applyAlignment="1">
      <alignment horizontal="center" vertical="center"/>
    </xf>
    <xf numFmtId="0" fontId="1" fillId="6" borderId="46" xfId="0" applyFont="1" applyFill="1" applyBorder="1" applyAlignment="1">
      <alignment horizontal="center" vertical="center"/>
    </xf>
    <xf numFmtId="0" fontId="1" fillId="6" borderId="47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44" xfId="0" applyFont="1" applyFill="1" applyBorder="1" applyAlignment="1">
      <alignment horizontal="center" vertical="center"/>
    </xf>
    <xf numFmtId="0" fontId="10" fillId="26" borderId="0" xfId="0" applyFont="1" applyFill="1" applyAlignment="1">
      <alignment horizontal="center"/>
    </xf>
  </cellXfs>
  <cellStyles count="1">
    <cellStyle name="Normal" xfId="0" builtinId="0"/>
  </cellStyles>
  <dxfs count="315">
    <dxf>
      <numFmt numFmtId="164" formatCode="hh:mm;@"/>
    </dxf>
    <dxf>
      <numFmt numFmtId="164" formatCode="hh:mm;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</dxf>
    <dxf>
      <numFmt numFmtId="164" formatCode="hh:mm;@"/>
    </dxf>
    <dxf>
      <numFmt numFmtId="164" formatCode="hh:mm;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</dxf>
    <dxf>
      <numFmt numFmtId="164" formatCode="hh:mm;@"/>
    </dxf>
    <dxf>
      <numFmt numFmtId="164" formatCode="hh:mm;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</dxf>
    <dxf>
      <numFmt numFmtId="164" formatCode="hh:mm;@"/>
    </dxf>
    <dxf>
      <numFmt numFmtId="164" formatCode="hh:mm;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</dxf>
    <dxf>
      <numFmt numFmtId="164" formatCode="hh:mm;@"/>
    </dxf>
    <dxf>
      <numFmt numFmtId="164" formatCode="hh:mm;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</dxf>
    <dxf>
      <numFmt numFmtId="168" formatCode="h:mm;@"/>
    </dxf>
    <dxf>
      <numFmt numFmtId="168" formatCode="h:mm;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</dxf>
    <dxf>
      <numFmt numFmtId="168" formatCode="h:mm;@"/>
      <alignment horizontal="center" vertical="bottom" textRotation="0" wrapText="0" indent="0" justifyLastLine="0" shrinkToFit="0" readingOrder="0"/>
    </dxf>
    <dxf>
      <numFmt numFmtId="168" formatCode="h:mm;@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EBF1DE"/>
        </patternFill>
      </fill>
    </dxf>
    <dxf>
      <fill>
        <patternFill>
          <bgColor rgb="FFFFCCFF"/>
        </patternFill>
      </fill>
    </dxf>
    <dxf>
      <fill>
        <patternFill>
          <bgColor rgb="FFE4DFEC"/>
        </patternFill>
      </fill>
    </dxf>
    <dxf>
      <fill>
        <patternFill>
          <bgColor rgb="FFFFFFCC"/>
        </patternFill>
      </fill>
    </dxf>
    <dxf>
      <fill>
        <patternFill>
          <bgColor rgb="FFFFE285"/>
        </patternFill>
      </fill>
    </dxf>
    <dxf>
      <fill>
        <patternFill>
          <bgColor rgb="FFDDD9C4"/>
        </patternFill>
      </fill>
    </dxf>
    <dxf>
      <fill>
        <patternFill>
          <bgColor rgb="FFCCFFCC"/>
        </patternFill>
      </fill>
    </dxf>
    <dxf>
      <fill>
        <patternFill>
          <bgColor rgb="FFFCD5B4"/>
        </patternFill>
      </fill>
    </dxf>
    <dxf>
      <fill>
        <patternFill>
          <bgColor rgb="FFCCFFFF"/>
        </patternFill>
      </fill>
    </dxf>
    <dxf>
      <fill>
        <patternFill>
          <bgColor rgb="FFE4D5FB"/>
        </patternFill>
      </fill>
    </dxf>
    <dxf>
      <fill>
        <patternFill>
          <bgColor rgb="FF95B3D7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DAEEF3"/>
        </patternFill>
      </fill>
    </dxf>
    <dxf>
      <font>
        <b/>
        <i val="0"/>
      </font>
      <fill>
        <patternFill>
          <bgColor rgb="FF00B0F0"/>
        </patternFill>
      </fill>
    </dxf>
    <dxf>
      <font>
        <color rgb="FF215967"/>
      </font>
      <fill>
        <patternFill>
          <bgColor rgb="FF215967"/>
        </patternFill>
      </fill>
    </dxf>
    <dxf>
      <font>
        <color rgb="FF215967"/>
      </font>
      <fill>
        <patternFill>
          <bgColor rgb="FF215967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FF938B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/>
        <color rgb="FFFF0000"/>
      </font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</border>
    </dxf>
    <dxf>
      <fill>
        <patternFill>
          <bgColor rgb="FF81FFF3"/>
        </patternFill>
      </fill>
    </dxf>
    <dxf>
      <font>
        <b/>
        <i val="0"/>
        <strike val="0"/>
        <color theme="1"/>
      </font>
      <fill>
        <patternFill>
          <bgColor rgb="FF7BD86E"/>
        </patternFill>
      </fill>
      <border>
        <left style="thin">
          <color rgb="FF006600"/>
        </left>
        <right style="thin">
          <color rgb="FF006600"/>
        </right>
        <top style="thin">
          <color rgb="FF006600"/>
        </top>
        <bottom style="thin">
          <color rgb="FF006600"/>
        </bottom>
      </border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EBF1DE"/>
        </patternFill>
      </fill>
    </dxf>
    <dxf>
      <fill>
        <patternFill>
          <bgColor rgb="FFFFCCFF"/>
        </patternFill>
      </fill>
    </dxf>
    <dxf>
      <fill>
        <patternFill>
          <bgColor rgb="FFE4DFEC"/>
        </patternFill>
      </fill>
    </dxf>
    <dxf>
      <fill>
        <patternFill>
          <bgColor rgb="FFFFFFCC"/>
        </patternFill>
      </fill>
    </dxf>
    <dxf>
      <fill>
        <patternFill>
          <bgColor rgb="FFFFE285"/>
        </patternFill>
      </fill>
    </dxf>
    <dxf>
      <fill>
        <patternFill>
          <bgColor rgb="FFDDD9C4"/>
        </patternFill>
      </fill>
    </dxf>
    <dxf>
      <fill>
        <patternFill>
          <bgColor rgb="FFCCFFCC"/>
        </patternFill>
      </fill>
    </dxf>
    <dxf>
      <fill>
        <patternFill>
          <bgColor rgb="FFFCD5B4"/>
        </patternFill>
      </fill>
    </dxf>
    <dxf>
      <fill>
        <patternFill>
          <bgColor rgb="FFCCFFFF"/>
        </patternFill>
      </fill>
    </dxf>
    <dxf>
      <fill>
        <patternFill>
          <bgColor rgb="FFE4D5FB"/>
        </patternFill>
      </fill>
    </dxf>
    <dxf>
      <fill>
        <patternFill>
          <bgColor rgb="FF95B3D7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DAEEF3"/>
        </patternFill>
      </fill>
    </dxf>
    <dxf>
      <font>
        <b/>
        <i val="0"/>
      </font>
      <fill>
        <patternFill>
          <bgColor rgb="FF00B0F0"/>
        </patternFill>
      </fill>
    </dxf>
    <dxf>
      <font>
        <color rgb="FF215967"/>
      </font>
      <fill>
        <patternFill>
          <bgColor rgb="FF215967"/>
        </patternFill>
      </fill>
    </dxf>
    <dxf>
      <font>
        <color rgb="FF215967"/>
      </font>
      <fill>
        <patternFill>
          <bgColor rgb="FF215967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FF938B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/>
        <color rgb="FFFF0000"/>
      </font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</border>
    </dxf>
    <dxf>
      <fill>
        <patternFill>
          <bgColor rgb="FF81FFF3"/>
        </patternFill>
      </fill>
    </dxf>
    <dxf>
      <font>
        <b/>
        <i val="0"/>
        <strike val="0"/>
        <color theme="1"/>
      </font>
      <fill>
        <patternFill>
          <bgColor rgb="FF7BD86E"/>
        </patternFill>
      </fill>
      <border>
        <left style="thin">
          <color rgb="FF006600"/>
        </left>
        <right style="thin">
          <color rgb="FF006600"/>
        </right>
        <top style="thin">
          <color rgb="FF006600"/>
        </top>
        <bottom style="thin">
          <color rgb="FF006600"/>
        </bottom>
      </border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EBF1DE"/>
        </patternFill>
      </fill>
    </dxf>
    <dxf>
      <fill>
        <patternFill>
          <bgColor rgb="FFFFCCFF"/>
        </patternFill>
      </fill>
    </dxf>
    <dxf>
      <fill>
        <patternFill>
          <bgColor rgb="FFE4DFEC"/>
        </patternFill>
      </fill>
    </dxf>
    <dxf>
      <fill>
        <patternFill>
          <bgColor rgb="FFFFFFCC"/>
        </patternFill>
      </fill>
    </dxf>
    <dxf>
      <fill>
        <patternFill>
          <bgColor rgb="FFFFE285"/>
        </patternFill>
      </fill>
    </dxf>
    <dxf>
      <fill>
        <patternFill>
          <bgColor rgb="FFDDD9C4"/>
        </patternFill>
      </fill>
    </dxf>
    <dxf>
      <fill>
        <patternFill>
          <bgColor rgb="FFCCFFCC"/>
        </patternFill>
      </fill>
    </dxf>
    <dxf>
      <fill>
        <patternFill>
          <bgColor rgb="FFFCD5B4"/>
        </patternFill>
      </fill>
    </dxf>
    <dxf>
      <fill>
        <patternFill>
          <bgColor rgb="FFCCFFFF"/>
        </patternFill>
      </fill>
    </dxf>
    <dxf>
      <fill>
        <patternFill>
          <bgColor rgb="FFE4D5FB"/>
        </patternFill>
      </fill>
    </dxf>
    <dxf>
      <fill>
        <patternFill>
          <bgColor rgb="FF95B3D7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DAEEF3"/>
        </patternFill>
      </fill>
    </dxf>
    <dxf>
      <font>
        <b/>
        <i val="0"/>
      </font>
      <fill>
        <patternFill>
          <bgColor rgb="FF00B0F0"/>
        </patternFill>
      </fill>
    </dxf>
    <dxf>
      <font>
        <color rgb="FF215967"/>
      </font>
      <fill>
        <patternFill>
          <bgColor rgb="FF215967"/>
        </patternFill>
      </fill>
    </dxf>
    <dxf>
      <font>
        <color rgb="FF215967"/>
      </font>
      <fill>
        <patternFill>
          <bgColor rgb="FF215967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FF938B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/>
        <color rgb="FFFF0000"/>
      </font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</border>
    </dxf>
    <dxf>
      <fill>
        <patternFill>
          <bgColor rgb="FF81FFF3"/>
        </patternFill>
      </fill>
    </dxf>
    <dxf>
      <font>
        <b/>
        <i val="0"/>
        <strike val="0"/>
        <color theme="1"/>
      </font>
      <fill>
        <patternFill>
          <bgColor rgb="FF7BD86E"/>
        </patternFill>
      </fill>
      <border>
        <left style="thin">
          <color rgb="FF006600"/>
        </left>
        <right style="thin">
          <color rgb="FF006600"/>
        </right>
        <top style="thin">
          <color rgb="FF006600"/>
        </top>
        <bottom style="thin">
          <color rgb="FF006600"/>
        </bottom>
      </border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EBF1DE"/>
        </patternFill>
      </fill>
    </dxf>
    <dxf>
      <fill>
        <patternFill>
          <bgColor rgb="FFFFCCFF"/>
        </patternFill>
      </fill>
    </dxf>
    <dxf>
      <fill>
        <patternFill>
          <bgColor rgb="FFE4DFEC"/>
        </patternFill>
      </fill>
    </dxf>
    <dxf>
      <fill>
        <patternFill>
          <bgColor rgb="FFFFFFCC"/>
        </patternFill>
      </fill>
    </dxf>
    <dxf>
      <fill>
        <patternFill>
          <bgColor rgb="FFFFE285"/>
        </patternFill>
      </fill>
    </dxf>
    <dxf>
      <fill>
        <patternFill>
          <bgColor rgb="FFDDD9C4"/>
        </patternFill>
      </fill>
    </dxf>
    <dxf>
      <fill>
        <patternFill>
          <bgColor rgb="FFCCFFCC"/>
        </patternFill>
      </fill>
    </dxf>
    <dxf>
      <fill>
        <patternFill>
          <bgColor rgb="FFFCD5B4"/>
        </patternFill>
      </fill>
    </dxf>
    <dxf>
      <fill>
        <patternFill>
          <bgColor rgb="FFCCFFFF"/>
        </patternFill>
      </fill>
    </dxf>
    <dxf>
      <fill>
        <patternFill>
          <bgColor rgb="FFE4D5FB"/>
        </patternFill>
      </fill>
    </dxf>
    <dxf>
      <fill>
        <patternFill>
          <bgColor rgb="FF95B3D7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DAEEF3"/>
        </patternFill>
      </fill>
    </dxf>
    <dxf>
      <font>
        <b/>
        <i val="0"/>
      </font>
      <fill>
        <patternFill>
          <bgColor rgb="FF00B0F0"/>
        </patternFill>
      </fill>
    </dxf>
    <dxf>
      <font>
        <color rgb="FF215967"/>
      </font>
      <fill>
        <patternFill>
          <bgColor rgb="FF215967"/>
        </patternFill>
      </fill>
    </dxf>
    <dxf>
      <font>
        <color rgb="FF215967"/>
      </font>
      <fill>
        <patternFill>
          <bgColor rgb="FF215967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FF938B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/>
        <color rgb="FFFF0000"/>
      </font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</border>
    </dxf>
    <dxf>
      <fill>
        <patternFill>
          <bgColor rgb="FF81FFF3"/>
        </patternFill>
      </fill>
    </dxf>
    <dxf>
      <font>
        <b/>
        <i val="0"/>
        <strike val="0"/>
        <color theme="1"/>
      </font>
      <fill>
        <patternFill>
          <bgColor rgb="FF7BD86E"/>
        </patternFill>
      </fill>
      <border>
        <left style="thin">
          <color rgb="FF006600"/>
        </left>
        <right style="thin">
          <color rgb="FF006600"/>
        </right>
        <top style="thin">
          <color rgb="FF006600"/>
        </top>
        <bottom style="thin">
          <color rgb="FF006600"/>
        </bottom>
      </border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EBF1DE"/>
        </patternFill>
      </fill>
    </dxf>
    <dxf>
      <fill>
        <patternFill>
          <bgColor rgb="FFFFCCFF"/>
        </patternFill>
      </fill>
    </dxf>
    <dxf>
      <fill>
        <patternFill>
          <bgColor rgb="FFE4DFEC"/>
        </patternFill>
      </fill>
    </dxf>
    <dxf>
      <fill>
        <patternFill>
          <bgColor rgb="FFFFFFCC"/>
        </patternFill>
      </fill>
    </dxf>
    <dxf>
      <fill>
        <patternFill>
          <bgColor rgb="FFFFE285"/>
        </patternFill>
      </fill>
    </dxf>
    <dxf>
      <fill>
        <patternFill>
          <bgColor rgb="FFDDD9C4"/>
        </patternFill>
      </fill>
    </dxf>
    <dxf>
      <fill>
        <patternFill>
          <bgColor rgb="FFCCFFCC"/>
        </patternFill>
      </fill>
    </dxf>
    <dxf>
      <fill>
        <patternFill>
          <bgColor rgb="FFFCD5B4"/>
        </patternFill>
      </fill>
    </dxf>
    <dxf>
      <fill>
        <patternFill>
          <bgColor rgb="FFCCFFFF"/>
        </patternFill>
      </fill>
    </dxf>
    <dxf>
      <fill>
        <patternFill>
          <bgColor rgb="FFE4D5FB"/>
        </patternFill>
      </fill>
    </dxf>
    <dxf>
      <fill>
        <patternFill>
          <bgColor rgb="FF95B3D7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DAEEF3"/>
        </patternFill>
      </fill>
    </dxf>
    <dxf>
      <font>
        <b/>
        <i val="0"/>
      </font>
      <fill>
        <patternFill>
          <bgColor rgb="FF00B0F0"/>
        </patternFill>
      </fill>
    </dxf>
    <dxf>
      <font>
        <color rgb="FF215967"/>
      </font>
      <fill>
        <patternFill>
          <bgColor rgb="FF215967"/>
        </patternFill>
      </fill>
    </dxf>
    <dxf>
      <font>
        <color rgb="FF215967"/>
      </font>
      <fill>
        <patternFill>
          <bgColor rgb="FF215967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FF938B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/>
        <color rgb="FFFF0000"/>
      </font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</border>
    </dxf>
    <dxf>
      <fill>
        <patternFill>
          <bgColor rgb="FF81FFF3"/>
        </patternFill>
      </fill>
    </dxf>
    <dxf>
      <font>
        <b/>
        <i val="0"/>
        <strike val="0"/>
        <color theme="1"/>
      </font>
      <fill>
        <patternFill>
          <bgColor rgb="FF7BD86E"/>
        </patternFill>
      </fill>
      <border>
        <left style="thin">
          <color rgb="FF006600"/>
        </left>
        <right style="thin">
          <color rgb="FF006600"/>
        </right>
        <top style="thin">
          <color rgb="FF006600"/>
        </top>
        <bottom style="thin">
          <color rgb="FF006600"/>
        </bottom>
      </border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EBF1DE"/>
        </patternFill>
      </fill>
    </dxf>
    <dxf>
      <fill>
        <patternFill>
          <bgColor rgb="FFFFCCFF"/>
        </patternFill>
      </fill>
    </dxf>
    <dxf>
      <fill>
        <patternFill>
          <bgColor rgb="FFE4DFEC"/>
        </patternFill>
      </fill>
    </dxf>
    <dxf>
      <fill>
        <patternFill>
          <bgColor rgb="FFFFFFCC"/>
        </patternFill>
      </fill>
    </dxf>
    <dxf>
      <fill>
        <patternFill>
          <bgColor rgb="FFFFE285"/>
        </patternFill>
      </fill>
    </dxf>
    <dxf>
      <fill>
        <patternFill>
          <bgColor rgb="FFDDD9C4"/>
        </patternFill>
      </fill>
    </dxf>
    <dxf>
      <fill>
        <patternFill>
          <bgColor rgb="FFCCFFCC"/>
        </patternFill>
      </fill>
    </dxf>
    <dxf>
      <fill>
        <patternFill>
          <bgColor rgb="FFFCD5B4"/>
        </patternFill>
      </fill>
    </dxf>
    <dxf>
      <fill>
        <patternFill>
          <bgColor rgb="FFCCFFFF"/>
        </patternFill>
      </fill>
    </dxf>
    <dxf>
      <fill>
        <patternFill>
          <bgColor rgb="FFE4D5FB"/>
        </patternFill>
      </fill>
    </dxf>
    <dxf>
      <fill>
        <patternFill>
          <bgColor rgb="FF95B3D7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DAEEF3"/>
        </patternFill>
      </fill>
    </dxf>
    <dxf>
      <font>
        <b/>
        <i val="0"/>
      </font>
      <fill>
        <patternFill>
          <bgColor rgb="FF00B0F0"/>
        </patternFill>
      </fill>
    </dxf>
    <dxf>
      <font>
        <color rgb="FF215967"/>
      </font>
      <fill>
        <patternFill>
          <bgColor rgb="FF215967"/>
        </patternFill>
      </fill>
    </dxf>
    <dxf>
      <font>
        <color rgb="FF215967"/>
      </font>
      <fill>
        <patternFill>
          <bgColor rgb="FF215967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FF938B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/>
        <color rgb="FFFF0000"/>
      </font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</border>
    </dxf>
    <dxf>
      <fill>
        <patternFill>
          <bgColor rgb="FF81FFF3"/>
        </patternFill>
      </fill>
    </dxf>
    <dxf>
      <font>
        <b/>
        <i val="0"/>
        <strike val="0"/>
        <color theme="1"/>
      </font>
      <fill>
        <patternFill>
          <bgColor rgb="FF7BD86E"/>
        </patternFill>
      </fill>
      <border>
        <left style="thin">
          <color rgb="FF006600"/>
        </left>
        <right style="thin">
          <color rgb="FF006600"/>
        </right>
        <top style="thin">
          <color rgb="FF006600"/>
        </top>
        <bottom style="thin">
          <color rgb="FF006600"/>
        </bottom>
      </border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EBF1DE"/>
        </patternFill>
      </fill>
    </dxf>
    <dxf>
      <fill>
        <patternFill>
          <bgColor rgb="FFFFCCFF"/>
        </patternFill>
      </fill>
    </dxf>
    <dxf>
      <fill>
        <patternFill>
          <bgColor rgb="FFE4DFEC"/>
        </patternFill>
      </fill>
    </dxf>
    <dxf>
      <fill>
        <patternFill>
          <bgColor rgb="FFFFFFCC"/>
        </patternFill>
      </fill>
    </dxf>
    <dxf>
      <fill>
        <patternFill>
          <bgColor rgb="FFFFE285"/>
        </patternFill>
      </fill>
    </dxf>
    <dxf>
      <fill>
        <patternFill>
          <bgColor rgb="FFDDD9C4"/>
        </patternFill>
      </fill>
    </dxf>
    <dxf>
      <fill>
        <patternFill>
          <bgColor rgb="FFCCFFCC"/>
        </patternFill>
      </fill>
    </dxf>
    <dxf>
      <fill>
        <patternFill>
          <bgColor rgb="FFFCD5B4"/>
        </patternFill>
      </fill>
    </dxf>
    <dxf>
      <fill>
        <patternFill>
          <bgColor rgb="FFCCFFFF"/>
        </patternFill>
      </fill>
    </dxf>
    <dxf>
      <fill>
        <patternFill>
          <bgColor rgb="FFE4D5FB"/>
        </patternFill>
      </fill>
    </dxf>
    <dxf>
      <fill>
        <patternFill>
          <bgColor rgb="FF95B3D7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DAEEF3"/>
        </patternFill>
      </fill>
    </dxf>
    <dxf>
      <font>
        <b/>
        <i val="0"/>
      </font>
      <fill>
        <patternFill>
          <bgColor rgb="FF00B0F0"/>
        </patternFill>
      </fill>
    </dxf>
    <dxf>
      <font>
        <color rgb="FF215967"/>
      </font>
      <fill>
        <patternFill>
          <bgColor rgb="FF215967"/>
        </patternFill>
      </fill>
    </dxf>
    <dxf>
      <font>
        <color rgb="FF215967"/>
      </font>
      <fill>
        <patternFill>
          <bgColor rgb="FF215967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FF938B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/>
        <color rgb="FFFF0000"/>
      </font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</border>
    </dxf>
    <dxf>
      <fill>
        <patternFill>
          <bgColor rgb="FF81FFF3"/>
        </patternFill>
      </fill>
    </dxf>
    <dxf>
      <font>
        <b/>
        <i val="0"/>
        <strike val="0"/>
        <color theme="1"/>
      </font>
      <fill>
        <patternFill>
          <bgColor rgb="FF7BD86E"/>
        </patternFill>
      </fill>
      <border>
        <left style="thin">
          <color rgb="FF006600"/>
        </left>
        <right style="thin">
          <color rgb="FF006600"/>
        </right>
        <top style="thin">
          <color rgb="FF006600"/>
        </top>
        <bottom style="thin">
          <color rgb="FF006600"/>
        </bottom>
      </border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EBF1DE"/>
        </patternFill>
      </fill>
    </dxf>
    <dxf>
      <fill>
        <patternFill>
          <bgColor rgb="FFFFCCFF"/>
        </patternFill>
      </fill>
    </dxf>
    <dxf>
      <fill>
        <patternFill>
          <bgColor rgb="FFE4DFEC"/>
        </patternFill>
      </fill>
    </dxf>
    <dxf>
      <fill>
        <patternFill>
          <bgColor rgb="FFFFFFCC"/>
        </patternFill>
      </fill>
    </dxf>
    <dxf>
      <fill>
        <patternFill>
          <bgColor rgb="FFFFE285"/>
        </patternFill>
      </fill>
    </dxf>
    <dxf>
      <fill>
        <patternFill>
          <bgColor rgb="FFDDD9C4"/>
        </patternFill>
      </fill>
    </dxf>
    <dxf>
      <fill>
        <patternFill>
          <bgColor rgb="FFCCFFCC"/>
        </patternFill>
      </fill>
    </dxf>
    <dxf>
      <fill>
        <patternFill>
          <bgColor rgb="FFFCD5B4"/>
        </patternFill>
      </fill>
    </dxf>
    <dxf>
      <fill>
        <patternFill>
          <bgColor rgb="FFCCFFFF"/>
        </patternFill>
      </fill>
    </dxf>
    <dxf>
      <fill>
        <patternFill>
          <bgColor rgb="FFE4D5FB"/>
        </patternFill>
      </fill>
    </dxf>
    <dxf>
      <fill>
        <patternFill>
          <bgColor rgb="FF95B3D7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DAEEF3"/>
        </patternFill>
      </fill>
    </dxf>
    <dxf>
      <font>
        <b/>
        <i val="0"/>
      </font>
      <fill>
        <patternFill>
          <bgColor rgb="FF00B0F0"/>
        </patternFill>
      </fill>
    </dxf>
    <dxf>
      <font>
        <color rgb="FF215967"/>
      </font>
      <fill>
        <patternFill>
          <bgColor rgb="FF215967"/>
        </patternFill>
      </fill>
    </dxf>
    <dxf>
      <font>
        <color rgb="FF215967"/>
      </font>
      <fill>
        <patternFill>
          <bgColor rgb="FF215967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FF938B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/>
        <color rgb="FFFF0000"/>
      </font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</border>
    </dxf>
    <dxf>
      <fill>
        <patternFill>
          <bgColor rgb="FF81FFF3"/>
        </patternFill>
      </fill>
    </dxf>
    <dxf>
      <font>
        <b/>
        <i val="0"/>
        <strike val="0"/>
        <color theme="1"/>
      </font>
      <fill>
        <patternFill>
          <bgColor rgb="FF7BD86E"/>
        </patternFill>
      </fill>
      <border>
        <left style="thin">
          <color rgb="FF006600"/>
        </left>
        <right style="thin">
          <color rgb="FF006600"/>
        </right>
        <top style="thin">
          <color rgb="FF006600"/>
        </top>
        <bottom style="thin">
          <color rgb="FF006600"/>
        </bottom>
      </border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</dxfs>
  <tableStyles count="1" defaultTableStyle="TableStyleMedium2" defaultPivotStyle="PivotStyleLight16">
    <tableStyle name="Table Style 1" pivot="0" count="0" xr9:uid="{17C007B6-FEC0-41F2-927D-57B1E727F844}"/>
  </tableStyles>
  <colors>
    <mruColors>
      <color rgb="FFFFFF99"/>
      <color rgb="FF006600"/>
      <color rgb="FFFFFFCC"/>
      <color rgb="FF95B3D7"/>
      <color rgb="FFE4D5FB"/>
      <color rgb="FFCCFFFF"/>
      <color rgb="FFFCD5B4"/>
      <color rgb="FFCCFFCC"/>
      <color rgb="FFDDD9C4"/>
      <color rgb="FFFFE28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_rels/drawing7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_rels/drawing8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603250</xdr:colOff>
      <xdr:row>20</xdr:row>
      <xdr:rowOff>12700</xdr:rowOff>
    </xdr:from>
    <xdr:to>
      <xdr:col>14</xdr:col>
      <xdr:colOff>0</xdr:colOff>
      <xdr:row>23</xdr:row>
      <xdr:rowOff>6350</xdr:rowOff>
    </xdr:to>
    <xdr:sp macro="[0]!RenameTAB.RenameTAB" textlink="">
      <xdr:nvSpPr>
        <xdr:cNvPr id="2" name="Scroll: Horizontal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7188200" y="3822700"/>
          <a:ext cx="3511550" cy="565150"/>
        </a:xfrm>
        <a:prstGeom prst="horizontalScroll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RENOMMER LES ONGLETS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439614</xdr:colOff>
      <xdr:row>0</xdr:row>
      <xdr:rowOff>104774</xdr:rowOff>
    </xdr:from>
    <xdr:to>
      <xdr:col>3</xdr:col>
      <xdr:colOff>40167</xdr:colOff>
      <xdr:row>2</xdr:row>
      <xdr:rowOff>149827</xdr:rowOff>
    </xdr:to>
    <xdr:pic macro="[0]!_xludf.break">
      <xdr:nvPicPr>
        <xdr:cNvPr id="2" name="Pictur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9614" y="104774"/>
          <a:ext cx="540353" cy="540353"/>
        </a:xfrm>
        <a:prstGeom prst="rect">
          <a:avLst/>
        </a:prstGeom>
      </xdr:spPr>
    </xdr:pic>
    <xdr:clientData/>
  </xdr:twoCellAnchor>
  <xdr:twoCellAnchor editAs="oneCell">
    <xdr:from>
      <xdr:col>3</xdr:col>
      <xdr:colOff>85910</xdr:colOff>
      <xdr:row>0</xdr:row>
      <xdr:rowOff>106072</xdr:rowOff>
    </xdr:from>
    <xdr:to>
      <xdr:col>3</xdr:col>
      <xdr:colOff>625910</xdr:colOff>
      <xdr:row>2</xdr:row>
      <xdr:rowOff>150772</xdr:rowOff>
    </xdr:to>
    <xdr:pic macro="[0]!lunch">
      <xdr:nvPicPr>
        <xdr:cNvPr id="3" name="Pictur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25710" y="106072"/>
          <a:ext cx="540000" cy="540000"/>
        </a:xfrm>
        <a:prstGeom prst="rect">
          <a:avLst/>
        </a:prstGeom>
      </xdr:spPr>
    </xdr:pic>
    <xdr:clientData/>
  </xdr:twoCellAnchor>
  <xdr:twoCellAnchor editAs="oneCell">
    <xdr:from>
      <xdr:col>19</xdr:col>
      <xdr:colOff>163253</xdr:colOff>
      <xdr:row>0</xdr:row>
      <xdr:rowOff>107437</xdr:rowOff>
    </xdr:from>
    <xdr:to>
      <xdr:col>22</xdr:col>
      <xdr:colOff>132106</xdr:colOff>
      <xdr:row>2</xdr:row>
      <xdr:rowOff>152490</xdr:rowOff>
    </xdr:to>
    <xdr:pic macro="[0]!changement">
      <xdr:nvPicPr>
        <xdr:cNvPr id="4" name="Pictur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46553" y="107437"/>
          <a:ext cx="540353" cy="540353"/>
        </a:xfrm>
        <a:prstGeom prst="rect">
          <a:avLst/>
        </a:prstGeom>
      </xdr:spPr>
    </xdr:pic>
    <xdr:clientData/>
  </xdr:twoCellAnchor>
  <xdr:twoCellAnchor editAs="oneCell">
    <xdr:from>
      <xdr:col>22</xdr:col>
      <xdr:colOff>156533</xdr:colOff>
      <xdr:row>1</xdr:row>
      <xdr:rowOff>196587</xdr:rowOff>
    </xdr:from>
    <xdr:to>
      <xdr:col>24</xdr:col>
      <xdr:colOff>73054</xdr:colOff>
      <xdr:row>2</xdr:row>
      <xdr:rowOff>165705</xdr:rowOff>
    </xdr:to>
    <xdr:pic macro="[0]!AfficheRuban">
      <xdr:nvPicPr>
        <xdr:cNvPr id="5" name="Pictur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11333" y="387087"/>
          <a:ext cx="297521" cy="273918"/>
        </a:xfrm>
        <a:prstGeom prst="rect">
          <a:avLst/>
        </a:prstGeom>
      </xdr:spPr>
    </xdr:pic>
    <xdr:clientData/>
  </xdr:twoCellAnchor>
  <xdr:twoCellAnchor editAs="oneCell">
    <xdr:from>
      <xdr:col>22</xdr:col>
      <xdr:colOff>163588</xdr:colOff>
      <xdr:row>0</xdr:row>
      <xdr:rowOff>94451</xdr:rowOff>
    </xdr:from>
    <xdr:to>
      <xdr:col>24</xdr:col>
      <xdr:colOff>70793</xdr:colOff>
      <xdr:row>1</xdr:row>
      <xdr:rowOff>186420</xdr:rowOff>
    </xdr:to>
    <xdr:pic macro="[0]!MasqueRuban">
      <xdr:nvPicPr>
        <xdr:cNvPr id="6" name="Pictur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18388" y="94451"/>
          <a:ext cx="288205" cy="282469"/>
        </a:xfrm>
        <a:prstGeom prst="rect">
          <a:avLst/>
        </a:prstGeom>
      </xdr:spPr>
    </xdr:pic>
    <xdr:clientData/>
  </xdr:twoCellAnchor>
  <xdr:twoCellAnchor editAs="oneCell">
    <xdr:from>
      <xdr:col>3</xdr:col>
      <xdr:colOff>834537</xdr:colOff>
      <xdr:row>0</xdr:row>
      <xdr:rowOff>106539</xdr:rowOff>
    </xdr:from>
    <xdr:to>
      <xdr:col>3</xdr:col>
      <xdr:colOff>1374065</xdr:colOff>
      <xdr:row>2</xdr:row>
      <xdr:rowOff>151239</xdr:rowOff>
    </xdr:to>
    <xdr:pic macro="[0]!KSedit">
      <xdr:nvPicPr>
        <xdr:cNvPr id="7" name="Pictur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774337" y="106539"/>
          <a:ext cx="539528" cy="540000"/>
        </a:xfrm>
        <a:prstGeom prst="rect">
          <a:avLst/>
        </a:prstGeom>
      </xdr:spPr>
    </xdr:pic>
    <xdr:clientData/>
  </xdr:twoCellAnchor>
  <xdr:twoCellAnchor>
    <xdr:from>
      <xdr:col>25</xdr:col>
      <xdr:colOff>127000</xdr:colOff>
      <xdr:row>0</xdr:row>
      <xdr:rowOff>184150</xdr:rowOff>
    </xdr:from>
    <xdr:to>
      <xdr:col>43</xdr:col>
      <xdr:colOff>69850</xdr:colOff>
      <xdr:row>2</xdr:row>
      <xdr:rowOff>38100</xdr:rowOff>
    </xdr:to>
    <xdr:sp macro="" textlink="$AA$2">
      <xdr:nvSpPr>
        <xdr:cNvPr id="8" name="Rectangle: Rounded Corner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7353300" y="184150"/>
          <a:ext cx="3371850" cy="3492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7BB7452F-04C1-4193-B9D7-E2568B89FB45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DIMANCHE 9 FEVRIER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46</xdr:col>
      <xdr:colOff>167827</xdr:colOff>
      <xdr:row>1</xdr:row>
      <xdr:rowOff>334</xdr:rowOff>
    </xdr:from>
    <xdr:to>
      <xdr:col>54</xdr:col>
      <xdr:colOff>40826</xdr:colOff>
      <xdr:row>2</xdr:row>
      <xdr:rowOff>43113</xdr:rowOff>
    </xdr:to>
    <xdr:sp macro="" textlink="$AV$2">
      <xdr:nvSpPr>
        <xdr:cNvPr id="9" name="Rectangle: Rounded Corners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11394627" y="190834"/>
          <a:ext cx="1396999" cy="347579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F9FBD527-818C-401D-B3C1-1D33054307DF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EMT 08H00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54</xdr:col>
      <xdr:colOff>147390</xdr:colOff>
      <xdr:row>0</xdr:row>
      <xdr:rowOff>190166</xdr:rowOff>
    </xdr:from>
    <xdr:to>
      <xdr:col>63</xdr:col>
      <xdr:colOff>94191</xdr:colOff>
      <xdr:row>2</xdr:row>
      <xdr:rowOff>42445</xdr:rowOff>
    </xdr:to>
    <xdr:sp macro="" textlink="$BD$2">
      <xdr:nvSpPr>
        <xdr:cNvPr id="10" name="Rectangle: Rounded Corners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12898190" y="190166"/>
          <a:ext cx="1661301" cy="347579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CD688738-A2B6-4104-996E-7C4170DEAE29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10H00 - 20H00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3</xdr:col>
      <xdr:colOff>1424032</xdr:colOff>
      <xdr:row>0</xdr:row>
      <xdr:rowOff>104228</xdr:rowOff>
    </xdr:from>
    <xdr:to>
      <xdr:col>5</xdr:col>
      <xdr:colOff>45360</xdr:colOff>
      <xdr:row>2</xdr:row>
      <xdr:rowOff>148560</xdr:rowOff>
    </xdr:to>
    <xdr:pic macro="[0]!FINDligne">
      <xdr:nvPicPr>
        <xdr:cNvPr id="11" name="Pictur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63832" y="104228"/>
          <a:ext cx="539028" cy="53963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44450</xdr:colOff>
          <xdr:row>130</xdr:row>
          <xdr:rowOff>31750</xdr:rowOff>
        </xdr:from>
        <xdr:to>
          <xdr:col>3</xdr:col>
          <xdr:colOff>1003300</xdr:colOff>
          <xdr:row>132</xdr:row>
          <xdr:rowOff>107950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1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DEV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45</xdr:col>
      <xdr:colOff>3634</xdr:colOff>
      <xdr:row>1</xdr:row>
      <xdr:rowOff>26167</xdr:rowOff>
    </xdr:from>
    <xdr:to>
      <xdr:col>46</xdr:col>
      <xdr:colOff>88096</xdr:colOff>
      <xdr:row>1</xdr:row>
      <xdr:rowOff>302176</xdr:rowOff>
    </xdr:to>
    <xdr:pic macro="[0]!decaler_doite">
      <xdr:nvPicPr>
        <xdr:cNvPr id="15" name="Picture 14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29543" y="216667"/>
          <a:ext cx="274962" cy="276009"/>
        </a:xfrm>
        <a:prstGeom prst="rect">
          <a:avLst/>
        </a:prstGeom>
      </xdr:spPr>
    </xdr:pic>
    <xdr:clientData/>
  </xdr:twoCellAnchor>
  <xdr:twoCellAnchor editAs="oneCell">
    <xdr:from>
      <xdr:col>43</xdr:col>
      <xdr:colOff>142814</xdr:colOff>
      <xdr:row>1</xdr:row>
      <xdr:rowOff>27012</xdr:rowOff>
    </xdr:from>
    <xdr:to>
      <xdr:col>45</xdr:col>
      <xdr:colOff>36776</xdr:colOff>
      <xdr:row>1</xdr:row>
      <xdr:rowOff>303021</xdr:rowOff>
    </xdr:to>
    <xdr:pic macro="[0]!decaler_gauche">
      <xdr:nvPicPr>
        <xdr:cNvPr id="17" name="Picture 16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87723" y="217512"/>
          <a:ext cx="274962" cy="276009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439614</xdr:colOff>
      <xdr:row>0</xdr:row>
      <xdr:rowOff>104774</xdr:rowOff>
    </xdr:from>
    <xdr:to>
      <xdr:col>3</xdr:col>
      <xdr:colOff>40167</xdr:colOff>
      <xdr:row>2</xdr:row>
      <xdr:rowOff>149827</xdr:rowOff>
    </xdr:to>
    <xdr:pic macro="[0]!_xludf.break">
      <xdr:nvPicPr>
        <xdr:cNvPr id="2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9614" y="104774"/>
          <a:ext cx="540353" cy="540353"/>
        </a:xfrm>
        <a:prstGeom prst="rect">
          <a:avLst/>
        </a:prstGeom>
      </xdr:spPr>
    </xdr:pic>
    <xdr:clientData/>
  </xdr:twoCellAnchor>
  <xdr:twoCellAnchor editAs="oneCell">
    <xdr:from>
      <xdr:col>3</xdr:col>
      <xdr:colOff>85910</xdr:colOff>
      <xdr:row>0</xdr:row>
      <xdr:rowOff>106072</xdr:rowOff>
    </xdr:from>
    <xdr:to>
      <xdr:col>3</xdr:col>
      <xdr:colOff>625910</xdr:colOff>
      <xdr:row>2</xdr:row>
      <xdr:rowOff>150772</xdr:rowOff>
    </xdr:to>
    <xdr:pic macro="[0]!lunch">
      <xdr:nvPicPr>
        <xdr:cNvPr id="3" name="Pictur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25710" y="106072"/>
          <a:ext cx="540000" cy="540000"/>
        </a:xfrm>
        <a:prstGeom prst="rect">
          <a:avLst/>
        </a:prstGeom>
      </xdr:spPr>
    </xdr:pic>
    <xdr:clientData/>
  </xdr:twoCellAnchor>
  <xdr:twoCellAnchor editAs="oneCell">
    <xdr:from>
      <xdr:col>19</xdr:col>
      <xdr:colOff>163253</xdr:colOff>
      <xdr:row>0</xdr:row>
      <xdr:rowOff>107437</xdr:rowOff>
    </xdr:from>
    <xdr:to>
      <xdr:col>22</xdr:col>
      <xdr:colOff>132106</xdr:colOff>
      <xdr:row>2</xdr:row>
      <xdr:rowOff>152490</xdr:rowOff>
    </xdr:to>
    <xdr:pic macro="[0]!changement">
      <xdr:nvPicPr>
        <xdr:cNvPr id="4" name="Pictur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46553" y="107437"/>
          <a:ext cx="540353" cy="540353"/>
        </a:xfrm>
        <a:prstGeom prst="rect">
          <a:avLst/>
        </a:prstGeom>
      </xdr:spPr>
    </xdr:pic>
    <xdr:clientData/>
  </xdr:twoCellAnchor>
  <xdr:twoCellAnchor editAs="oneCell">
    <xdr:from>
      <xdr:col>22</xdr:col>
      <xdr:colOff>156533</xdr:colOff>
      <xdr:row>1</xdr:row>
      <xdr:rowOff>196587</xdr:rowOff>
    </xdr:from>
    <xdr:to>
      <xdr:col>24</xdr:col>
      <xdr:colOff>73054</xdr:colOff>
      <xdr:row>2</xdr:row>
      <xdr:rowOff>165705</xdr:rowOff>
    </xdr:to>
    <xdr:pic macro="[0]!AfficheRuban">
      <xdr:nvPicPr>
        <xdr:cNvPr id="5" name="Pictur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11333" y="387087"/>
          <a:ext cx="297521" cy="273918"/>
        </a:xfrm>
        <a:prstGeom prst="rect">
          <a:avLst/>
        </a:prstGeom>
      </xdr:spPr>
    </xdr:pic>
    <xdr:clientData/>
  </xdr:twoCellAnchor>
  <xdr:twoCellAnchor editAs="oneCell">
    <xdr:from>
      <xdr:col>22</xdr:col>
      <xdr:colOff>163588</xdr:colOff>
      <xdr:row>0</xdr:row>
      <xdr:rowOff>94451</xdr:rowOff>
    </xdr:from>
    <xdr:to>
      <xdr:col>24</xdr:col>
      <xdr:colOff>70793</xdr:colOff>
      <xdr:row>1</xdr:row>
      <xdr:rowOff>186420</xdr:rowOff>
    </xdr:to>
    <xdr:pic macro="[0]!MasqueRuban">
      <xdr:nvPicPr>
        <xdr:cNvPr id="6" name="Pictur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18388" y="94451"/>
          <a:ext cx="288205" cy="282469"/>
        </a:xfrm>
        <a:prstGeom prst="rect">
          <a:avLst/>
        </a:prstGeom>
      </xdr:spPr>
    </xdr:pic>
    <xdr:clientData/>
  </xdr:twoCellAnchor>
  <xdr:twoCellAnchor editAs="oneCell">
    <xdr:from>
      <xdr:col>3</xdr:col>
      <xdr:colOff>834537</xdr:colOff>
      <xdr:row>0</xdr:row>
      <xdr:rowOff>106539</xdr:rowOff>
    </xdr:from>
    <xdr:to>
      <xdr:col>3</xdr:col>
      <xdr:colOff>1374065</xdr:colOff>
      <xdr:row>2</xdr:row>
      <xdr:rowOff>151239</xdr:rowOff>
    </xdr:to>
    <xdr:pic macro="[0]!KSedit">
      <xdr:nvPicPr>
        <xdr:cNvPr id="7" name="Pictur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774337" y="106539"/>
          <a:ext cx="539528" cy="540000"/>
        </a:xfrm>
        <a:prstGeom prst="rect">
          <a:avLst/>
        </a:prstGeom>
      </xdr:spPr>
    </xdr:pic>
    <xdr:clientData/>
  </xdr:twoCellAnchor>
  <xdr:twoCellAnchor>
    <xdr:from>
      <xdr:col>25</xdr:col>
      <xdr:colOff>114300</xdr:colOff>
      <xdr:row>0</xdr:row>
      <xdr:rowOff>158750</xdr:rowOff>
    </xdr:from>
    <xdr:to>
      <xdr:col>43</xdr:col>
      <xdr:colOff>57150</xdr:colOff>
      <xdr:row>2</xdr:row>
      <xdr:rowOff>12700</xdr:rowOff>
    </xdr:to>
    <xdr:sp macro="" textlink="$AA$2">
      <xdr:nvSpPr>
        <xdr:cNvPr id="8" name="Rectangle: Rounded Corners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7340600" y="158750"/>
          <a:ext cx="3371850" cy="3492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7BB7452F-04C1-4193-B9D7-E2568B89FB45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LUNDI 10 FEVRIER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46</xdr:col>
      <xdr:colOff>148777</xdr:colOff>
      <xdr:row>0</xdr:row>
      <xdr:rowOff>184484</xdr:rowOff>
    </xdr:from>
    <xdr:to>
      <xdr:col>54</xdr:col>
      <xdr:colOff>21776</xdr:colOff>
      <xdr:row>2</xdr:row>
      <xdr:rowOff>36763</xdr:rowOff>
    </xdr:to>
    <xdr:sp macro="" textlink="$AV$2">
      <xdr:nvSpPr>
        <xdr:cNvPr id="9" name="Rectangle: Rounded Corners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11375577" y="184484"/>
          <a:ext cx="1396999" cy="347579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F9FBD527-818C-401D-B3C1-1D33054307DF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EMT 08H00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54</xdr:col>
      <xdr:colOff>147390</xdr:colOff>
      <xdr:row>0</xdr:row>
      <xdr:rowOff>190166</xdr:rowOff>
    </xdr:from>
    <xdr:to>
      <xdr:col>63</xdr:col>
      <xdr:colOff>94191</xdr:colOff>
      <xdr:row>2</xdr:row>
      <xdr:rowOff>42445</xdr:rowOff>
    </xdr:to>
    <xdr:sp macro="" textlink="$BD$2">
      <xdr:nvSpPr>
        <xdr:cNvPr id="10" name="Rectangle: Rounded Corners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12898190" y="190166"/>
          <a:ext cx="1661301" cy="347579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CD688738-A2B6-4104-996E-7C4170DEAE29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10H00 - 19H00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3</xdr:col>
      <xdr:colOff>1424032</xdr:colOff>
      <xdr:row>0</xdr:row>
      <xdr:rowOff>104228</xdr:rowOff>
    </xdr:from>
    <xdr:to>
      <xdr:col>5</xdr:col>
      <xdr:colOff>45360</xdr:colOff>
      <xdr:row>2</xdr:row>
      <xdr:rowOff>148560</xdr:rowOff>
    </xdr:to>
    <xdr:pic macro="[0]!FINDligne.FINDligne">
      <xdr:nvPicPr>
        <xdr:cNvPr id="11" name="Picture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63832" y="104228"/>
          <a:ext cx="539028" cy="53963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44450</xdr:colOff>
          <xdr:row>130</xdr:row>
          <xdr:rowOff>31750</xdr:rowOff>
        </xdr:from>
        <xdr:to>
          <xdr:col>3</xdr:col>
          <xdr:colOff>1003300</xdr:colOff>
          <xdr:row>132</xdr:row>
          <xdr:rowOff>107950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2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DEV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45</xdr:col>
      <xdr:colOff>520</xdr:colOff>
      <xdr:row>1</xdr:row>
      <xdr:rowOff>0</xdr:rowOff>
    </xdr:from>
    <xdr:to>
      <xdr:col>46</xdr:col>
      <xdr:colOff>84982</xdr:colOff>
      <xdr:row>1</xdr:row>
      <xdr:rowOff>276009</xdr:rowOff>
    </xdr:to>
    <xdr:pic macro="[0]!decaler_doite">
      <xdr:nvPicPr>
        <xdr:cNvPr id="13" name="Picture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36820" y="190500"/>
          <a:ext cx="274962" cy="276009"/>
        </a:xfrm>
        <a:prstGeom prst="rect">
          <a:avLst/>
        </a:prstGeom>
      </xdr:spPr>
    </xdr:pic>
    <xdr:clientData/>
  </xdr:twoCellAnchor>
  <xdr:twoCellAnchor editAs="oneCell">
    <xdr:from>
      <xdr:col>43</xdr:col>
      <xdr:colOff>139700</xdr:colOff>
      <xdr:row>1</xdr:row>
      <xdr:rowOff>845</xdr:rowOff>
    </xdr:from>
    <xdr:to>
      <xdr:col>45</xdr:col>
      <xdr:colOff>33662</xdr:colOff>
      <xdr:row>1</xdr:row>
      <xdr:rowOff>276854</xdr:rowOff>
    </xdr:to>
    <xdr:pic macro="[0]!decaler_gauche">
      <xdr:nvPicPr>
        <xdr:cNvPr id="14" name="Picture 13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95000" y="191345"/>
          <a:ext cx="274962" cy="276009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439614</xdr:colOff>
      <xdr:row>0</xdr:row>
      <xdr:rowOff>104774</xdr:rowOff>
    </xdr:from>
    <xdr:to>
      <xdr:col>3</xdr:col>
      <xdr:colOff>40167</xdr:colOff>
      <xdr:row>2</xdr:row>
      <xdr:rowOff>149827</xdr:rowOff>
    </xdr:to>
    <xdr:pic macro="[0]!_xludf.break">
      <xdr:nvPicPr>
        <xdr:cNvPr id="2" name="Pictur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9614" y="104774"/>
          <a:ext cx="540353" cy="540353"/>
        </a:xfrm>
        <a:prstGeom prst="rect">
          <a:avLst/>
        </a:prstGeom>
      </xdr:spPr>
    </xdr:pic>
    <xdr:clientData/>
  </xdr:twoCellAnchor>
  <xdr:twoCellAnchor editAs="oneCell">
    <xdr:from>
      <xdr:col>3</xdr:col>
      <xdr:colOff>85910</xdr:colOff>
      <xdr:row>0</xdr:row>
      <xdr:rowOff>106072</xdr:rowOff>
    </xdr:from>
    <xdr:to>
      <xdr:col>3</xdr:col>
      <xdr:colOff>625910</xdr:colOff>
      <xdr:row>2</xdr:row>
      <xdr:rowOff>150772</xdr:rowOff>
    </xdr:to>
    <xdr:pic macro="[0]!lunch">
      <xdr:nvPicPr>
        <xdr:cNvPr id="3" name="Pictur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25710" y="106072"/>
          <a:ext cx="540000" cy="540000"/>
        </a:xfrm>
        <a:prstGeom prst="rect">
          <a:avLst/>
        </a:prstGeom>
      </xdr:spPr>
    </xdr:pic>
    <xdr:clientData/>
  </xdr:twoCellAnchor>
  <xdr:twoCellAnchor editAs="oneCell">
    <xdr:from>
      <xdr:col>19</xdr:col>
      <xdr:colOff>163253</xdr:colOff>
      <xdr:row>0</xdr:row>
      <xdr:rowOff>107437</xdr:rowOff>
    </xdr:from>
    <xdr:to>
      <xdr:col>22</xdr:col>
      <xdr:colOff>132106</xdr:colOff>
      <xdr:row>2</xdr:row>
      <xdr:rowOff>152490</xdr:rowOff>
    </xdr:to>
    <xdr:pic macro="[0]!changement">
      <xdr:nvPicPr>
        <xdr:cNvPr id="4" name="Pictur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46553" y="107437"/>
          <a:ext cx="540353" cy="540353"/>
        </a:xfrm>
        <a:prstGeom prst="rect">
          <a:avLst/>
        </a:prstGeom>
      </xdr:spPr>
    </xdr:pic>
    <xdr:clientData/>
  </xdr:twoCellAnchor>
  <xdr:twoCellAnchor editAs="oneCell">
    <xdr:from>
      <xdr:col>22</xdr:col>
      <xdr:colOff>156533</xdr:colOff>
      <xdr:row>1</xdr:row>
      <xdr:rowOff>196587</xdr:rowOff>
    </xdr:from>
    <xdr:to>
      <xdr:col>24</xdr:col>
      <xdr:colOff>73054</xdr:colOff>
      <xdr:row>2</xdr:row>
      <xdr:rowOff>165705</xdr:rowOff>
    </xdr:to>
    <xdr:pic macro="[0]!AfficheRuban">
      <xdr:nvPicPr>
        <xdr:cNvPr id="5" name="Pictur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11333" y="387087"/>
          <a:ext cx="297521" cy="273918"/>
        </a:xfrm>
        <a:prstGeom prst="rect">
          <a:avLst/>
        </a:prstGeom>
      </xdr:spPr>
    </xdr:pic>
    <xdr:clientData/>
  </xdr:twoCellAnchor>
  <xdr:twoCellAnchor editAs="oneCell">
    <xdr:from>
      <xdr:col>22</xdr:col>
      <xdr:colOff>163588</xdr:colOff>
      <xdr:row>0</xdr:row>
      <xdr:rowOff>94451</xdr:rowOff>
    </xdr:from>
    <xdr:to>
      <xdr:col>24</xdr:col>
      <xdr:colOff>70793</xdr:colOff>
      <xdr:row>1</xdr:row>
      <xdr:rowOff>186420</xdr:rowOff>
    </xdr:to>
    <xdr:pic macro="[0]!MasqueRuban">
      <xdr:nvPicPr>
        <xdr:cNvPr id="6" name="Pictur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18388" y="94451"/>
          <a:ext cx="288205" cy="282469"/>
        </a:xfrm>
        <a:prstGeom prst="rect">
          <a:avLst/>
        </a:prstGeom>
      </xdr:spPr>
    </xdr:pic>
    <xdr:clientData/>
  </xdr:twoCellAnchor>
  <xdr:twoCellAnchor editAs="oneCell">
    <xdr:from>
      <xdr:col>3</xdr:col>
      <xdr:colOff>834537</xdr:colOff>
      <xdr:row>0</xdr:row>
      <xdr:rowOff>106539</xdr:rowOff>
    </xdr:from>
    <xdr:to>
      <xdr:col>3</xdr:col>
      <xdr:colOff>1374065</xdr:colOff>
      <xdr:row>2</xdr:row>
      <xdr:rowOff>151239</xdr:rowOff>
    </xdr:to>
    <xdr:pic macro="[0]!KSedit">
      <xdr:nvPicPr>
        <xdr:cNvPr id="7" name="Pictur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774337" y="106539"/>
          <a:ext cx="539528" cy="540000"/>
        </a:xfrm>
        <a:prstGeom prst="rect">
          <a:avLst/>
        </a:prstGeom>
      </xdr:spPr>
    </xdr:pic>
    <xdr:clientData/>
  </xdr:twoCellAnchor>
  <xdr:twoCellAnchor>
    <xdr:from>
      <xdr:col>25</xdr:col>
      <xdr:colOff>107950</xdr:colOff>
      <xdr:row>0</xdr:row>
      <xdr:rowOff>177800</xdr:rowOff>
    </xdr:from>
    <xdr:to>
      <xdr:col>43</xdr:col>
      <xdr:colOff>50800</xdr:colOff>
      <xdr:row>2</xdr:row>
      <xdr:rowOff>31750</xdr:rowOff>
    </xdr:to>
    <xdr:sp macro="" textlink="$AA$2">
      <xdr:nvSpPr>
        <xdr:cNvPr id="8" name="Rectangle: Rounded Corners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7334250" y="177800"/>
          <a:ext cx="3371850" cy="3492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7BB7452F-04C1-4193-B9D7-E2568B89FB45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MARDI 11 FEVRIER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46</xdr:col>
      <xdr:colOff>167827</xdr:colOff>
      <xdr:row>0</xdr:row>
      <xdr:rowOff>184484</xdr:rowOff>
    </xdr:from>
    <xdr:to>
      <xdr:col>54</xdr:col>
      <xdr:colOff>40826</xdr:colOff>
      <xdr:row>2</xdr:row>
      <xdr:rowOff>36763</xdr:rowOff>
    </xdr:to>
    <xdr:sp macro="" textlink="$AV$2">
      <xdr:nvSpPr>
        <xdr:cNvPr id="9" name="Rectangle: Rounded Corners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11394627" y="184484"/>
          <a:ext cx="1396999" cy="347579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F9FBD527-818C-401D-B3C1-1D33054307DF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EMT 08H00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54</xdr:col>
      <xdr:colOff>141040</xdr:colOff>
      <xdr:row>0</xdr:row>
      <xdr:rowOff>183816</xdr:rowOff>
    </xdr:from>
    <xdr:to>
      <xdr:col>63</xdr:col>
      <xdr:colOff>87841</xdr:colOff>
      <xdr:row>2</xdr:row>
      <xdr:rowOff>36095</xdr:rowOff>
    </xdr:to>
    <xdr:sp macro="" textlink="$BD$2">
      <xdr:nvSpPr>
        <xdr:cNvPr id="10" name="Rectangle: Rounded Corners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/>
      </xdr:nvSpPr>
      <xdr:spPr>
        <a:xfrm>
          <a:off x="12891840" y="183816"/>
          <a:ext cx="1661301" cy="347579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CD688738-A2B6-4104-996E-7C4170DEAE29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10H00 - 19H00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3</xdr:col>
      <xdr:colOff>1424032</xdr:colOff>
      <xdr:row>0</xdr:row>
      <xdr:rowOff>104228</xdr:rowOff>
    </xdr:from>
    <xdr:to>
      <xdr:col>5</xdr:col>
      <xdr:colOff>45360</xdr:colOff>
      <xdr:row>2</xdr:row>
      <xdr:rowOff>148560</xdr:rowOff>
    </xdr:to>
    <xdr:pic macro="[0]!FINDligne.FINDligne">
      <xdr:nvPicPr>
        <xdr:cNvPr id="11" name="Pictur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63832" y="104228"/>
          <a:ext cx="539028" cy="53963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44450</xdr:colOff>
          <xdr:row>130</xdr:row>
          <xdr:rowOff>31750</xdr:rowOff>
        </xdr:from>
        <xdr:to>
          <xdr:col>3</xdr:col>
          <xdr:colOff>1003300</xdr:colOff>
          <xdr:row>132</xdr:row>
          <xdr:rowOff>107950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3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DEV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45</xdr:col>
      <xdr:colOff>520</xdr:colOff>
      <xdr:row>1</xdr:row>
      <xdr:rowOff>0</xdr:rowOff>
    </xdr:from>
    <xdr:to>
      <xdr:col>46</xdr:col>
      <xdr:colOff>84982</xdr:colOff>
      <xdr:row>1</xdr:row>
      <xdr:rowOff>276009</xdr:rowOff>
    </xdr:to>
    <xdr:pic macro="[0]!decaler_doite">
      <xdr:nvPicPr>
        <xdr:cNvPr id="13" name="Picture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36820" y="190500"/>
          <a:ext cx="274962" cy="276009"/>
        </a:xfrm>
        <a:prstGeom prst="rect">
          <a:avLst/>
        </a:prstGeom>
      </xdr:spPr>
    </xdr:pic>
    <xdr:clientData/>
  </xdr:twoCellAnchor>
  <xdr:twoCellAnchor editAs="oneCell">
    <xdr:from>
      <xdr:col>43</xdr:col>
      <xdr:colOff>139700</xdr:colOff>
      <xdr:row>1</xdr:row>
      <xdr:rowOff>845</xdr:rowOff>
    </xdr:from>
    <xdr:to>
      <xdr:col>45</xdr:col>
      <xdr:colOff>33662</xdr:colOff>
      <xdr:row>1</xdr:row>
      <xdr:rowOff>276854</xdr:rowOff>
    </xdr:to>
    <xdr:pic macro="[0]!decaler_gauche">
      <xdr:nvPicPr>
        <xdr:cNvPr id="14" name="Picture 13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95000" y="191345"/>
          <a:ext cx="274962" cy="27600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439614</xdr:colOff>
      <xdr:row>0</xdr:row>
      <xdr:rowOff>104774</xdr:rowOff>
    </xdr:from>
    <xdr:to>
      <xdr:col>3</xdr:col>
      <xdr:colOff>40167</xdr:colOff>
      <xdr:row>2</xdr:row>
      <xdr:rowOff>149827</xdr:rowOff>
    </xdr:to>
    <xdr:pic macro="[0]!_xludf.break">
      <xdr:nvPicPr>
        <xdr:cNvPr id="2" name="Pictur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9614" y="104774"/>
          <a:ext cx="540353" cy="540353"/>
        </a:xfrm>
        <a:prstGeom prst="rect">
          <a:avLst/>
        </a:prstGeom>
      </xdr:spPr>
    </xdr:pic>
    <xdr:clientData/>
  </xdr:twoCellAnchor>
  <xdr:twoCellAnchor editAs="oneCell">
    <xdr:from>
      <xdr:col>3</xdr:col>
      <xdr:colOff>85910</xdr:colOff>
      <xdr:row>0</xdr:row>
      <xdr:rowOff>106072</xdr:rowOff>
    </xdr:from>
    <xdr:to>
      <xdr:col>3</xdr:col>
      <xdr:colOff>625910</xdr:colOff>
      <xdr:row>2</xdr:row>
      <xdr:rowOff>150772</xdr:rowOff>
    </xdr:to>
    <xdr:pic macro="[0]!lunch">
      <xdr:nvPicPr>
        <xdr:cNvPr id="3" name="Pictur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25710" y="106072"/>
          <a:ext cx="540000" cy="540000"/>
        </a:xfrm>
        <a:prstGeom prst="rect">
          <a:avLst/>
        </a:prstGeom>
      </xdr:spPr>
    </xdr:pic>
    <xdr:clientData/>
  </xdr:twoCellAnchor>
  <xdr:twoCellAnchor editAs="oneCell">
    <xdr:from>
      <xdr:col>19</xdr:col>
      <xdr:colOff>163253</xdr:colOff>
      <xdr:row>0</xdr:row>
      <xdr:rowOff>107437</xdr:rowOff>
    </xdr:from>
    <xdr:to>
      <xdr:col>22</xdr:col>
      <xdr:colOff>132106</xdr:colOff>
      <xdr:row>2</xdr:row>
      <xdr:rowOff>152490</xdr:rowOff>
    </xdr:to>
    <xdr:pic macro="[0]!changement">
      <xdr:nvPicPr>
        <xdr:cNvPr id="4" name="Pictur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46553" y="107437"/>
          <a:ext cx="540353" cy="540353"/>
        </a:xfrm>
        <a:prstGeom prst="rect">
          <a:avLst/>
        </a:prstGeom>
      </xdr:spPr>
    </xdr:pic>
    <xdr:clientData/>
  </xdr:twoCellAnchor>
  <xdr:twoCellAnchor editAs="oneCell">
    <xdr:from>
      <xdr:col>22</xdr:col>
      <xdr:colOff>156533</xdr:colOff>
      <xdr:row>1</xdr:row>
      <xdr:rowOff>196587</xdr:rowOff>
    </xdr:from>
    <xdr:to>
      <xdr:col>24</xdr:col>
      <xdr:colOff>73054</xdr:colOff>
      <xdr:row>2</xdr:row>
      <xdr:rowOff>165705</xdr:rowOff>
    </xdr:to>
    <xdr:pic macro="[0]!AfficheRuban">
      <xdr:nvPicPr>
        <xdr:cNvPr id="5" name="Pictur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11333" y="387087"/>
          <a:ext cx="297521" cy="273918"/>
        </a:xfrm>
        <a:prstGeom prst="rect">
          <a:avLst/>
        </a:prstGeom>
      </xdr:spPr>
    </xdr:pic>
    <xdr:clientData/>
  </xdr:twoCellAnchor>
  <xdr:twoCellAnchor editAs="oneCell">
    <xdr:from>
      <xdr:col>22</xdr:col>
      <xdr:colOff>163588</xdr:colOff>
      <xdr:row>0</xdr:row>
      <xdr:rowOff>94451</xdr:rowOff>
    </xdr:from>
    <xdr:to>
      <xdr:col>24</xdr:col>
      <xdr:colOff>70793</xdr:colOff>
      <xdr:row>1</xdr:row>
      <xdr:rowOff>186420</xdr:rowOff>
    </xdr:to>
    <xdr:pic macro="[0]!MasqueRuban">
      <xdr:nvPicPr>
        <xdr:cNvPr id="6" name="Pictur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18388" y="94451"/>
          <a:ext cx="288205" cy="282469"/>
        </a:xfrm>
        <a:prstGeom prst="rect">
          <a:avLst/>
        </a:prstGeom>
      </xdr:spPr>
    </xdr:pic>
    <xdr:clientData/>
  </xdr:twoCellAnchor>
  <xdr:twoCellAnchor editAs="oneCell">
    <xdr:from>
      <xdr:col>3</xdr:col>
      <xdr:colOff>834537</xdr:colOff>
      <xdr:row>0</xdr:row>
      <xdr:rowOff>106539</xdr:rowOff>
    </xdr:from>
    <xdr:to>
      <xdr:col>3</xdr:col>
      <xdr:colOff>1374065</xdr:colOff>
      <xdr:row>2</xdr:row>
      <xdr:rowOff>151239</xdr:rowOff>
    </xdr:to>
    <xdr:pic macro="[0]!KSedit">
      <xdr:nvPicPr>
        <xdr:cNvPr id="7" name="Picture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774337" y="106539"/>
          <a:ext cx="539528" cy="540000"/>
        </a:xfrm>
        <a:prstGeom prst="rect">
          <a:avLst/>
        </a:prstGeom>
      </xdr:spPr>
    </xdr:pic>
    <xdr:clientData/>
  </xdr:twoCellAnchor>
  <xdr:twoCellAnchor>
    <xdr:from>
      <xdr:col>25</xdr:col>
      <xdr:colOff>76200</xdr:colOff>
      <xdr:row>0</xdr:row>
      <xdr:rowOff>177800</xdr:rowOff>
    </xdr:from>
    <xdr:to>
      <xdr:col>43</xdr:col>
      <xdr:colOff>19050</xdr:colOff>
      <xdr:row>2</xdr:row>
      <xdr:rowOff>31750</xdr:rowOff>
    </xdr:to>
    <xdr:sp macro="" textlink="$AA$2">
      <xdr:nvSpPr>
        <xdr:cNvPr id="8" name="Rectangle: Rounded Corners 7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SpPr/>
      </xdr:nvSpPr>
      <xdr:spPr>
        <a:xfrm>
          <a:off x="7302500" y="177800"/>
          <a:ext cx="3371850" cy="3492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7BB7452F-04C1-4193-B9D7-E2568B89FB45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MERCREDI 12 FEVRIER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46</xdr:col>
      <xdr:colOff>161477</xdr:colOff>
      <xdr:row>0</xdr:row>
      <xdr:rowOff>184484</xdr:rowOff>
    </xdr:from>
    <xdr:to>
      <xdr:col>54</xdr:col>
      <xdr:colOff>34476</xdr:colOff>
      <xdr:row>2</xdr:row>
      <xdr:rowOff>36763</xdr:rowOff>
    </xdr:to>
    <xdr:sp macro="" textlink="$AV$2">
      <xdr:nvSpPr>
        <xdr:cNvPr id="9" name="Rectangle: Rounded Corners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/>
      </xdr:nvSpPr>
      <xdr:spPr>
        <a:xfrm>
          <a:off x="11388277" y="184484"/>
          <a:ext cx="1396999" cy="347579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F9FBD527-818C-401D-B3C1-1D33054307DF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EMT 08H00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54</xdr:col>
      <xdr:colOff>141040</xdr:colOff>
      <xdr:row>0</xdr:row>
      <xdr:rowOff>190166</xdr:rowOff>
    </xdr:from>
    <xdr:to>
      <xdr:col>63</xdr:col>
      <xdr:colOff>87841</xdr:colOff>
      <xdr:row>2</xdr:row>
      <xdr:rowOff>42445</xdr:rowOff>
    </xdr:to>
    <xdr:sp macro="" textlink="$BD$2">
      <xdr:nvSpPr>
        <xdr:cNvPr id="10" name="Rectangle: Rounded Corners 9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/>
      </xdr:nvSpPr>
      <xdr:spPr>
        <a:xfrm>
          <a:off x="12891840" y="190166"/>
          <a:ext cx="1661301" cy="347579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CD688738-A2B6-4104-996E-7C4170DEAE29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10H00 - 19H00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3</xdr:col>
      <xdr:colOff>1424032</xdr:colOff>
      <xdr:row>0</xdr:row>
      <xdr:rowOff>104228</xdr:rowOff>
    </xdr:from>
    <xdr:to>
      <xdr:col>5</xdr:col>
      <xdr:colOff>45360</xdr:colOff>
      <xdr:row>2</xdr:row>
      <xdr:rowOff>148560</xdr:rowOff>
    </xdr:to>
    <xdr:pic macro="[0]!FINDligne.FINDligne">
      <xdr:nvPicPr>
        <xdr:cNvPr id="11" name="Picture 10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63832" y="104228"/>
          <a:ext cx="539028" cy="53963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44450</xdr:colOff>
          <xdr:row>130</xdr:row>
          <xdr:rowOff>31750</xdr:rowOff>
        </xdr:from>
        <xdr:to>
          <xdr:col>3</xdr:col>
          <xdr:colOff>1003300</xdr:colOff>
          <xdr:row>132</xdr:row>
          <xdr:rowOff>107950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4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DEV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44</xdr:col>
      <xdr:colOff>178320</xdr:colOff>
      <xdr:row>1</xdr:row>
      <xdr:rowOff>25400</xdr:rowOff>
    </xdr:from>
    <xdr:to>
      <xdr:col>46</xdr:col>
      <xdr:colOff>72282</xdr:colOff>
      <xdr:row>1</xdr:row>
      <xdr:rowOff>301409</xdr:rowOff>
    </xdr:to>
    <xdr:pic macro="[0]!decaler_doite">
      <xdr:nvPicPr>
        <xdr:cNvPr id="13" name="Picture 12"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24120" y="215900"/>
          <a:ext cx="274962" cy="276009"/>
        </a:xfrm>
        <a:prstGeom prst="rect">
          <a:avLst/>
        </a:prstGeom>
      </xdr:spPr>
    </xdr:pic>
    <xdr:clientData/>
  </xdr:twoCellAnchor>
  <xdr:twoCellAnchor editAs="oneCell">
    <xdr:from>
      <xdr:col>43</xdr:col>
      <xdr:colOff>127000</xdr:colOff>
      <xdr:row>1</xdr:row>
      <xdr:rowOff>26245</xdr:rowOff>
    </xdr:from>
    <xdr:to>
      <xdr:col>45</xdr:col>
      <xdr:colOff>20962</xdr:colOff>
      <xdr:row>1</xdr:row>
      <xdr:rowOff>302254</xdr:rowOff>
    </xdr:to>
    <xdr:pic macro="[0]!decaler_gauche">
      <xdr:nvPicPr>
        <xdr:cNvPr id="14" name="Picture 13">
          <a:extLst>
            <a:ext uri="{FF2B5EF4-FFF2-40B4-BE49-F238E27FC236}">
              <a16:creationId xmlns:a16="http://schemas.microsoft.com/office/drawing/2014/main" id="{00000000-0008-0000-04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82300" y="216745"/>
          <a:ext cx="274962" cy="276009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439614</xdr:colOff>
      <xdr:row>0</xdr:row>
      <xdr:rowOff>104774</xdr:rowOff>
    </xdr:from>
    <xdr:to>
      <xdr:col>3</xdr:col>
      <xdr:colOff>40167</xdr:colOff>
      <xdr:row>2</xdr:row>
      <xdr:rowOff>149827</xdr:rowOff>
    </xdr:to>
    <xdr:pic macro="[0]!_xludf.break">
      <xdr:nvPicPr>
        <xdr:cNvPr id="2" name="Pictur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9614" y="104774"/>
          <a:ext cx="540353" cy="540353"/>
        </a:xfrm>
        <a:prstGeom prst="rect">
          <a:avLst/>
        </a:prstGeom>
      </xdr:spPr>
    </xdr:pic>
    <xdr:clientData/>
  </xdr:twoCellAnchor>
  <xdr:twoCellAnchor editAs="oneCell">
    <xdr:from>
      <xdr:col>3</xdr:col>
      <xdr:colOff>85910</xdr:colOff>
      <xdr:row>0</xdr:row>
      <xdr:rowOff>106072</xdr:rowOff>
    </xdr:from>
    <xdr:to>
      <xdr:col>3</xdr:col>
      <xdr:colOff>625910</xdr:colOff>
      <xdr:row>2</xdr:row>
      <xdr:rowOff>150772</xdr:rowOff>
    </xdr:to>
    <xdr:pic macro="[0]!lunch">
      <xdr:nvPicPr>
        <xdr:cNvPr id="3" name="Pictur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25710" y="106072"/>
          <a:ext cx="540000" cy="540000"/>
        </a:xfrm>
        <a:prstGeom prst="rect">
          <a:avLst/>
        </a:prstGeom>
      </xdr:spPr>
    </xdr:pic>
    <xdr:clientData/>
  </xdr:twoCellAnchor>
  <xdr:twoCellAnchor editAs="oneCell">
    <xdr:from>
      <xdr:col>19</xdr:col>
      <xdr:colOff>163253</xdr:colOff>
      <xdr:row>0</xdr:row>
      <xdr:rowOff>107437</xdr:rowOff>
    </xdr:from>
    <xdr:to>
      <xdr:col>22</xdr:col>
      <xdr:colOff>132106</xdr:colOff>
      <xdr:row>2</xdr:row>
      <xdr:rowOff>152490</xdr:rowOff>
    </xdr:to>
    <xdr:pic macro="[0]!changement">
      <xdr:nvPicPr>
        <xdr:cNvPr id="4" name="Pictur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46553" y="107437"/>
          <a:ext cx="540353" cy="540353"/>
        </a:xfrm>
        <a:prstGeom prst="rect">
          <a:avLst/>
        </a:prstGeom>
      </xdr:spPr>
    </xdr:pic>
    <xdr:clientData/>
  </xdr:twoCellAnchor>
  <xdr:twoCellAnchor editAs="oneCell">
    <xdr:from>
      <xdr:col>22</xdr:col>
      <xdr:colOff>156533</xdr:colOff>
      <xdr:row>1</xdr:row>
      <xdr:rowOff>196587</xdr:rowOff>
    </xdr:from>
    <xdr:to>
      <xdr:col>24</xdr:col>
      <xdr:colOff>73054</xdr:colOff>
      <xdr:row>2</xdr:row>
      <xdr:rowOff>165705</xdr:rowOff>
    </xdr:to>
    <xdr:pic macro="[0]!AfficheRuban">
      <xdr:nvPicPr>
        <xdr:cNvPr id="5" name="Pictur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11333" y="387087"/>
          <a:ext cx="297521" cy="273918"/>
        </a:xfrm>
        <a:prstGeom prst="rect">
          <a:avLst/>
        </a:prstGeom>
      </xdr:spPr>
    </xdr:pic>
    <xdr:clientData/>
  </xdr:twoCellAnchor>
  <xdr:twoCellAnchor editAs="oneCell">
    <xdr:from>
      <xdr:col>22</xdr:col>
      <xdr:colOff>163588</xdr:colOff>
      <xdr:row>0</xdr:row>
      <xdr:rowOff>94451</xdr:rowOff>
    </xdr:from>
    <xdr:to>
      <xdr:col>24</xdr:col>
      <xdr:colOff>70793</xdr:colOff>
      <xdr:row>1</xdr:row>
      <xdr:rowOff>186420</xdr:rowOff>
    </xdr:to>
    <xdr:pic macro="[0]!MasqueRuban">
      <xdr:nvPicPr>
        <xdr:cNvPr id="6" name="Picture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18388" y="94451"/>
          <a:ext cx="288205" cy="282469"/>
        </a:xfrm>
        <a:prstGeom prst="rect">
          <a:avLst/>
        </a:prstGeom>
      </xdr:spPr>
    </xdr:pic>
    <xdr:clientData/>
  </xdr:twoCellAnchor>
  <xdr:twoCellAnchor editAs="oneCell">
    <xdr:from>
      <xdr:col>3</xdr:col>
      <xdr:colOff>834537</xdr:colOff>
      <xdr:row>0</xdr:row>
      <xdr:rowOff>106539</xdr:rowOff>
    </xdr:from>
    <xdr:to>
      <xdr:col>3</xdr:col>
      <xdr:colOff>1374065</xdr:colOff>
      <xdr:row>2</xdr:row>
      <xdr:rowOff>151239</xdr:rowOff>
    </xdr:to>
    <xdr:pic macro="[0]!KSedit">
      <xdr:nvPicPr>
        <xdr:cNvPr id="7" name="Picture 6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774337" y="106539"/>
          <a:ext cx="539528" cy="540000"/>
        </a:xfrm>
        <a:prstGeom prst="rect">
          <a:avLst/>
        </a:prstGeom>
      </xdr:spPr>
    </xdr:pic>
    <xdr:clientData/>
  </xdr:twoCellAnchor>
  <xdr:twoCellAnchor>
    <xdr:from>
      <xdr:col>25</xdr:col>
      <xdr:colOff>152400</xdr:colOff>
      <xdr:row>0</xdr:row>
      <xdr:rowOff>165100</xdr:rowOff>
    </xdr:from>
    <xdr:to>
      <xdr:col>43</xdr:col>
      <xdr:colOff>95250</xdr:colOff>
      <xdr:row>2</xdr:row>
      <xdr:rowOff>19050</xdr:rowOff>
    </xdr:to>
    <xdr:sp macro="" textlink="$AA$2">
      <xdr:nvSpPr>
        <xdr:cNvPr id="8" name="Rectangle: Rounded Corners 7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/>
      </xdr:nvSpPr>
      <xdr:spPr>
        <a:xfrm>
          <a:off x="7378700" y="165100"/>
          <a:ext cx="3371850" cy="3492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7BB7452F-04C1-4193-B9D7-E2568B89FB45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JEUDI 13 FEVRIER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46</xdr:col>
      <xdr:colOff>167827</xdr:colOff>
      <xdr:row>0</xdr:row>
      <xdr:rowOff>184484</xdr:rowOff>
    </xdr:from>
    <xdr:to>
      <xdr:col>54</xdr:col>
      <xdr:colOff>40826</xdr:colOff>
      <xdr:row>2</xdr:row>
      <xdr:rowOff>36763</xdr:rowOff>
    </xdr:to>
    <xdr:sp macro="" textlink="$AV$2">
      <xdr:nvSpPr>
        <xdr:cNvPr id="9" name="Rectangle: Rounded Corners 8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SpPr/>
      </xdr:nvSpPr>
      <xdr:spPr>
        <a:xfrm>
          <a:off x="11394627" y="184484"/>
          <a:ext cx="1396999" cy="347579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F9FBD527-818C-401D-B3C1-1D33054307DF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EMT 08H00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54</xdr:col>
      <xdr:colOff>141040</xdr:colOff>
      <xdr:row>0</xdr:row>
      <xdr:rowOff>183816</xdr:rowOff>
    </xdr:from>
    <xdr:to>
      <xdr:col>63</xdr:col>
      <xdr:colOff>87841</xdr:colOff>
      <xdr:row>2</xdr:row>
      <xdr:rowOff>36095</xdr:rowOff>
    </xdr:to>
    <xdr:sp macro="" textlink="$BD$2">
      <xdr:nvSpPr>
        <xdr:cNvPr id="10" name="Rectangle: Rounded Corners 9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SpPr/>
      </xdr:nvSpPr>
      <xdr:spPr>
        <a:xfrm>
          <a:off x="12891840" y="183816"/>
          <a:ext cx="1661301" cy="347579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CD688738-A2B6-4104-996E-7C4170DEAE29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10H00 - 19H00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3</xdr:col>
      <xdr:colOff>1424032</xdr:colOff>
      <xdr:row>0</xdr:row>
      <xdr:rowOff>104228</xdr:rowOff>
    </xdr:from>
    <xdr:to>
      <xdr:col>5</xdr:col>
      <xdr:colOff>45360</xdr:colOff>
      <xdr:row>2</xdr:row>
      <xdr:rowOff>148560</xdr:rowOff>
    </xdr:to>
    <xdr:pic macro="[0]!FINDligne.FINDligne">
      <xdr:nvPicPr>
        <xdr:cNvPr id="11" name="Picture 10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63832" y="104228"/>
          <a:ext cx="539028" cy="53963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44450</xdr:colOff>
          <xdr:row>130</xdr:row>
          <xdr:rowOff>31750</xdr:rowOff>
        </xdr:from>
        <xdr:to>
          <xdr:col>3</xdr:col>
          <xdr:colOff>1003300</xdr:colOff>
          <xdr:row>132</xdr:row>
          <xdr:rowOff>107950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00000000-0008-0000-05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DEV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45</xdr:col>
      <xdr:colOff>25920</xdr:colOff>
      <xdr:row>1</xdr:row>
      <xdr:rowOff>19050</xdr:rowOff>
    </xdr:from>
    <xdr:to>
      <xdr:col>46</xdr:col>
      <xdr:colOff>110382</xdr:colOff>
      <xdr:row>1</xdr:row>
      <xdr:rowOff>295059</xdr:rowOff>
    </xdr:to>
    <xdr:pic macro="[0]!decaler_doite">
      <xdr:nvPicPr>
        <xdr:cNvPr id="13" name="Picture 12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62220" y="209550"/>
          <a:ext cx="274962" cy="276009"/>
        </a:xfrm>
        <a:prstGeom prst="rect">
          <a:avLst/>
        </a:prstGeom>
      </xdr:spPr>
    </xdr:pic>
    <xdr:clientData/>
  </xdr:twoCellAnchor>
  <xdr:twoCellAnchor editAs="oneCell">
    <xdr:from>
      <xdr:col>43</xdr:col>
      <xdr:colOff>165100</xdr:colOff>
      <xdr:row>1</xdr:row>
      <xdr:rowOff>19895</xdr:rowOff>
    </xdr:from>
    <xdr:to>
      <xdr:col>45</xdr:col>
      <xdr:colOff>59062</xdr:colOff>
      <xdr:row>1</xdr:row>
      <xdr:rowOff>295904</xdr:rowOff>
    </xdr:to>
    <xdr:pic macro="[0]!decaler_gauche">
      <xdr:nvPicPr>
        <xdr:cNvPr id="14" name="Picture 13"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20400" y="210395"/>
          <a:ext cx="274962" cy="276009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439614</xdr:colOff>
      <xdr:row>0</xdr:row>
      <xdr:rowOff>104774</xdr:rowOff>
    </xdr:from>
    <xdr:to>
      <xdr:col>3</xdr:col>
      <xdr:colOff>40167</xdr:colOff>
      <xdr:row>2</xdr:row>
      <xdr:rowOff>149827</xdr:rowOff>
    </xdr:to>
    <xdr:pic macro="[0]!_xludf.break">
      <xdr:nvPicPr>
        <xdr:cNvPr id="2" name="Pictur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9614" y="104774"/>
          <a:ext cx="540353" cy="540353"/>
        </a:xfrm>
        <a:prstGeom prst="rect">
          <a:avLst/>
        </a:prstGeom>
      </xdr:spPr>
    </xdr:pic>
    <xdr:clientData/>
  </xdr:twoCellAnchor>
  <xdr:twoCellAnchor editAs="oneCell">
    <xdr:from>
      <xdr:col>3</xdr:col>
      <xdr:colOff>85910</xdr:colOff>
      <xdr:row>0</xdr:row>
      <xdr:rowOff>106072</xdr:rowOff>
    </xdr:from>
    <xdr:to>
      <xdr:col>3</xdr:col>
      <xdr:colOff>625910</xdr:colOff>
      <xdr:row>2</xdr:row>
      <xdr:rowOff>150772</xdr:rowOff>
    </xdr:to>
    <xdr:pic macro="[0]!lunch">
      <xdr:nvPicPr>
        <xdr:cNvPr id="3" name="Pictur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25710" y="106072"/>
          <a:ext cx="540000" cy="540000"/>
        </a:xfrm>
        <a:prstGeom prst="rect">
          <a:avLst/>
        </a:prstGeom>
      </xdr:spPr>
    </xdr:pic>
    <xdr:clientData/>
  </xdr:twoCellAnchor>
  <xdr:twoCellAnchor editAs="oneCell">
    <xdr:from>
      <xdr:col>19</xdr:col>
      <xdr:colOff>163253</xdr:colOff>
      <xdr:row>0</xdr:row>
      <xdr:rowOff>107437</xdr:rowOff>
    </xdr:from>
    <xdr:to>
      <xdr:col>22</xdr:col>
      <xdr:colOff>132106</xdr:colOff>
      <xdr:row>2</xdr:row>
      <xdr:rowOff>152490</xdr:rowOff>
    </xdr:to>
    <xdr:pic macro="[0]!changement">
      <xdr:nvPicPr>
        <xdr:cNvPr id="4" name="Picture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46553" y="107437"/>
          <a:ext cx="540353" cy="540353"/>
        </a:xfrm>
        <a:prstGeom prst="rect">
          <a:avLst/>
        </a:prstGeom>
      </xdr:spPr>
    </xdr:pic>
    <xdr:clientData/>
  </xdr:twoCellAnchor>
  <xdr:twoCellAnchor editAs="oneCell">
    <xdr:from>
      <xdr:col>22</xdr:col>
      <xdr:colOff>156533</xdr:colOff>
      <xdr:row>1</xdr:row>
      <xdr:rowOff>196587</xdr:rowOff>
    </xdr:from>
    <xdr:to>
      <xdr:col>24</xdr:col>
      <xdr:colOff>73054</xdr:colOff>
      <xdr:row>2</xdr:row>
      <xdr:rowOff>165705</xdr:rowOff>
    </xdr:to>
    <xdr:pic macro="[0]!AfficheRuban">
      <xdr:nvPicPr>
        <xdr:cNvPr id="5" name="Picture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11333" y="387087"/>
          <a:ext cx="297521" cy="273918"/>
        </a:xfrm>
        <a:prstGeom prst="rect">
          <a:avLst/>
        </a:prstGeom>
      </xdr:spPr>
    </xdr:pic>
    <xdr:clientData/>
  </xdr:twoCellAnchor>
  <xdr:twoCellAnchor editAs="oneCell">
    <xdr:from>
      <xdr:col>22</xdr:col>
      <xdr:colOff>163588</xdr:colOff>
      <xdr:row>0</xdr:row>
      <xdr:rowOff>94451</xdr:rowOff>
    </xdr:from>
    <xdr:to>
      <xdr:col>24</xdr:col>
      <xdr:colOff>70793</xdr:colOff>
      <xdr:row>1</xdr:row>
      <xdr:rowOff>186420</xdr:rowOff>
    </xdr:to>
    <xdr:pic macro="[0]!MasqueRuban">
      <xdr:nvPicPr>
        <xdr:cNvPr id="6" name="Picture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18388" y="94451"/>
          <a:ext cx="288205" cy="282469"/>
        </a:xfrm>
        <a:prstGeom prst="rect">
          <a:avLst/>
        </a:prstGeom>
      </xdr:spPr>
    </xdr:pic>
    <xdr:clientData/>
  </xdr:twoCellAnchor>
  <xdr:twoCellAnchor editAs="oneCell">
    <xdr:from>
      <xdr:col>3</xdr:col>
      <xdr:colOff>834537</xdr:colOff>
      <xdr:row>0</xdr:row>
      <xdr:rowOff>106539</xdr:rowOff>
    </xdr:from>
    <xdr:to>
      <xdr:col>3</xdr:col>
      <xdr:colOff>1374065</xdr:colOff>
      <xdr:row>2</xdr:row>
      <xdr:rowOff>151239</xdr:rowOff>
    </xdr:to>
    <xdr:pic macro="[0]!KSedit">
      <xdr:nvPicPr>
        <xdr:cNvPr id="7" name="Picture 6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774337" y="106539"/>
          <a:ext cx="539528" cy="540000"/>
        </a:xfrm>
        <a:prstGeom prst="rect">
          <a:avLst/>
        </a:prstGeom>
      </xdr:spPr>
    </xdr:pic>
    <xdr:clientData/>
  </xdr:twoCellAnchor>
  <xdr:twoCellAnchor>
    <xdr:from>
      <xdr:col>25</xdr:col>
      <xdr:colOff>146050</xdr:colOff>
      <xdr:row>0</xdr:row>
      <xdr:rowOff>158750</xdr:rowOff>
    </xdr:from>
    <xdr:to>
      <xdr:col>43</xdr:col>
      <xdr:colOff>88900</xdr:colOff>
      <xdr:row>2</xdr:row>
      <xdr:rowOff>12700</xdr:rowOff>
    </xdr:to>
    <xdr:sp macro="" textlink="$AA$2">
      <xdr:nvSpPr>
        <xdr:cNvPr id="8" name="Rectangle: Rounded Corners 7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SpPr/>
      </xdr:nvSpPr>
      <xdr:spPr>
        <a:xfrm>
          <a:off x="7372350" y="158750"/>
          <a:ext cx="3371850" cy="3492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7BB7452F-04C1-4193-B9D7-E2568B89FB45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VENDREDI 14 FEVRIER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46</xdr:col>
      <xdr:colOff>174177</xdr:colOff>
      <xdr:row>0</xdr:row>
      <xdr:rowOff>184484</xdr:rowOff>
    </xdr:from>
    <xdr:to>
      <xdr:col>54</xdr:col>
      <xdr:colOff>47176</xdr:colOff>
      <xdr:row>2</xdr:row>
      <xdr:rowOff>36763</xdr:rowOff>
    </xdr:to>
    <xdr:sp macro="" textlink="$AV$2">
      <xdr:nvSpPr>
        <xdr:cNvPr id="9" name="Rectangle: Rounded Corners 8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SpPr/>
      </xdr:nvSpPr>
      <xdr:spPr>
        <a:xfrm>
          <a:off x="11400977" y="184484"/>
          <a:ext cx="1396999" cy="347579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F9FBD527-818C-401D-B3C1-1D33054307DF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EMT 08H00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54</xdr:col>
      <xdr:colOff>160090</xdr:colOff>
      <xdr:row>0</xdr:row>
      <xdr:rowOff>183816</xdr:rowOff>
    </xdr:from>
    <xdr:to>
      <xdr:col>63</xdr:col>
      <xdr:colOff>106891</xdr:colOff>
      <xdr:row>2</xdr:row>
      <xdr:rowOff>36095</xdr:rowOff>
    </xdr:to>
    <xdr:sp macro="" textlink="$BD$2">
      <xdr:nvSpPr>
        <xdr:cNvPr id="10" name="Rectangle: Rounded Corners 9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SpPr/>
      </xdr:nvSpPr>
      <xdr:spPr>
        <a:xfrm>
          <a:off x="12910890" y="183816"/>
          <a:ext cx="1661301" cy="347579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CD688738-A2B6-4104-996E-7C4170DEAE29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10H00 - 19H00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3</xdr:col>
      <xdr:colOff>1424032</xdr:colOff>
      <xdr:row>0</xdr:row>
      <xdr:rowOff>104228</xdr:rowOff>
    </xdr:from>
    <xdr:to>
      <xdr:col>5</xdr:col>
      <xdr:colOff>45360</xdr:colOff>
      <xdr:row>2</xdr:row>
      <xdr:rowOff>148560</xdr:rowOff>
    </xdr:to>
    <xdr:pic macro="[0]!FINDligne.FINDligne">
      <xdr:nvPicPr>
        <xdr:cNvPr id="11" name="Picture 10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63832" y="104228"/>
          <a:ext cx="539028" cy="53963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44450</xdr:colOff>
          <xdr:row>130</xdr:row>
          <xdr:rowOff>31750</xdr:rowOff>
        </xdr:from>
        <xdr:to>
          <xdr:col>3</xdr:col>
          <xdr:colOff>1003300</xdr:colOff>
          <xdr:row>132</xdr:row>
          <xdr:rowOff>107950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  <a:ext uri="{FF2B5EF4-FFF2-40B4-BE49-F238E27FC236}">
                  <a16:creationId xmlns:a16="http://schemas.microsoft.com/office/drawing/2014/main" id="{00000000-0008-0000-0600-00000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DEV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45</xdr:col>
      <xdr:colOff>32270</xdr:colOff>
      <xdr:row>1</xdr:row>
      <xdr:rowOff>25400</xdr:rowOff>
    </xdr:from>
    <xdr:to>
      <xdr:col>46</xdr:col>
      <xdr:colOff>116732</xdr:colOff>
      <xdr:row>1</xdr:row>
      <xdr:rowOff>301409</xdr:rowOff>
    </xdr:to>
    <xdr:pic macro="[0]!decaler_doite">
      <xdr:nvPicPr>
        <xdr:cNvPr id="13" name="Picture 12"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68570" y="215900"/>
          <a:ext cx="274962" cy="276009"/>
        </a:xfrm>
        <a:prstGeom prst="rect">
          <a:avLst/>
        </a:prstGeom>
      </xdr:spPr>
    </xdr:pic>
    <xdr:clientData/>
  </xdr:twoCellAnchor>
  <xdr:twoCellAnchor editAs="oneCell">
    <xdr:from>
      <xdr:col>43</xdr:col>
      <xdr:colOff>171450</xdr:colOff>
      <xdr:row>1</xdr:row>
      <xdr:rowOff>26245</xdr:rowOff>
    </xdr:from>
    <xdr:to>
      <xdr:col>45</xdr:col>
      <xdr:colOff>65412</xdr:colOff>
      <xdr:row>1</xdr:row>
      <xdr:rowOff>302254</xdr:rowOff>
    </xdr:to>
    <xdr:pic macro="[0]!decaler_gauche">
      <xdr:nvPicPr>
        <xdr:cNvPr id="14" name="Picture 13"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26750" y="216745"/>
          <a:ext cx="274962" cy="276009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439614</xdr:colOff>
      <xdr:row>0</xdr:row>
      <xdr:rowOff>104774</xdr:rowOff>
    </xdr:from>
    <xdr:to>
      <xdr:col>3</xdr:col>
      <xdr:colOff>40167</xdr:colOff>
      <xdr:row>2</xdr:row>
      <xdr:rowOff>149827</xdr:rowOff>
    </xdr:to>
    <xdr:pic macro="[0]!_xludf.break">
      <xdr:nvPicPr>
        <xdr:cNvPr id="2" name="Pictur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9614" y="104774"/>
          <a:ext cx="540353" cy="540353"/>
        </a:xfrm>
        <a:prstGeom prst="rect">
          <a:avLst/>
        </a:prstGeom>
      </xdr:spPr>
    </xdr:pic>
    <xdr:clientData/>
  </xdr:twoCellAnchor>
  <xdr:twoCellAnchor editAs="oneCell">
    <xdr:from>
      <xdr:col>3</xdr:col>
      <xdr:colOff>85910</xdr:colOff>
      <xdr:row>0</xdr:row>
      <xdr:rowOff>106072</xdr:rowOff>
    </xdr:from>
    <xdr:to>
      <xdr:col>3</xdr:col>
      <xdr:colOff>625910</xdr:colOff>
      <xdr:row>2</xdr:row>
      <xdr:rowOff>150772</xdr:rowOff>
    </xdr:to>
    <xdr:pic macro="[0]!lunch">
      <xdr:nvPicPr>
        <xdr:cNvPr id="3" name="Pictur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25710" y="106072"/>
          <a:ext cx="540000" cy="540000"/>
        </a:xfrm>
        <a:prstGeom prst="rect">
          <a:avLst/>
        </a:prstGeom>
      </xdr:spPr>
    </xdr:pic>
    <xdr:clientData/>
  </xdr:twoCellAnchor>
  <xdr:twoCellAnchor editAs="oneCell">
    <xdr:from>
      <xdr:col>19</xdr:col>
      <xdr:colOff>163253</xdr:colOff>
      <xdr:row>0</xdr:row>
      <xdr:rowOff>107437</xdr:rowOff>
    </xdr:from>
    <xdr:to>
      <xdr:col>22</xdr:col>
      <xdr:colOff>132106</xdr:colOff>
      <xdr:row>2</xdr:row>
      <xdr:rowOff>152490</xdr:rowOff>
    </xdr:to>
    <xdr:pic macro="[0]!changement">
      <xdr:nvPicPr>
        <xdr:cNvPr id="4" name="Pictur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46553" y="107437"/>
          <a:ext cx="540353" cy="540353"/>
        </a:xfrm>
        <a:prstGeom prst="rect">
          <a:avLst/>
        </a:prstGeom>
      </xdr:spPr>
    </xdr:pic>
    <xdr:clientData/>
  </xdr:twoCellAnchor>
  <xdr:twoCellAnchor editAs="oneCell">
    <xdr:from>
      <xdr:col>22</xdr:col>
      <xdr:colOff>156533</xdr:colOff>
      <xdr:row>1</xdr:row>
      <xdr:rowOff>196587</xdr:rowOff>
    </xdr:from>
    <xdr:to>
      <xdr:col>24</xdr:col>
      <xdr:colOff>73054</xdr:colOff>
      <xdr:row>2</xdr:row>
      <xdr:rowOff>165705</xdr:rowOff>
    </xdr:to>
    <xdr:pic macro="[0]!AfficheRuban">
      <xdr:nvPicPr>
        <xdr:cNvPr id="5" name="Picture 4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11333" y="387087"/>
          <a:ext cx="297521" cy="273918"/>
        </a:xfrm>
        <a:prstGeom prst="rect">
          <a:avLst/>
        </a:prstGeom>
      </xdr:spPr>
    </xdr:pic>
    <xdr:clientData/>
  </xdr:twoCellAnchor>
  <xdr:twoCellAnchor editAs="oneCell">
    <xdr:from>
      <xdr:col>22</xdr:col>
      <xdr:colOff>163588</xdr:colOff>
      <xdr:row>0</xdr:row>
      <xdr:rowOff>94451</xdr:rowOff>
    </xdr:from>
    <xdr:to>
      <xdr:col>24</xdr:col>
      <xdr:colOff>70793</xdr:colOff>
      <xdr:row>1</xdr:row>
      <xdr:rowOff>186420</xdr:rowOff>
    </xdr:to>
    <xdr:pic macro="[0]!MasqueRuban">
      <xdr:nvPicPr>
        <xdr:cNvPr id="6" name="Picture 5"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18388" y="94451"/>
          <a:ext cx="288205" cy="282469"/>
        </a:xfrm>
        <a:prstGeom prst="rect">
          <a:avLst/>
        </a:prstGeom>
      </xdr:spPr>
    </xdr:pic>
    <xdr:clientData/>
  </xdr:twoCellAnchor>
  <xdr:twoCellAnchor editAs="oneCell">
    <xdr:from>
      <xdr:col>3</xdr:col>
      <xdr:colOff>834537</xdr:colOff>
      <xdr:row>0</xdr:row>
      <xdr:rowOff>106539</xdr:rowOff>
    </xdr:from>
    <xdr:to>
      <xdr:col>3</xdr:col>
      <xdr:colOff>1374065</xdr:colOff>
      <xdr:row>2</xdr:row>
      <xdr:rowOff>151239</xdr:rowOff>
    </xdr:to>
    <xdr:pic macro="[0]!KSedit">
      <xdr:nvPicPr>
        <xdr:cNvPr id="7" name="Picture 6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774337" y="106539"/>
          <a:ext cx="539528" cy="540000"/>
        </a:xfrm>
        <a:prstGeom prst="rect">
          <a:avLst/>
        </a:prstGeom>
      </xdr:spPr>
    </xdr:pic>
    <xdr:clientData/>
  </xdr:twoCellAnchor>
  <xdr:twoCellAnchor>
    <xdr:from>
      <xdr:col>25</xdr:col>
      <xdr:colOff>120650</xdr:colOff>
      <xdr:row>0</xdr:row>
      <xdr:rowOff>184150</xdr:rowOff>
    </xdr:from>
    <xdr:to>
      <xdr:col>43</xdr:col>
      <xdr:colOff>63500</xdr:colOff>
      <xdr:row>2</xdr:row>
      <xdr:rowOff>38100</xdr:rowOff>
    </xdr:to>
    <xdr:sp macro="" textlink="$AA$2">
      <xdr:nvSpPr>
        <xdr:cNvPr id="8" name="Rectangle: Rounded Corners 7">
          <a:extLst>
            <a:ext uri="{FF2B5EF4-FFF2-40B4-BE49-F238E27FC236}">
              <a16:creationId xmlns:a16="http://schemas.microsoft.com/office/drawing/2014/main" id="{00000000-0008-0000-0700-000008000000}"/>
            </a:ext>
          </a:extLst>
        </xdr:cNvPr>
        <xdr:cNvSpPr/>
      </xdr:nvSpPr>
      <xdr:spPr>
        <a:xfrm>
          <a:off x="7346950" y="184150"/>
          <a:ext cx="3371850" cy="3492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7BB7452F-04C1-4193-B9D7-E2568B89FB45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SAMEDI 15 FEVRIER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46</xdr:col>
      <xdr:colOff>155127</xdr:colOff>
      <xdr:row>0</xdr:row>
      <xdr:rowOff>184484</xdr:rowOff>
    </xdr:from>
    <xdr:to>
      <xdr:col>54</xdr:col>
      <xdr:colOff>28126</xdr:colOff>
      <xdr:row>2</xdr:row>
      <xdr:rowOff>36763</xdr:rowOff>
    </xdr:to>
    <xdr:sp macro="" textlink="$AV$2">
      <xdr:nvSpPr>
        <xdr:cNvPr id="9" name="Rectangle: Rounded Corners 8"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SpPr/>
      </xdr:nvSpPr>
      <xdr:spPr>
        <a:xfrm>
          <a:off x="11381927" y="184484"/>
          <a:ext cx="1396999" cy="347579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F9FBD527-818C-401D-B3C1-1D33054307DF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EMT 08H00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54</xdr:col>
      <xdr:colOff>121990</xdr:colOff>
      <xdr:row>0</xdr:row>
      <xdr:rowOff>183816</xdr:rowOff>
    </xdr:from>
    <xdr:to>
      <xdr:col>63</xdr:col>
      <xdr:colOff>68791</xdr:colOff>
      <xdr:row>2</xdr:row>
      <xdr:rowOff>36095</xdr:rowOff>
    </xdr:to>
    <xdr:sp macro="" textlink="$BD$2">
      <xdr:nvSpPr>
        <xdr:cNvPr id="10" name="Rectangle: Rounded Corners 9">
          <a:extLst>
            <a:ext uri="{FF2B5EF4-FFF2-40B4-BE49-F238E27FC236}">
              <a16:creationId xmlns:a16="http://schemas.microsoft.com/office/drawing/2014/main" id="{00000000-0008-0000-0700-00000A000000}"/>
            </a:ext>
          </a:extLst>
        </xdr:cNvPr>
        <xdr:cNvSpPr/>
      </xdr:nvSpPr>
      <xdr:spPr>
        <a:xfrm>
          <a:off x="12872790" y="183816"/>
          <a:ext cx="1661301" cy="347579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CD688738-A2B6-4104-996E-7C4170DEAE29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10H00 - 20H00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3</xdr:col>
      <xdr:colOff>1424032</xdr:colOff>
      <xdr:row>0</xdr:row>
      <xdr:rowOff>104228</xdr:rowOff>
    </xdr:from>
    <xdr:to>
      <xdr:col>5</xdr:col>
      <xdr:colOff>45360</xdr:colOff>
      <xdr:row>2</xdr:row>
      <xdr:rowOff>148560</xdr:rowOff>
    </xdr:to>
    <xdr:pic macro="[0]!FINDligne.FINDligne">
      <xdr:nvPicPr>
        <xdr:cNvPr id="11" name="Picture 10">
          <a:extLst>
            <a:ext uri="{FF2B5EF4-FFF2-40B4-BE49-F238E27FC236}">
              <a16:creationId xmlns:a16="http://schemas.microsoft.com/office/drawing/2014/main" id="{00000000-0008-0000-07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63832" y="104228"/>
          <a:ext cx="539028" cy="53963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44450</xdr:colOff>
          <xdr:row>130</xdr:row>
          <xdr:rowOff>31750</xdr:rowOff>
        </xdr:from>
        <xdr:to>
          <xdr:col>3</xdr:col>
          <xdr:colOff>1003300</xdr:colOff>
          <xdr:row>132</xdr:row>
          <xdr:rowOff>107950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  <a:ext uri="{FF2B5EF4-FFF2-40B4-BE49-F238E27FC236}">
                  <a16:creationId xmlns:a16="http://schemas.microsoft.com/office/drawing/2014/main" id="{00000000-0008-0000-0700-000001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DEV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45</xdr:col>
      <xdr:colOff>520</xdr:colOff>
      <xdr:row>1</xdr:row>
      <xdr:rowOff>19050</xdr:rowOff>
    </xdr:from>
    <xdr:to>
      <xdr:col>46</xdr:col>
      <xdr:colOff>84982</xdr:colOff>
      <xdr:row>1</xdr:row>
      <xdr:rowOff>295059</xdr:rowOff>
    </xdr:to>
    <xdr:pic macro="[0]!decaler_doite">
      <xdr:nvPicPr>
        <xdr:cNvPr id="13" name="Picture 12">
          <a:extLst>
            <a:ext uri="{FF2B5EF4-FFF2-40B4-BE49-F238E27FC236}">
              <a16:creationId xmlns:a16="http://schemas.microsoft.com/office/drawing/2014/main" id="{00000000-0008-0000-07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36820" y="209550"/>
          <a:ext cx="274962" cy="276009"/>
        </a:xfrm>
        <a:prstGeom prst="rect">
          <a:avLst/>
        </a:prstGeom>
      </xdr:spPr>
    </xdr:pic>
    <xdr:clientData/>
  </xdr:twoCellAnchor>
  <xdr:twoCellAnchor editAs="oneCell">
    <xdr:from>
      <xdr:col>43</xdr:col>
      <xdr:colOff>139700</xdr:colOff>
      <xdr:row>1</xdr:row>
      <xdr:rowOff>19895</xdr:rowOff>
    </xdr:from>
    <xdr:to>
      <xdr:col>45</xdr:col>
      <xdr:colOff>33662</xdr:colOff>
      <xdr:row>1</xdr:row>
      <xdr:rowOff>295904</xdr:rowOff>
    </xdr:to>
    <xdr:pic macro="[0]!decaler_gauche">
      <xdr:nvPicPr>
        <xdr:cNvPr id="14" name="Picture 13">
          <a:extLst>
            <a:ext uri="{FF2B5EF4-FFF2-40B4-BE49-F238E27FC236}">
              <a16:creationId xmlns:a16="http://schemas.microsoft.com/office/drawing/2014/main" id="{00000000-0008-0000-07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95000" y="210395"/>
          <a:ext cx="274962" cy="276009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439614</xdr:colOff>
      <xdr:row>0</xdr:row>
      <xdr:rowOff>104774</xdr:rowOff>
    </xdr:from>
    <xdr:to>
      <xdr:col>3</xdr:col>
      <xdr:colOff>40167</xdr:colOff>
      <xdr:row>2</xdr:row>
      <xdr:rowOff>149827</xdr:rowOff>
    </xdr:to>
    <xdr:pic macro="[0]!_xludf.break">
      <xdr:nvPicPr>
        <xdr:cNvPr id="2" name="Pictur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9614" y="104774"/>
          <a:ext cx="540353" cy="540353"/>
        </a:xfrm>
        <a:prstGeom prst="rect">
          <a:avLst/>
        </a:prstGeom>
      </xdr:spPr>
    </xdr:pic>
    <xdr:clientData/>
  </xdr:twoCellAnchor>
  <xdr:twoCellAnchor editAs="oneCell">
    <xdr:from>
      <xdr:col>3</xdr:col>
      <xdr:colOff>85910</xdr:colOff>
      <xdr:row>0</xdr:row>
      <xdr:rowOff>106072</xdr:rowOff>
    </xdr:from>
    <xdr:to>
      <xdr:col>3</xdr:col>
      <xdr:colOff>625910</xdr:colOff>
      <xdr:row>2</xdr:row>
      <xdr:rowOff>150772</xdr:rowOff>
    </xdr:to>
    <xdr:pic macro="[0]!lunch">
      <xdr:nvPicPr>
        <xdr:cNvPr id="3" name="Picture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24299" y="106072"/>
          <a:ext cx="540000" cy="538589"/>
        </a:xfrm>
        <a:prstGeom prst="rect">
          <a:avLst/>
        </a:prstGeom>
      </xdr:spPr>
    </xdr:pic>
    <xdr:clientData/>
  </xdr:twoCellAnchor>
  <xdr:twoCellAnchor editAs="oneCell">
    <xdr:from>
      <xdr:col>19</xdr:col>
      <xdr:colOff>163253</xdr:colOff>
      <xdr:row>0</xdr:row>
      <xdr:rowOff>107437</xdr:rowOff>
    </xdr:from>
    <xdr:to>
      <xdr:col>22</xdr:col>
      <xdr:colOff>132106</xdr:colOff>
      <xdr:row>2</xdr:row>
      <xdr:rowOff>152490</xdr:rowOff>
    </xdr:to>
    <xdr:pic macro="[0]!changement">
      <xdr:nvPicPr>
        <xdr:cNvPr id="4" name="Picture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41110" y="107437"/>
          <a:ext cx="540353" cy="540958"/>
        </a:xfrm>
        <a:prstGeom prst="rect">
          <a:avLst/>
        </a:prstGeom>
      </xdr:spPr>
    </xdr:pic>
    <xdr:clientData/>
  </xdr:twoCellAnchor>
  <xdr:twoCellAnchor editAs="oneCell">
    <xdr:from>
      <xdr:col>22</xdr:col>
      <xdr:colOff>156533</xdr:colOff>
      <xdr:row>1</xdr:row>
      <xdr:rowOff>196587</xdr:rowOff>
    </xdr:from>
    <xdr:to>
      <xdr:col>24</xdr:col>
      <xdr:colOff>73054</xdr:colOff>
      <xdr:row>2</xdr:row>
      <xdr:rowOff>165705</xdr:rowOff>
    </xdr:to>
    <xdr:pic macro="[0]!AfficheRuban">
      <xdr:nvPicPr>
        <xdr:cNvPr id="6" name="Picture 5"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05890" y="387087"/>
          <a:ext cx="297521" cy="274523"/>
        </a:xfrm>
        <a:prstGeom prst="rect">
          <a:avLst/>
        </a:prstGeom>
      </xdr:spPr>
    </xdr:pic>
    <xdr:clientData/>
  </xdr:twoCellAnchor>
  <xdr:twoCellAnchor editAs="oneCell">
    <xdr:from>
      <xdr:col>22</xdr:col>
      <xdr:colOff>163588</xdr:colOff>
      <xdr:row>0</xdr:row>
      <xdr:rowOff>94451</xdr:rowOff>
    </xdr:from>
    <xdr:to>
      <xdr:col>24</xdr:col>
      <xdr:colOff>70793</xdr:colOff>
      <xdr:row>1</xdr:row>
      <xdr:rowOff>186420</xdr:rowOff>
    </xdr:to>
    <xdr:pic macro="[0]!MasqueRuban">
      <xdr:nvPicPr>
        <xdr:cNvPr id="7" name="Picture 6">
          <a:extLst>
            <a:ext uri="{FF2B5EF4-FFF2-40B4-BE49-F238E27FC236}">
              <a16:creationId xmlns:a16="http://schemas.microsoft.com/office/drawing/2014/main" id="{00000000-0008-0000-08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12945" y="94451"/>
          <a:ext cx="288205" cy="282469"/>
        </a:xfrm>
        <a:prstGeom prst="rect">
          <a:avLst/>
        </a:prstGeom>
      </xdr:spPr>
    </xdr:pic>
    <xdr:clientData/>
  </xdr:twoCellAnchor>
  <xdr:twoCellAnchor editAs="oneCell">
    <xdr:from>
      <xdr:col>3</xdr:col>
      <xdr:colOff>834537</xdr:colOff>
      <xdr:row>0</xdr:row>
      <xdr:rowOff>106539</xdr:rowOff>
    </xdr:from>
    <xdr:to>
      <xdr:col>3</xdr:col>
      <xdr:colOff>1374065</xdr:colOff>
      <xdr:row>2</xdr:row>
      <xdr:rowOff>151239</xdr:rowOff>
    </xdr:to>
    <xdr:pic macro="[0]!KSedit">
      <xdr:nvPicPr>
        <xdr:cNvPr id="8" name="Picture 7">
          <a:extLst>
            <a:ext uri="{FF2B5EF4-FFF2-40B4-BE49-F238E27FC236}">
              <a16:creationId xmlns:a16="http://schemas.microsoft.com/office/drawing/2014/main" id="{00000000-0008-0000-08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777966" y="106539"/>
          <a:ext cx="539528" cy="539093"/>
        </a:xfrm>
        <a:prstGeom prst="rect">
          <a:avLst/>
        </a:prstGeom>
      </xdr:spPr>
    </xdr:pic>
    <xdr:clientData/>
  </xdr:twoCellAnchor>
  <xdr:twoCellAnchor>
    <xdr:from>
      <xdr:col>25</xdr:col>
      <xdr:colOff>120650</xdr:colOff>
      <xdr:row>0</xdr:row>
      <xdr:rowOff>184150</xdr:rowOff>
    </xdr:from>
    <xdr:to>
      <xdr:col>43</xdr:col>
      <xdr:colOff>63500</xdr:colOff>
      <xdr:row>2</xdr:row>
      <xdr:rowOff>38100</xdr:rowOff>
    </xdr:to>
    <xdr:sp macro="" textlink="$AA$2">
      <xdr:nvSpPr>
        <xdr:cNvPr id="5" name="Rectangle: Rounded Corners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/>
      </xdr:nvSpPr>
      <xdr:spPr>
        <a:xfrm>
          <a:off x="7346950" y="184150"/>
          <a:ext cx="3371850" cy="3492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7BB7452F-04C1-4193-B9D7-E2568B89FB45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SAMEDI 15 FEVRIER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46</xdr:col>
      <xdr:colOff>155127</xdr:colOff>
      <xdr:row>0</xdr:row>
      <xdr:rowOff>184484</xdr:rowOff>
    </xdr:from>
    <xdr:to>
      <xdr:col>54</xdr:col>
      <xdr:colOff>28126</xdr:colOff>
      <xdr:row>2</xdr:row>
      <xdr:rowOff>36763</xdr:rowOff>
    </xdr:to>
    <xdr:sp macro="" textlink="$AV$2">
      <xdr:nvSpPr>
        <xdr:cNvPr id="9" name="Rectangle: Rounded Corners 8">
          <a:extLst>
            <a:ext uri="{FF2B5EF4-FFF2-40B4-BE49-F238E27FC236}">
              <a16:creationId xmlns:a16="http://schemas.microsoft.com/office/drawing/2014/main" id="{00000000-0008-0000-0800-000009000000}"/>
            </a:ext>
          </a:extLst>
        </xdr:cNvPr>
        <xdr:cNvSpPr/>
      </xdr:nvSpPr>
      <xdr:spPr>
        <a:xfrm>
          <a:off x="11389335" y="184484"/>
          <a:ext cx="1396999" cy="349696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F9FBD527-818C-401D-B3C1-1D33054307DF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EMT 08H00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54</xdr:col>
      <xdr:colOff>121990</xdr:colOff>
      <xdr:row>0</xdr:row>
      <xdr:rowOff>183816</xdr:rowOff>
    </xdr:from>
    <xdr:to>
      <xdr:col>63</xdr:col>
      <xdr:colOff>68791</xdr:colOff>
      <xdr:row>2</xdr:row>
      <xdr:rowOff>36095</xdr:rowOff>
    </xdr:to>
    <xdr:sp macro="" textlink="$BD$2">
      <xdr:nvSpPr>
        <xdr:cNvPr id="10" name="Rectangle: Rounded Corners 9">
          <a:extLst>
            <a:ext uri="{FF2B5EF4-FFF2-40B4-BE49-F238E27FC236}">
              <a16:creationId xmlns:a16="http://schemas.microsoft.com/office/drawing/2014/main" id="{00000000-0008-0000-0800-00000A000000}"/>
            </a:ext>
          </a:extLst>
        </xdr:cNvPr>
        <xdr:cNvSpPr/>
      </xdr:nvSpPr>
      <xdr:spPr>
        <a:xfrm>
          <a:off x="12880198" y="183816"/>
          <a:ext cx="1661301" cy="349696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CD688738-A2B6-4104-996E-7C4170DEAE29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10H00 - 20H00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3</xdr:col>
      <xdr:colOff>1424032</xdr:colOff>
      <xdr:row>0</xdr:row>
      <xdr:rowOff>104228</xdr:rowOff>
    </xdr:from>
    <xdr:to>
      <xdr:col>5</xdr:col>
      <xdr:colOff>45360</xdr:colOff>
      <xdr:row>2</xdr:row>
      <xdr:rowOff>148560</xdr:rowOff>
    </xdr:to>
    <xdr:pic macro="[0]!FINDligne.FINDligne">
      <xdr:nvPicPr>
        <xdr:cNvPr id="12" name="Picture 11">
          <a:extLst>
            <a:ext uri="{FF2B5EF4-FFF2-40B4-BE49-F238E27FC236}">
              <a16:creationId xmlns:a16="http://schemas.microsoft.com/office/drawing/2014/main" id="{00000000-0008-0000-08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67461" y="104228"/>
          <a:ext cx="539935" cy="5387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44450</xdr:colOff>
          <xdr:row>130</xdr:row>
          <xdr:rowOff>31750</xdr:rowOff>
        </xdr:from>
        <xdr:to>
          <xdr:col>3</xdr:col>
          <xdr:colOff>1003300</xdr:colOff>
          <xdr:row>132</xdr:row>
          <xdr:rowOff>107950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  <a:ext uri="{FF2B5EF4-FFF2-40B4-BE49-F238E27FC236}">
                  <a16:creationId xmlns:a16="http://schemas.microsoft.com/office/drawing/2014/main" id="{00000000-0008-0000-0800-000003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DEV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Merchandise%20Retail%20and%20Revenue%20Enhancement\Bloc%20Sud%20Est\PLANNING\suiviC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Merchandise%20Retail%20and%20Revenue%20Enhancement\Info%20Bloc\FD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9"/>
      <sheetName val="listing"/>
    </sheetNames>
    <sheetDataSet>
      <sheetData sheetId="0"/>
      <sheetData sheetId="1">
        <row r="4">
          <cell r="A4" t="str">
            <v>ADELINE</v>
          </cell>
        </row>
        <row r="5">
          <cell r="A5" t="str">
            <v>AGATHE</v>
          </cell>
        </row>
        <row r="6">
          <cell r="A6" t="str">
            <v>ALEXANDRA</v>
          </cell>
        </row>
        <row r="7">
          <cell r="A7" t="str">
            <v>ALEXANDRE</v>
          </cell>
        </row>
        <row r="8">
          <cell r="A8" t="str">
            <v>ANNE</v>
          </cell>
        </row>
        <row r="9">
          <cell r="A9" t="str">
            <v>ANTONIN</v>
          </cell>
        </row>
        <row r="10">
          <cell r="A10" t="str">
            <v>BIETRIX</v>
          </cell>
        </row>
        <row r="11">
          <cell r="A11" t="str">
            <v>CHLOE</v>
          </cell>
        </row>
        <row r="12">
          <cell r="A12" t="str">
            <v>CLAIRE</v>
          </cell>
        </row>
        <row r="13">
          <cell r="A13" t="str">
            <v>CYRIELLE</v>
          </cell>
        </row>
        <row r="14">
          <cell r="A14" t="str">
            <v>DENIS</v>
          </cell>
        </row>
        <row r="15">
          <cell r="A15" t="str">
            <v>EDSON</v>
          </cell>
        </row>
        <row r="16">
          <cell r="A16" t="str">
            <v>ELOISE</v>
          </cell>
        </row>
        <row r="17">
          <cell r="A17" t="str">
            <v>ENZO</v>
          </cell>
        </row>
        <row r="18">
          <cell r="A18" t="str">
            <v>FANNY</v>
          </cell>
        </row>
        <row r="19">
          <cell r="A19" t="str">
            <v>FATIHA</v>
          </cell>
        </row>
        <row r="20">
          <cell r="A20" t="str">
            <v>FATIMA</v>
          </cell>
        </row>
        <row r="21">
          <cell r="A21" t="str">
            <v>GEMA</v>
          </cell>
        </row>
        <row r="22">
          <cell r="A22" t="str">
            <v>GUILIA</v>
          </cell>
        </row>
        <row r="23">
          <cell r="A23" t="str">
            <v>GUILLAUME</v>
          </cell>
        </row>
        <row r="24">
          <cell r="A24" t="str">
            <v>ISABEL</v>
          </cell>
        </row>
        <row r="25">
          <cell r="A25" t="str">
            <v>JANNA</v>
          </cell>
        </row>
        <row r="26">
          <cell r="A26" t="str">
            <v>JENNIFER</v>
          </cell>
        </row>
        <row r="27">
          <cell r="A27" t="str">
            <v>JOEL</v>
          </cell>
        </row>
        <row r="28">
          <cell r="A28" t="str">
            <v>JULIANA</v>
          </cell>
        </row>
        <row r="29">
          <cell r="A29" t="str">
            <v>KENZA</v>
          </cell>
        </row>
        <row r="30">
          <cell r="A30" t="str">
            <v>KYLLIAN</v>
          </cell>
        </row>
        <row r="31">
          <cell r="A31" t="str">
            <v>LAURA</v>
          </cell>
        </row>
        <row r="32">
          <cell r="A32" t="str">
            <v>LAURIE</v>
          </cell>
        </row>
        <row r="33">
          <cell r="A33" t="str">
            <v>LAURINE</v>
          </cell>
        </row>
        <row r="34">
          <cell r="A34" t="str">
            <v>LAURINE L</v>
          </cell>
        </row>
        <row r="35">
          <cell r="A35" t="str">
            <v>LEANA</v>
          </cell>
        </row>
        <row r="36">
          <cell r="A36" t="str">
            <v>LOMANELLA</v>
          </cell>
        </row>
        <row r="37">
          <cell r="A37" t="str">
            <v>MAEHVA</v>
          </cell>
        </row>
        <row r="38">
          <cell r="A38" t="str">
            <v>MARIA STEFANIA</v>
          </cell>
        </row>
        <row r="39">
          <cell r="A39" t="str">
            <v>MARIE</v>
          </cell>
        </row>
        <row r="40">
          <cell r="A40" t="str">
            <v>MARION</v>
          </cell>
        </row>
        <row r="41">
          <cell r="A41" t="str">
            <v>MELANIE B</v>
          </cell>
        </row>
        <row r="42">
          <cell r="A42" t="str">
            <v>MELANIE P</v>
          </cell>
        </row>
        <row r="43">
          <cell r="A43" t="str">
            <v>MOHAMMED</v>
          </cell>
        </row>
        <row r="44">
          <cell r="A44" t="str">
            <v>NATALIA</v>
          </cell>
        </row>
        <row r="45">
          <cell r="A45" t="str">
            <v>NICOLAS</v>
          </cell>
        </row>
        <row r="46">
          <cell r="A46" t="str">
            <v>NICOLAS D</v>
          </cell>
        </row>
        <row r="47">
          <cell r="A47" t="str">
            <v>NOEMIE</v>
          </cell>
        </row>
        <row r="48">
          <cell r="A48" t="str">
            <v>NORMA</v>
          </cell>
        </row>
        <row r="49">
          <cell r="A49" t="str">
            <v>NOUZHA</v>
          </cell>
        </row>
        <row r="50">
          <cell r="A50" t="str">
            <v>OLIVIER</v>
          </cell>
        </row>
        <row r="51">
          <cell r="A51" t="str">
            <v>PILY</v>
          </cell>
        </row>
        <row r="52">
          <cell r="A52" t="str">
            <v>RITA</v>
          </cell>
        </row>
        <row r="53">
          <cell r="A53" t="str">
            <v>ROBIN</v>
          </cell>
        </row>
        <row r="54">
          <cell r="A54" t="str">
            <v>SABRINA</v>
          </cell>
        </row>
        <row r="55">
          <cell r="A55" t="str">
            <v>SABRYA</v>
          </cell>
        </row>
        <row r="56">
          <cell r="A56" t="str">
            <v>SANDRINE</v>
          </cell>
        </row>
        <row r="57">
          <cell r="A57" t="str">
            <v>SERENA</v>
          </cell>
        </row>
        <row r="58">
          <cell r="A58" t="str">
            <v>STEFANIA</v>
          </cell>
        </row>
        <row r="59">
          <cell r="A59" t="str">
            <v>TAMI</v>
          </cell>
        </row>
        <row r="60">
          <cell r="A60" t="str">
            <v>TIFFANY</v>
          </cell>
        </row>
        <row r="61">
          <cell r="A61" t="str">
            <v>WILSON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1"/>
      <sheetName val="N2"/>
      <sheetName val="N3"/>
      <sheetName val="N4"/>
      <sheetName val="N5"/>
      <sheetName val="N6"/>
      <sheetName val="N7"/>
      <sheetName val="N8"/>
      <sheetName val="N9"/>
      <sheetName val="9"/>
      <sheetName val="N10"/>
      <sheetName val="N11"/>
      <sheetName val="N12"/>
      <sheetName val="N13"/>
      <sheetName val="N14"/>
      <sheetName val="N15"/>
      <sheetName val="N16"/>
      <sheetName val="N17"/>
      <sheetName val="N18"/>
      <sheetName val="N19"/>
      <sheetName val="N20"/>
      <sheetName val="N21"/>
      <sheetName val="N22"/>
      <sheetName val="N23"/>
      <sheetName val="N24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N25"/>
      <sheetName val="N26"/>
      <sheetName val="N27"/>
      <sheetName val="N28"/>
      <sheetName val="29"/>
      <sheetName val="N30"/>
      <sheetName val="N31"/>
      <sheetName val="N32"/>
      <sheetName val="N33"/>
      <sheetName val="N34"/>
      <sheetName val="35"/>
      <sheetName val="N36"/>
      <sheetName val="N37"/>
      <sheetName val="38"/>
      <sheetName val="N39"/>
      <sheetName val="N40"/>
      <sheetName val="N41"/>
      <sheetName val="42"/>
      <sheetName val="43"/>
      <sheetName val="N44"/>
      <sheetName val="N45"/>
      <sheetName val="N46"/>
      <sheetName val="N47"/>
      <sheetName val="N48"/>
      <sheetName val="N49"/>
      <sheetName val="N50"/>
      <sheetName val="N51"/>
      <sheetName val="52"/>
      <sheetName val="N53"/>
      <sheetName val="54"/>
      <sheetName val="N55"/>
      <sheetName val="N56"/>
      <sheetName val="N57"/>
      <sheetName val="N58"/>
      <sheetName val="59"/>
      <sheetName val="N60"/>
      <sheetName val="N61"/>
      <sheetName val="N62"/>
      <sheetName val="63"/>
      <sheetName val="64"/>
      <sheetName val="N65"/>
      <sheetName val="66"/>
      <sheetName val="67"/>
      <sheetName val="68"/>
      <sheetName val="69"/>
      <sheetName val="70"/>
      <sheetName val="71"/>
      <sheetName val="72"/>
      <sheetName val="73"/>
      <sheetName val="74"/>
      <sheetName val="75"/>
      <sheetName val="76"/>
      <sheetName val="77"/>
      <sheetName val="78"/>
      <sheetName val="N79"/>
      <sheetName val="80"/>
      <sheetName val="listing"/>
      <sheetName val="matrice"/>
      <sheetName val="Sheet2"/>
      <sheetName val="FDC"/>
      <sheetName val="N29"/>
      <sheetName val="51"/>
      <sheetName val="Sheet1"/>
      <sheetName val="Sheet21"/>
      <sheetName val="Sheet2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 refreshError="1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 refreshError="1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>
        <row r="1">
          <cell r="A1" t="str">
            <v>GIULIA</v>
          </cell>
          <cell r="B1" t="str">
            <v>CATAGNA</v>
          </cell>
          <cell r="C1">
            <v>215043</v>
          </cell>
          <cell r="D1">
            <v>1</v>
          </cell>
        </row>
        <row r="2">
          <cell r="A2" t="str">
            <v>NOUZHA</v>
          </cell>
          <cell r="B2" t="str">
            <v>CHASSERIAUD</v>
          </cell>
          <cell r="C2">
            <v>131849</v>
          </cell>
          <cell r="D2">
            <v>2</v>
          </cell>
        </row>
        <row r="3">
          <cell r="A3" t="str">
            <v>JULIANA</v>
          </cell>
          <cell r="B3" t="str">
            <v>DA SILVA RIBEIRO</v>
          </cell>
          <cell r="C3">
            <v>213014</v>
          </cell>
          <cell r="D3">
            <v>3</v>
          </cell>
        </row>
        <row r="4">
          <cell r="A4" t="str">
            <v>SANDRINE</v>
          </cell>
          <cell r="B4" t="str">
            <v>DEMAREST</v>
          </cell>
          <cell r="C4">
            <v>129343</v>
          </cell>
          <cell r="D4">
            <v>4</v>
          </cell>
        </row>
        <row r="5">
          <cell r="A5" t="str">
            <v>ELOISE</v>
          </cell>
          <cell r="B5" t="str">
            <v>LAURENT</v>
          </cell>
          <cell r="C5">
            <v>228603</v>
          </cell>
          <cell r="D5">
            <v>5</v>
          </cell>
        </row>
        <row r="6">
          <cell r="A6" t="str">
            <v>NICOLAS D</v>
          </cell>
          <cell r="B6" t="str">
            <v>DANIS OVA</v>
          </cell>
          <cell r="C6">
            <v>211323</v>
          </cell>
          <cell r="D6">
            <v>6</v>
          </cell>
        </row>
        <row r="7">
          <cell r="A7" t="str">
            <v>NICOLAS</v>
          </cell>
          <cell r="B7" t="str">
            <v>HENRY</v>
          </cell>
          <cell r="C7">
            <v>178973</v>
          </cell>
          <cell r="D7">
            <v>7</v>
          </cell>
        </row>
        <row r="8">
          <cell r="A8" t="str">
            <v>FANNY</v>
          </cell>
          <cell r="B8" t="str">
            <v>HERODOTE</v>
          </cell>
          <cell r="C8">
            <v>217213</v>
          </cell>
          <cell r="D8">
            <v>8</v>
          </cell>
        </row>
        <row r="9">
          <cell r="A9" t="str">
            <v>LAURINE L</v>
          </cell>
          <cell r="B9" t="str">
            <v>LAPOINTE</v>
          </cell>
          <cell r="C9">
            <v>223827</v>
          </cell>
          <cell r="D9">
            <v>9</v>
          </cell>
        </row>
        <row r="10">
          <cell r="A10" t="str">
            <v>DENIS</v>
          </cell>
          <cell r="B10" t="str">
            <v>LE GUILLOUX</v>
          </cell>
          <cell r="C10">
            <v>130618</v>
          </cell>
          <cell r="D10">
            <v>10</v>
          </cell>
        </row>
        <row r="11">
          <cell r="A11" t="str">
            <v>MARIA STEFANIA</v>
          </cell>
          <cell r="B11" t="str">
            <v>MAIUOLO</v>
          </cell>
          <cell r="C11">
            <v>207454</v>
          </cell>
          <cell r="D11">
            <v>11</v>
          </cell>
        </row>
        <row r="12">
          <cell r="A12" t="str">
            <v>NATALIA</v>
          </cell>
          <cell r="B12" t="str">
            <v>MUTUBERRIA</v>
          </cell>
          <cell r="C12">
            <v>130263</v>
          </cell>
          <cell r="D12">
            <v>12</v>
          </cell>
        </row>
        <row r="13">
          <cell r="A13" t="str">
            <v>LAURINE</v>
          </cell>
          <cell r="B13" t="str">
            <v>PALAYER</v>
          </cell>
          <cell r="C13">
            <v>210101</v>
          </cell>
          <cell r="D13">
            <v>13</v>
          </cell>
        </row>
        <row r="14">
          <cell r="A14" t="str">
            <v>MELANIE P</v>
          </cell>
          <cell r="B14" t="str">
            <v>PARVEDY</v>
          </cell>
          <cell r="C14">
            <v>209432</v>
          </cell>
          <cell r="D14">
            <v>14</v>
          </cell>
        </row>
        <row r="15">
          <cell r="A15" t="str">
            <v>MAHEVA</v>
          </cell>
          <cell r="B15" t="str">
            <v>RAYER</v>
          </cell>
          <cell r="C15">
            <v>209802</v>
          </cell>
          <cell r="D15">
            <v>15</v>
          </cell>
        </row>
        <row r="16">
          <cell r="A16" t="str">
            <v>ADELINE</v>
          </cell>
          <cell r="B16" t="str">
            <v>BOSSARD</v>
          </cell>
          <cell r="C16">
            <v>217099</v>
          </cell>
          <cell r="D16">
            <v>16</v>
          </cell>
        </row>
        <row r="17">
          <cell r="A17" t="str">
            <v>YOUNES</v>
          </cell>
          <cell r="B17" t="str">
            <v>KADDOURI</v>
          </cell>
          <cell r="C17">
            <v>219062</v>
          </cell>
          <cell r="D17">
            <v>17</v>
          </cell>
        </row>
        <row r="18">
          <cell r="A18" t="str">
            <v>ANTONIN</v>
          </cell>
          <cell r="B18" t="str">
            <v>OUVRARD</v>
          </cell>
          <cell r="C18">
            <v>214435</v>
          </cell>
          <cell r="D18">
            <v>18</v>
          </cell>
        </row>
        <row r="19">
          <cell r="A19" t="str">
            <v>AGATHE</v>
          </cell>
          <cell r="B19" t="str">
            <v>DONNE</v>
          </cell>
          <cell r="C19">
            <v>227853</v>
          </cell>
          <cell r="D19">
            <v>19</v>
          </cell>
        </row>
        <row r="20">
          <cell r="A20" t="str">
            <v>YOUNOUSSA</v>
          </cell>
          <cell r="B20" t="str">
            <v>ALI MZE</v>
          </cell>
          <cell r="C20">
            <v>134783</v>
          </cell>
          <cell r="D20">
            <v>20</v>
          </cell>
        </row>
        <row r="21">
          <cell r="A21" t="str">
            <v>SABRINA</v>
          </cell>
          <cell r="B21" t="str">
            <v>BEN ALI</v>
          </cell>
          <cell r="C21">
            <v>131056</v>
          </cell>
          <cell r="D21">
            <v>21</v>
          </cell>
        </row>
        <row r="22">
          <cell r="A22" t="str">
            <v>ALEXANDRA</v>
          </cell>
          <cell r="B22" t="str">
            <v>BERNARD</v>
          </cell>
          <cell r="C22">
            <v>187077</v>
          </cell>
          <cell r="D22">
            <v>22</v>
          </cell>
        </row>
        <row r="23">
          <cell r="A23" t="str">
            <v>CHLOE</v>
          </cell>
          <cell r="B23" t="str">
            <v>BIGEY</v>
          </cell>
          <cell r="C23">
            <v>208777</v>
          </cell>
          <cell r="D23">
            <v>23</v>
          </cell>
        </row>
        <row r="24">
          <cell r="A24" t="str">
            <v>JOEL</v>
          </cell>
          <cell r="B24" t="str">
            <v>BOSSERT</v>
          </cell>
          <cell r="C24">
            <v>216655</v>
          </cell>
          <cell r="D24">
            <v>24</v>
          </cell>
        </row>
        <row r="25">
          <cell r="A25" t="str">
            <v>SABRYA</v>
          </cell>
          <cell r="B25" t="str">
            <v>HOUHOU</v>
          </cell>
          <cell r="C25">
            <v>201702</v>
          </cell>
          <cell r="D25">
            <v>25</v>
          </cell>
        </row>
        <row r="26">
          <cell r="A26" t="str">
            <v>CYRIELLE</v>
          </cell>
          <cell r="B26" t="str">
            <v>GALINIER</v>
          </cell>
          <cell r="C26">
            <v>199651</v>
          </cell>
          <cell r="D26">
            <v>26</v>
          </cell>
        </row>
        <row r="27">
          <cell r="A27" t="str">
            <v>SERENA</v>
          </cell>
          <cell r="B27" t="str">
            <v>SALAMINO</v>
          </cell>
          <cell r="C27">
            <v>157078</v>
          </cell>
          <cell r="D27">
            <v>27</v>
          </cell>
        </row>
        <row r="28">
          <cell r="A28" t="str">
            <v>MARIE</v>
          </cell>
          <cell r="B28" t="str">
            <v>LEMERY</v>
          </cell>
          <cell r="C28">
            <v>221468</v>
          </cell>
          <cell r="D28">
            <v>28</v>
          </cell>
        </row>
        <row r="29">
          <cell r="A29" t="str">
            <v>JANNA</v>
          </cell>
          <cell r="B29" t="str">
            <v>ELSIBAI</v>
          </cell>
          <cell r="C29">
            <v>229423</v>
          </cell>
          <cell r="D29">
            <v>29</v>
          </cell>
        </row>
        <row r="30">
          <cell r="A30" t="str">
            <v>OLIVIER</v>
          </cell>
          <cell r="B30" t="str">
            <v>TARDIEU</v>
          </cell>
          <cell r="C30">
            <v>123360</v>
          </cell>
          <cell r="D30">
            <v>30</v>
          </cell>
        </row>
        <row r="31">
          <cell r="A31"/>
          <cell r="B31"/>
          <cell r="C31"/>
          <cell r="D31">
            <v>31</v>
          </cell>
        </row>
        <row r="32">
          <cell r="A32" t="str">
            <v>NOEMIE</v>
          </cell>
          <cell r="B32" t="str">
            <v>LOUCHE</v>
          </cell>
          <cell r="C32">
            <v>206990</v>
          </cell>
          <cell r="D32">
            <v>32</v>
          </cell>
        </row>
        <row r="33">
          <cell r="A33" t="str">
            <v>LEANA</v>
          </cell>
          <cell r="B33" t="str">
            <v>TOMASINI</v>
          </cell>
          <cell r="C33">
            <v>219680</v>
          </cell>
          <cell r="D33">
            <v>33</v>
          </cell>
        </row>
        <row r="34">
          <cell r="A34" t="str">
            <v>JENNIFER</v>
          </cell>
          <cell r="B34" t="str">
            <v>BELOTTI</v>
          </cell>
          <cell r="C34">
            <v>208772</v>
          </cell>
          <cell r="D34">
            <v>34</v>
          </cell>
        </row>
        <row r="35">
          <cell r="A35"/>
          <cell r="B35"/>
          <cell r="C35"/>
          <cell r="D35">
            <v>35</v>
          </cell>
        </row>
        <row r="36">
          <cell r="A36" t="str">
            <v>MOHAMED</v>
          </cell>
          <cell r="B36" t="str">
            <v>ABDOULZLIME</v>
          </cell>
          <cell r="C36">
            <v>98742</v>
          </cell>
          <cell r="D36">
            <v>36</v>
          </cell>
        </row>
        <row r="37">
          <cell r="A37" t="str">
            <v>KYLLIAN</v>
          </cell>
          <cell r="B37" t="str">
            <v>DILANGE FLAMANT</v>
          </cell>
          <cell r="C37">
            <v>174150</v>
          </cell>
          <cell r="D37">
            <v>37</v>
          </cell>
        </row>
        <row r="38">
          <cell r="A38"/>
          <cell r="B38"/>
          <cell r="C38"/>
          <cell r="D38">
            <v>38</v>
          </cell>
        </row>
        <row r="39">
          <cell r="A39" t="str">
            <v>GEMA</v>
          </cell>
          <cell r="B39" t="str">
            <v>ESCOBAR MOLERO</v>
          </cell>
          <cell r="C39">
            <v>212246</v>
          </cell>
          <cell r="D39">
            <v>39</v>
          </cell>
        </row>
        <row r="40">
          <cell r="A40" t="str">
            <v>ISABEL</v>
          </cell>
          <cell r="B40" t="str">
            <v>GARCIA</v>
          </cell>
          <cell r="C40">
            <v>9168</v>
          </cell>
          <cell r="D40">
            <v>40</v>
          </cell>
        </row>
        <row r="41">
          <cell r="A41" t="str">
            <v>FATIHA</v>
          </cell>
          <cell r="B41" t="str">
            <v>HARA</v>
          </cell>
          <cell r="C41">
            <v>9885</v>
          </cell>
          <cell r="D41">
            <v>41</v>
          </cell>
        </row>
        <row r="42">
          <cell r="A42"/>
          <cell r="B42"/>
          <cell r="C42"/>
          <cell r="D42">
            <v>42</v>
          </cell>
        </row>
        <row r="43">
          <cell r="A43"/>
          <cell r="B43"/>
          <cell r="C43"/>
          <cell r="D43">
            <v>43</v>
          </cell>
        </row>
        <row r="44">
          <cell r="A44" t="str">
            <v>EDSON</v>
          </cell>
          <cell r="B44" t="str">
            <v>PHEDRE</v>
          </cell>
          <cell r="C44">
            <v>178005</v>
          </cell>
          <cell r="D44">
            <v>44</v>
          </cell>
        </row>
        <row r="45">
          <cell r="A45" t="str">
            <v>PILY</v>
          </cell>
          <cell r="B45" t="str">
            <v>RUIZ COLAS</v>
          </cell>
          <cell r="C45">
            <v>82900</v>
          </cell>
          <cell r="D45">
            <v>45</v>
          </cell>
        </row>
        <row r="46">
          <cell r="A46" t="str">
            <v>LAURA</v>
          </cell>
          <cell r="B46" t="str">
            <v>VAGLIO</v>
          </cell>
          <cell r="C46">
            <v>215815</v>
          </cell>
          <cell r="D46">
            <v>46</v>
          </cell>
        </row>
        <row r="47">
          <cell r="A47" t="str">
            <v>ENZO</v>
          </cell>
          <cell r="B47" t="str">
            <v>LEPLAIGE</v>
          </cell>
          <cell r="C47">
            <v>225767</v>
          </cell>
          <cell r="D47">
            <v>47</v>
          </cell>
        </row>
        <row r="48">
          <cell r="A48" t="str">
            <v>MELANIE B</v>
          </cell>
          <cell r="B48" t="str">
            <v>BARREAU</v>
          </cell>
          <cell r="C48">
            <v>208823</v>
          </cell>
          <cell r="D48">
            <v>48</v>
          </cell>
        </row>
        <row r="49">
          <cell r="A49" t="str">
            <v>ANNE</v>
          </cell>
          <cell r="B49" t="str">
            <v>CHAMBAULT</v>
          </cell>
          <cell r="C49">
            <v>19054</v>
          </cell>
          <cell r="D49">
            <v>49</v>
          </cell>
        </row>
        <row r="50">
          <cell r="A50" t="str">
            <v>TAMI</v>
          </cell>
          <cell r="B50" t="str">
            <v>EL HAJJAOUI</v>
          </cell>
          <cell r="C50">
            <v>138402</v>
          </cell>
          <cell r="D50">
            <v>50</v>
          </cell>
        </row>
        <row r="51">
          <cell r="A51"/>
          <cell r="B51"/>
          <cell r="C51"/>
          <cell r="D51">
            <v>51</v>
          </cell>
        </row>
        <row r="52">
          <cell r="A52"/>
          <cell r="B52"/>
          <cell r="C52"/>
          <cell r="D52">
            <v>52</v>
          </cell>
        </row>
        <row r="53">
          <cell r="A53" t="str">
            <v>WILSON</v>
          </cell>
          <cell r="B53" t="str">
            <v>LAQUINDANUM</v>
          </cell>
          <cell r="C53">
            <v>228289</v>
          </cell>
          <cell r="D53">
            <v>53</v>
          </cell>
        </row>
        <row r="54">
          <cell r="A54"/>
          <cell r="B54"/>
          <cell r="C54"/>
          <cell r="D54">
            <v>54</v>
          </cell>
        </row>
        <row r="55">
          <cell r="A55" t="str">
            <v>NORMA</v>
          </cell>
          <cell r="B55" t="str">
            <v>STEFANELLI MORENO</v>
          </cell>
          <cell r="C55">
            <v>174953</v>
          </cell>
          <cell r="D55">
            <v>55</v>
          </cell>
        </row>
        <row r="56">
          <cell r="A56" t="str">
            <v>RITA</v>
          </cell>
          <cell r="B56" t="str">
            <v>YIRENKYI-AMPOMAH</v>
          </cell>
          <cell r="C56">
            <v>148800</v>
          </cell>
          <cell r="D56">
            <v>56</v>
          </cell>
        </row>
        <row r="57">
          <cell r="A57" t="str">
            <v>FATIMA</v>
          </cell>
          <cell r="B57" t="str">
            <v>MARAZ</v>
          </cell>
          <cell r="C57">
            <v>94372</v>
          </cell>
          <cell r="D57">
            <v>57</v>
          </cell>
        </row>
        <row r="58">
          <cell r="A58" t="str">
            <v>LAURIE</v>
          </cell>
          <cell r="B58" t="str">
            <v>VERLEYE</v>
          </cell>
          <cell r="C58">
            <v>225652</v>
          </cell>
          <cell r="D58">
            <v>58</v>
          </cell>
        </row>
        <row r="59">
          <cell r="A59" t="str">
            <v>BIETRIX</v>
          </cell>
          <cell r="B59" t="str">
            <v>POTIER</v>
          </cell>
          <cell r="C59">
            <v>220067</v>
          </cell>
          <cell r="D59">
            <v>59</v>
          </cell>
        </row>
        <row r="60">
          <cell r="A60" t="str">
            <v>ROBIN</v>
          </cell>
          <cell r="B60" t="str">
            <v>LANCELIN</v>
          </cell>
          <cell r="C60">
            <v>218711</v>
          </cell>
          <cell r="D60">
            <v>60</v>
          </cell>
        </row>
        <row r="61">
          <cell r="A61" t="str">
            <v>ALEXANDRE</v>
          </cell>
          <cell r="B61" t="str">
            <v>ROYER</v>
          </cell>
          <cell r="C61">
            <v>223961</v>
          </cell>
          <cell r="D61">
            <v>61</v>
          </cell>
        </row>
        <row r="62">
          <cell r="A62" t="str">
            <v>TIFFANY</v>
          </cell>
          <cell r="B62" t="str">
            <v>BOUVIER</v>
          </cell>
          <cell r="C62">
            <v>197745</v>
          </cell>
          <cell r="D62">
            <v>62</v>
          </cell>
        </row>
        <row r="63">
          <cell r="A63"/>
          <cell r="B63"/>
          <cell r="C63"/>
          <cell r="D63">
            <v>63</v>
          </cell>
        </row>
        <row r="64">
          <cell r="A64"/>
          <cell r="B64"/>
          <cell r="C64"/>
          <cell r="D64">
            <v>64</v>
          </cell>
        </row>
        <row r="65">
          <cell r="A65" t="str">
            <v>GUILLAUME</v>
          </cell>
          <cell r="B65" t="str">
            <v>JOSEPH</v>
          </cell>
          <cell r="C65">
            <v>226404</v>
          </cell>
          <cell r="D65">
            <v>65</v>
          </cell>
        </row>
        <row r="66">
          <cell r="A66"/>
          <cell r="B66"/>
          <cell r="C66"/>
          <cell r="D66">
            <v>66</v>
          </cell>
        </row>
        <row r="67">
          <cell r="A67"/>
          <cell r="B67"/>
          <cell r="C67"/>
          <cell r="D67">
            <v>67</v>
          </cell>
        </row>
        <row r="68">
          <cell r="A68"/>
          <cell r="B68"/>
          <cell r="C68"/>
          <cell r="D68">
            <v>68</v>
          </cell>
        </row>
        <row r="69">
          <cell r="A69"/>
          <cell r="B69"/>
          <cell r="C69"/>
          <cell r="D69">
            <v>69</v>
          </cell>
        </row>
        <row r="70">
          <cell r="A70"/>
          <cell r="B70"/>
          <cell r="C70"/>
          <cell r="D70">
            <v>70</v>
          </cell>
        </row>
        <row r="71">
          <cell r="A71"/>
          <cell r="B71"/>
          <cell r="C71"/>
          <cell r="D71">
            <v>71</v>
          </cell>
        </row>
        <row r="72">
          <cell r="A72"/>
          <cell r="B72"/>
          <cell r="C72"/>
          <cell r="D72">
            <v>72</v>
          </cell>
        </row>
        <row r="73">
          <cell r="A73"/>
          <cell r="B73"/>
          <cell r="C73"/>
          <cell r="D73">
            <v>73</v>
          </cell>
        </row>
        <row r="74">
          <cell r="A74"/>
          <cell r="B74"/>
          <cell r="C74"/>
          <cell r="D74">
            <v>74</v>
          </cell>
        </row>
        <row r="75">
          <cell r="A75"/>
          <cell r="B75"/>
          <cell r="C75"/>
          <cell r="D75">
            <v>75</v>
          </cell>
        </row>
        <row r="76">
          <cell r="A76"/>
          <cell r="B76"/>
          <cell r="C76"/>
          <cell r="D76">
            <v>76</v>
          </cell>
        </row>
        <row r="77">
          <cell r="A77"/>
          <cell r="B77"/>
          <cell r="C77"/>
          <cell r="D77">
            <v>77</v>
          </cell>
        </row>
        <row r="78">
          <cell r="A78"/>
          <cell r="B78"/>
          <cell r="C78"/>
          <cell r="D78">
            <v>78</v>
          </cell>
        </row>
        <row r="79">
          <cell r="A79" t="str">
            <v>MARION</v>
          </cell>
          <cell r="B79" t="str">
            <v>LEFEBVRE</v>
          </cell>
          <cell r="C79">
            <v>214213</v>
          </cell>
          <cell r="D79">
            <v>79</v>
          </cell>
        </row>
        <row r="80">
          <cell r="A80"/>
          <cell r="B80"/>
          <cell r="C80"/>
          <cell r="D80">
            <v>80</v>
          </cell>
        </row>
      </sheetData>
      <sheetData sheetId="100"/>
      <sheetData sheetId="101"/>
      <sheetData sheetId="102" refreshError="1"/>
      <sheetData sheetId="103"/>
      <sheetData sheetId="104"/>
      <sheetData sheetId="105" refreshError="1"/>
      <sheetData sheetId="106" refreshError="1"/>
      <sheetData sheetId="107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30FAD2C-773E-4B9F-A8B9-B70125F2DE5D}" name="FOdim" displayName="FOdim" ref="A2:E30" totalsRowShown="0" headerRowDxfId="20">
  <autoFilter ref="A2:E30" xr:uid="{3269DF19-161D-454E-9562-B3A8BBE88207}"/>
  <tableColumns count="5">
    <tableColumn id="1" xr3:uid="{00A79346-3675-4463-920D-DB883154524B}" name="CM"/>
    <tableColumn id="2" xr3:uid="{C3E9E24D-E9CA-471A-9A93-87C2F5B431F1}" name="INTITULE"/>
    <tableColumn id="3" xr3:uid="{B7577CAD-AB45-4573-AAAD-547D748DF2B8}" name="LIEU"/>
    <tableColumn id="4" xr3:uid="{B7CD203E-E809-46A9-A2E5-30B35E058372}" name="DEBUT" dataDxfId="19"/>
    <tableColumn id="5" xr3:uid="{DBB2FED8-DB26-4721-B146-1E78470AB8FD}" name="FIN" dataDxfId="18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59A4118-A021-4DD1-9501-77C46264829B}" name="FOlun" displayName="FOlun" ref="G2:K30" totalsRowShown="0" headerRowDxfId="17">
  <autoFilter ref="G2:K30" xr:uid="{37FACB27-3A26-4608-95DC-C37A57AC7053}"/>
  <tableColumns count="5">
    <tableColumn id="1" xr3:uid="{95E9D6CE-78DD-4937-9290-020CD1259F75}" name="CM"/>
    <tableColumn id="2" xr3:uid="{FB47141A-C2AD-4A0D-8C5F-93008C9760C5}" name="INTITULE"/>
    <tableColumn id="3" xr3:uid="{4D3ADFDF-DA1B-4701-8DEF-F3A06C72DC15}" name="LIEU"/>
    <tableColumn id="4" xr3:uid="{83AE69A9-0D3F-42A8-9058-541FB7250863}" name="DEBUT" dataDxfId="16"/>
    <tableColumn id="5" xr3:uid="{940D9D15-D6A3-44E3-B238-2F87CFC5852A}" name="FIN" dataDxfId="15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4DE2BFB2-946A-4771-ACA2-8333CD5E8515}" name="FOmar" displayName="FOmar" ref="M2:Q30" totalsRowShown="0" headerRowDxfId="14">
  <autoFilter ref="M2:Q30" xr:uid="{7DEB8421-CDEF-45FE-8B38-0DC2527EDDB6}"/>
  <tableColumns count="5">
    <tableColumn id="1" xr3:uid="{EE39EAFC-5096-4DC6-AC1F-BB78B4EF043F}" name="CM"/>
    <tableColumn id="2" xr3:uid="{1A4A615B-FB6C-4019-987F-BB653B983768}" name="INTITULE"/>
    <tableColumn id="3" xr3:uid="{3E5B9623-7744-47F4-A949-194E69725DED}" name="LIEU"/>
    <tableColumn id="4" xr3:uid="{F284C981-9C30-4794-ADA5-49E1118BE48A}" name="DEBUT" dataDxfId="13"/>
    <tableColumn id="5" xr3:uid="{D18B1C14-DEFB-4CDB-A08D-0072F520F308}" name="FIN" dataDxfId="12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57FAB7E4-09B4-44CA-9FDD-31A54D3F72A6}" name="FOmer" displayName="FOmer" ref="S2:W30" totalsRowShown="0" headerRowDxfId="11">
  <autoFilter ref="S2:W30" xr:uid="{2B2D7A1F-0DF6-417C-A26D-65224414719D}"/>
  <tableColumns count="5">
    <tableColumn id="1" xr3:uid="{DD2E20EF-CF96-45C2-8BDC-1F7ACC9E0BB7}" name="CM"/>
    <tableColumn id="2" xr3:uid="{7F4921FB-986D-4127-9497-2D58CA07D663}" name="INTITULE"/>
    <tableColumn id="3" xr3:uid="{E0E34FC6-6670-49C9-9388-0859E86B5520}" name="LIEU"/>
    <tableColumn id="4" xr3:uid="{37DBFBED-1BFD-4A29-A3EF-BB0DFF1F7A57}" name="DEBUT" dataDxfId="10"/>
    <tableColumn id="5" xr3:uid="{62AC36A2-06EC-441F-90BC-9BE310A919F3}" name="FIN" dataDxfId="9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905E43C-CA97-4485-931B-2F2649BBBCA3}" name="FOjeu" displayName="FOjeu" ref="Y2:AC30" totalsRowShown="0" headerRowDxfId="8">
  <autoFilter ref="Y2:AC30" xr:uid="{1627D03C-21BF-43CB-BED5-93CA807E15F1}"/>
  <tableColumns count="5">
    <tableColumn id="1" xr3:uid="{D4D53E2E-716D-4804-BBEE-F67E3C756BFA}" name="CM"/>
    <tableColumn id="2" xr3:uid="{0BE3DC0A-8FA4-4772-8F6F-27FBE0DC60F0}" name="INTITULE"/>
    <tableColumn id="3" xr3:uid="{0CD27EFD-0DCA-497B-99AD-71058F91C7B5}" name="LIEU"/>
    <tableColumn id="4" xr3:uid="{A5E58641-B1AF-431F-9D9F-724DC3E40468}" name="DEBUT" dataDxfId="7"/>
    <tableColumn id="5" xr3:uid="{99F96FEA-5E7E-4131-AD67-EC694BA4EC63}" name="FIN" dataDxfId="6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72A08249-ABA4-4CFC-AFC5-805F50E3FC55}" name="FOven" displayName="FOven" ref="AE2:AI30" totalsRowShown="0" headerRowDxfId="5">
  <autoFilter ref="AE2:AI30" xr:uid="{F158AD8A-6823-4AB7-978B-8066393906B6}"/>
  <tableColumns count="5">
    <tableColumn id="1" xr3:uid="{2BDAAAAF-4155-45B5-8B52-9E1EF12C4A47}" name="CM"/>
    <tableColumn id="2" xr3:uid="{F0185099-7704-47C6-AB77-C8B1D2DB431A}" name="INTITULE"/>
    <tableColumn id="3" xr3:uid="{C670AA89-3A51-4BDA-AFD3-125F419EBC2C}" name="LIEU"/>
    <tableColumn id="4" xr3:uid="{E03BED03-32BD-4D8A-8027-B65A0CB1BBE7}" name="DEBUT" dataDxfId="4"/>
    <tableColumn id="5" xr3:uid="{31A564D2-3364-4127-BB8B-F608E5CFD348}" name="FIN" dataDxfId="3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3F1DF62-64B3-472E-A7F9-E96267C03289}" name="FOsam" displayName="FOsam" ref="AK2:AO30" totalsRowShown="0" headerRowDxfId="2">
  <autoFilter ref="AK2:AO30" xr:uid="{FDB9B277-BF19-4DDB-91B9-469771CCA011}"/>
  <tableColumns count="5">
    <tableColumn id="1" xr3:uid="{43A079FA-3C2F-4968-A552-DDD162E0B7AA}" name="CM"/>
    <tableColumn id="2" xr3:uid="{ED03C715-0354-4D6A-A24E-197F7078779D}" name="INTITULE"/>
    <tableColumn id="3" xr3:uid="{D6833E42-3344-4E91-863E-71A1B1BF268D}" name="LIEU"/>
    <tableColumn id="4" xr3:uid="{BF1A09D9-16CB-485E-94E0-8F54120EA54E}" name="DEBUT" dataDxfId="1"/>
    <tableColumn id="5" xr3:uid="{80826075-E381-4E67-ACA0-71C874E0C58A}" name="FIN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3">
    <tabColor rgb="FFFFFF00"/>
  </sheetPr>
  <dimension ref="A1:R58"/>
  <sheetViews>
    <sheetView workbookViewId="0">
      <selection activeCell="Q28" sqref="Q28"/>
    </sheetView>
  </sheetViews>
  <sheetFormatPr defaultRowHeight="14.5" x14ac:dyDescent="0.35"/>
  <cols>
    <col min="2" max="2" width="15.7265625" customWidth="1"/>
    <col min="12" max="12" width="24.1796875" customWidth="1"/>
    <col min="13" max="13" width="6.26953125" customWidth="1"/>
    <col min="14" max="14" width="10.90625" customWidth="1"/>
    <col min="15" max="15" width="13.54296875" customWidth="1"/>
    <col min="16" max="18" width="15.6328125" customWidth="1"/>
  </cols>
  <sheetData>
    <row r="1" spans="1:18" ht="15" thickBot="1" x14ac:dyDescent="0.4">
      <c r="A1" s="216">
        <v>5</v>
      </c>
      <c r="B1" s="217" t="str">
        <f>[1]listing!$A4</f>
        <v>ADELINE</v>
      </c>
      <c r="C1" s="218">
        <f ca="1">COUNTIFS(INDIRECT($L$13),"&gt;01/01/2000  20:00:00",INDIRECT($M$13),$B1)</f>
        <v>0</v>
      </c>
      <c r="D1" s="218">
        <f t="shared" ref="D1:I16" ca="1" si="0">COUNTIFS(INDIRECT($L$13),"&gt;01/01/2000  20:00:00",INDIRECT($M$13),$B1)</f>
        <v>0</v>
      </c>
      <c r="E1" s="218">
        <f t="shared" ca="1" si="0"/>
        <v>0</v>
      </c>
      <c r="F1" s="218">
        <f t="shared" ca="1" si="0"/>
        <v>0</v>
      </c>
      <c r="G1" s="218">
        <f t="shared" ca="1" si="0"/>
        <v>0</v>
      </c>
      <c r="H1" s="218">
        <f t="shared" ca="1" si="0"/>
        <v>0</v>
      </c>
      <c r="I1" s="218">
        <f t="shared" ca="1" si="0"/>
        <v>0</v>
      </c>
      <c r="J1" s="219">
        <f t="shared" ref="J1:J58" ca="1" si="1">SUM(C1:I1)/$A1</f>
        <v>0</v>
      </c>
      <c r="L1" s="224" t="s">
        <v>79</v>
      </c>
      <c r="M1" s="319">
        <v>9</v>
      </c>
      <c r="N1" t="s">
        <v>168</v>
      </c>
      <c r="P1" s="314" t="s">
        <v>84</v>
      </c>
      <c r="Q1" s="315" t="s">
        <v>85</v>
      </c>
      <c r="R1" s="313" t="s">
        <v>86</v>
      </c>
    </row>
    <row r="2" spans="1:18" ht="15" thickBot="1" x14ac:dyDescent="0.4">
      <c r="A2" s="216">
        <v>5</v>
      </c>
      <c r="B2" s="217" t="str">
        <f>[1]listing!$A5</f>
        <v>AGATHE</v>
      </c>
      <c r="C2" s="218">
        <f t="shared" ref="C2:I33" ca="1" si="2">COUNTIFS(INDIRECT($L$13),"&gt;01/01/2000  20:00:00",INDIRECT($M$13),$B2)</f>
        <v>0</v>
      </c>
      <c r="D2" s="218">
        <f t="shared" ca="1" si="0"/>
        <v>0</v>
      </c>
      <c r="E2" s="218">
        <f t="shared" ca="1" si="0"/>
        <v>0</v>
      </c>
      <c r="F2" s="218">
        <f t="shared" ca="1" si="0"/>
        <v>0</v>
      </c>
      <c r="G2" s="218">
        <f t="shared" ca="1" si="0"/>
        <v>0</v>
      </c>
      <c r="H2" s="218">
        <f t="shared" ca="1" si="0"/>
        <v>0</v>
      </c>
      <c r="I2" s="218">
        <f t="shared" ca="1" si="0"/>
        <v>0</v>
      </c>
      <c r="J2" s="220">
        <f t="shared" ca="1" si="1"/>
        <v>0</v>
      </c>
      <c r="L2" s="224" t="s">
        <v>73</v>
      </c>
      <c r="M2" s="216">
        <f t="shared" ref="M2:M7" si="3">M1+1</f>
        <v>10</v>
      </c>
      <c r="P2" s="316" t="s">
        <v>87</v>
      </c>
      <c r="Q2" s="317" t="s">
        <v>88</v>
      </c>
      <c r="R2" s="312" t="s">
        <v>89</v>
      </c>
    </row>
    <row r="3" spans="1:18" ht="15" thickBot="1" x14ac:dyDescent="0.4">
      <c r="A3" s="216">
        <v>5</v>
      </c>
      <c r="B3" s="217" t="str">
        <f>[1]listing!$A6</f>
        <v>ALEXANDRA</v>
      </c>
      <c r="C3" s="218">
        <f t="shared" ca="1" si="2"/>
        <v>0</v>
      </c>
      <c r="D3" s="218">
        <f t="shared" ca="1" si="0"/>
        <v>0</v>
      </c>
      <c r="E3" s="218">
        <f t="shared" ca="1" si="0"/>
        <v>0</v>
      </c>
      <c r="F3" s="218">
        <f t="shared" ca="1" si="0"/>
        <v>0</v>
      </c>
      <c r="G3" s="218">
        <f t="shared" ca="1" si="0"/>
        <v>0</v>
      </c>
      <c r="H3" s="218">
        <f t="shared" ca="1" si="0"/>
        <v>0</v>
      </c>
      <c r="I3" s="218">
        <f t="shared" ca="1" si="0"/>
        <v>0</v>
      </c>
      <c r="J3" s="220">
        <f t="shared" ca="1" si="1"/>
        <v>0</v>
      </c>
      <c r="L3" s="224" t="s">
        <v>74</v>
      </c>
      <c r="M3" s="216">
        <f t="shared" si="3"/>
        <v>11</v>
      </c>
      <c r="P3" s="316" t="s">
        <v>90</v>
      </c>
      <c r="Q3" s="317" t="s">
        <v>91</v>
      </c>
      <c r="R3" s="312" t="s">
        <v>112</v>
      </c>
    </row>
    <row r="4" spans="1:18" ht="15" thickBot="1" x14ac:dyDescent="0.4">
      <c r="A4" s="216">
        <v>4</v>
      </c>
      <c r="B4" s="217" t="str">
        <f>[1]listing!$A7</f>
        <v>ALEXANDRE</v>
      </c>
      <c r="C4" s="218">
        <f t="shared" ca="1" si="2"/>
        <v>0</v>
      </c>
      <c r="D4" s="218">
        <f t="shared" ca="1" si="0"/>
        <v>0</v>
      </c>
      <c r="E4" s="218">
        <f t="shared" ca="1" si="0"/>
        <v>0</v>
      </c>
      <c r="F4" s="218">
        <f t="shared" ca="1" si="0"/>
        <v>0</v>
      </c>
      <c r="G4" s="218">
        <f t="shared" ca="1" si="0"/>
        <v>0</v>
      </c>
      <c r="H4" s="218">
        <f t="shared" ca="1" si="0"/>
        <v>0</v>
      </c>
      <c r="I4" s="218">
        <f t="shared" ca="1" si="0"/>
        <v>0</v>
      </c>
      <c r="J4" s="220">
        <f t="shared" ca="1" si="1"/>
        <v>0</v>
      </c>
      <c r="L4" s="224" t="s">
        <v>75</v>
      </c>
      <c r="M4" s="216">
        <f t="shared" si="3"/>
        <v>12</v>
      </c>
      <c r="P4" s="316" t="s">
        <v>92</v>
      </c>
      <c r="Q4" s="317" t="s">
        <v>93</v>
      </c>
      <c r="R4" s="312"/>
    </row>
    <row r="5" spans="1:18" ht="15" thickBot="1" x14ac:dyDescent="0.4">
      <c r="A5" s="216">
        <v>2</v>
      </c>
      <c r="B5" s="217" t="str">
        <f>[1]listing!$A8</f>
        <v>ANNE</v>
      </c>
      <c r="C5" s="218">
        <f t="shared" ca="1" si="2"/>
        <v>0</v>
      </c>
      <c r="D5" s="218">
        <f t="shared" ca="1" si="0"/>
        <v>0</v>
      </c>
      <c r="E5" s="218">
        <f t="shared" ca="1" si="0"/>
        <v>0</v>
      </c>
      <c r="F5" s="218">
        <f t="shared" ca="1" si="0"/>
        <v>0</v>
      </c>
      <c r="G5" s="218">
        <f t="shared" ca="1" si="0"/>
        <v>0</v>
      </c>
      <c r="H5" s="218">
        <f t="shared" ca="1" si="0"/>
        <v>0</v>
      </c>
      <c r="I5" s="218">
        <f t="shared" ca="1" si="0"/>
        <v>0</v>
      </c>
      <c r="J5" s="220">
        <f t="shared" ca="1" si="1"/>
        <v>0</v>
      </c>
      <c r="L5" s="224" t="s">
        <v>76</v>
      </c>
      <c r="M5" s="216">
        <f t="shared" si="3"/>
        <v>13</v>
      </c>
      <c r="P5" s="316" t="s">
        <v>94</v>
      </c>
      <c r="Q5" s="317" t="s">
        <v>95</v>
      </c>
      <c r="R5" s="312"/>
    </row>
    <row r="6" spans="1:18" ht="15" thickBot="1" x14ac:dyDescent="0.4">
      <c r="A6" s="216">
        <v>5</v>
      </c>
      <c r="B6" s="217" t="str">
        <f>[1]listing!$A9</f>
        <v>ANTONIN</v>
      </c>
      <c r="C6" s="218">
        <f t="shared" ca="1" si="2"/>
        <v>0</v>
      </c>
      <c r="D6" s="218">
        <f t="shared" ca="1" si="0"/>
        <v>0</v>
      </c>
      <c r="E6" s="218">
        <f t="shared" ca="1" si="0"/>
        <v>0</v>
      </c>
      <c r="F6" s="218">
        <f t="shared" ca="1" si="0"/>
        <v>0</v>
      </c>
      <c r="G6" s="218">
        <f t="shared" ca="1" si="0"/>
        <v>0</v>
      </c>
      <c r="H6" s="218">
        <f t="shared" ca="1" si="0"/>
        <v>0</v>
      </c>
      <c r="I6" s="218">
        <f t="shared" ca="1" si="0"/>
        <v>0</v>
      </c>
      <c r="J6" s="220">
        <f t="shared" ca="1" si="1"/>
        <v>0</v>
      </c>
      <c r="L6" s="224" t="s">
        <v>77</v>
      </c>
      <c r="M6" s="216">
        <f t="shared" si="3"/>
        <v>14</v>
      </c>
      <c r="P6" s="316" t="s">
        <v>96</v>
      </c>
      <c r="Q6" s="317" t="s">
        <v>97</v>
      </c>
      <c r="R6" s="312"/>
    </row>
    <row r="7" spans="1:18" ht="15" thickBot="1" x14ac:dyDescent="0.4">
      <c r="A7" s="216">
        <v>5</v>
      </c>
      <c r="B7" s="217" t="str">
        <f>[1]listing!$A10</f>
        <v>BIETRIX</v>
      </c>
      <c r="C7" s="218">
        <f t="shared" ca="1" si="2"/>
        <v>0</v>
      </c>
      <c r="D7" s="218">
        <f t="shared" ca="1" si="0"/>
        <v>0</v>
      </c>
      <c r="E7" s="218">
        <f t="shared" ca="1" si="0"/>
        <v>0</v>
      </c>
      <c r="F7" s="218">
        <f t="shared" ca="1" si="0"/>
        <v>0</v>
      </c>
      <c r="G7" s="218">
        <f t="shared" ca="1" si="0"/>
        <v>0</v>
      </c>
      <c r="H7" s="218">
        <f t="shared" ca="1" si="0"/>
        <v>0</v>
      </c>
      <c r="I7" s="218">
        <f t="shared" ca="1" si="0"/>
        <v>0</v>
      </c>
      <c r="J7" s="220">
        <f t="shared" ca="1" si="1"/>
        <v>0</v>
      </c>
      <c r="L7" s="224" t="s">
        <v>78</v>
      </c>
      <c r="M7" s="216">
        <f t="shared" si="3"/>
        <v>15</v>
      </c>
      <c r="P7" s="316" t="s">
        <v>98</v>
      </c>
      <c r="Q7" s="317" t="s">
        <v>99</v>
      </c>
      <c r="R7" s="312"/>
    </row>
    <row r="8" spans="1:18" ht="15" thickBot="1" x14ac:dyDescent="0.4">
      <c r="A8" s="216">
        <v>5</v>
      </c>
      <c r="B8" s="217" t="str">
        <f>[1]listing!$A11</f>
        <v>CHLOE</v>
      </c>
      <c r="C8" s="218">
        <f t="shared" ca="1" si="2"/>
        <v>0</v>
      </c>
      <c r="D8" s="218">
        <f t="shared" ca="1" si="0"/>
        <v>0</v>
      </c>
      <c r="E8" s="218">
        <f t="shared" ca="1" si="0"/>
        <v>0</v>
      </c>
      <c r="F8" s="218">
        <f t="shared" ca="1" si="0"/>
        <v>0</v>
      </c>
      <c r="G8" s="218">
        <f t="shared" ca="1" si="0"/>
        <v>0</v>
      </c>
      <c r="H8" s="218">
        <f t="shared" ca="1" si="0"/>
        <v>0</v>
      </c>
      <c r="I8" s="218">
        <f t="shared" ca="1" si="0"/>
        <v>0</v>
      </c>
      <c r="J8" s="220">
        <f t="shared" ca="1" si="1"/>
        <v>0</v>
      </c>
      <c r="P8" s="316" t="s">
        <v>100</v>
      </c>
      <c r="Q8" s="317" t="s">
        <v>101</v>
      </c>
      <c r="R8" s="312"/>
    </row>
    <row r="9" spans="1:18" ht="15" thickBot="1" x14ac:dyDescent="0.4">
      <c r="A9" s="216">
        <v>2</v>
      </c>
      <c r="B9" s="217" t="str">
        <f>[1]listing!$A12</f>
        <v>CLAIRE</v>
      </c>
      <c r="C9" s="218">
        <f t="shared" ca="1" si="2"/>
        <v>0</v>
      </c>
      <c r="D9" s="218">
        <f t="shared" ca="1" si="0"/>
        <v>0</v>
      </c>
      <c r="E9" s="218">
        <f t="shared" ca="1" si="0"/>
        <v>0</v>
      </c>
      <c r="F9" s="218">
        <f t="shared" ca="1" si="0"/>
        <v>0</v>
      </c>
      <c r="G9" s="218">
        <f t="shared" ca="1" si="0"/>
        <v>0</v>
      </c>
      <c r="H9" s="218">
        <f t="shared" ca="1" si="0"/>
        <v>0</v>
      </c>
      <c r="I9" s="218">
        <f t="shared" ca="1" si="0"/>
        <v>0</v>
      </c>
      <c r="J9" s="220">
        <f t="shared" ca="1" si="1"/>
        <v>0</v>
      </c>
      <c r="L9" s="225" t="s">
        <v>80</v>
      </c>
      <c r="M9" s="225" t="s">
        <v>81</v>
      </c>
      <c r="N9" s="225"/>
      <c r="P9" s="316" t="s">
        <v>102</v>
      </c>
      <c r="Q9" s="317" t="s">
        <v>103</v>
      </c>
      <c r="R9" s="312"/>
    </row>
    <row r="10" spans="1:18" ht="15" thickBot="1" x14ac:dyDescent="0.4">
      <c r="A10" s="216">
        <v>2</v>
      </c>
      <c r="B10" s="217" t="str">
        <f>[1]listing!$A13</f>
        <v>CYRIELLE</v>
      </c>
      <c r="C10" s="218">
        <f t="shared" ca="1" si="2"/>
        <v>0</v>
      </c>
      <c r="D10" s="218">
        <f t="shared" ca="1" si="0"/>
        <v>0</v>
      </c>
      <c r="E10" s="218">
        <f t="shared" ca="1" si="0"/>
        <v>0</v>
      </c>
      <c r="F10" s="218">
        <f t="shared" ca="1" si="0"/>
        <v>0</v>
      </c>
      <c r="G10" s="218">
        <f t="shared" ca="1" si="0"/>
        <v>0</v>
      </c>
      <c r="H10" s="218">
        <f t="shared" ca="1" si="0"/>
        <v>0</v>
      </c>
      <c r="I10" s="218">
        <f t="shared" ca="1" si="0"/>
        <v>0</v>
      </c>
      <c r="J10" s="220">
        <f t="shared" ca="1" si="1"/>
        <v>0</v>
      </c>
      <c r="P10" s="316" t="s">
        <v>104</v>
      </c>
      <c r="Q10" s="317" t="s">
        <v>89</v>
      </c>
      <c r="R10" s="312"/>
    </row>
    <row r="11" spans="1:18" ht="15" thickBot="1" x14ac:dyDescent="0.4">
      <c r="A11" s="216">
        <v>5</v>
      </c>
      <c r="B11" s="217" t="str">
        <f>[1]listing!$A14</f>
        <v>DENIS</v>
      </c>
      <c r="C11" s="218">
        <f t="shared" ca="1" si="2"/>
        <v>0</v>
      </c>
      <c r="D11" s="218">
        <f t="shared" ca="1" si="0"/>
        <v>0</v>
      </c>
      <c r="E11" s="218">
        <f t="shared" ca="1" si="0"/>
        <v>0</v>
      </c>
      <c r="F11" s="218">
        <f t="shared" ca="1" si="0"/>
        <v>0</v>
      </c>
      <c r="G11" s="218">
        <f t="shared" ca="1" si="0"/>
        <v>0</v>
      </c>
      <c r="H11" s="218">
        <f t="shared" ca="1" si="0"/>
        <v>0</v>
      </c>
      <c r="I11" s="218">
        <f t="shared" ca="1" si="0"/>
        <v>0</v>
      </c>
      <c r="J11" s="220">
        <f t="shared" ca="1" si="1"/>
        <v>0</v>
      </c>
      <c r="P11" s="316" t="s">
        <v>105</v>
      </c>
      <c r="Q11" s="317" t="s">
        <v>106</v>
      </c>
      <c r="R11" s="312"/>
    </row>
    <row r="12" spans="1:18" ht="15" thickBot="1" x14ac:dyDescent="0.4">
      <c r="A12" s="216">
        <v>5</v>
      </c>
      <c r="B12" s="217" t="str">
        <f>[1]listing!$A15</f>
        <v>EDSON</v>
      </c>
      <c r="C12" s="218">
        <f t="shared" ca="1" si="2"/>
        <v>0</v>
      </c>
      <c r="D12" s="218">
        <f t="shared" ca="1" si="0"/>
        <v>0</v>
      </c>
      <c r="E12" s="218">
        <f t="shared" ca="1" si="0"/>
        <v>0</v>
      </c>
      <c r="F12" s="218">
        <f t="shared" ca="1" si="0"/>
        <v>0</v>
      </c>
      <c r="G12" s="218">
        <f t="shared" ca="1" si="0"/>
        <v>0</v>
      </c>
      <c r="H12" s="218">
        <f t="shared" ca="1" si="0"/>
        <v>0</v>
      </c>
      <c r="I12" s="218">
        <f t="shared" ca="1" si="0"/>
        <v>0</v>
      </c>
      <c r="J12" s="220">
        <f t="shared" ca="1" si="1"/>
        <v>0</v>
      </c>
      <c r="L12" s="324" t="str">
        <f>"'"&amp;L1&amp;$M1&amp;"'!"&amp;$L$9</f>
        <v>'DIMANCHE 9'!$F$5:$F$60</v>
      </c>
      <c r="M12" s="324" t="str">
        <f>"'"&amp;L1&amp;$M1&amp;"'!"&amp;$M$9</f>
        <v>'DIMANCHE 9'!$D$5:$D$60</v>
      </c>
      <c r="N12" s="324"/>
      <c r="O12" s="325"/>
      <c r="P12" s="316" t="s">
        <v>107</v>
      </c>
      <c r="Q12" s="317"/>
      <c r="R12" s="312"/>
    </row>
    <row r="13" spans="1:18" ht="15" thickBot="1" x14ac:dyDescent="0.4">
      <c r="A13" s="216">
        <v>5</v>
      </c>
      <c r="B13" s="217" t="str">
        <f>[1]listing!$A16</f>
        <v>ELOISE</v>
      </c>
      <c r="C13" s="218">
        <f t="shared" ca="1" si="2"/>
        <v>0</v>
      </c>
      <c r="D13" s="218">
        <f t="shared" ca="1" si="0"/>
        <v>0</v>
      </c>
      <c r="E13" s="218">
        <f t="shared" ca="1" si="0"/>
        <v>0</v>
      </c>
      <c r="F13" s="218">
        <f t="shared" ca="1" si="0"/>
        <v>0</v>
      </c>
      <c r="G13" s="218">
        <f t="shared" ca="1" si="0"/>
        <v>0</v>
      </c>
      <c r="H13" s="218">
        <f t="shared" ca="1" si="0"/>
        <v>0</v>
      </c>
      <c r="I13" s="218">
        <f t="shared" ca="1" si="0"/>
        <v>0</v>
      </c>
      <c r="J13" s="220">
        <f t="shared" ca="1" si="1"/>
        <v>0</v>
      </c>
      <c r="L13" s="324" t="str">
        <f t="shared" ref="L13:L18" si="4">"'"&amp;L2&amp;$M2&amp;"'!"&amp;$L$9</f>
        <v>'LUNDI 10'!$F$5:$F$60</v>
      </c>
      <c r="M13" s="324" t="str">
        <f t="shared" ref="M13:M18" si="5">"'"&amp;L2&amp;$M2&amp;"'!"&amp;$M$9</f>
        <v>'LUNDI 10'!$D$5:$D$60</v>
      </c>
      <c r="N13" s="324"/>
      <c r="O13" s="325"/>
      <c r="P13" s="316" t="s">
        <v>108</v>
      </c>
      <c r="Q13" s="317"/>
      <c r="R13" s="312"/>
    </row>
    <row r="14" spans="1:18" ht="15" thickBot="1" x14ac:dyDescent="0.4">
      <c r="A14" s="216">
        <v>5</v>
      </c>
      <c r="B14" s="217" t="str">
        <f>[1]listing!$A17</f>
        <v>ENZO</v>
      </c>
      <c r="C14" s="218">
        <f t="shared" ca="1" si="2"/>
        <v>0</v>
      </c>
      <c r="D14" s="218">
        <f t="shared" ca="1" si="0"/>
        <v>0</v>
      </c>
      <c r="E14" s="218">
        <f t="shared" ca="1" si="0"/>
        <v>0</v>
      </c>
      <c r="F14" s="218">
        <f t="shared" ca="1" si="0"/>
        <v>0</v>
      </c>
      <c r="G14" s="218">
        <f t="shared" ca="1" si="0"/>
        <v>0</v>
      </c>
      <c r="H14" s="218">
        <f t="shared" ca="1" si="0"/>
        <v>0</v>
      </c>
      <c r="I14" s="218">
        <f t="shared" ca="1" si="0"/>
        <v>0</v>
      </c>
      <c r="J14" s="220">
        <f t="shared" ca="1" si="1"/>
        <v>0</v>
      </c>
      <c r="L14" s="324" t="str">
        <f t="shared" si="4"/>
        <v>'MARDI 11'!$F$5:$F$60</v>
      </c>
      <c r="M14" s="324" t="str">
        <f t="shared" si="5"/>
        <v>'MARDI 11'!$D$5:$D$60</v>
      </c>
      <c r="N14" s="324"/>
      <c r="O14" s="325"/>
      <c r="P14" s="316" t="s">
        <v>109</v>
      </c>
      <c r="Q14" s="317"/>
      <c r="R14" s="312"/>
    </row>
    <row r="15" spans="1:18" ht="15" thickBot="1" x14ac:dyDescent="0.4">
      <c r="A15" s="216">
        <v>5</v>
      </c>
      <c r="B15" s="217" t="str">
        <f>[1]listing!$A18</f>
        <v>FANNY</v>
      </c>
      <c r="C15" s="218">
        <f t="shared" ca="1" si="2"/>
        <v>0</v>
      </c>
      <c r="D15" s="218">
        <f t="shared" ca="1" si="0"/>
        <v>0</v>
      </c>
      <c r="E15" s="218">
        <f t="shared" ca="1" si="0"/>
        <v>0</v>
      </c>
      <c r="F15" s="218">
        <f t="shared" ca="1" si="0"/>
        <v>0</v>
      </c>
      <c r="G15" s="218">
        <f t="shared" ca="1" si="0"/>
        <v>0</v>
      </c>
      <c r="H15" s="218">
        <f t="shared" ca="1" si="0"/>
        <v>0</v>
      </c>
      <c r="I15" s="218">
        <f t="shared" ca="1" si="0"/>
        <v>0</v>
      </c>
      <c r="J15" s="220">
        <f t="shared" ca="1" si="1"/>
        <v>0</v>
      </c>
      <c r="L15" s="324" t="str">
        <f t="shared" si="4"/>
        <v>'MERCREDI 12'!$F$5:$F$60</v>
      </c>
      <c r="M15" s="324" t="str">
        <f t="shared" si="5"/>
        <v>'MERCREDI 12'!$D$5:$D$60</v>
      </c>
      <c r="N15" s="324"/>
      <c r="O15" s="325"/>
      <c r="P15" s="316" t="s">
        <v>110</v>
      </c>
    </row>
    <row r="16" spans="1:18" ht="15" thickBot="1" x14ac:dyDescent="0.4">
      <c r="A16" s="216">
        <v>5</v>
      </c>
      <c r="B16" s="217" t="str">
        <f>[1]listing!$A19</f>
        <v>FATIHA</v>
      </c>
      <c r="C16" s="218">
        <f t="shared" ca="1" si="2"/>
        <v>0</v>
      </c>
      <c r="D16" s="218">
        <f t="shared" ca="1" si="0"/>
        <v>0</v>
      </c>
      <c r="E16" s="218">
        <f t="shared" ca="1" si="0"/>
        <v>0</v>
      </c>
      <c r="F16" s="218">
        <f t="shared" ca="1" si="0"/>
        <v>0</v>
      </c>
      <c r="G16" s="218">
        <f t="shared" ca="1" si="0"/>
        <v>0</v>
      </c>
      <c r="H16" s="218">
        <f t="shared" ca="1" si="0"/>
        <v>0</v>
      </c>
      <c r="I16" s="218">
        <f t="shared" ca="1" si="0"/>
        <v>0</v>
      </c>
      <c r="J16" s="220">
        <f t="shared" ca="1" si="1"/>
        <v>0</v>
      </c>
      <c r="L16" s="324" t="str">
        <f t="shared" si="4"/>
        <v>'JEUDI 13'!$F$5:$F$60</v>
      </c>
      <c r="M16" s="324" t="str">
        <f t="shared" si="5"/>
        <v>'JEUDI 13'!$D$5:$D$60</v>
      </c>
      <c r="N16" s="324"/>
      <c r="O16" s="325"/>
    </row>
    <row r="17" spans="1:15" ht="15" thickBot="1" x14ac:dyDescent="0.4">
      <c r="A17" s="216">
        <v>5</v>
      </c>
      <c r="B17" s="217" t="str">
        <f>[1]listing!$A20</f>
        <v>FATIMA</v>
      </c>
      <c r="C17" s="218">
        <f t="shared" ca="1" si="2"/>
        <v>0</v>
      </c>
      <c r="D17" s="218">
        <f t="shared" ca="1" si="2"/>
        <v>0</v>
      </c>
      <c r="E17" s="218">
        <f t="shared" ca="1" si="2"/>
        <v>0</v>
      </c>
      <c r="F17" s="218">
        <f t="shared" ca="1" si="2"/>
        <v>0</v>
      </c>
      <c r="G17" s="218">
        <f t="shared" ca="1" si="2"/>
        <v>0</v>
      </c>
      <c r="H17" s="218">
        <f t="shared" ca="1" si="2"/>
        <v>0</v>
      </c>
      <c r="I17" s="218">
        <f t="shared" ca="1" si="2"/>
        <v>0</v>
      </c>
      <c r="J17" s="220">
        <f t="shared" ca="1" si="1"/>
        <v>0</v>
      </c>
      <c r="L17" s="324" t="str">
        <f t="shared" si="4"/>
        <v>'VENDREDI 14'!$F$5:$F$60</v>
      </c>
      <c r="M17" s="324" t="str">
        <f t="shared" si="5"/>
        <v>'VENDREDI 14'!$D$5:$D$60</v>
      </c>
      <c r="N17" s="324"/>
      <c r="O17" s="325"/>
    </row>
    <row r="18" spans="1:15" ht="15" thickBot="1" x14ac:dyDescent="0.4">
      <c r="A18" s="216">
        <v>2</v>
      </c>
      <c r="B18" s="217" t="str">
        <f>[1]listing!$A21</f>
        <v>GEMA</v>
      </c>
      <c r="C18" s="218">
        <f t="shared" ca="1" si="2"/>
        <v>0</v>
      </c>
      <c r="D18" s="218">
        <f t="shared" ca="1" si="2"/>
        <v>0</v>
      </c>
      <c r="E18" s="218">
        <f t="shared" ca="1" si="2"/>
        <v>0</v>
      </c>
      <c r="F18" s="218">
        <f t="shared" ca="1" si="2"/>
        <v>0</v>
      </c>
      <c r="G18" s="218">
        <f t="shared" ca="1" si="2"/>
        <v>0</v>
      </c>
      <c r="H18" s="218">
        <f t="shared" ca="1" si="2"/>
        <v>0</v>
      </c>
      <c r="I18" s="218">
        <f t="shared" ca="1" si="2"/>
        <v>0</v>
      </c>
      <c r="J18" s="220">
        <f t="shared" ca="1" si="1"/>
        <v>0</v>
      </c>
      <c r="L18" s="324" t="str">
        <f t="shared" si="4"/>
        <v>'SAMEDI 15'!$F$5:$F$60</v>
      </c>
      <c r="M18" s="324" t="str">
        <f t="shared" si="5"/>
        <v>'SAMEDI 15'!$D$5:$D$60</v>
      </c>
      <c r="N18" s="324"/>
      <c r="O18" s="325"/>
    </row>
    <row r="19" spans="1:15" ht="15" thickBot="1" x14ac:dyDescent="0.4">
      <c r="A19" s="216">
        <v>5</v>
      </c>
      <c r="B19" s="217" t="str">
        <f>[1]listing!$A22</f>
        <v>GUILIA</v>
      </c>
      <c r="C19" s="218">
        <f t="shared" ca="1" si="2"/>
        <v>0</v>
      </c>
      <c r="D19" s="218">
        <f t="shared" ca="1" si="2"/>
        <v>0</v>
      </c>
      <c r="E19" s="218">
        <f t="shared" ca="1" si="2"/>
        <v>0</v>
      </c>
      <c r="F19" s="218">
        <f t="shared" ca="1" si="2"/>
        <v>0</v>
      </c>
      <c r="G19" s="218">
        <f t="shared" ca="1" si="2"/>
        <v>0</v>
      </c>
      <c r="H19" s="218">
        <f t="shared" ca="1" si="2"/>
        <v>0</v>
      </c>
      <c r="I19" s="218">
        <f t="shared" ca="1" si="2"/>
        <v>0</v>
      </c>
      <c r="J19" s="220">
        <f t="shared" ca="1" si="1"/>
        <v>0</v>
      </c>
    </row>
    <row r="20" spans="1:15" ht="15" thickBot="1" x14ac:dyDescent="0.4">
      <c r="A20" s="216">
        <v>5</v>
      </c>
      <c r="B20" s="217" t="str">
        <f>[1]listing!$A23</f>
        <v>GUILLAUME</v>
      </c>
      <c r="C20" s="218">
        <f t="shared" ca="1" si="2"/>
        <v>0</v>
      </c>
      <c r="D20" s="218">
        <f t="shared" ca="1" si="2"/>
        <v>0</v>
      </c>
      <c r="E20" s="218">
        <f t="shared" ca="1" si="2"/>
        <v>0</v>
      </c>
      <c r="F20" s="218">
        <f t="shared" ca="1" si="2"/>
        <v>0</v>
      </c>
      <c r="G20" s="218">
        <f t="shared" ca="1" si="2"/>
        <v>0</v>
      </c>
      <c r="H20" s="218">
        <f t="shared" ca="1" si="2"/>
        <v>0</v>
      </c>
      <c r="I20" s="218">
        <f t="shared" ca="1" si="2"/>
        <v>0</v>
      </c>
      <c r="J20" s="220">
        <f t="shared" ca="1" si="1"/>
        <v>0</v>
      </c>
    </row>
    <row r="21" spans="1:15" ht="15" thickBot="1" x14ac:dyDescent="0.4">
      <c r="A21" s="216">
        <v>5</v>
      </c>
      <c r="B21" s="217" t="str">
        <f>[1]listing!$A24</f>
        <v>ISABEL</v>
      </c>
      <c r="C21" s="218">
        <f t="shared" ca="1" si="2"/>
        <v>0</v>
      </c>
      <c r="D21" s="218">
        <f t="shared" ca="1" si="2"/>
        <v>0</v>
      </c>
      <c r="E21" s="218">
        <f t="shared" ca="1" si="2"/>
        <v>0</v>
      </c>
      <c r="F21" s="218">
        <f t="shared" ca="1" si="2"/>
        <v>0</v>
      </c>
      <c r="G21" s="218">
        <f t="shared" ca="1" si="2"/>
        <v>0</v>
      </c>
      <c r="H21" s="218">
        <f t="shared" ca="1" si="2"/>
        <v>0</v>
      </c>
      <c r="I21" s="218">
        <f t="shared" ca="1" si="2"/>
        <v>0</v>
      </c>
      <c r="J21" s="220">
        <f t="shared" ca="1" si="1"/>
        <v>0</v>
      </c>
    </row>
    <row r="22" spans="1:15" ht="15" thickBot="1" x14ac:dyDescent="0.4">
      <c r="A22" s="216">
        <v>5</v>
      </c>
      <c r="B22" s="217" t="str">
        <f>[1]listing!$A25</f>
        <v>JANNA</v>
      </c>
      <c r="C22" s="218">
        <f t="shared" ca="1" si="2"/>
        <v>0</v>
      </c>
      <c r="D22" s="218">
        <f t="shared" ca="1" si="2"/>
        <v>0</v>
      </c>
      <c r="E22" s="218">
        <f t="shared" ca="1" si="2"/>
        <v>0</v>
      </c>
      <c r="F22" s="218">
        <f t="shared" ca="1" si="2"/>
        <v>0</v>
      </c>
      <c r="G22" s="218">
        <f t="shared" ca="1" si="2"/>
        <v>0</v>
      </c>
      <c r="H22" s="218">
        <f t="shared" ca="1" si="2"/>
        <v>0</v>
      </c>
      <c r="I22" s="218">
        <f t="shared" ca="1" si="2"/>
        <v>0</v>
      </c>
      <c r="J22" s="220">
        <f t="shared" ca="1" si="1"/>
        <v>0</v>
      </c>
    </row>
    <row r="23" spans="1:15" ht="15" thickBot="1" x14ac:dyDescent="0.4">
      <c r="A23" s="216">
        <v>2</v>
      </c>
      <c r="B23" s="217" t="str">
        <f>[1]listing!$A26</f>
        <v>JENNIFER</v>
      </c>
      <c r="C23" s="218">
        <f t="shared" ca="1" si="2"/>
        <v>0</v>
      </c>
      <c r="D23" s="218">
        <f t="shared" ca="1" si="2"/>
        <v>0</v>
      </c>
      <c r="E23" s="218">
        <f t="shared" ca="1" si="2"/>
        <v>0</v>
      </c>
      <c r="F23" s="218">
        <f t="shared" ca="1" si="2"/>
        <v>0</v>
      </c>
      <c r="G23" s="218">
        <f t="shared" ca="1" si="2"/>
        <v>0</v>
      </c>
      <c r="H23" s="218">
        <f t="shared" ca="1" si="2"/>
        <v>0</v>
      </c>
      <c r="I23" s="218">
        <f t="shared" ca="1" si="2"/>
        <v>0</v>
      </c>
      <c r="J23" s="220">
        <f t="shared" ca="1" si="1"/>
        <v>0</v>
      </c>
    </row>
    <row r="24" spans="1:15" ht="15" thickBot="1" x14ac:dyDescent="0.4">
      <c r="A24" s="216">
        <v>4</v>
      </c>
      <c r="B24" s="217" t="str">
        <f>[1]listing!$A27</f>
        <v>JOEL</v>
      </c>
      <c r="C24" s="218">
        <f t="shared" ca="1" si="2"/>
        <v>0</v>
      </c>
      <c r="D24" s="218">
        <f t="shared" ca="1" si="2"/>
        <v>0</v>
      </c>
      <c r="E24" s="218">
        <f t="shared" ca="1" si="2"/>
        <v>0</v>
      </c>
      <c r="F24" s="218">
        <f t="shared" ca="1" si="2"/>
        <v>0</v>
      </c>
      <c r="G24" s="218">
        <f t="shared" ca="1" si="2"/>
        <v>0</v>
      </c>
      <c r="H24" s="218">
        <f t="shared" ca="1" si="2"/>
        <v>0</v>
      </c>
      <c r="I24" s="218">
        <f t="shared" ca="1" si="2"/>
        <v>0</v>
      </c>
      <c r="J24" s="220">
        <f t="shared" ca="1" si="1"/>
        <v>0</v>
      </c>
    </row>
    <row r="25" spans="1:15" ht="15" thickBot="1" x14ac:dyDescent="0.4">
      <c r="A25" s="216">
        <v>5</v>
      </c>
      <c r="B25" s="217" t="str">
        <f>[1]listing!$A28</f>
        <v>JULIANA</v>
      </c>
      <c r="C25" s="218">
        <f t="shared" ca="1" si="2"/>
        <v>0</v>
      </c>
      <c r="D25" s="218">
        <f t="shared" ca="1" si="2"/>
        <v>0</v>
      </c>
      <c r="E25" s="218">
        <f t="shared" ca="1" si="2"/>
        <v>0</v>
      </c>
      <c r="F25" s="218">
        <f t="shared" ca="1" si="2"/>
        <v>0</v>
      </c>
      <c r="G25" s="218">
        <f t="shared" ca="1" si="2"/>
        <v>0</v>
      </c>
      <c r="H25" s="218">
        <f t="shared" ca="1" si="2"/>
        <v>0</v>
      </c>
      <c r="I25" s="218">
        <f t="shared" ca="1" si="2"/>
        <v>0</v>
      </c>
      <c r="J25" s="220">
        <f t="shared" ca="1" si="1"/>
        <v>0</v>
      </c>
      <c r="L25" s="318" t="str">
        <f>stats!L1&amp;stats!M1</f>
        <v>DIMANCHE 9</v>
      </c>
      <c r="N25" s="275">
        <v>36526.291666666664</v>
      </c>
      <c r="O25" s="276">
        <v>36526.375</v>
      </c>
    </row>
    <row r="26" spans="1:15" ht="15" thickBot="1" x14ac:dyDescent="0.4">
      <c r="A26" s="216">
        <v>2</v>
      </c>
      <c r="B26" s="217" t="str">
        <f>[1]listing!$A29</f>
        <v>KENZA</v>
      </c>
      <c r="C26" s="218">
        <f t="shared" ca="1" si="2"/>
        <v>0</v>
      </c>
      <c r="D26" s="218">
        <f t="shared" ca="1" si="2"/>
        <v>0</v>
      </c>
      <c r="E26" s="218">
        <f t="shared" ca="1" si="2"/>
        <v>0</v>
      </c>
      <c r="F26" s="218">
        <f t="shared" ca="1" si="2"/>
        <v>0</v>
      </c>
      <c r="G26" s="218">
        <f t="shared" ca="1" si="2"/>
        <v>0</v>
      </c>
      <c r="H26" s="218">
        <f t="shared" ca="1" si="2"/>
        <v>0</v>
      </c>
      <c r="I26" s="218">
        <f t="shared" ca="1" si="2"/>
        <v>0</v>
      </c>
      <c r="J26" s="220">
        <f t="shared" ca="1" si="1"/>
        <v>0</v>
      </c>
      <c r="L26" s="318" t="str">
        <f>stats!L2&amp;stats!M2</f>
        <v>LUNDI 10</v>
      </c>
      <c r="N26" s="277">
        <v>36526.375694444447</v>
      </c>
      <c r="O26" s="156">
        <v>36526.416666666664</v>
      </c>
    </row>
    <row r="27" spans="1:15" ht="15" thickBot="1" x14ac:dyDescent="0.4">
      <c r="A27" s="216">
        <v>5</v>
      </c>
      <c r="B27" s="217" t="str">
        <f>[1]listing!$A30</f>
        <v>KYLLIAN</v>
      </c>
      <c r="C27" s="218">
        <f t="shared" ca="1" si="2"/>
        <v>0</v>
      </c>
      <c r="D27" s="218">
        <f t="shared" ca="1" si="2"/>
        <v>0</v>
      </c>
      <c r="E27" s="218">
        <f t="shared" ca="1" si="2"/>
        <v>0</v>
      </c>
      <c r="F27" s="218">
        <f t="shared" ca="1" si="2"/>
        <v>0</v>
      </c>
      <c r="G27" s="218">
        <f t="shared" ca="1" si="2"/>
        <v>0</v>
      </c>
      <c r="H27" s="218">
        <f t="shared" ca="1" si="2"/>
        <v>0</v>
      </c>
      <c r="I27" s="218">
        <f t="shared" ca="1" si="2"/>
        <v>0</v>
      </c>
      <c r="J27" s="220">
        <f t="shared" ca="1" si="1"/>
        <v>0</v>
      </c>
      <c r="L27" s="318" t="str">
        <f>stats!L3&amp;stats!M3</f>
        <v>MARDI 11</v>
      </c>
      <c r="N27" s="278">
        <v>36526.415972222225</v>
      </c>
      <c r="O27" s="279">
        <v>36526.472222222219</v>
      </c>
    </row>
    <row r="28" spans="1:15" ht="15" thickBot="1" x14ac:dyDescent="0.4">
      <c r="A28" s="216">
        <v>5</v>
      </c>
      <c r="B28" s="217" t="str">
        <f>[1]listing!$A31</f>
        <v>LAURA</v>
      </c>
      <c r="C28" s="218">
        <f t="shared" ca="1" si="2"/>
        <v>0</v>
      </c>
      <c r="D28" s="218">
        <f t="shared" ca="1" si="2"/>
        <v>0</v>
      </c>
      <c r="E28" s="218">
        <f t="shared" ca="1" si="2"/>
        <v>0</v>
      </c>
      <c r="F28" s="218">
        <f t="shared" ca="1" si="2"/>
        <v>0</v>
      </c>
      <c r="G28" s="218">
        <f t="shared" ca="1" si="2"/>
        <v>0</v>
      </c>
      <c r="H28" s="218">
        <f t="shared" ca="1" si="2"/>
        <v>0</v>
      </c>
      <c r="I28" s="218">
        <f t="shared" ca="1" si="2"/>
        <v>0</v>
      </c>
      <c r="J28" s="220">
        <f t="shared" ca="1" si="1"/>
        <v>0</v>
      </c>
      <c r="L28" s="318" t="str">
        <f>stats!L4&amp;stats!M4</f>
        <v>MERCREDI 12</v>
      </c>
      <c r="N28" s="167">
        <v>36526.47152777778</v>
      </c>
      <c r="O28" s="159">
        <v>36526.5</v>
      </c>
    </row>
    <row r="29" spans="1:15" ht="15" thickBot="1" x14ac:dyDescent="0.4">
      <c r="A29" s="216">
        <v>2</v>
      </c>
      <c r="B29" s="217" t="str">
        <f>[1]listing!$A32</f>
        <v>LAURIE</v>
      </c>
      <c r="C29" s="218">
        <f t="shared" ca="1" si="2"/>
        <v>0</v>
      </c>
      <c r="D29" s="218">
        <f t="shared" ca="1" si="2"/>
        <v>0</v>
      </c>
      <c r="E29" s="218">
        <f t="shared" ca="1" si="2"/>
        <v>0</v>
      </c>
      <c r="F29" s="218">
        <f t="shared" ca="1" si="2"/>
        <v>0</v>
      </c>
      <c r="G29" s="218">
        <f t="shared" ca="1" si="2"/>
        <v>0</v>
      </c>
      <c r="H29" s="218">
        <f t="shared" ca="1" si="2"/>
        <v>0</v>
      </c>
      <c r="I29" s="218">
        <f t="shared" ca="1" si="2"/>
        <v>0</v>
      </c>
      <c r="J29" s="220">
        <f t="shared" ca="1" si="1"/>
        <v>0</v>
      </c>
      <c r="L29" s="318" t="str">
        <f>stats!L5&amp;stats!M5</f>
        <v>JEUDI 13</v>
      </c>
      <c r="N29" s="190">
        <v>36526.499305555553</v>
      </c>
      <c r="O29" s="191">
        <v>36526.541666666664</v>
      </c>
    </row>
    <row r="30" spans="1:15" ht="15" thickBot="1" x14ac:dyDescent="0.4">
      <c r="A30" s="216">
        <v>5</v>
      </c>
      <c r="B30" s="217" t="str">
        <f>[1]listing!$A33</f>
        <v>LAURINE</v>
      </c>
      <c r="C30" s="218">
        <f t="shared" ca="1" si="2"/>
        <v>0</v>
      </c>
      <c r="D30" s="218">
        <f t="shared" ca="1" si="2"/>
        <v>0</v>
      </c>
      <c r="E30" s="218">
        <f t="shared" ca="1" si="2"/>
        <v>0</v>
      </c>
      <c r="F30" s="218">
        <f t="shared" ca="1" si="2"/>
        <v>0</v>
      </c>
      <c r="G30" s="218">
        <f t="shared" ca="1" si="2"/>
        <v>0</v>
      </c>
      <c r="H30" s="218">
        <f t="shared" ca="1" si="2"/>
        <v>0</v>
      </c>
      <c r="I30" s="218">
        <f t="shared" ca="1" si="2"/>
        <v>0</v>
      </c>
      <c r="J30" s="220">
        <f t="shared" ca="1" si="1"/>
        <v>0</v>
      </c>
      <c r="L30" s="318" t="str">
        <f>stats!L6&amp;stats!M6</f>
        <v>VENDREDI 14</v>
      </c>
      <c r="N30" s="281">
        <v>36526.540972222225</v>
      </c>
      <c r="O30" s="282">
        <v>36526.583333333336</v>
      </c>
    </row>
    <row r="31" spans="1:15" ht="15" thickBot="1" x14ac:dyDescent="0.4">
      <c r="A31" s="216">
        <v>5</v>
      </c>
      <c r="B31" s="217" t="str">
        <f>[1]listing!$A34</f>
        <v>LAURINE L</v>
      </c>
      <c r="C31" s="218">
        <f t="shared" ca="1" si="2"/>
        <v>0</v>
      </c>
      <c r="D31" s="218">
        <f t="shared" ca="1" si="2"/>
        <v>0</v>
      </c>
      <c r="E31" s="218">
        <f t="shared" ca="1" si="2"/>
        <v>0</v>
      </c>
      <c r="F31" s="218">
        <f t="shared" ca="1" si="2"/>
        <v>0</v>
      </c>
      <c r="G31" s="218">
        <f t="shared" ca="1" si="2"/>
        <v>0</v>
      </c>
      <c r="H31" s="218">
        <f t="shared" ca="1" si="2"/>
        <v>0</v>
      </c>
      <c r="I31" s="218">
        <f t="shared" ca="1" si="2"/>
        <v>0</v>
      </c>
      <c r="J31" s="220">
        <f t="shared" ca="1" si="1"/>
        <v>0</v>
      </c>
      <c r="L31" s="318" t="str">
        <f>stats!L7&amp;stats!M7</f>
        <v>SAMEDI 15</v>
      </c>
      <c r="N31" s="168">
        <v>36526.582638888889</v>
      </c>
      <c r="O31" s="162">
        <v>36526.625</v>
      </c>
    </row>
    <row r="32" spans="1:15" ht="15" thickBot="1" x14ac:dyDescent="0.4">
      <c r="A32" s="216">
        <v>5</v>
      </c>
      <c r="B32" s="217" t="str">
        <f>[1]listing!$A35</f>
        <v>LEANA</v>
      </c>
      <c r="C32" s="218">
        <f t="shared" ca="1" si="2"/>
        <v>0</v>
      </c>
      <c r="D32" s="218">
        <f t="shared" ca="1" si="2"/>
        <v>0</v>
      </c>
      <c r="E32" s="218">
        <f t="shared" ca="1" si="2"/>
        <v>0</v>
      </c>
      <c r="F32" s="218">
        <f t="shared" ca="1" si="2"/>
        <v>0</v>
      </c>
      <c r="G32" s="218">
        <f t="shared" ca="1" si="2"/>
        <v>0</v>
      </c>
      <c r="H32" s="218">
        <f t="shared" ca="1" si="2"/>
        <v>0</v>
      </c>
      <c r="I32" s="218">
        <f t="shared" ca="1" si="2"/>
        <v>0</v>
      </c>
      <c r="J32" s="220">
        <f t="shared" ca="1" si="1"/>
        <v>0</v>
      </c>
      <c r="N32" s="284">
        <v>36526.624305555553</v>
      </c>
      <c r="O32" s="285">
        <v>36526.666666666664</v>
      </c>
    </row>
    <row r="33" spans="1:15" ht="15" thickBot="1" x14ac:dyDescent="0.4">
      <c r="A33" s="216">
        <v>5</v>
      </c>
      <c r="B33" s="217" t="str">
        <f>[1]listing!$A37</f>
        <v>MAEHVA</v>
      </c>
      <c r="C33" s="218">
        <f t="shared" ca="1" si="2"/>
        <v>0</v>
      </c>
      <c r="D33" s="218">
        <f t="shared" ca="1" si="2"/>
        <v>0</v>
      </c>
      <c r="E33" s="218">
        <f t="shared" ca="1" si="2"/>
        <v>0</v>
      </c>
      <c r="F33" s="218">
        <f t="shared" ca="1" si="2"/>
        <v>0</v>
      </c>
      <c r="G33" s="218">
        <f t="shared" ca="1" si="2"/>
        <v>0</v>
      </c>
      <c r="H33" s="218">
        <f t="shared" ca="1" si="2"/>
        <v>0</v>
      </c>
      <c r="I33" s="218">
        <f t="shared" ca="1" si="2"/>
        <v>0</v>
      </c>
      <c r="J33" s="220">
        <f t="shared" ca="1" si="1"/>
        <v>0</v>
      </c>
      <c r="N33" s="286">
        <v>36526.665972222225</v>
      </c>
      <c r="O33" s="175">
        <v>36526.708333333336</v>
      </c>
    </row>
    <row r="34" spans="1:15" ht="15" thickBot="1" x14ac:dyDescent="0.4">
      <c r="A34" s="216">
        <v>5</v>
      </c>
      <c r="B34" s="217" t="str">
        <f>[1]listing!$A38</f>
        <v>MARIA STEFANIA</v>
      </c>
      <c r="C34" s="218">
        <f t="shared" ref="C34:I58" ca="1" si="6">COUNTIFS(INDIRECT($L$13),"&gt;01/01/2000  20:00:00",INDIRECT($M$13),$B34)</f>
        <v>0</v>
      </c>
      <c r="D34" s="218">
        <f t="shared" ca="1" si="6"/>
        <v>0</v>
      </c>
      <c r="E34" s="218">
        <f t="shared" ca="1" si="6"/>
        <v>0</v>
      </c>
      <c r="F34" s="218">
        <f t="shared" ca="1" si="6"/>
        <v>0</v>
      </c>
      <c r="G34" s="218">
        <f t="shared" ca="1" si="6"/>
        <v>0</v>
      </c>
      <c r="H34" s="218">
        <f t="shared" ca="1" si="6"/>
        <v>0</v>
      </c>
      <c r="I34" s="218">
        <f t="shared" ca="1" si="6"/>
        <v>0</v>
      </c>
      <c r="J34" s="220">
        <f t="shared" ca="1" si="1"/>
        <v>0</v>
      </c>
      <c r="N34" s="287">
        <v>36526.707638888889</v>
      </c>
      <c r="O34" s="139">
        <v>36526.75</v>
      </c>
    </row>
    <row r="35" spans="1:15" ht="15" thickBot="1" x14ac:dyDescent="0.4">
      <c r="A35" s="216">
        <v>5</v>
      </c>
      <c r="B35" s="217" t="str">
        <f>[1]listing!$A39</f>
        <v>MARIE</v>
      </c>
      <c r="C35" s="218">
        <f t="shared" ca="1" si="6"/>
        <v>0</v>
      </c>
      <c r="D35" s="218">
        <f t="shared" ca="1" si="6"/>
        <v>0</v>
      </c>
      <c r="E35" s="218">
        <f t="shared" ca="1" si="6"/>
        <v>0</v>
      </c>
      <c r="F35" s="218">
        <f t="shared" ca="1" si="6"/>
        <v>0</v>
      </c>
      <c r="G35" s="218">
        <f t="shared" ca="1" si="6"/>
        <v>0</v>
      </c>
      <c r="H35" s="218">
        <f t="shared" ca="1" si="6"/>
        <v>0</v>
      </c>
      <c r="I35" s="218">
        <f t="shared" ca="1" si="6"/>
        <v>0</v>
      </c>
      <c r="J35" s="220">
        <f t="shared" ca="1" si="1"/>
        <v>0</v>
      </c>
      <c r="N35" s="288">
        <v>36526.749305555553</v>
      </c>
      <c r="O35" s="289">
        <v>36526.958333333336</v>
      </c>
    </row>
    <row r="36" spans="1:15" ht="15" thickBot="1" x14ac:dyDescent="0.4">
      <c r="A36" s="216">
        <v>5</v>
      </c>
      <c r="B36" s="217" t="str">
        <f>[1]listing!$A40</f>
        <v>MARION</v>
      </c>
      <c r="C36" s="218">
        <f t="shared" ca="1" si="6"/>
        <v>0</v>
      </c>
      <c r="D36" s="218">
        <f t="shared" ca="1" si="6"/>
        <v>0</v>
      </c>
      <c r="E36" s="218">
        <f t="shared" ca="1" si="6"/>
        <v>0</v>
      </c>
      <c r="F36" s="218">
        <f t="shared" ca="1" si="6"/>
        <v>0</v>
      </c>
      <c r="G36" s="218">
        <f t="shared" ca="1" si="6"/>
        <v>0</v>
      </c>
      <c r="H36" s="218">
        <f t="shared" ca="1" si="6"/>
        <v>0</v>
      </c>
      <c r="I36" s="218">
        <f t="shared" ca="1" si="6"/>
        <v>0</v>
      </c>
      <c r="J36" s="220">
        <f t="shared" ca="1" si="1"/>
        <v>0</v>
      </c>
      <c r="M36" s="221"/>
    </row>
    <row r="37" spans="1:15" ht="15" thickBot="1" x14ac:dyDescent="0.4">
      <c r="A37" s="216">
        <v>5</v>
      </c>
      <c r="B37" s="217" t="str">
        <f>[1]listing!$A41</f>
        <v>MELANIE B</v>
      </c>
      <c r="C37" s="218">
        <f t="shared" ca="1" si="6"/>
        <v>0</v>
      </c>
      <c r="D37" s="218">
        <f t="shared" ca="1" si="6"/>
        <v>0</v>
      </c>
      <c r="E37" s="218">
        <f t="shared" ca="1" si="6"/>
        <v>0</v>
      </c>
      <c r="F37" s="218">
        <f t="shared" ca="1" si="6"/>
        <v>0</v>
      </c>
      <c r="G37" s="218">
        <f t="shared" ca="1" si="6"/>
        <v>0</v>
      </c>
      <c r="H37" s="218">
        <f t="shared" ca="1" si="6"/>
        <v>0</v>
      </c>
      <c r="I37" s="218">
        <f t="shared" ca="1" si="6"/>
        <v>0</v>
      </c>
      <c r="J37" s="220">
        <f t="shared" ca="1" si="1"/>
        <v>0</v>
      </c>
      <c r="N37" t="s">
        <v>114</v>
      </c>
      <c r="O37" s="216" t="s">
        <v>120</v>
      </c>
    </row>
    <row r="38" spans="1:15" ht="15" thickBot="1" x14ac:dyDescent="0.4">
      <c r="A38" s="216">
        <v>5</v>
      </c>
      <c r="B38" s="217" t="str">
        <f>[1]listing!$A42</f>
        <v>MELANIE P</v>
      </c>
      <c r="C38" s="218">
        <f t="shared" ca="1" si="6"/>
        <v>0</v>
      </c>
      <c r="D38" s="218">
        <f t="shared" ca="1" si="6"/>
        <v>0</v>
      </c>
      <c r="E38" s="218">
        <f t="shared" ca="1" si="6"/>
        <v>0</v>
      </c>
      <c r="F38" s="218">
        <f t="shared" ca="1" si="6"/>
        <v>0</v>
      </c>
      <c r="G38" s="218">
        <f t="shared" ca="1" si="6"/>
        <v>0</v>
      </c>
      <c r="H38" s="218">
        <f t="shared" ca="1" si="6"/>
        <v>0</v>
      </c>
      <c r="I38" s="218">
        <f t="shared" ca="1" si="6"/>
        <v>0</v>
      </c>
      <c r="J38" s="220">
        <f t="shared" ca="1" si="1"/>
        <v>0</v>
      </c>
      <c r="N38" t="s">
        <v>115</v>
      </c>
      <c r="O38" s="216" t="s">
        <v>122</v>
      </c>
    </row>
    <row r="39" spans="1:15" ht="15" thickBot="1" x14ac:dyDescent="0.4">
      <c r="A39" s="216">
        <v>5</v>
      </c>
      <c r="B39" s="217" t="str">
        <f>[1]listing!$A43</f>
        <v>MOHAMMED</v>
      </c>
      <c r="C39" s="218">
        <f t="shared" ca="1" si="6"/>
        <v>0</v>
      </c>
      <c r="D39" s="218">
        <f t="shared" ca="1" si="6"/>
        <v>0</v>
      </c>
      <c r="E39" s="218">
        <f t="shared" ca="1" si="6"/>
        <v>0</v>
      </c>
      <c r="F39" s="218">
        <f t="shared" ca="1" si="6"/>
        <v>0</v>
      </c>
      <c r="G39" s="218">
        <f t="shared" ca="1" si="6"/>
        <v>0</v>
      </c>
      <c r="H39" s="218">
        <f t="shared" ca="1" si="6"/>
        <v>0</v>
      </c>
      <c r="I39" s="218">
        <f t="shared" ca="1" si="6"/>
        <v>0</v>
      </c>
      <c r="J39" s="220">
        <f t="shared" ca="1" si="1"/>
        <v>0</v>
      </c>
      <c r="N39" t="s">
        <v>116</v>
      </c>
      <c r="O39" s="216" t="s">
        <v>120</v>
      </c>
    </row>
    <row r="40" spans="1:15" ht="15" thickBot="1" x14ac:dyDescent="0.4">
      <c r="A40" s="216">
        <v>5</v>
      </c>
      <c r="B40" s="217" t="str">
        <f>[1]listing!$A45</f>
        <v>NICOLAS</v>
      </c>
      <c r="C40" s="218">
        <f t="shared" ca="1" si="6"/>
        <v>0</v>
      </c>
      <c r="D40" s="218">
        <f t="shared" ca="1" si="6"/>
        <v>0</v>
      </c>
      <c r="E40" s="218">
        <f t="shared" ca="1" si="6"/>
        <v>0</v>
      </c>
      <c r="F40" s="218">
        <f t="shared" ca="1" si="6"/>
        <v>0</v>
      </c>
      <c r="G40" s="218">
        <f t="shared" ca="1" si="6"/>
        <v>0</v>
      </c>
      <c r="H40" s="218">
        <f t="shared" ca="1" si="6"/>
        <v>0</v>
      </c>
      <c r="I40" s="218">
        <f t="shared" ca="1" si="6"/>
        <v>0</v>
      </c>
      <c r="J40" s="220">
        <f t="shared" ca="1" si="1"/>
        <v>0</v>
      </c>
      <c r="O40" s="216"/>
    </row>
    <row r="41" spans="1:15" ht="15" thickBot="1" x14ac:dyDescent="0.4">
      <c r="A41" s="216">
        <v>2</v>
      </c>
      <c r="B41" s="217" t="str">
        <f>[1]listing!$A44</f>
        <v>NATALIA</v>
      </c>
      <c r="C41" s="218">
        <f t="shared" ca="1" si="6"/>
        <v>0</v>
      </c>
      <c r="D41" s="218">
        <f t="shared" ca="1" si="6"/>
        <v>0</v>
      </c>
      <c r="E41" s="218">
        <f t="shared" ca="1" si="6"/>
        <v>0</v>
      </c>
      <c r="F41" s="218">
        <f t="shared" ca="1" si="6"/>
        <v>0</v>
      </c>
      <c r="G41" s="218">
        <f t="shared" ca="1" si="6"/>
        <v>0</v>
      </c>
      <c r="H41" s="218">
        <f t="shared" ca="1" si="6"/>
        <v>0</v>
      </c>
      <c r="I41" s="218">
        <f t="shared" ca="1" si="6"/>
        <v>0</v>
      </c>
      <c r="J41" s="220">
        <f t="shared" ca="1" si="1"/>
        <v>0</v>
      </c>
      <c r="N41" t="s">
        <v>117</v>
      </c>
      <c r="O41" s="216" t="s">
        <v>121</v>
      </c>
    </row>
    <row r="42" spans="1:15" ht="15" thickBot="1" x14ac:dyDescent="0.4">
      <c r="A42" s="216">
        <v>5</v>
      </c>
      <c r="B42" s="217" t="str">
        <f>[1]listing!$A46</f>
        <v>NICOLAS D</v>
      </c>
      <c r="C42" s="218">
        <f t="shared" ca="1" si="6"/>
        <v>0</v>
      </c>
      <c r="D42" s="218">
        <f t="shared" ca="1" si="6"/>
        <v>0</v>
      </c>
      <c r="E42" s="218">
        <f t="shared" ca="1" si="6"/>
        <v>0</v>
      </c>
      <c r="F42" s="218">
        <f t="shared" ca="1" si="6"/>
        <v>0</v>
      </c>
      <c r="G42" s="218">
        <f t="shared" ca="1" si="6"/>
        <v>0</v>
      </c>
      <c r="H42" s="218">
        <f t="shared" ca="1" si="6"/>
        <v>0</v>
      </c>
      <c r="I42" s="218">
        <f t="shared" ca="1" si="6"/>
        <v>0</v>
      </c>
      <c r="J42" s="220">
        <f t="shared" ca="1" si="1"/>
        <v>0</v>
      </c>
      <c r="N42" t="s">
        <v>118</v>
      </c>
      <c r="O42" s="216" t="str">
        <f>O41</f>
        <v>08H00</v>
      </c>
    </row>
    <row r="43" spans="1:15" ht="15" thickBot="1" x14ac:dyDescent="0.4">
      <c r="A43" s="216">
        <v>5</v>
      </c>
      <c r="B43" s="217" t="str">
        <f>[1]listing!$A47</f>
        <v>NOEMIE</v>
      </c>
      <c r="C43" s="218">
        <f t="shared" ca="1" si="6"/>
        <v>0</v>
      </c>
      <c r="D43" s="218">
        <f t="shared" ca="1" si="6"/>
        <v>0</v>
      </c>
      <c r="E43" s="218">
        <f t="shared" ca="1" si="6"/>
        <v>0</v>
      </c>
      <c r="F43" s="218">
        <f t="shared" ca="1" si="6"/>
        <v>0</v>
      </c>
      <c r="G43" s="218">
        <f t="shared" ca="1" si="6"/>
        <v>0</v>
      </c>
      <c r="H43" s="218">
        <f t="shared" ca="1" si="6"/>
        <v>0</v>
      </c>
      <c r="I43" s="218">
        <f t="shared" ca="1" si="6"/>
        <v>0</v>
      </c>
      <c r="J43" s="220">
        <f t="shared" ca="1" si="1"/>
        <v>0</v>
      </c>
      <c r="N43" t="s">
        <v>119</v>
      </c>
      <c r="O43" s="216" t="str">
        <f>O41</f>
        <v>08H00</v>
      </c>
    </row>
    <row r="44" spans="1:15" ht="15" thickBot="1" x14ac:dyDescent="0.4">
      <c r="A44" s="216">
        <v>5</v>
      </c>
      <c r="B44" s="217" t="str">
        <f>[1]listing!$A48</f>
        <v>NORMA</v>
      </c>
      <c r="C44" s="218">
        <f t="shared" ca="1" si="6"/>
        <v>0</v>
      </c>
      <c r="D44" s="218">
        <f t="shared" ca="1" si="6"/>
        <v>0</v>
      </c>
      <c r="E44" s="218">
        <f t="shared" ca="1" si="6"/>
        <v>0</v>
      </c>
      <c r="F44" s="218">
        <f t="shared" ca="1" si="6"/>
        <v>0</v>
      </c>
      <c r="G44" s="218">
        <f t="shared" ca="1" si="6"/>
        <v>0</v>
      </c>
      <c r="H44" s="218">
        <f t="shared" ca="1" si="6"/>
        <v>0</v>
      </c>
      <c r="I44" s="218">
        <f t="shared" ca="1" si="6"/>
        <v>0</v>
      </c>
      <c r="J44" s="220">
        <f t="shared" ca="1" si="1"/>
        <v>0</v>
      </c>
    </row>
    <row r="45" spans="1:15" ht="15" thickBot="1" x14ac:dyDescent="0.4">
      <c r="A45" s="216">
        <v>5</v>
      </c>
      <c r="B45" s="217" t="str">
        <f>[1]listing!$A49</f>
        <v>NOUZHA</v>
      </c>
      <c r="C45" s="218">
        <f t="shared" ca="1" si="6"/>
        <v>0</v>
      </c>
      <c r="D45" s="218">
        <f t="shared" ca="1" si="6"/>
        <v>0</v>
      </c>
      <c r="E45" s="218">
        <f t="shared" ca="1" si="6"/>
        <v>0</v>
      </c>
      <c r="F45" s="218">
        <f t="shared" ca="1" si="6"/>
        <v>0</v>
      </c>
      <c r="G45" s="218">
        <f t="shared" ca="1" si="6"/>
        <v>0</v>
      </c>
      <c r="H45" s="218">
        <f t="shared" ca="1" si="6"/>
        <v>0</v>
      </c>
      <c r="I45" s="218">
        <f t="shared" ca="1" si="6"/>
        <v>0</v>
      </c>
      <c r="J45" s="220">
        <f t="shared" ca="1" si="1"/>
        <v>0</v>
      </c>
    </row>
    <row r="46" spans="1:15" ht="15" thickBot="1" x14ac:dyDescent="0.4">
      <c r="A46" s="216">
        <v>5</v>
      </c>
      <c r="B46" s="217" t="str">
        <f>[1]listing!$A36</f>
        <v>LOMANELLA</v>
      </c>
      <c r="C46" s="218">
        <f t="shared" ca="1" si="6"/>
        <v>0</v>
      </c>
      <c r="D46" s="218">
        <f t="shared" ca="1" si="6"/>
        <v>0</v>
      </c>
      <c r="E46" s="218">
        <f t="shared" ca="1" si="6"/>
        <v>0</v>
      </c>
      <c r="F46" s="218">
        <f t="shared" ca="1" si="6"/>
        <v>0</v>
      </c>
      <c r="G46" s="218">
        <f t="shared" ca="1" si="6"/>
        <v>0</v>
      </c>
      <c r="H46" s="218">
        <f t="shared" ca="1" si="6"/>
        <v>0</v>
      </c>
      <c r="I46" s="218">
        <f t="shared" ca="1" si="6"/>
        <v>0</v>
      </c>
      <c r="J46" s="220">
        <f t="shared" ca="1" si="1"/>
        <v>0</v>
      </c>
    </row>
    <row r="47" spans="1:15" ht="15" thickBot="1" x14ac:dyDescent="0.4">
      <c r="A47" s="216">
        <v>2</v>
      </c>
      <c r="B47" s="217" t="str">
        <f>[1]listing!$A50</f>
        <v>OLIVIER</v>
      </c>
      <c r="C47" s="218">
        <f t="shared" ca="1" si="6"/>
        <v>0</v>
      </c>
      <c r="D47" s="218">
        <f t="shared" ca="1" si="6"/>
        <v>0</v>
      </c>
      <c r="E47" s="218">
        <f t="shared" ca="1" si="6"/>
        <v>0</v>
      </c>
      <c r="F47" s="218">
        <f t="shared" ca="1" si="6"/>
        <v>0</v>
      </c>
      <c r="G47" s="218">
        <f t="shared" ca="1" si="6"/>
        <v>0</v>
      </c>
      <c r="H47" s="218">
        <f t="shared" ca="1" si="6"/>
        <v>0</v>
      </c>
      <c r="I47" s="218">
        <f t="shared" ca="1" si="6"/>
        <v>0</v>
      </c>
      <c r="J47" s="220">
        <f t="shared" ca="1" si="1"/>
        <v>0</v>
      </c>
    </row>
    <row r="48" spans="1:15" ht="15" thickBot="1" x14ac:dyDescent="0.4">
      <c r="A48" s="216">
        <v>5</v>
      </c>
      <c r="B48" s="217" t="str">
        <f>[1]listing!$A51</f>
        <v>PILY</v>
      </c>
      <c r="C48" s="218">
        <f t="shared" ca="1" si="6"/>
        <v>0</v>
      </c>
      <c r="D48" s="218">
        <f t="shared" ca="1" si="6"/>
        <v>0</v>
      </c>
      <c r="E48" s="218">
        <f t="shared" ca="1" si="6"/>
        <v>0</v>
      </c>
      <c r="F48" s="218">
        <f t="shared" ca="1" si="6"/>
        <v>0</v>
      </c>
      <c r="G48" s="218">
        <f t="shared" ca="1" si="6"/>
        <v>0</v>
      </c>
      <c r="H48" s="218">
        <f t="shared" ca="1" si="6"/>
        <v>0</v>
      </c>
      <c r="I48" s="218">
        <f t="shared" ca="1" si="6"/>
        <v>0</v>
      </c>
      <c r="J48" s="220">
        <f t="shared" ca="1" si="1"/>
        <v>0</v>
      </c>
    </row>
    <row r="49" spans="1:10" ht="15" thickBot="1" x14ac:dyDescent="0.4">
      <c r="A49" s="216">
        <v>5</v>
      </c>
      <c r="B49" s="217" t="str">
        <f>[1]listing!$A52</f>
        <v>RITA</v>
      </c>
      <c r="C49" s="218">
        <f t="shared" ca="1" si="6"/>
        <v>0</v>
      </c>
      <c r="D49" s="218">
        <f t="shared" ca="1" si="6"/>
        <v>0</v>
      </c>
      <c r="E49" s="218">
        <f t="shared" ca="1" si="6"/>
        <v>0</v>
      </c>
      <c r="F49" s="218">
        <f t="shared" ca="1" si="6"/>
        <v>0</v>
      </c>
      <c r="G49" s="218">
        <f t="shared" ca="1" si="6"/>
        <v>0</v>
      </c>
      <c r="H49" s="218">
        <f t="shared" ca="1" si="6"/>
        <v>0</v>
      </c>
      <c r="I49" s="218">
        <f t="shared" ca="1" si="6"/>
        <v>0</v>
      </c>
      <c r="J49" s="220">
        <f t="shared" ca="1" si="1"/>
        <v>0</v>
      </c>
    </row>
    <row r="50" spans="1:10" ht="15" thickBot="1" x14ac:dyDescent="0.4">
      <c r="A50" s="216">
        <v>5</v>
      </c>
      <c r="B50" s="217" t="str">
        <f>[1]listing!$A53</f>
        <v>ROBIN</v>
      </c>
      <c r="C50" s="218">
        <f t="shared" ca="1" si="6"/>
        <v>0</v>
      </c>
      <c r="D50" s="218">
        <f t="shared" ca="1" si="6"/>
        <v>0</v>
      </c>
      <c r="E50" s="218">
        <f t="shared" ca="1" si="6"/>
        <v>0</v>
      </c>
      <c r="F50" s="218">
        <f t="shared" ca="1" si="6"/>
        <v>0</v>
      </c>
      <c r="G50" s="218">
        <f t="shared" ca="1" si="6"/>
        <v>0</v>
      </c>
      <c r="H50" s="218">
        <f t="shared" ca="1" si="6"/>
        <v>0</v>
      </c>
      <c r="I50" s="218">
        <f t="shared" ca="1" si="6"/>
        <v>0</v>
      </c>
      <c r="J50" s="220">
        <f t="shared" ca="1" si="1"/>
        <v>0</v>
      </c>
    </row>
    <row r="51" spans="1:10" ht="15" thickBot="1" x14ac:dyDescent="0.4">
      <c r="A51" s="216">
        <v>5</v>
      </c>
      <c r="B51" s="217" t="str">
        <f>[1]listing!$A54</f>
        <v>SABRINA</v>
      </c>
      <c r="C51" s="218">
        <f t="shared" ca="1" si="6"/>
        <v>0</v>
      </c>
      <c r="D51" s="218">
        <f t="shared" ca="1" si="6"/>
        <v>0</v>
      </c>
      <c r="E51" s="218">
        <f t="shared" ca="1" si="6"/>
        <v>0</v>
      </c>
      <c r="F51" s="218">
        <f t="shared" ca="1" si="6"/>
        <v>0</v>
      </c>
      <c r="G51" s="218">
        <f t="shared" ca="1" si="6"/>
        <v>0</v>
      </c>
      <c r="H51" s="218">
        <f t="shared" ca="1" si="6"/>
        <v>0</v>
      </c>
      <c r="I51" s="218">
        <f t="shared" ca="1" si="6"/>
        <v>0</v>
      </c>
      <c r="J51" s="220">
        <f t="shared" ca="1" si="1"/>
        <v>0</v>
      </c>
    </row>
    <row r="52" spans="1:10" ht="15" thickBot="1" x14ac:dyDescent="0.4">
      <c r="A52" s="216">
        <v>5</v>
      </c>
      <c r="B52" s="217" t="str">
        <f>[1]listing!$A55</f>
        <v>SABRYA</v>
      </c>
      <c r="C52" s="218">
        <f t="shared" ca="1" si="6"/>
        <v>0</v>
      </c>
      <c r="D52" s="218">
        <f t="shared" ca="1" si="6"/>
        <v>0</v>
      </c>
      <c r="E52" s="218">
        <f t="shared" ca="1" si="6"/>
        <v>0</v>
      </c>
      <c r="F52" s="218">
        <f t="shared" ca="1" si="6"/>
        <v>0</v>
      </c>
      <c r="G52" s="218">
        <f t="shared" ca="1" si="6"/>
        <v>0</v>
      </c>
      <c r="H52" s="218">
        <f t="shared" ca="1" si="6"/>
        <v>0</v>
      </c>
      <c r="I52" s="218">
        <f t="shared" ca="1" si="6"/>
        <v>0</v>
      </c>
      <c r="J52" s="220">
        <f t="shared" ca="1" si="1"/>
        <v>0</v>
      </c>
    </row>
    <row r="53" spans="1:10" ht="15" thickBot="1" x14ac:dyDescent="0.4">
      <c r="A53" s="216">
        <v>5</v>
      </c>
      <c r="B53" s="217" t="str">
        <f>[1]listing!$A56</f>
        <v>SANDRINE</v>
      </c>
      <c r="C53" s="218">
        <f t="shared" ca="1" si="6"/>
        <v>0</v>
      </c>
      <c r="D53" s="218">
        <f t="shared" ca="1" si="6"/>
        <v>0</v>
      </c>
      <c r="E53" s="218">
        <f t="shared" ca="1" si="6"/>
        <v>0</v>
      </c>
      <c r="F53" s="218">
        <f t="shared" ca="1" si="6"/>
        <v>0</v>
      </c>
      <c r="G53" s="218">
        <f t="shared" ca="1" si="6"/>
        <v>0</v>
      </c>
      <c r="H53" s="218">
        <f t="shared" ca="1" si="6"/>
        <v>0</v>
      </c>
      <c r="I53" s="218">
        <f t="shared" ca="1" si="6"/>
        <v>0</v>
      </c>
      <c r="J53" s="220">
        <f t="shared" ca="1" si="1"/>
        <v>0</v>
      </c>
    </row>
    <row r="54" spans="1:10" ht="15" thickBot="1" x14ac:dyDescent="0.4">
      <c r="A54" s="216">
        <v>5</v>
      </c>
      <c r="B54" s="217" t="str">
        <f>[1]listing!$A57</f>
        <v>SERENA</v>
      </c>
      <c r="C54" s="218">
        <f t="shared" ca="1" si="6"/>
        <v>0</v>
      </c>
      <c r="D54" s="218">
        <f t="shared" ca="1" si="6"/>
        <v>0</v>
      </c>
      <c r="E54" s="218">
        <f t="shared" ca="1" si="6"/>
        <v>0</v>
      </c>
      <c r="F54" s="218">
        <f t="shared" ca="1" si="6"/>
        <v>0</v>
      </c>
      <c r="G54" s="218">
        <f t="shared" ca="1" si="6"/>
        <v>0</v>
      </c>
      <c r="H54" s="218">
        <f t="shared" ca="1" si="6"/>
        <v>0</v>
      </c>
      <c r="I54" s="218">
        <f t="shared" ca="1" si="6"/>
        <v>0</v>
      </c>
      <c r="J54" s="220">
        <f t="shared" ca="1" si="1"/>
        <v>0</v>
      </c>
    </row>
    <row r="55" spans="1:10" ht="15" thickBot="1" x14ac:dyDescent="0.4">
      <c r="A55" s="216">
        <v>5</v>
      </c>
      <c r="B55" s="217" t="str">
        <f>[1]listing!$A58</f>
        <v>STEFANIA</v>
      </c>
      <c r="C55" s="218">
        <f t="shared" ca="1" si="6"/>
        <v>0</v>
      </c>
      <c r="D55" s="218">
        <f t="shared" ca="1" si="6"/>
        <v>0</v>
      </c>
      <c r="E55" s="218">
        <f t="shared" ca="1" si="6"/>
        <v>0</v>
      </c>
      <c r="F55" s="218">
        <f t="shared" ca="1" si="6"/>
        <v>0</v>
      </c>
      <c r="G55" s="218">
        <f t="shared" ca="1" si="6"/>
        <v>0</v>
      </c>
      <c r="H55" s="218">
        <f t="shared" ca="1" si="6"/>
        <v>0</v>
      </c>
      <c r="I55" s="218">
        <f t="shared" ca="1" si="6"/>
        <v>0</v>
      </c>
      <c r="J55" s="220">
        <f t="shared" ca="1" si="1"/>
        <v>0</v>
      </c>
    </row>
    <row r="56" spans="1:10" ht="15" thickBot="1" x14ac:dyDescent="0.4">
      <c r="A56" s="216">
        <v>5</v>
      </c>
      <c r="B56" s="217" t="str">
        <f>[1]listing!$A59</f>
        <v>TAMI</v>
      </c>
      <c r="C56" s="218">
        <f t="shared" ca="1" si="6"/>
        <v>0</v>
      </c>
      <c r="D56" s="218">
        <f t="shared" ca="1" si="6"/>
        <v>0</v>
      </c>
      <c r="E56" s="218">
        <f t="shared" ca="1" si="6"/>
        <v>0</v>
      </c>
      <c r="F56" s="218">
        <f t="shared" ca="1" si="6"/>
        <v>0</v>
      </c>
      <c r="G56" s="218">
        <f t="shared" ca="1" si="6"/>
        <v>0</v>
      </c>
      <c r="H56" s="218">
        <f t="shared" ca="1" si="6"/>
        <v>0</v>
      </c>
      <c r="I56" s="218">
        <f t="shared" ca="1" si="6"/>
        <v>0</v>
      </c>
      <c r="J56" s="220">
        <f t="shared" ca="1" si="1"/>
        <v>0</v>
      </c>
    </row>
    <row r="57" spans="1:10" ht="15" thickBot="1" x14ac:dyDescent="0.4">
      <c r="A57" s="216">
        <v>5</v>
      </c>
      <c r="B57" s="217" t="str">
        <f>[1]listing!$A60</f>
        <v>TIFFANY</v>
      </c>
      <c r="C57" s="218">
        <f t="shared" ca="1" si="6"/>
        <v>0</v>
      </c>
      <c r="D57" s="218">
        <f t="shared" ca="1" si="6"/>
        <v>0</v>
      </c>
      <c r="E57" s="218">
        <f t="shared" ca="1" si="6"/>
        <v>0</v>
      </c>
      <c r="F57" s="218">
        <f t="shared" ca="1" si="6"/>
        <v>0</v>
      </c>
      <c r="G57" s="218">
        <f t="shared" ca="1" si="6"/>
        <v>0</v>
      </c>
      <c r="H57" s="218">
        <f t="shared" ca="1" si="6"/>
        <v>0</v>
      </c>
      <c r="I57" s="218">
        <f t="shared" ca="1" si="6"/>
        <v>0</v>
      </c>
      <c r="J57" s="220">
        <f t="shared" ca="1" si="1"/>
        <v>0</v>
      </c>
    </row>
    <row r="58" spans="1:10" ht="15" thickBot="1" x14ac:dyDescent="0.4">
      <c r="A58" s="216">
        <v>5</v>
      </c>
      <c r="B58" s="217" t="str">
        <f>[1]listing!$A61</f>
        <v>WILSON</v>
      </c>
      <c r="C58" s="218">
        <f t="shared" ca="1" si="6"/>
        <v>0</v>
      </c>
      <c r="D58" s="218">
        <f t="shared" ca="1" si="6"/>
        <v>0</v>
      </c>
      <c r="E58" s="218">
        <f t="shared" ca="1" si="6"/>
        <v>0</v>
      </c>
      <c r="F58" s="218">
        <f t="shared" ca="1" si="6"/>
        <v>0</v>
      </c>
      <c r="G58" s="218">
        <f t="shared" ca="1" si="6"/>
        <v>0</v>
      </c>
      <c r="H58" s="218">
        <f t="shared" ca="1" si="6"/>
        <v>0</v>
      </c>
      <c r="I58" s="218">
        <f t="shared" ca="1" si="6"/>
        <v>0</v>
      </c>
      <c r="J58" s="220">
        <f t="shared" ca="1" si="1"/>
        <v>0</v>
      </c>
    </row>
  </sheetData>
  <conditionalFormatting sqref="B1:B58">
    <cfRule type="duplicateValues" dxfId="314" priority="2"/>
  </conditionalFormatting>
  <conditionalFormatting sqref="B1:B58">
    <cfRule type="containsBlanks" dxfId="313" priority="1">
      <formula>LEN(TRIM(B1))=0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0605C6-2F1F-4D92-97F6-9D4F1FFE868F}">
  <sheetPr codeName="Sheet14">
    <pageSetUpPr fitToPage="1"/>
  </sheetPr>
  <dimension ref="A1:FO109"/>
  <sheetViews>
    <sheetView showGridLines="0" tabSelected="1" zoomScale="110" zoomScaleNormal="110" workbookViewId="0">
      <pane ySplit="4" topLeftCell="A5" activePane="bottomLeft" state="frozen"/>
      <selection activeCell="BO34" sqref="BO34"/>
      <selection pane="bottomLeft" activeCell="AV24" sqref="AV24"/>
    </sheetView>
  </sheetViews>
  <sheetFormatPr defaultColWidth="9.1796875" defaultRowHeight="14.5" x14ac:dyDescent="0.35"/>
  <cols>
    <col min="1" max="1" width="9.1796875" style="49" hidden="1" customWidth="1"/>
    <col min="2" max="3" width="6.7265625" style="49" customWidth="1"/>
    <col min="4" max="4" width="20.7265625" style="49" customWidth="1"/>
    <col min="5" max="7" width="6.7265625" style="49" customWidth="1"/>
    <col min="8" max="102" width="2.7265625" style="49" customWidth="1"/>
    <col min="103" max="111" width="2.7265625" style="49" hidden="1" customWidth="1"/>
    <col min="112" max="16384" width="9.1796875" style="49"/>
  </cols>
  <sheetData>
    <row r="1" spans="1:171" ht="15" thickBot="1" x14ac:dyDescent="0.4">
      <c r="B1" s="462" t="s">
        <v>127</v>
      </c>
      <c r="C1" s="462"/>
      <c r="D1" s="462"/>
      <c r="E1" s="462"/>
      <c r="F1" s="462"/>
      <c r="G1" s="463" t="s">
        <v>66</v>
      </c>
      <c r="H1" s="463"/>
      <c r="J1" s="463" t="s">
        <v>0</v>
      </c>
      <c r="K1" s="463"/>
      <c r="M1" s="463"/>
      <c r="N1" s="463"/>
      <c r="P1" s="463" t="s">
        <v>1</v>
      </c>
      <c r="Q1" s="463"/>
    </row>
    <row r="2" spans="1:171" ht="24" thickBot="1" x14ac:dyDescent="0.6">
      <c r="B2" s="462"/>
      <c r="C2" s="462"/>
      <c r="D2" s="462"/>
      <c r="E2" s="462"/>
      <c r="F2" s="462"/>
      <c r="G2" s="464">
        <v>13.541666666666666</v>
      </c>
      <c r="H2" s="465"/>
      <c r="I2" s="51"/>
      <c r="J2" s="466">
        <f>SUM(B5:B80)</f>
        <v>27.541666666673954</v>
      </c>
      <c r="K2" s="467"/>
      <c r="L2" s="467"/>
      <c r="M2" s="467"/>
      <c r="N2" s="468"/>
      <c r="O2" s="50"/>
      <c r="P2" s="469">
        <f>CZ2-CZ3</f>
        <v>336.00000000017485</v>
      </c>
      <c r="Q2" s="470"/>
      <c r="R2" s="470"/>
      <c r="S2" s="471"/>
      <c r="T2" s="213"/>
      <c r="U2" s="213"/>
      <c r="V2" s="213"/>
      <c r="W2" s="213"/>
      <c r="X2" s="213"/>
      <c r="Y2" s="51"/>
      <c r="AA2" s="449" t="str">
        <f>stats!L1&amp;stats!M1&amp;stats!N1</f>
        <v>DIMANCHE 9 FEVRIER</v>
      </c>
      <c r="AB2" s="450"/>
      <c r="AC2" s="450"/>
      <c r="AD2" s="450"/>
      <c r="AE2" s="450"/>
      <c r="AF2" s="450"/>
      <c r="AG2" s="450"/>
      <c r="AH2" s="450"/>
      <c r="AI2" s="450"/>
      <c r="AJ2" s="450"/>
      <c r="AK2" s="450"/>
      <c r="AL2" s="450"/>
      <c r="AM2" s="450"/>
      <c r="AN2" s="450"/>
      <c r="AO2" s="450"/>
      <c r="AP2" s="450"/>
      <c r="AQ2" s="451"/>
      <c r="AV2" s="452" t="str">
        <f>"EMT "&amp;[0]!EMTdim</f>
        <v>EMT 08H00</v>
      </c>
      <c r="AW2" s="453"/>
      <c r="AX2" s="453"/>
      <c r="AY2" s="453"/>
      <c r="AZ2" s="453"/>
      <c r="BA2" s="453"/>
      <c r="BB2" s="454"/>
      <c r="BD2" s="452" t="str">
        <f>[0]!POHdim</f>
        <v>10H00 - 20H00</v>
      </c>
      <c r="BE2" s="453"/>
      <c r="BF2" s="453"/>
      <c r="BG2" s="453"/>
      <c r="BH2" s="453"/>
      <c r="BI2" s="453"/>
      <c r="BJ2" s="454"/>
      <c r="CZ2" s="455">
        <f>J2*24</f>
        <v>661.00000000017485</v>
      </c>
      <c r="DA2" s="455"/>
      <c r="DB2" s="455"/>
      <c r="DC2" s="456" t="s">
        <v>0</v>
      </c>
      <c r="DD2" s="456"/>
      <c r="DE2" s="456"/>
      <c r="DF2" s="456"/>
      <c r="DG2" s="456"/>
    </row>
    <row r="3" spans="1:171" ht="19" customHeight="1" thickBot="1" x14ac:dyDescent="0.55000000000000004">
      <c r="B3" s="462"/>
      <c r="C3" s="462"/>
      <c r="D3" s="462"/>
      <c r="E3" s="462"/>
      <c r="F3" s="462"/>
      <c r="X3" s="51"/>
      <c r="CF3" s="457" t="s">
        <v>111</v>
      </c>
      <c r="CG3" s="458"/>
      <c r="CH3" s="458"/>
      <c r="CI3" s="458"/>
      <c r="CJ3" s="458"/>
      <c r="CK3" s="458"/>
      <c r="CL3" s="458"/>
      <c r="CM3" s="459"/>
      <c r="CZ3" s="460">
        <f>G2*24</f>
        <v>325</v>
      </c>
      <c r="DA3" s="460"/>
      <c r="DB3" s="460"/>
      <c r="DC3" s="461" t="s">
        <v>66</v>
      </c>
      <c r="DD3" s="461"/>
      <c r="DE3" s="461"/>
      <c r="DF3" s="461"/>
      <c r="DG3" s="461"/>
    </row>
    <row r="4" spans="1:171" ht="15" customHeight="1" thickBot="1" x14ac:dyDescent="0.4">
      <c r="B4" s="94"/>
      <c r="C4" s="350" t="s">
        <v>54</v>
      </c>
      <c r="D4" s="351" t="s">
        <v>2</v>
      </c>
      <c r="E4" s="433" t="s">
        <v>59</v>
      </c>
      <c r="F4" s="434"/>
      <c r="G4" s="352" t="s">
        <v>58</v>
      </c>
      <c r="H4" s="397" t="s">
        <v>3</v>
      </c>
      <c r="I4" s="398"/>
      <c r="J4" s="398"/>
      <c r="K4" s="399"/>
      <c r="L4" s="397" t="s">
        <v>4</v>
      </c>
      <c r="M4" s="398"/>
      <c r="N4" s="398"/>
      <c r="O4" s="399"/>
      <c r="P4" s="397" t="s">
        <v>5</v>
      </c>
      <c r="Q4" s="398"/>
      <c r="R4" s="398"/>
      <c r="S4" s="399"/>
      <c r="T4" s="397" t="s">
        <v>6</v>
      </c>
      <c r="U4" s="398"/>
      <c r="V4" s="398"/>
      <c r="W4" s="399"/>
      <c r="X4" s="397" t="s">
        <v>7</v>
      </c>
      <c r="Y4" s="398"/>
      <c r="Z4" s="398"/>
      <c r="AA4" s="399"/>
      <c r="AB4" s="397" t="s">
        <v>8</v>
      </c>
      <c r="AC4" s="398"/>
      <c r="AD4" s="398"/>
      <c r="AE4" s="399"/>
      <c r="AF4" s="397" t="s">
        <v>9</v>
      </c>
      <c r="AG4" s="398"/>
      <c r="AH4" s="398"/>
      <c r="AI4" s="399"/>
      <c r="AJ4" s="397" t="s">
        <v>10</v>
      </c>
      <c r="AK4" s="398"/>
      <c r="AL4" s="398"/>
      <c r="AM4" s="399"/>
      <c r="AN4" s="397" t="s">
        <v>11</v>
      </c>
      <c r="AO4" s="398"/>
      <c r="AP4" s="398"/>
      <c r="AQ4" s="399"/>
      <c r="AR4" s="397" t="s">
        <v>12</v>
      </c>
      <c r="AS4" s="398"/>
      <c r="AT4" s="398"/>
      <c r="AU4" s="399"/>
      <c r="AV4" s="397" t="s">
        <v>13</v>
      </c>
      <c r="AW4" s="398"/>
      <c r="AX4" s="398"/>
      <c r="AY4" s="399"/>
      <c r="AZ4" s="397" t="s">
        <v>14</v>
      </c>
      <c r="BA4" s="398"/>
      <c r="BB4" s="398"/>
      <c r="BC4" s="399"/>
      <c r="BD4" s="397" t="s">
        <v>15</v>
      </c>
      <c r="BE4" s="398"/>
      <c r="BF4" s="398"/>
      <c r="BG4" s="399"/>
      <c r="BH4" s="397" t="s">
        <v>16</v>
      </c>
      <c r="BI4" s="398"/>
      <c r="BJ4" s="398"/>
      <c r="BK4" s="399"/>
      <c r="BL4" s="397" t="s">
        <v>17</v>
      </c>
      <c r="BM4" s="398"/>
      <c r="BN4" s="398"/>
      <c r="BO4" s="399"/>
      <c r="BP4" s="397" t="s">
        <v>18</v>
      </c>
      <c r="BQ4" s="398"/>
      <c r="BR4" s="398"/>
      <c r="BS4" s="399"/>
      <c r="BT4" s="397" t="s">
        <v>19</v>
      </c>
      <c r="BU4" s="398"/>
      <c r="BV4" s="398"/>
      <c r="BW4" s="399"/>
      <c r="BX4" s="397" t="s">
        <v>20</v>
      </c>
      <c r="BY4" s="398"/>
      <c r="BZ4" s="398"/>
      <c r="CA4" s="399"/>
      <c r="CB4" s="397" t="s">
        <v>21</v>
      </c>
      <c r="CC4" s="398"/>
      <c r="CD4" s="398"/>
      <c r="CE4" s="399"/>
      <c r="CF4" s="446" t="s">
        <v>22</v>
      </c>
      <c r="CG4" s="447"/>
      <c r="CH4" s="447"/>
      <c r="CI4" s="448"/>
      <c r="CJ4" s="446" t="s">
        <v>23</v>
      </c>
      <c r="CK4" s="447"/>
      <c r="CL4" s="447"/>
      <c r="CM4" s="448"/>
    </row>
    <row r="5" spans="1:171" customFormat="1" x14ac:dyDescent="0.35">
      <c r="A5" s="212">
        <v>1.1111111111111112E-2</v>
      </c>
      <c r="B5" s="179">
        <f>SUM(F5-E5)-G5+A5</f>
        <v>0.29166666666197771</v>
      </c>
      <c r="C5" s="214" t="str">
        <f>IF(ISNA(VLOOKUP(D5,[2]listing!$A$1:$E$80,4,FALSE)),"NN",VLOOKUP(D5,[2]listing!$A$1:$E$80,4,FALSE))</f>
        <v>NN</v>
      </c>
      <c r="D5" s="290"/>
      <c r="E5" s="291">
        <v>36526.318055555559</v>
      </c>
      <c r="F5" s="292">
        <v>36526.640277777777</v>
      </c>
      <c r="G5" s="293">
        <v>4.1666666666666664E-2</v>
      </c>
      <c r="H5" s="222" t="str" cm="1">
        <f t="array" ref="H5">IF(SUMPRODUCT(--ISNUMBER(SEARCH(BOUTIQUES,D5))) &gt;0, "XC",IF(ISNUMBER(SEARCH("pool",D5)),"P",IF(ISNUMBER(SEARCH("int",D5)),"I",IF(ISNUMBER(SEARCH("HAP",$G$1))," "))))</f>
        <v xml:space="preserve"> </v>
      </c>
      <c r="I5" s="226" t="s">
        <v>26</v>
      </c>
      <c r="J5" s="227" t="s">
        <v>26</v>
      </c>
      <c r="K5" s="228" t="s">
        <v>26</v>
      </c>
      <c r="L5" s="229" t="s">
        <v>26</v>
      </c>
      <c r="M5" s="227" t="s">
        <v>26</v>
      </c>
      <c r="N5" s="227" t="s">
        <v>26</v>
      </c>
      <c r="O5" s="230" t="s">
        <v>24</v>
      </c>
      <c r="P5" s="231" t="s">
        <v>26</v>
      </c>
      <c r="Q5" s="227" t="s">
        <v>26</v>
      </c>
      <c r="R5" s="227" t="s">
        <v>26</v>
      </c>
      <c r="S5" s="228" t="s">
        <v>26</v>
      </c>
      <c r="T5" s="229" t="s">
        <v>26</v>
      </c>
      <c r="U5" s="227" t="s">
        <v>26</v>
      </c>
      <c r="V5" s="227" t="s">
        <v>26</v>
      </c>
      <c r="W5" s="228" t="s">
        <v>26</v>
      </c>
      <c r="X5" s="135" t="s">
        <v>25</v>
      </c>
      <c r="Y5" s="136" t="s">
        <v>25</v>
      </c>
      <c r="Z5" s="136" t="s">
        <v>25</v>
      </c>
      <c r="AA5" s="137" t="s">
        <v>26</v>
      </c>
      <c r="AB5" s="135" t="s">
        <v>26</v>
      </c>
      <c r="AC5" s="136" t="s">
        <v>26</v>
      </c>
      <c r="AD5" s="136" t="s">
        <v>26</v>
      </c>
      <c r="AE5" s="137" t="s">
        <v>26</v>
      </c>
      <c r="AF5" s="135" t="s">
        <v>26</v>
      </c>
      <c r="AG5" s="136" t="s">
        <v>26</v>
      </c>
      <c r="AH5" s="136" t="s">
        <v>26</v>
      </c>
      <c r="AI5" s="346" t="s">
        <v>28</v>
      </c>
      <c r="AJ5" s="135" t="s">
        <v>28</v>
      </c>
      <c r="AK5" s="136" t="s">
        <v>126</v>
      </c>
      <c r="AL5" s="136"/>
      <c r="AM5" s="137"/>
      <c r="AN5" s="135"/>
      <c r="AO5" s="227"/>
      <c r="AP5" s="227"/>
      <c r="AQ5" s="228"/>
      <c r="AR5" s="229"/>
      <c r="AS5" s="227"/>
      <c r="AT5" s="227"/>
      <c r="AU5" s="228"/>
      <c r="AV5" s="229"/>
      <c r="AW5" s="227"/>
      <c r="AX5" s="227"/>
      <c r="AY5" s="228"/>
      <c r="AZ5" s="233"/>
      <c r="BA5" s="234"/>
      <c r="BB5" s="234"/>
      <c r="BC5" s="235"/>
      <c r="BD5" s="231"/>
      <c r="BE5" s="232"/>
      <c r="BF5" s="232"/>
      <c r="BG5" s="236"/>
      <c r="BH5" s="135"/>
      <c r="BI5" s="136"/>
      <c r="BJ5" s="136"/>
      <c r="BK5" s="137"/>
      <c r="BL5" s="135"/>
      <c r="BM5" s="136"/>
      <c r="BN5" s="136"/>
      <c r="BO5" s="137"/>
      <c r="BP5" s="135"/>
      <c r="BQ5" s="136"/>
      <c r="BR5" s="136"/>
      <c r="BS5" s="137"/>
      <c r="BT5" s="135"/>
      <c r="BU5" s="136"/>
      <c r="BV5" s="136"/>
      <c r="BW5" s="137"/>
      <c r="BX5" s="135"/>
      <c r="BY5" s="136"/>
      <c r="BZ5" s="136"/>
      <c r="CA5" s="137"/>
      <c r="CB5" s="233"/>
      <c r="CC5" s="234"/>
      <c r="CD5" s="234"/>
      <c r="CE5" s="235"/>
      <c r="CF5" s="416"/>
      <c r="CG5" s="417"/>
      <c r="CH5" s="417"/>
      <c r="CI5" s="418"/>
      <c r="CJ5" s="416"/>
      <c r="CK5" s="417"/>
      <c r="CL5" s="417"/>
      <c r="CM5" s="418"/>
      <c r="CN5" s="443">
        <f>D5</f>
        <v>0</v>
      </c>
      <c r="CO5" s="444"/>
      <c r="CP5" s="444"/>
      <c r="CQ5" s="444"/>
      <c r="CR5" s="444"/>
      <c r="CS5" s="445"/>
    </row>
    <row r="6" spans="1:171" x14ac:dyDescent="0.35">
      <c r="A6" s="212">
        <v>1.1111111111111112E-2</v>
      </c>
      <c r="B6" s="95">
        <f t="shared" ref="B6:B32" si="0">SUM(F6-E6)-G6+A6</f>
        <v>0.29166666666197771</v>
      </c>
      <c r="C6" s="214" t="str">
        <f>IF(ISNA(VLOOKUP(D6,[2]listing!$A$1:$E$80,4,FALSE)),"NN",VLOOKUP(D6,[2]listing!$A$1:$E$80,4,FALSE))</f>
        <v>NN</v>
      </c>
      <c r="D6" s="290"/>
      <c r="E6" s="294">
        <v>36526.318055555559</v>
      </c>
      <c r="F6" s="295">
        <v>36526.640277777777</v>
      </c>
      <c r="G6" s="293">
        <v>4.1666666666666664E-2</v>
      </c>
      <c r="H6" s="222" t="str" cm="1">
        <f t="array" ref="H6">IF(SUMPRODUCT(--ISNUMBER(SEARCH(BOUTIQUES,D6))) &gt;0, "XC",IF(ISNUMBER(SEARCH("pool",D6)),"P",IF(ISNUMBER(SEARCH("int",D6)),"I",IF(ISNUMBER(SEARCH("HAP",$G$1))," "))))</f>
        <v xml:space="preserve"> </v>
      </c>
      <c r="I6" s="226" t="s">
        <v>26</v>
      </c>
      <c r="J6" s="227" t="s">
        <v>26</v>
      </c>
      <c r="K6" s="228" t="s">
        <v>26</v>
      </c>
      <c r="L6" s="229" t="s">
        <v>26</v>
      </c>
      <c r="M6" s="227" t="s">
        <v>26</v>
      </c>
      <c r="N6" s="227" t="s">
        <v>24</v>
      </c>
      <c r="O6" s="346" t="s">
        <v>26</v>
      </c>
      <c r="P6" s="229" t="s">
        <v>26</v>
      </c>
      <c r="Q6" s="227" t="s">
        <v>26</v>
      </c>
      <c r="R6" s="227" t="s">
        <v>26</v>
      </c>
      <c r="S6" s="228" t="s">
        <v>26</v>
      </c>
      <c r="T6" s="229" t="s">
        <v>26</v>
      </c>
      <c r="U6" s="227" t="s">
        <v>26</v>
      </c>
      <c r="V6" s="227" t="s">
        <v>26</v>
      </c>
      <c r="W6" s="228" t="s">
        <v>26</v>
      </c>
      <c r="X6" s="135" t="s">
        <v>25</v>
      </c>
      <c r="Y6" s="136" t="s">
        <v>25</v>
      </c>
      <c r="Z6" s="136" t="s">
        <v>25</v>
      </c>
      <c r="AA6" s="137" t="s">
        <v>26</v>
      </c>
      <c r="AB6" s="135" t="s">
        <v>26</v>
      </c>
      <c r="AC6" s="136" t="s">
        <v>26</v>
      </c>
      <c r="AD6" s="136" t="s">
        <v>26</v>
      </c>
      <c r="AE6" s="137" t="s">
        <v>26</v>
      </c>
      <c r="AF6" s="135" t="s">
        <v>26</v>
      </c>
      <c r="AG6" s="346" t="s">
        <v>26</v>
      </c>
      <c r="AH6" s="136" t="s">
        <v>26</v>
      </c>
      <c r="AI6" s="346" t="s">
        <v>28</v>
      </c>
      <c r="AJ6" s="135" t="s">
        <v>28</v>
      </c>
      <c r="AK6" s="136" t="s">
        <v>126</v>
      </c>
      <c r="AL6" s="136"/>
      <c r="AM6" s="137"/>
      <c r="AN6" s="135"/>
      <c r="AO6" s="136"/>
      <c r="AP6" s="136"/>
      <c r="AQ6" s="137"/>
      <c r="AR6" s="135"/>
      <c r="AS6" s="136"/>
      <c r="AT6" s="136"/>
      <c r="AU6" s="137"/>
      <c r="AV6" s="135"/>
      <c r="AW6" s="136"/>
      <c r="AX6" s="136"/>
      <c r="AY6" s="137"/>
      <c r="AZ6" s="135"/>
      <c r="BA6" s="136"/>
      <c r="BB6" s="136"/>
      <c r="BC6" s="137"/>
      <c r="BD6" s="229"/>
      <c r="BE6" s="227"/>
      <c r="BF6" s="227"/>
      <c r="BG6" s="228"/>
      <c r="BH6" s="229"/>
      <c r="BI6" s="227"/>
      <c r="BJ6" s="227"/>
      <c r="BK6" s="228"/>
      <c r="BL6" s="229"/>
      <c r="BM6" s="227"/>
      <c r="BN6" s="227"/>
      <c r="BO6" s="228"/>
      <c r="BP6" s="229"/>
      <c r="BQ6" s="227"/>
      <c r="BR6" s="227"/>
      <c r="BS6" s="228"/>
      <c r="BT6" s="229"/>
      <c r="BU6" s="227"/>
      <c r="BV6" s="227"/>
      <c r="BW6" s="228"/>
      <c r="BX6" s="229"/>
      <c r="BY6" s="227"/>
      <c r="BZ6" s="227"/>
      <c r="CA6" s="228"/>
      <c r="CB6" s="135"/>
      <c r="CC6" s="136"/>
      <c r="CD6" s="136"/>
      <c r="CE6" s="137"/>
      <c r="CF6" s="430"/>
      <c r="CG6" s="431"/>
      <c r="CH6" s="431"/>
      <c r="CI6" s="432"/>
      <c r="CJ6" s="430"/>
      <c r="CK6" s="431"/>
      <c r="CL6" s="431"/>
      <c r="CM6" s="432"/>
      <c r="CN6" s="436">
        <f t="shared" ref="CN6:CN32" si="1">D6</f>
        <v>0</v>
      </c>
      <c r="CO6" s="436"/>
      <c r="CP6" s="436"/>
      <c r="CQ6" s="436"/>
      <c r="CR6" s="436"/>
      <c r="CS6" s="436"/>
    </row>
    <row r="7" spans="1:171" x14ac:dyDescent="0.35">
      <c r="A7" s="212">
        <v>1.1111111111111112E-2</v>
      </c>
      <c r="B7" s="95">
        <f t="shared" si="0"/>
        <v>0.29166666666197771</v>
      </c>
      <c r="C7" s="214" t="str">
        <f>IF(ISNA(VLOOKUP(D7,[2]listing!$A$1:$E$80,4,FALSE)),"NN",VLOOKUP(D7,[2]listing!$A$1:$E$80,4,FALSE))</f>
        <v>NN</v>
      </c>
      <c r="D7" s="296"/>
      <c r="E7" s="294">
        <v>36526.318055555559</v>
      </c>
      <c r="F7" s="295">
        <v>36526.640277777777</v>
      </c>
      <c r="G7" s="293">
        <v>4.1666666666666664E-2</v>
      </c>
      <c r="H7" s="222" t="str" cm="1">
        <f t="array" ref="H7">IF(SUMPRODUCT(--ISNUMBER(SEARCH(BOUTIQUES,D7))) &gt;0, "XC",IF(ISNUMBER(SEARCH("pool",D7)),"P",IF(ISNUMBER(SEARCH("int",D7)),"I",IF(ISNUMBER(SEARCH("HAP",$G$1))," "))))</f>
        <v xml:space="preserve"> </v>
      </c>
      <c r="I7" s="226" t="s">
        <v>26</v>
      </c>
      <c r="J7" s="227" t="s">
        <v>26</v>
      </c>
      <c r="K7" s="228" t="s">
        <v>26</v>
      </c>
      <c r="L7" s="229" t="s">
        <v>26</v>
      </c>
      <c r="M7" s="227" t="s">
        <v>26</v>
      </c>
      <c r="N7" s="227" t="s">
        <v>26</v>
      </c>
      <c r="O7" s="228" t="s">
        <v>24</v>
      </c>
      <c r="P7" s="136" t="s">
        <v>26</v>
      </c>
      <c r="Q7" s="227" t="s">
        <v>26</v>
      </c>
      <c r="R7" s="227" t="s">
        <v>26</v>
      </c>
      <c r="S7" s="228" t="s">
        <v>26</v>
      </c>
      <c r="T7" s="229" t="s">
        <v>26</v>
      </c>
      <c r="U7" s="227" t="s">
        <v>26</v>
      </c>
      <c r="V7" s="227" t="s">
        <v>26</v>
      </c>
      <c r="W7" s="228" t="s">
        <v>26</v>
      </c>
      <c r="X7" s="135" t="s">
        <v>25</v>
      </c>
      <c r="Y7" s="136" t="s">
        <v>25</v>
      </c>
      <c r="Z7" s="136" t="s">
        <v>25</v>
      </c>
      <c r="AA7" s="137" t="s">
        <v>26</v>
      </c>
      <c r="AB7" s="135" t="s">
        <v>26</v>
      </c>
      <c r="AC7" s="136" t="s">
        <v>26</v>
      </c>
      <c r="AD7" s="136" t="s">
        <v>26</v>
      </c>
      <c r="AE7" s="137" t="s">
        <v>26</v>
      </c>
      <c r="AF7" s="135" t="s">
        <v>26</v>
      </c>
      <c r="AG7" s="346" t="s">
        <v>26</v>
      </c>
      <c r="AH7" s="136" t="s">
        <v>26</v>
      </c>
      <c r="AI7" s="346" t="s">
        <v>28</v>
      </c>
      <c r="AJ7" s="135" t="s">
        <v>28</v>
      </c>
      <c r="AK7" s="227" t="s">
        <v>126</v>
      </c>
      <c r="AL7" s="227"/>
      <c r="AM7" s="228"/>
      <c r="AN7" s="229"/>
      <c r="AO7" s="227"/>
      <c r="AP7" s="227"/>
      <c r="AQ7" s="228"/>
      <c r="AR7" s="229"/>
      <c r="AS7" s="227"/>
      <c r="AT7" s="227"/>
      <c r="AU7" s="228"/>
      <c r="AV7" s="229"/>
      <c r="AW7" s="227"/>
      <c r="AX7" s="227"/>
      <c r="AY7" s="228"/>
      <c r="AZ7" s="229"/>
      <c r="BA7" s="227"/>
      <c r="BB7" s="227"/>
      <c r="BC7" s="228"/>
      <c r="BD7" s="237"/>
      <c r="BE7" s="238"/>
      <c r="BF7" s="238"/>
      <c r="BG7" s="239"/>
      <c r="BH7" s="237"/>
      <c r="BI7" s="238"/>
      <c r="BJ7" s="238"/>
      <c r="BK7" s="239"/>
      <c r="BL7" s="237"/>
      <c r="BM7" s="238"/>
      <c r="BN7" s="238"/>
      <c r="BO7" s="239"/>
      <c r="BP7" s="237"/>
      <c r="BQ7" s="238"/>
      <c r="BR7" s="238"/>
      <c r="BS7" s="239"/>
      <c r="BT7" s="237"/>
      <c r="BU7" s="238"/>
      <c r="BV7" s="238"/>
      <c r="BW7" s="239"/>
      <c r="BX7" s="237"/>
      <c r="BY7" s="238"/>
      <c r="BZ7" s="238"/>
      <c r="CA7" s="239"/>
      <c r="CB7" s="229"/>
      <c r="CC7" s="227"/>
      <c r="CD7" s="227"/>
      <c r="CE7" s="228"/>
      <c r="CF7" s="416"/>
      <c r="CG7" s="417"/>
      <c r="CH7" s="417"/>
      <c r="CI7" s="418"/>
      <c r="CJ7" s="416"/>
      <c r="CK7" s="417"/>
      <c r="CL7" s="417"/>
      <c r="CM7" s="418"/>
      <c r="CN7" s="436">
        <f t="shared" si="1"/>
        <v>0</v>
      </c>
      <c r="CO7" s="436"/>
      <c r="CP7" s="436"/>
      <c r="CQ7" s="436"/>
      <c r="CR7" s="436"/>
      <c r="CS7" s="436"/>
    </row>
    <row r="8" spans="1:171" customFormat="1" x14ac:dyDescent="0.35">
      <c r="A8" s="212">
        <v>1.1111111111111112E-2</v>
      </c>
      <c r="B8" s="95">
        <f t="shared" si="0"/>
        <v>0.29166666666197771</v>
      </c>
      <c r="C8" s="214" t="str">
        <f>IF(ISNA(VLOOKUP(D8,[2]listing!$A$1:$E$80,4,FALSE)),"NN",VLOOKUP(D8,[2]listing!$A$1:$E$80,4,FALSE))</f>
        <v>NN</v>
      </c>
      <c r="D8" s="296"/>
      <c r="E8" s="294">
        <v>36526.318055555559</v>
      </c>
      <c r="F8" s="295">
        <v>36526.640277777777</v>
      </c>
      <c r="G8" s="293">
        <v>4.1666666666666664E-2</v>
      </c>
      <c r="H8" s="222" t="str" cm="1">
        <f t="array" ref="H8">IF(SUMPRODUCT(--ISNUMBER(SEARCH(BOUTIQUES,D8))) &gt;0, "XC",IF(ISNUMBER(SEARCH("pool",D8)),"P",IF(ISNUMBER(SEARCH("int",D8)),"I",IF(ISNUMBER(SEARCH("HAP",$G$1))," "))))</f>
        <v xml:space="preserve"> </v>
      </c>
      <c r="I8" s="226" t="s">
        <v>26</v>
      </c>
      <c r="J8" s="227" t="s">
        <v>26</v>
      </c>
      <c r="K8" s="228" t="s">
        <v>26</v>
      </c>
      <c r="L8" s="229" t="s">
        <v>26</v>
      </c>
      <c r="M8" s="227" t="s">
        <v>26</v>
      </c>
      <c r="N8" s="227" t="s">
        <v>24</v>
      </c>
      <c r="O8" s="346" t="s">
        <v>26</v>
      </c>
      <c r="P8" s="229" t="s">
        <v>26</v>
      </c>
      <c r="Q8" s="227" t="s">
        <v>26</v>
      </c>
      <c r="R8" s="227" t="s">
        <v>26</v>
      </c>
      <c r="S8" s="228" t="s">
        <v>26</v>
      </c>
      <c r="T8" s="229" t="s">
        <v>26</v>
      </c>
      <c r="U8" s="227" t="s">
        <v>26</v>
      </c>
      <c r="V8" s="227" t="s">
        <v>26</v>
      </c>
      <c r="W8" s="228" t="s">
        <v>26</v>
      </c>
      <c r="X8" s="135" t="s">
        <v>25</v>
      </c>
      <c r="Y8" s="136" t="s">
        <v>25</v>
      </c>
      <c r="Z8" s="136" t="s">
        <v>25</v>
      </c>
      <c r="AA8" s="137" t="s">
        <v>26</v>
      </c>
      <c r="AB8" s="135" t="s">
        <v>26</v>
      </c>
      <c r="AC8" s="136" t="s">
        <v>26</v>
      </c>
      <c r="AD8" s="136" t="s">
        <v>26</v>
      </c>
      <c r="AE8" s="137" t="s">
        <v>26</v>
      </c>
      <c r="AF8" s="135" t="s">
        <v>26</v>
      </c>
      <c r="AG8" s="346" t="s">
        <v>26</v>
      </c>
      <c r="AH8" s="136" t="s">
        <v>26</v>
      </c>
      <c r="AI8" s="346" t="s">
        <v>28</v>
      </c>
      <c r="AJ8" s="135" t="s">
        <v>28</v>
      </c>
      <c r="AK8" s="136" t="s">
        <v>126</v>
      </c>
      <c r="AL8" s="136"/>
      <c r="AM8" s="137"/>
      <c r="AN8" s="135"/>
      <c r="AO8" s="136"/>
      <c r="AP8" s="136"/>
      <c r="AQ8" s="137"/>
      <c r="AR8" s="135"/>
      <c r="AS8" s="136"/>
      <c r="AT8" s="136"/>
      <c r="AU8" s="137"/>
      <c r="AV8" s="135"/>
      <c r="AW8" s="136"/>
      <c r="AX8" s="136"/>
      <c r="AY8" s="137"/>
      <c r="AZ8" s="135"/>
      <c r="BA8" s="136"/>
      <c r="BB8" s="136"/>
      <c r="BC8" s="137"/>
      <c r="BD8" s="135"/>
      <c r="BE8" s="136"/>
      <c r="BF8" s="136"/>
      <c r="BG8" s="137"/>
      <c r="BH8" s="135"/>
      <c r="BI8" s="136"/>
      <c r="BJ8" s="136"/>
      <c r="BK8" s="137"/>
      <c r="BL8" s="135"/>
      <c r="BM8" s="136"/>
      <c r="BN8" s="136"/>
      <c r="BO8" s="137"/>
      <c r="BP8" s="135"/>
      <c r="BQ8" s="136"/>
      <c r="BR8" s="136"/>
      <c r="BS8" s="137"/>
      <c r="BT8" s="135"/>
      <c r="BU8" s="136"/>
      <c r="BV8" s="136"/>
      <c r="BW8" s="137"/>
      <c r="BX8" s="135"/>
      <c r="BY8" s="136"/>
      <c r="BZ8" s="136"/>
      <c r="CA8" s="137"/>
      <c r="CB8" s="135"/>
      <c r="CC8" s="136"/>
      <c r="CD8" s="136"/>
      <c r="CE8" s="137"/>
      <c r="CF8" s="430"/>
      <c r="CG8" s="431"/>
      <c r="CH8" s="431"/>
      <c r="CI8" s="432"/>
      <c r="CJ8" s="430"/>
      <c r="CK8" s="431"/>
      <c r="CL8" s="431"/>
      <c r="CM8" s="432"/>
      <c r="CN8" s="436">
        <f t="shared" si="1"/>
        <v>0</v>
      </c>
      <c r="CO8" s="436"/>
      <c r="CP8" s="436"/>
      <c r="CQ8" s="436"/>
      <c r="CR8" s="436"/>
      <c r="CS8" s="436"/>
    </row>
    <row r="9" spans="1:171" customFormat="1" x14ac:dyDescent="0.35">
      <c r="A9" s="212">
        <v>1.1111111111111112E-2</v>
      </c>
      <c r="B9" s="95">
        <f t="shared" si="0"/>
        <v>0.29166666666197771</v>
      </c>
      <c r="C9" s="214" t="str">
        <f>IF(ISNA(VLOOKUP(D9,[2]listing!$A$1:$E$80,4,FALSE)),"NN",VLOOKUP(D9,[2]listing!$A$1:$E$80,4,FALSE))</f>
        <v>NN</v>
      </c>
      <c r="D9" s="290"/>
      <c r="E9" s="297">
        <v>36526.390972222223</v>
      </c>
      <c r="F9" s="298">
        <v>36526.713194444441</v>
      </c>
      <c r="G9" s="299">
        <v>4.1666666666666664E-2</v>
      </c>
      <c r="H9" s="222"/>
      <c r="I9" s="240"/>
      <c r="J9" s="241"/>
      <c r="K9" s="242"/>
      <c r="L9" s="135"/>
      <c r="M9" s="136" t="s">
        <v>125</v>
      </c>
      <c r="N9" s="243" t="s">
        <v>26</v>
      </c>
      <c r="O9" s="137" t="s">
        <v>26</v>
      </c>
      <c r="P9" s="135" t="s">
        <v>26</v>
      </c>
      <c r="Q9" s="136" t="s">
        <v>26</v>
      </c>
      <c r="R9" s="136" t="s">
        <v>26</v>
      </c>
      <c r="S9" s="137" t="s">
        <v>26</v>
      </c>
      <c r="T9" s="135" t="s">
        <v>26</v>
      </c>
      <c r="U9" s="136" t="s">
        <v>26</v>
      </c>
      <c r="V9" s="136" t="s">
        <v>26</v>
      </c>
      <c r="W9" s="137" t="s">
        <v>26</v>
      </c>
      <c r="X9" s="135" t="s">
        <v>26</v>
      </c>
      <c r="Y9" s="136" t="s">
        <v>26</v>
      </c>
      <c r="Z9" s="136" t="s">
        <v>26</v>
      </c>
      <c r="AA9" s="137" t="s">
        <v>26</v>
      </c>
      <c r="AB9" s="135" t="s">
        <v>25</v>
      </c>
      <c r="AC9" s="136" t="s">
        <v>25</v>
      </c>
      <c r="AD9" s="136" t="s">
        <v>25</v>
      </c>
      <c r="AE9" s="137" t="s">
        <v>26</v>
      </c>
      <c r="AF9" s="135" t="s">
        <v>26</v>
      </c>
      <c r="AG9" s="136" t="s">
        <v>26</v>
      </c>
      <c r="AH9" s="136" t="s">
        <v>26</v>
      </c>
      <c r="AI9" s="137" t="s">
        <v>26</v>
      </c>
      <c r="AJ9" s="135" t="s">
        <v>26</v>
      </c>
      <c r="AK9" s="136" t="s">
        <v>26</v>
      </c>
      <c r="AL9" s="136" t="s">
        <v>26</v>
      </c>
      <c r="AM9" s="137" t="s">
        <v>26</v>
      </c>
      <c r="AN9" s="136" t="s">
        <v>24</v>
      </c>
      <c r="AO9" s="136" t="s">
        <v>26</v>
      </c>
      <c r="AP9" s="136" t="s">
        <v>26</v>
      </c>
      <c r="AQ9" s="137" t="s">
        <v>28</v>
      </c>
      <c r="AR9" s="135" t="s">
        <v>28</v>
      </c>
      <c r="AS9" s="136" t="s">
        <v>126</v>
      </c>
      <c r="AT9" s="136"/>
      <c r="AU9" s="137"/>
      <c r="AV9" s="135"/>
      <c r="AW9" s="136"/>
      <c r="AX9" s="136"/>
      <c r="AY9" s="137"/>
      <c r="AZ9" s="135"/>
      <c r="BA9" s="136"/>
      <c r="BB9" s="136"/>
      <c r="BC9" s="137"/>
      <c r="BD9" s="135"/>
      <c r="BE9" s="136"/>
      <c r="BF9" s="136"/>
      <c r="BG9" s="137"/>
      <c r="BH9" s="135"/>
      <c r="BI9" s="136"/>
      <c r="BJ9" s="136"/>
      <c r="BK9" s="137"/>
      <c r="BL9" s="135"/>
      <c r="BM9" s="136"/>
      <c r="BN9" s="136"/>
      <c r="BO9" s="137"/>
      <c r="BP9" s="135"/>
      <c r="BQ9" s="136"/>
      <c r="BR9" s="136"/>
      <c r="BS9" s="137"/>
      <c r="BT9" s="135"/>
      <c r="BU9" s="136"/>
      <c r="BV9" s="136"/>
      <c r="BW9" s="137"/>
      <c r="BX9" s="135"/>
      <c r="BY9" s="136"/>
      <c r="BZ9" s="136"/>
      <c r="CA9" s="137"/>
      <c r="CB9" s="135"/>
      <c r="CC9" s="136"/>
      <c r="CD9" s="136"/>
      <c r="CE9" s="137"/>
      <c r="CF9" s="430"/>
      <c r="CG9" s="431"/>
      <c r="CH9" s="431"/>
      <c r="CI9" s="432"/>
      <c r="CJ9" s="430"/>
      <c r="CK9" s="431"/>
      <c r="CL9" s="431"/>
      <c r="CM9" s="432"/>
      <c r="CN9" s="436">
        <f t="shared" si="1"/>
        <v>0</v>
      </c>
      <c r="CO9" s="436"/>
      <c r="CP9" s="436"/>
      <c r="CQ9" s="436"/>
      <c r="CR9" s="436"/>
      <c r="CS9" s="436"/>
      <c r="FO9" s="223"/>
    </row>
    <row r="10" spans="1:171" customFormat="1" x14ac:dyDescent="0.35">
      <c r="A10" s="212">
        <v>1.1111111111111112E-2</v>
      </c>
      <c r="B10" s="95">
        <f t="shared" si="0"/>
        <v>0.29166666666197771</v>
      </c>
      <c r="C10" s="214" t="str">
        <f>IF(ISNA(VLOOKUP(D10,[2]listing!$A$1:$E$80,4,FALSE)),"NN",VLOOKUP(D10,[2]listing!$A$1:$E$80,4,FALSE))</f>
        <v>NN</v>
      </c>
      <c r="D10" s="245"/>
      <c r="E10" s="297">
        <v>36526.390972222223</v>
      </c>
      <c r="F10" s="298">
        <v>36526.713194444441</v>
      </c>
      <c r="G10" s="299">
        <v>4.1666666666666664E-2</v>
      </c>
      <c r="H10" s="222"/>
      <c r="I10" s="240"/>
      <c r="J10" s="241"/>
      <c r="K10" s="242"/>
      <c r="L10" s="135"/>
      <c r="M10" s="136" t="s">
        <v>125</v>
      </c>
      <c r="N10" s="243" t="s">
        <v>26</v>
      </c>
      <c r="O10" s="137" t="s">
        <v>26</v>
      </c>
      <c r="P10" s="135" t="s">
        <v>26</v>
      </c>
      <c r="Q10" s="136" t="s">
        <v>26</v>
      </c>
      <c r="R10" s="136" t="s">
        <v>26</v>
      </c>
      <c r="S10" s="137" t="s">
        <v>26</v>
      </c>
      <c r="T10" s="135" t="s">
        <v>26</v>
      </c>
      <c r="U10" s="136" t="s">
        <v>26</v>
      </c>
      <c r="V10" s="136" t="s">
        <v>26</v>
      </c>
      <c r="W10" s="137" t="s">
        <v>26</v>
      </c>
      <c r="X10" s="135" t="s">
        <v>26</v>
      </c>
      <c r="Y10" s="136" t="s">
        <v>26</v>
      </c>
      <c r="Z10" s="136" t="s">
        <v>26</v>
      </c>
      <c r="AA10" s="137" t="s">
        <v>26</v>
      </c>
      <c r="AB10" s="135" t="s">
        <v>25</v>
      </c>
      <c r="AC10" s="136" t="s">
        <v>25</v>
      </c>
      <c r="AD10" s="136" t="s">
        <v>25</v>
      </c>
      <c r="AE10" s="137" t="s">
        <v>26</v>
      </c>
      <c r="AF10" s="135" t="s">
        <v>26</v>
      </c>
      <c r="AG10" s="136" t="s">
        <v>26</v>
      </c>
      <c r="AH10" s="136" t="s">
        <v>26</v>
      </c>
      <c r="AI10" s="137" t="s">
        <v>26</v>
      </c>
      <c r="AJ10" s="135" t="s">
        <v>26</v>
      </c>
      <c r="AK10" s="136" t="s">
        <v>26</v>
      </c>
      <c r="AL10" s="136" t="s">
        <v>26</v>
      </c>
      <c r="AM10" s="137" t="s">
        <v>26</v>
      </c>
      <c r="AN10" s="136" t="s">
        <v>24</v>
      </c>
      <c r="AO10" s="136" t="s">
        <v>26</v>
      </c>
      <c r="AP10" s="136" t="s">
        <v>26</v>
      </c>
      <c r="AQ10" s="137" t="s">
        <v>28</v>
      </c>
      <c r="AR10" s="135" t="s">
        <v>28</v>
      </c>
      <c r="AS10" s="136" t="s">
        <v>126</v>
      </c>
      <c r="AT10" s="136"/>
      <c r="AU10" s="137"/>
      <c r="AV10" s="135"/>
      <c r="AW10" s="136"/>
      <c r="AX10" s="136"/>
      <c r="AY10" s="137"/>
      <c r="AZ10" s="135"/>
      <c r="BA10" s="136"/>
      <c r="BB10" s="136"/>
      <c r="BC10" s="137"/>
      <c r="BD10" s="135"/>
      <c r="BE10" s="136"/>
      <c r="BF10" s="136"/>
      <c r="BG10" s="137"/>
      <c r="BH10" s="135"/>
      <c r="BI10" s="136"/>
      <c r="BJ10" s="136"/>
      <c r="BK10" s="137"/>
      <c r="BL10" s="135"/>
      <c r="BM10" s="136"/>
      <c r="BN10" s="136"/>
      <c r="BO10" s="137"/>
      <c r="BP10" s="135"/>
      <c r="BQ10" s="136"/>
      <c r="BR10" s="136"/>
      <c r="BS10" s="137"/>
      <c r="BT10" s="135"/>
      <c r="BU10" s="136"/>
      <c r="BV10" s="136"/>
      <c r="BW10" s="137"/>
      <c r="BX10" s="135"/>
      <c r="BY10" s="136"/>
      <c r="BZ10" s="136"/>
      <c r="CA10" s="137"/>
      <c r="CB10" s="135"/>
      <c r="CC10" s="136"/>
      <c r="CD10" s="136"/>
      <c r="CE10" s="137"/>
      <c r="CF10" s="416"/>
      <c r="CG10" s="417"/>
      <c r="CH10" s="417"/>
      <c r="CI10" s="418"/>
      <c r="CJ10" s="430"/>
      <c r="CK10" s="431"/>
      <c r="CL10" s="431"/>
      <c r="CM10" s="432"/>
      <c r="CN10" s="436">
        <f t="shared" si="1"/>
        <v>0</v>
      </c>
      <c r="CO10" s="436"/>
      <c r="CP10" s="436"/>
      <c r="CQ10" s="436"/>
      <c r="CR10" s="436"/>
      <c r="CS10" s="436"/>
    </row>
    <row r="11" spans="1:171" customFormat="1" x14ac:dyDescent="0.35">
      <c r="A11" s="212">
        <v>1.1111111111111112E-2</v>
      </c>
      <c r="B11" s="95">
        <f t="shared" si="0"/>
        <v>0.29166666666197771</v>
      </c>
      <c r="C11" s="214" t="str">
        <f>IF(ISNA(VLOOKUP(D11,[2]listing!$A$1:$E$80,4,FALSE)),"NN",VLOOKUP(D11,[2]listing!$A$1:$E$80,4,FALSE))</f>
        <v>NN</v>
      </c>
      <c r="D11" s="245"/>
      <c r="E11" s="300">
        <v>36526.390972222223</v>
      </c>
      <c r="F11" s="298">
        <v>36526.713194444441</v>
      </c>
      <c r="G11" s="299">
        <v>4.1666666666666664E-2</v>
      </c>
      <c r="H11" s="222" t="str" cm="1">
        <f t="array" ref="H11">IF(SUMPRODUCT(--ISNUMBER(SEARCH(BOUTIQUES,D11))) &gt;0, "XC",IF(ISNUMBER(SEARCH("pool",D11)),"P",IF(ISNUMBER(SEARCH("int",D11)),"I",IF(ISNUMBER(SEARCH("HAP",$G$1))," "))))</f>
        <v xml:space="preserve"> </v>
      </c>
      <c r="I11" s="240"/>
      <c r="J11" s="241"/>
      <c r="K11" s="242"/>
      <c r="L11" s="135"/>
      <c r="M11" s="136" t="s">
        <v>125</v>
      </c>
      <c r="N11" s="243" t="s">
        <v>26</v>
      </c>
      <c r="O11" s="137" t="s">
        <v>26</v>
      </c>
      <c r="P11" s="135" t="s">
        <v>26</v>
      </c>
      <c r="Q11" s="136" t="s">
        <v>26</v>
      </c>
      <c r="R11" s="136" t="s">
        <v>26</v>
      </c>
      <c r="S11" s="137" t="s">
        <v>26</v>
      </c>
      <c r="T11" s="135" t="s">
        <v>26</v>
      </c>
      <c r="U11" s="136" t="s">
        <v>26</v>
      </c>
      <c r="V11" s="136" t="s">
        <v>26</v>
      </c>
      <c r="W11" s="137" t="s">
        <v>26</v>
      </c>
      <c r="X11" s="135" t="s">
        <v>26</v>
      </c>
      <c r="Y11" s="136" t="s">
        <v>26</v>
      </c>
      <c r="Z11" s="136" t="s">
        <v>26</v>
      </c>
      <c r="AA11" s="137" t="s">
        <v>26</v>
      </c>
      <c r="AB11" s="135" t="s">
        <v>25</v>
      </c>
      <c r="AC11" s="136" t="s">
        <v>25</v>
      </c>
      <c r="AD11" s="136" t="s">
        <v>25</v>
      </c>
      <c r="AE11" s="137" t="s">
        <v>26</v>
      </c>
      <c r="AF11" s="135" t="s">
        <v>26</v>
      </c>
      <c r="AG11" s="136" t="s">
        <v>26</v>
      </c>
      <c r="AH11" s="136" t="s">
        <v>26</v>
      </c>
      <c r="AI11" s="137" t="s">
        <v>26</v>
      </c>
      <c r="AJ11" s="135" t="s">
        <v>26</v>
      </c>
      <c r="AK11" s="136" t="s">
        <v>26</v>
      </c>
      <c r="AL11" s="136" t="s">
        <v>26</v>
      </c>
      <c r="AM11" s="137" t="s">
        <v>26</v>
      </c>
      <c r="AN11" s="136" t="s">
        <v>24</v>
      </c>
      <c r="AO11" s="136" t="s">
        <v>26</v>
      </c>
      <c r="AP11" s="136" t="s">
        <v>26</v>
      </c>
      <c r="AQ11" s="137" t="s">
        <v>28</v>
      </c>
      <c r="AR11" s="135" t="s">
        <v>28</v>
      </c>
      <c r="AS11" s="136" t="s">
        <v>126</v>
      </c>
      <c r="AT11" s="136"/>
      <c r="AU11" s="137"/>
      <c r="AV11" s="135"/>
      <c r="AW11" s="136"/>
      <c r="AX11" s="136"/>
      <c r="AY11" s="137"/>
      <c r="AZ11" s="135"/>
      <c r="BA11" s="136"/>
      <c r="BB11" s="136"/>
      <c r="BC11" s="137"/>
      <c r="BD11" s="135"/>
      <c r="BE11" s="136"/>
      <c r="BF11" s="136"/>
      <c r="BG11" s="137"/>
      <c r="BH11" s="135"/>
      <c r="BI11" s="136"/>
      <c r="BJ11" s="136"/>
      <c r="BK11" s="137"/>
      <c r="BL11" s="135"/>
      <c r="BM11" s="136"/>
      <c r="BN11" s="136"/>
      <c r="BO11" s="137"/>
      <c r="BP11" s="135"/>
      <c r="BQ11" s="136"/>
      <c r="BR11" s="136"/>
      <c r="BS11" s="137"/>
      <c r="BT11" s="135"/>
      <c r="BU11" s="136"/>
      <c r="BV11" s="136"/>
      <c r="BW11" s="137"/>
      <c r="BX11" s="135"/>
      <c r="BY11" s="136"/>
      <c r="BZ11" s="136"/>
      <c r="CA11" s="137"/>
      <c r="CB11" s="135"/>
      <c r="CC11" s="136"/>
      <c r="CD11" s="136"/>
      <c r="CE11" s="137"/>
      <c r="CF11" s="416"/>
      <c r="CG11" s="417"/>
      <c r="CH11" s="417"/>
      <c r="CI11" s="418"/>
      <c r="CJ11" s="430"/>
      <c r="CK11" s="431"/>
      <c r="CL11" s="431"/>
      <c r="CM11" s="432"/>
      <c r="CN11" s="436">
        <f t="shared" si="1"/>
        <v>0</v>
      </c>
      <c r="CO11" s="436"/>
      <c r="CP11" s="436"/>
      <c r="CQ11" s="436"/>
      <c r="CR11" s="436"/>
      <c r="CS11" s="436"/>
      <c r="FO11" s="223"/>
    </row>
    <row r="12" spans="1:171" customFormat="1" x14ac:dyDescent="0.35">
      <c r="A12" s="212">
        <v>1.1111111111111112E-2</v>
      </c>
      <c r="B12" s="95">
        <f t="shared" si="0"/>
        <v>0.29166666666197771</v>
      </c>
      <c r="C12" s="214" t="str">
        <f>IF(ISNA(VLOOKUP(D12,[2]listing!$A$1:$E$80,4,FALSE)),"NN",VLOOKUP(D12,[2]listing!$A$1:$E$80,4,FALSE))</f>
        <v>NN</v>
      </c>
      <c r="D12" s="245"/>
      <c r="E12" s="297">
        <v>36526.390972222223</v>
      </c>
      <c r="F12" s="301">
        <v>36526.713194444441</v>
      </c>
      <c r="G12" s="299">
        <v>4.1666666666666664E-2</v>
      </c>
      <c r="H12" s="222" t="str" cm="1">
        <f t="array" ref="H12">IF(SUMPRODUCT(--ISNUMBER(SEARCH(BOUTIQUES,D12))) &gt;0, "XC",IF(ISNUMBER(SEARCH("pool",D12)),"P",IF(ISNUMBER(SEARCH("int",D12)),"I",IF(ISNUMBER(SEARCH("HAP",$G$1))," "))))</f>
        <v xml:space="preserve"> </v>
      </c>
      <c r="I12" s="240"/>
      <c r="J12" s="241"/>
      <c r="K12" s="242"/>
      <c r="L12" s="135"/>
      <c r="M12" s="136" t="s">
        <v>125</v>
      </c>
      <c r="N12" s="243" t="s">
        <v>26</v>
      </c>
      <c r="O12" s="137" t="s">
        <v>26</v>
      </c>
      <c r="P12" s="135" t="s">
        <v>26</v>
      </c>
      <c r="Q12" s="136" t="s">
        <v>26</v>
      </c>
      <c r="R12" s="136" t="s">
        <v>26</v>
      </c>
      <c r="S12" s="137" t="s">
        <v>26</v>
      </c>
      <c r="T12" s="135" t="s">
        <v>26</v>
      </c>
      <c r="U12" s="136" t="s">
        <v>26</v>
      </c>
      <c r="V12" s="136" t="s">
        <v>26</v>
      </c>
      <c r="W12" s="137" t="s">
        <v>26</v>
      </c>
      <c r="X12" s="135" t="s">
        <v>26</v>
      </c>
      <c r="Y12" s="136" t="s">
        <v>26</v>
      </c>
      <c r="Z12" s="136" t="s">
        <v>26</v>
      </c>
      <c r="AA12" s="137" t="s">
        <v>26</v>
      </c>
      <c r="AB12" s="135" t="s">
        <v>25</v>
      </c>
      <c r="AC12" s="136" t="s">
        <v>25</v>
      </c>
      <c r="AD12" s="136" t="s">
        <v>25</v>
      </c>
      <c r="AE12" s="137" t="s">
        <v>26</v>
      </c>
      <c r="AF12" s="135" t="s">
        <v>26</v>
      </c>
      <c r="AG12" s="136" t="s">
        <v>26</v>
      </c>
      <c r="AH12" s="136" t="s">
        <v>26</v>
      </c>
      <c r="AI12" s="137" t="s">
        <v>26</v>
      </c>
      <c r="AJ12" s="135" t="s">
        <v>26</v>
      </c>
      <c r="AK12" s="136" t="s">
        <v>26</v>
      </c>
      <c r="AL12" s="136" t="s">
        <v>26</v>
      </c>
      <c r="AM12" s="137" t="s">
        <v>26</v>
      </c>
      <c r="AN12" s="136" t="s">
        <v>24</v>
      </c>
      <c r="AO12" s="136" t="s">
        <v>26</v>
      </c>
      <c r="AP12" s="136" t="s">
        <v>26</v>
      </c>
      <c r="AQ12" s="137" t="s">
        <v>28</v>
      </c>
      <c r="AR12" s="135" t="s">
        <v>28</v>
      </c>
      <c r="AS12" s="136" t="s">
        <v>126</v>
      </c>
      <c r="AT12" s="136"/>
      <c r="AU12" s="137"/>
      <c r="AV12" s="135"/>
      <c r="AW12" s="136"/>
      <c r="AX12" s="136"/>
      <c r="AY12" s="137"/>
      <c r="AZ12" s="135"/>
      <c r="BA12" s="136"/>
      <c r="BB12" s="136"/>
      <c r="BC12" s="137"/>
      <c r="BD12" s="135"/>
      <c r="BE12" s="136"/>
      <c r="BF12" s="136"/>
      <c r="BG12" s="137"/>
      <c r="BH12" s="135"/>
      <c r="BI12" s="136"/>
      <c r="BJ12" s="136"/>
      <c r="BK12" s="137"/>
      <c r="BL12" s="135"/>
      <c r="BM12" s="136"/>
      <c r="BN12" s="136"/>
      <c r="BO12" s="137"/>
      <c r="BP12" s="135"/>
      <c r="BQ12" s="136"/>
      <c r="BR12" s="136"/>
      <c r="BS12" s="137"/>
      <c r="BT12" s="135"/>
      <c r="BU12" s="136"/>
      <c r="BV12" s="136"/>
      <c r="BW12" s="137"/>
      <c r="BX12" s="135"/>
      <c r="BY12" s="136"/>
      <c r="BZ12" s="136"/>
      <c r="CA12" s="137"/>
      <c r="CB12" s="135"/>
      <c r="CC12" s="136"/>
      <c r="CD12" s="136"/>
      <c r="CE12" s="137"/>
      <c r="CF12" s="416"/>
      <c r="CG12" s="417"/>
      <c r="CH12" s="417"/>
      <c r="CI12" s="418"/>
      <c r="CJ12" s="430"/>
      <c r="CK12" s="431"/>
      <c r="CL12" s="431"/>
      <c r="CM12" s="432"/>
      <c r="CN12" s="436">
        <f t="shared" si="1"/>
        <v>0</v>
      </c>
      <c r="CO12" s="436"/>
      <c r="CP12" s="436"/>
      <c r="CQ12" s="436"/>
      <c r="CR12" s="436"/>
      <c r="CS12" s="436"/>
    </row>
    <row r="13" spans="1:171" customFormat="1" x14ac:dyDescent="0.35">
      <c r="A13" s="212">
        <v>1.1111111111111112E-2</v>
      </c>
      <c r="B13" s="95">
        <f t="shared" si="0"/>
        <v>0.29166666666197771</v>
      </c>
      <c r="C13" s="214" t="str">
        <f>IF(ISNA(VLOOKUP(D13,[2]listing!$A$1:$E$80,4,FALSE)),"NN",VLOOKUP(D13,[2]listing!$A$1:$E$80,4,FALSE))</f>
        <v>NN</v>
      </c>
      <c r="D13" s="245"/>
      <c r="E13" s="297">
        <v>36526.390972222223</v>
      </c>
      <c r="F13" s="301">
        <v>36526.713194444441</v>
      </c>
      <c r="G13" s="299">
        <v>4.1666666666666664E-2</v>
      </c>
      <c r="H13" s="222"/>
      <c r="I13" s="240"/>
      <c r="J13" s="241"/>
      <c r="K13" s="242"/>
      <c r="L13" s="135"/>
      <c r="M13" s="136" t="s">
        <v>125</v>
      </c>
      <c r="N13" s="243" t="s">
        <v>26</v>
      </c>
      <c r="O13" s="137" t="s">
        <v>26</v>
      </c>
      <c r="P13" s="135" t="s">
        <v>26</v>
      </c>
      <c r="Q13" s="136" t="s">
        <v>26</v>
      </c>
      <c r="R13" s="136" t="s">
        <v>26</v>
      </c>
      <c r="S13" s="137" t="s">
        <v>26</v>
      </c>
      <c r="T13" s="135" t="s">
        <v>26</v>
      </c>
      <c r="U13" s="136" t="s">
        <v>26</v>
      </c>
      <c r="V13" s="136" t="s">
        <v>26</v>
      </c>
      <c r="W13" s="137" t="s">
        <v>26</v>
      </c>
      <c r="X13" s="135" t="s">
        <v>26</v>
      </c>
      <c r="Y13" s="136" t="s">
        <v>26</v>
      </c>
      <c r="Z13" s="136" t="s">
        <v>26</v>
      </c>
      <c r="AA13" s="137" t="s">
        <v>26</v>
      </c>
      <c r="AB13" s="135" t="s">
        <v>25</v>
      </c>
      <c r="AC13" s="136" t="s">
        <v>25</v>
      </c>
      <c r="AD13" s="136" t="s">
        <v>25</v>
      </c>
      <c r="AE13" s="137" t="s">
        <v>26</v>
      </c>
      <c r="AF13" s="135" t="s">
        <v>26</v>
      </c>
      <c r="AG13" s="136" t="s">
        <v>26</v>
      </c>
      <c r="AH13" s="136" t="s">
        <v>26</v>
      </c>
      <c r="AI13" s="137" t="s">
        <v>26</v>
      </c>
      <c r="AJ13" s="135" t="s">
        <v>26</v>
      </c>
      <c r="AK13" s="136" t="s">
        <v>26</v>
      </c>
      <c r="AL13" s="136" t="s">
        <v>26</v>
      </c>
      <c r="AM13" s="137" t="s">
        <v>26</v>
      </c>
      <c r="AN13" s="136" t="s">
        <v>24</v>
      </c>
      <c r="AO13" s="136" t="s">
        <v>26</v>
      </c>
      <c r="AP13" s="136" t="s">
        <v>26</v>
      </c>
      <c r="AQ13" s="137" t="s">
        <v>28</v>
      </c>
      <c r="AR13" s="135" t="s">
        <v>28</v>
      </c>
      <c r="AS13" s="136" t="s">
        <v>126</v>
      </c>
      <c r="AT13" s="136"/>
      <c r="AU13" s="137"/>
      <c r="AV13" s="135"/>
      <c r="AW13" s="136"/>
      <c r="AX13" s="136"/>
      <c r="AY13" s="137"/>
      <c r="AZ13" s="135"/>
      <c r="BA13" s="136"/>
      <c r="BB13" s="136"/>
      <c r="BC13" s="137"/>
      <c r="BD13" s="135"/>
      <c r="BE13" s="136"/>
      <c r="BF13" s="136"/>
      <c r="BG13" s="137"/>
      <c r="BH13" s="135"/>
      <c r="BI13" s="136"/>
      <c r="BJ13" s="136"/>
      <c r="BK13" s="137"/>
      <c r="BL13" s="135"/>
      <c r="BM13" s="136"/>
      <c r="BN13" s="136"/>
      <c r="BO13" s="137"/>
      <c r="BP13" s="135"/>
      <c r="BQ13" s="136"/>
      <c r="BR13" s="136"/>
      <c r="BS13" s="137"/>
      <c r="BT13" s="135"/>
      <c r="BU13" s="136"/>
      <c r="BV13" s="136"/>
      <c r="BW13" s="137"/>
      <c r="BX13" s="135"/>
      <c r="BY13" s="136"/>
      <c r="BZ13" s="136"/>
      <c r="CA13" s="137"/>
      <c r="CB13" s="135"/>
      <c r="CC13" s="136"/>
      <c r="CD13" s="136"/>
      <c r="CE13" s="137"/>
      <c r="CF13" s="416"/>
      <c r="CG13" s="417"/>
      <c r="CH13" s="417"/>
      <c r="CI13" s="418"/>
      <c r="CJ13" s="416"/>
      <c r="CK13" s="417"/>
      <c r="CL13" s="417"/>
      <c r="CM13" s="418"/>
      <c r="CN13" s="436">
        <f t="shared" si="1"/>
        <v>0</v>
      </c>
      <c r="CO13" s="436"/>
      <c r="CP13" s="436"/>
      <c r="CQ13" s="436"/>
      <c r="CR13" s="436"/>
      <c r="CS13" s="436"/>
    </row>
    <row r="14" spans="1:171" customFormat="1" x14ac:dyDescent="0.35">
      <c r="A14" s="212">
        <v>1.1111111111111112E-2</v>
      </c>
      <c r="B14" s="95">
        <f t="shared" si="0"/>
        <v>0.29166666666197771</v>
      </c>
      <c r="C14" s="214" t="str">
        <f>IF(ISNA(VLOOKUP(D14,[2]listing!$A$1:$E$80,4,FALSE)),"NN",VLOOKUP(D14,[2]listing!$A$1:$E$80,4,FALSE))</f>
        <v>NN</v>
      </c>
      <c r="D14" s="245"/>
      <c r="E14" s="302">
        <v>36526.458333333336</v>
      </c>
      <c r="F14" s="303">
        <v>36526.780555555553</v>
      </c>
      <c r="G14" s="299">
        <v>4.1666666666666664E-2</v>
      </c>
      <c r="H14" s="222"/>
      <c r="I14" s="243"/>
      <c r="J14" s="136"/>
      <c r="K14" s="137"/>
      <c r="L14" s="135"/>
      <c r="M14" s="136"/>
      <c r="N14" s="136"/>
      <c r="O14" s="137"/>
      <c r="P14" s="135"/>
      <c r="Q14" s="136"/>
      <c r="R14" s="136"/>
      <c r="S14" s="137" t="s">
        <v>125</v>
      </c>
      <c r="T14" s="244" t="s">
        <v>26</v>
      </c>
      <c r="U14" s="136" t="s">
        <v>26</v>
      </c>
      <c r="V14" s="136" t="s">
        <v>26</v>
      </c>
      <c r="W14" s="137" t="s">
        <v>26</v>
      </c>
      <c r="X14" s="135" t="s">
        <v>26</v>
      </c>
      <c r="Y14" s="136" t="s">
        <v>26</v>
      </c>
      <c r="Z14" s="136" t="s">
        <v>26</v>
      </c>
      <c r="AA14" s="137" t="s">
        <v>26</v>
      </c>
      <c r="AB14" s="135" t="s">
        <v>26</v>
      </c>
      <c r="AC14" s="136" t="s">
        <v>26</v>
      </c>
      <c r="AD14" s="136" t="s">
        <v>26</v>
      </c>
      <c r="AE14" s="137" t="s">
        <v>26</v>
      </c>
      <c r="AF14" s="135" t="s">
        <v>25</v>
      </c>
      <c r="AG14" s="136" t="s">
        <v>25</v>
      </c>
      <c r="AH14" s="136" t="s">
        <v>25</v>
      </c>
      <c r="AI14" s="137" t="s">
        <v>26</v>
      </c>
      <c r="AJ14" s="135" t="s">
        <v>26</v>
      </c>
      <c r="AK14" s="136" t="s">
        <v>26</v>
      </c>
      <c r="AL14" s="136" t="s">
        <v>26</v>
      </c>
      <c r="AM14" s="137" t="s">
        <v>26</v>
      </c>
      <c r="AN14" s="135" t="s">
        <v>26</v>
      </c>
      <c r="AO14" s="136" t="s">
        <v>26</v>
      </c>
      <c r="AP14" s="136" t="s">
        <v>26</v>
      </c>
      <c r="AQ14" s="137" t="s">
        <v>26</v>
      </c>
      <c r="AR14" s="135" t="s">
        <v>26</v>
      </c>
      <c r="AS14" s="136" t="s">
        <v>26</v>
      </c>
      <c r="AT14" s="136" t="s">
        <v>26</v>
      </c>
      <c r="AU14" s="137" t="s">
        <v>26</v>
      </c>
      <c r="AV14" s="245" t="s">
        <v>24</v>
      </c>
      <c r="AW14" s="136" t="s">
        <v>28</v>
      </c>
      <c r="AX14" s="136" t="s">
        <v>28</v>
      </c>
      <c r="AY14" s="137" t="s">
        <v>126</v>
      </c>
      <c r="AZ14" s="135"/>
      <c r="BA14" s="136"/>
      <c r="BB14" s="136"/>
      <c r="BC14" s="137"/>
      <c r="BD14" s="135"/>
      <c r="BE14" s="136"/>
      <c r="BF14" s="136"/>
      <c r="BG14" s="137"/>
      <c r="BH14" s="135"/>
      <c r="BI14" s="136"/>
      <c r="BJ14" s="136"/>
      <c r="BK14" s="137"/>
      <c r="BL14" s="135"/>
      <c r="BM14" s="136"/>
      <c r="BN14" s="136"/>
      <c r="BO14" s="137"/>
      <c r="BP14" s="135"/>
      <c r="BQ14" s="136"/>
      <c r="BR14" s="136"/>
      <c r="BS14" s="137"/>
      <c r="BT14" s="135"/>
      <c r="BU14" s="136"/>
      <c r="BV14" s="136"/>
      <c r="BW14" s="137"/>
      <c r="BX14" s="135"/>
      <c r="BY14" s="136"/>
      <c r="BZ14" s="136"/>
      <c r="CA14" s="137"/>
      <c r="CB14" s="135"/>
      <c r="CC14" s="136"/>
      <c r="CD14" s="136"/>
      <c r="CE14" s="137"/>
      <c r="CF14" s="430"/>
      <c r="CG14" s="431"/>
      <c r="CH14" s="431"/>
      <c r="CI14" s="432"/>
      <c r="CJ14" s="430"/>
      <c r="CK14" s="431"/>
      <c r="CL14" s="431"/>
      <c r="CM14" s="432"/>
      <c r="CN14" s="436">
        <f t="shared" si="1"/>
        <v>0</v>
      </c>
      <c r="CO14" s="436"/>
      <c r="CP14" s="436"/>
      <c r="CQ14" s="436"/>
      <c r="CR14" s="436"/>
      <c r="CS14" s="436"/>
    </row>
    <row r="15" spans="1:171" customFormat="1" x14ac:dyDescent="0.35">
      <c r="A15" s="212">
        <v>1.1111111111111112E-2</v>
      </c>
      <c r="B15" s="95">
        <f t="shared" si="0"/>
        <v>0.29166666666197771</v>
      </c>
      <c r="C15" s="214" t="str">
        <f>IF(ISNA(VLOOKUP(D15,[2]listing!$A$1:$E$80,4,FALSE)),"NN",VLOOKUP(D15,[2]listing!$A$1:$E$80,4,FALSE))</f>
        <v>NN</v>
      </c>
      <c r="D15" s="245"/>
      <c r="E15" s="302">
        <v>36526.458333333336</v>
      </c>
      <c r="F15" s="303">
        <v>36526.780555555553</v>
      </c>
      <c r="G15" s="304">
        <v>4.1666666666666664E-2</v>
      </c>
      <c r="H15" s="222" t="str" cm="1">
        <f t="array" ref="H15">IF(SUMPRODUCT(--ISNUMBER(SEARCH(BOUTIQUES,D15))) &gt;0, "XC",IF(ISNUMBER(SEARCH("pool",D15)),"P",IF(ISNUMBER(SEARCH("int",D15)),"I",IF(ISNUMBER(SEARCH("HAP",$G$1))," "))))</f>
        <v xml:space="preserve"> </v>
      </c>
      <c r="I15" s="243"/>
      <c r="J15" s="136"/>
      <c r="K15" s="137"/>
      <c r="L15" s="135"/>
      <c r="M15" s="136"/>
      <c r="N15" s="136"/>
      <c r="O15" s="137"/>
      <c r="P15" s="135"/>
      <c r="Q15" s="136"/>
      <c r="R15" s="136"/>
      <c r="S15" s="137" t="s">
        <v>125</v>
      </c>
      <c r="T15" s="244" t="s">
        <v>26</v>
      </c>
      <c r="U15" s="136" t="s">
        <v>26</v>
      </c>
      <c r="V15" s="136" t="s">
        <v>26</v>
      </c>
      <c r="W15" s="137" t="s">
        <v>26</v>
      </c>
      <c r="X15" s="135" t="s">
        <v>26</v>
      </c>
      <c r="Y15" s="136" t="s">
        <v>26</v>
      </c>
      <c r="Z15" s="136" t="s">
        <v>26</v>
      </c>
      <c r="AA15" s="137" t="s">
        <v>26</v>
      </c>
      <c r="AB15" s="135" t="s">
        <v>26</v>
      </c>
      <c r="AC15" s="136" t="s">
        <v>26</v>
      </c>
      <c r="AD15" s="136" t="s">
        <v>26</v>
      </c>
      <c r="AE15" s="137" t="s">
        <v>26</v>
      </c>
      <c r="AF15" s="135" t="s">
        <v>25</v>
      </c>
      <c r="AG15" s="136" t="s">
        <v>25</v>
      </c>
      <c r="AH15" s="136" t="s">
        <v>25</v>
      </c>
      <c r="AI15" s="137" t="s">
        <v>26</v>
      </c>
      <c r="AJ15" s="135" t="s">
        <v>26</v>
      </c>
      <c r="AK15" s="136" t="s">
        <v>26</v>
      </c>
      <c r="AL15" s="136" t="s">
        <v>26</v>
      </c>
      <c r="AM15" s="137" t="s">
        <v>26</v>
      </c>
      <c r="AN15" s="135" t="s">
        <v>26</v>
      </c>
      <c r="AO15" s="136" t="s">
        <v>26</v>
      </c>
      <c r="AP15" s="136" t="s">
        <v>26</v>
      </c>
      <c r="AQ15" s="137" t="s">
        <v>26</v>
      </c>
      <c r="AR15" s="135" t="s">
        <v>26</v>
      </c>
      <c r="AS15" s="136" t="s">
        <v>26</v>
      </c>
      <c r="AT15" s="136" t="s">
        <v>26</v>
      </c>
      <c r="AU15" s="137" t="s">
        <v>26</v>
      </c>
      <c r="AV15" s="245" t="s">
        <v>24</v>
      </c>
      <c r="AW15" s="136" t="s">
        <v>28</v>
      </c>
      <c r="AX15" s="136" t="s">
        <v>28</v>
      </c>
      <c r="AY15" s="137" t="s">
        <v>126</v>
      </c>
      <c r="AZ15" s="135"/>
      <c r="BA15" s="136"/>
      <c r="BB15" s="136"/>
      <c r="BC15" s="137"/>
      <c r="BD15" s="135"/>
      <c r="BE15" s="136"/>
      <c r="BF15" s="136"/>
      <c r="BG15" s="137"/>
      <c r="BH15" s="135"/>
      <c r="BI15" s="136"/>
      <c r="BJ15" s="136"/>
      <c r="BK15" s="137"/>
      <c r="BL15" s="135"/>
      <c r="BM15" s="136"/>
      <c r="BN15" s="136"/>
      <c r="BO15" s="137"/>
      <c r="BP15" s="135"/>
      <c r="BQ15" s="136"/>
      <c r="BR15" s="136"/>
      <c r="BS15" s="137"/>
      <c r="BT15" s="135"/>
      <c r="BU15" s="136"/>
      <c r="BV15" s="136"/>
      <c r="BW15" s="137"/>
      <c r="BX15" s="135"/>
      <c r="BY15" s="136"/>
      <c r="BZ15" s="136"/>
      <c r="CA15" s="137"/>
      <c r="CB15" s="229"/>
      <c r="CC15" s="227"/>
      <c r="CD15" s="227"/>
      <c r="CE15" s="228"/>
      <c r="CF15" s="416"/>
      <c r="CG15" s="417"/>
      <c r="CH15" s="417"/>
      <c r="CI15" s="418"/>
      <c r="CJ15" s="416"/>
      <c r="CK15" s="417"/>
      <c r="CL15" s="417"/>
      <c r="CM15" s="418"/>
      <c r="CN15" s="436">
        <f t="shared" si="1"/>
        <v>0</v>
      </c>
      <c r="CO15" s="436"/>
      <c r="CP15" s="436"/>
      <c r="CQ15" s="436"/>
      <c r="CR15" s="436"/>
      <c r="CS15" s="436"/>
    </row>
    <row r="16" spans="1:171" customFormat="1" x14ac:dyDescent="0.35">
      <c r="A16" s="212">
        <v>1.1111111111111112E-2</v>
      </c>
      <c r="B16" s="95">
        <f t="shared" si="0"/>
        <v>0.29166666666197771</v>
      </c>
      <c r="C16" s="214" t="str">
        <f>IF(ISNA(VLOOKUP(D16,[2]listing!$A$1:$E$80,4,FALSE)),"NN",VLOOKUP(D16,[2]listing!$A$1:$E$80,4,FALSE))</f>
        <v>NN</v>
      </c>
      <c r="D16" s="245"/>
      <c r="E16" s="302">
        <v>36526.458333333336</v>
      </c>
      <c r="F16" s="303">
        <v>36526.780555555553</v>
      </c>
      <c r="G16" s="304">
        <v>4.1666666666666664E-2</v>
      </c>
      <c r="H16" s="222" t="str" cm="1">
        <f t="array" ref="H16">IF(SUMPRODUCT(--ISNUMBER(SEARCH(BOUTIQUES,D16))) &gt;0, "XC",IF(ISNUMBER(SEARCH("pool",D16)),"P",IF(ISNUMBER(SEARCH("int",D16)),"I",IF(ISNUMBER(SEARCH("HAP",$G$1))," "))))</f>
        <v xml:space="preserve"> </v>
      </c>
      <c r="I16" s="243"/>
      <c r="J16" s="136"/>
      <c r="K16" s="137"/>
      <c r="L16" s="135"/>
      <c r="M16" s="136"/>
      <c r="N16" s="136"/>
      <c r="O16" s="137"/>
      <c r="P16" s="135"/>
      <c r="Q16" s="136"/>
      <c r="R16" s="136"/>
      <c r="S16" s="137" t="s">
        <v>125</v>
      </c>
      <c r="T16" s="244" t="s">
        <v>26</v>
      </c>
      <c r="U16" s="136" t="s">
        <v>26</v>
      </c>
      <c r="V16" s="136" t="s">
        <v>26</v>
      </c>
      <c r="W16" s="137" t="s">
        <v>26</v>
      </c>
      <c r="X16" s="135" t="s">
        <v>26</v>
      </c>
      <c r="Y16" s="136" t="s">
        <v>26</v>
      </c>
      <c r="Z16" s="136" t="s">
        <v>26</v>
      </c>
      <c r="AA16" s="137" t="s">
        <v>26</v>
      </c>
      <c r="AB16" s="135" t="s">
        <v>26</v>
      </c>
      <c r="AC16" s="136" t="s">
        <v>26</v>
      </c>
      <c r="AD16" s="136" t="s">
        <v>26</v>
      </c>
      <c r="AE16" s="137" t="s">
        <v>26</v>
      </c>
      <c r="AF16" s="135" t="s">
        <v>25</v>
      </c>
      <c r="AG16" s="136" t="s">
        <v>25</v>
      </c>
      <c r="AH16" s="136" t="s">
        <v>25</v>
      </c>
      <c r="AI16" s="137" t="s">
        <v>26</v>
      </c>
      <c r="AJ16" s="135" t="s">
        <v>26</v>
      </c>
      <c r="AK16" s="136" t="s">
        <v>26</v>
      </c>
      <c r="AL16" s="136" t="s">
        <v>26</v>
      </c>
      <c r="AM16" s="137" t="s">
        <v>26</v>
      </c>
      <c r="AN16" s="135" t="s">
        <v>26</v>
      </c>
      <c r="AO16" s="136" t="s">
        <v>26</v>
      </c>
      <c r="AP16" s="136" t="s">
        <v>26</v>
      </c>
      <c r="AQ16" s="137" t="s">
        <v>26</v>
      </c>
      <c r="AR16" s="135" t="s">
        <v>26</v>
      </c>
      <c r="AS16" s="136" t="s">
        <v>26</v>
      </c>
      <c r="AT16" s="136" t="s">
        <v>26</v>
      </c>
      <c r="AU16" s="137" t="s">
        <v>26</v>
      </c>
      <c r="AV16" s="245" t="s">
        <v>24</v>
      </c>
      <c r="AW16" s="136" t="s">
        <v>28</v>
      </c>
      <c r="AX16" s="136" t="s">
        <v>28</v>
      </c>
      <c r="AY16" s="137" t="s">
        <v>82</v>
      </c>
      <c r="AZ16" s="135"/>
      <c r="BA16" s="136"/>
      <c r="BB16" s="136"/>
      <c r="BC16" s="137"/>
      <c r="BD16" s="135"/>
      <c r="BE16" s="136"/>
      <c r="BF16" s="136"/>
      <c r="BG16" s="137"/>
      <c r="BH16" s="135"/>
      <c r="BI16" s="136"/>
      <c r="BJ16" s="136"/>
      <c r="BK16" s="137"/>
      <c r="BL16" s="135"/>
      <c r="BM16" s="136"/>
      <c r="BN16" s="136"/>
      <c r="BO16" s="137"/>
      <c r="BP16" s="135"/>
      <c r="BQ16" s="136"/>
      <c r="BR16" s="136"/>
      <c r="BS16" s="137"/>
      <c r="BT16" s="135"/>
      <c r="BU16" s="136"/>
      <c r="BV16" s="136"/>
      <c r="BW16" s="137"/>
      <c r="BX16" s="135"/>
      <c r="BY16" s="136"/>
      <c r="BZ16" s="136"/>
      <c r="CA16" s="137"/>
      <c r="CB16" s="135"/>
      <c r="CC16" s="136"/>
      <c r="CD16" s="136"/>
      <c r="CE16" s="137"/>
      <c r="CF16" s="416"/>
      <c r="CG16" s="417"/>
      <c r="CH16" s="417"/>
      <c r="CI16" s="418"/>
      <c r="CJ16" s="430"/>
      <c r="CK16" s="431"/>
      <c r="CL16" s="431"/>
      <c r="CM16" s="432"/>
      <c r="CN16" s="436">
        <f t="shared" si="1"/>
        <v>0</v>
      </c>
      <c r="CO16" s="436"/>
      <c r="CP16" s="436"/>
      <c r="CQ16" s="436"/>
      <c r="CR16" s="436"/>
      <c r="CS16" s="436"/>
    </row>
    <row r="17" spans="1:97" customFormat="1" x14ac:dyDescent="0.35">
      <c r="A17" s="212">
        <v>1.1111111111111112E-2</v>
      </c>
      <c r="B17" s="95">
        <f t="shared" si="0"/>
        <v>0.29166666666925367</v>
      </c>
      <c r="C17" s="214" t="str">
        <f>IF(ISNA(VLOOKUP(D17,[2]listing!$A$1:$E$80,4,FALSE)),"NN",VLOOKUP(D17,[2]listing!$A$1:$E$80,4,FALSE))</f>
        <v>NN</v>
      </c>
      <c r="D17" s="245"/>
      <c r="E17" s="300">
        <v>36526.490277777775</v>
      </c>
      <c r="F17" s="298">
        <v>36526.8125</v>
      </c>
      <c r="G17" s="299">
        <v>4.1666666666666664E-2</v>
      </c>
      <c r="H17" s="222" t="str" cm="1">
        <f t="array" ref="H17">IF(SUMPRODUCT(--ISNUMBER(SEARCH(BOUTIQUES,D17))) &gt;0, "XC",IF(ISNUMBER(SEARCH("pool",D17)),"P",IF(ISNUMBER(SEARCH("int",D17)),"I",IF(ISNUMBER(SEARCH("HAP",$G$1))," "))))</f>
        <v xml:space="preserve"> </v>
      </c>
      <c r="I17" s="243"/>
      <c r="J17" s="136"/>
      <c r="K17" s="137"/>
      <c r="L17" s="135"/>
      <c r="M17" s="136"/>
      <c r="N17" s="136"/>
      <c r="O17" s="137"/>
      <c r="P17" s="135"/>
      <c r="Q17" s="136"/>
      <c r="R17" s="136"/>
      <c r="S17" s="137"/>
      <c r="T17" s="135"/>
      <c r="U17" s="136"/>
      <c r="V17" s="136" t="s">
        <v>125</v>
      </c>
      <c r="W17" s="246" t="s">
        <v>26</v>
      </c>
      <c r="X17" s="229" t="s">
        <v>26</v>
      </c>
      <c r="Y17" s="227" t="s">
        <v>26</v>
      </c>
      <c r="Z17" s="227" t="s">
        <v>26</v>
      </c>
      <c r="AA17" s="228" t="s">
        <v>26</v>
      </c>
      <c r="AB17" s="229" t="s">
        <v>26</v>
      </c>
      <c r="AC17" s="227" t="s">
        <v>26</v>
      </c>
      <c r="AD17" s="227" t="s">
        <v>26</v>
      </c>
      <c r="AE17" s="228" t="s">
        <v>26</v>
      </c>
      <c r="AF17" s="229" t="s">
        <v>26</v>
      </c>
      <c r="AG17" s="227" t="s">
        <v>26</v>
      </c>
      <c r="AH17" s="227" t="s">
        <v>26</v>
      </c>
      <c r="AI17" s="228" t="s">
        <v>26</v>
      </c>
      <c r="AJ17" s="135" t="s">
        <v>25</v>
      </c>
      <c r="AK17" s="136" t="s">
        <v>25</v>
      </c>
      <c r="AL17" s="136" t="s">
        <v>25</v>
      </c>
      <c r="AM17" s="137" t="s">
        <v>26</v>
      </c>
      <c r="AN17" s="135" t="s">
        <v>26</v>
      </c>
      <c r="AO17" s="136" t="s">
        <v>26</v>
      </c>
      <c r="AP17" s="136" t="s">
        <v>26</v>
      </c>
      <c r="AQ17" s="137" t="s">
        <v>26</v>
      </c>
      <c r="AR17" s="229" t="s">
        <v>26</v>
      </c>
      <c r="AS17" s="227" t="s">
        <v>26</v>
      </c>
      <c r="AT17" s="136" t="s">
        <v>26</v>
      </c>
      <c r="AU17" s="137" t="s">
        <v>26</v>
      </c>
      <c r="AV17" s="245" t="s">
        <v>24</v>
      </c>
      <c r="AW17" s="136" t="s">
        <v>26</v>
      </c>
      <c r="AX17" s="136" t="s">
        <v>26</v>
      </c>
      <c r="AY17" s="137" t="s">
        <v>26</v>
      </c>
      <c r="AZ17" s="135" t="s">
        <v>28</v>
      </c>
      <c r="BA17" s="136" t="s">
        <v>28</v>
      </c>
      <c r="BB17" s="136" t="s">
        <v>82</v>
      </c>
      <c r="BC17" s="137"/>
      <c r="BD17" s="135"/>
      <c r="BE17" s="136"/>
      <c r="BF17" s="136"/>
      <c r="BG17" s="137"/>
      <c r="BH17" s="135"/>
      <c r="BI17" s="136"/>
      <c r="BJ17" s="136"/>
      <c r="BK17" s="137"/>
      <c r="BL17" s="135"/>
      <c r="BM17" s="136"/>
      <c r="BN17" s="136"/>
      <c r="BO17" s="137"/>
      <c r="BP17" s="135"/>
      <c r="BQ17" s="136"/>
      <c r="BR17" s="136"/>
      <c r="BS17" s="137"/>
      <c r="BT17" s="135"/>
      <c r="BU17" s="136"/>
      <c r="BV17" s="136"/>
      <c r="BW17" s="137"/>
      <c r="BX17" s="135"/>
      <c r="BY17" s="136"/>
      <c r="BZ17" s="136"/>
      <c r="CA17" s="137"/>
      <c r="CB17" s="135"/>
      <c r="CC17" s="136"/>
      <c r="CD17" s="136"/>
      <c r="CE17" s="137"/>
      <c r="CF17" s="430"/>
      <c r="CG17" s="431"/>
      <c r="CH17" s="431"/>
      <c r="CI17" s="432"/>
      <c r="CJ17" s="430"/>
      <c r="CK17" s="431"/>
      <c r="CL17" s="431"/>
      <c r="CM17" s="432"/>
      <c r="CN17" s="422">
        <f t="shared" si="1"/>
        <v>0</v>
      </c>
      <c r="CO17" s="423"/>
      <c r="CP17" s="423"/>
      <c r="CQ17" s="423"/>
      <c r="CR17" s="423"/>
      <c r="CS17" s="424"/>
    </row>
    <row r="18" spans="1:97" x14ac:dyDescent="0.35">
      <c r="A18" s="212">
        <v>1.1111111111111112E-2</v>
      </c>
      <c r="B18" s="95">
        <f t="shared" si="0"/>
        <v>0.29166666666925367</v>
      </c>
      <c r="C18" s="214" t="str">
        <f>IF(ISNA(VLOOKUP(D18,[2]listing!$A$1:$E$80,4,FALSE)),"NN",VLOOKUP(D18,[2]listing!$A$1:$E$80,4,FALSE))</f>
        <v>NN</v>
      </c>
      <c r="D18" s="245"/>
      <c r="E18" s="300">
        <v>36526.490277777775</v>
      </c>
      <c r="F18" s="298">
        <v>36526.8125</v>
      </c>
      <c r="G18" s="299">
        <v>4.1666666666666664E-2</v>
      </c>
      <c r="H18" s="222" t="str" cm="1">
        <f t="array" ref="H18">IF(SUMPRODUCT(--ISNUMBER(SEARCH(BOUTIQUES,D18))) &gt;0, "XC",IF(ISNUMBER(SEARCH("pool",D18)),"P",IF(ISNUMBER(SEARCH("int",D18)),"I",IF(ISNUMBER(SEARCH("HAP",$G$1))," "))))</f>
        <v xml:space="preserve"> </v>
      </c>
      <c r="I18" s="243"/>
      <c r="J18" s="136"/>
      <c r="K18" s="137"/>
      <c r="L18" s="135"/>
      <c r="M18" s="136"/>
      <c r="N18" s="136"/>
      <c r="O18" s="137"/>
      <c r="P18" s="135"/>
      <c r="Q18" s="136"/>
      <c r="R18" s="136"/>
      <c r="S18" s="137"/>
      <c r="T18" s="135"/>
      <c r="U18" s="136"/>
      <c r="V18" s="136" t="s">
        <v>125</v>
      </c>
      <c r="W18" s="246" t="s">
        <v>26</v>
      </c>
      <c r="X18" s="229" t="s">
        <v>26</v>
      </c>
      <c r="Y18" s="227" t="s">
        <v>26</v>
      </c>
      <c r="Z18" s="227" t="s">
        <v>26</v>
      </c>
      <c r="AA18" s="228" t="s">
        <v>26</v>
      </c>
      <c r="AB18" s="229" t="s">
        <v>26</v>
      </c>
      <c r="AC18" s="227" t="s">
        <v>26</v>
      </c>
      <c r="AD18" s="227" t="s">
        <v>26</v>
      </c>
      <c r="AE18" s="228" t="s">
        <v>26</v>
      </c>
      <c r="AF18" s="229" t="s">
        <v>26</v>
      </c>
      <c r="AG18" s="227" t="s">
        <v>26</v>
      </c>
      <c r="AH18" s="227" t="s">
        <v>26</v>
      </c>
      <c r="AI18" s="228" t="s">
        <v>26</v>
      </c>
      <c r="AJ18" s="135" t="s">
        <v>25</v>
      </c>
      <c r="AK18" s="136" t="s">
        <v>25</v>
      </c>
      <c r="AL18" s="136" t="s">
        <v>25</v>
      </c>
      <c r="AM18" s="137" t="s">
        <v>26</v>
      </c>
      <c r="AN18" s="135" t="s">
        <v>26</v>
      </c>
      <c r="AO18" s="136" t="s">
        <v>26</v>
      </c>
      <c r="AP18" s="136" t="s">
        <v>26</v>
      </c>
      <c r="AQ18" s="137" t="s">
        <v>26</v>
      </c>
      <c r="AR18" s="229" t="s">
        <v>26</v>
      </c>
      <c r="AS18" s="227" t="s">
        <v>26</v>
      </c>
      <c r="AT18" s="227" t="s">
        <v>26</v>
      </c>
      <c r="AU18" s="228" t="s">
        <v>26</v>
      </c>
      <c r="AV18" s="245" t="s">
        <v>24</v>
      </c>
      <c r="AW18" s="136" t="s">
        <v>26</v>
      </c>
      <c r="AX18" s="136" t="s">
        <v>26</v>
      </c>
      <c r="AY18" s="137" t="s">
        <v>26</v>
      </c>
      <c r="AZ18" s="135" t="s">
        <v>28</v>
      </c>
      <c r="BA18" s="136" t="s">
        <v>28</v>
      </c>
      <c r="BB18" s="136" t="s">
        <v>126</v>
      </c>
      <c r="BC18" s="137"/>
      <c r="BD18" s="135"/>
      <c r="BE18" s="136"/>
      <c r="BF18" s="136"/>
      <c r="BG18" s="137"/>
      <c r="BH18" s="229"/>
      <c r="BI18" s="227"/>
      <c r="BJ18" s="227"/>
      <c r="BK18" s="228"/>
      <c r="BL18" s="229"/>
      <c r="BM18" s="227"/>
      <c r="BN18" s="227"/>
      <c r="BO18" s="228"/>
      <c r="BP18" s="229"/>
      <c r="BQ18" s="227"/>
      <c r="BR18" s="227"/>
      <c r="BS18" s="228"/>
      <c r="BT18" s="229"/>
      <c r="BU18" s="227"/>
      <c r="BV18" s="227"/>
      <c r="BW18" s="228"/>
      <c r="BX18" s="229"/>
      <c r="BY18" s="227"/>
      <c r="BZ18" s="227"/>
      <c r="CA18" s="228"/>
      <c r="CB18" s="229"/>
      <c r="CC18" s="227"/>
      <c r="CD18" s="227"/>
      <c r="CE18" s="228"/>
      <c r="CF18" s="416"/>
      <c r="CG18" s="417"/>
      <c r="CH18" s="417"/>
      <c r="CI18" s="418"/>
      <c r="CJ18" s="416"/>
      <c r="CK18" s="417"/>
      <c r="CL18" s="417"/>
      <c r="CM18" s="418"/>
      <c r="CN18" s="436">
        <f t="shared" si="1"/>
        <v>0</v>
      </c>
      <c r="CO18" s="436"/>
      <c r="CP18" s="436"/>
      <c r="CQ18" s="436"/>
      <c r="CR18" s="436"/>
      <c r="CS18" s="436"/>
    </row>
    <row r="19" spans="1:97" customFormat="1" x14ac:dyDescent="0.35">
      <c r="A19" s="212">
        <v>1.1111111111111112E-2</v>
      </c>
      <c r="B19" s="95">
        <f t="shared" si="0"/>
        <v>0.29166666666925367</v>
      </c>
      <c r="C19" s="214" t="str">
        <f>IF(ISNA(VLOOKUP(D19,[2]listing!$A$1:$E$80,4,FALSE)),"NN",VLOOKUP(D19,[2]listing!$A$1:$E$80,4,FALSE))</f>
        <v>NN</v>
      </c>
      <c r="D19" s="245"/>
      <c r="E19" s="300">
        <v>36526.490277777775</v>
      </c>
      <c r="F19" s="298">
        <v>36526.8125</v>
      </c>
      <c r="G19" s="299">
        <v>4.1666666666666664E-2</v>
      </c>
      <c r="H19" s="222" t="str" cm="1">
        <f t="array" ref="H19">IF(SUMPRODUCT(--ISNUMBER(SEARCH(BOUTIQUES,D19))) &gt;0, "XC",IF(ISNUMBER(SEARCH("pool",D19)),"P",IF(ISNUMBER(SEARCH("int",D19)),"I",IF(ISNUMBER(SEARCH("HAP",$G$1))," "))))</f>
        <v xml:space="preserve"> </v>
      </c>
      <c r="I19" s="243"/>
      <c r="J19" s="136"/>
      <c r="K19" s="137"/>
      <c r="L19" s="135"/>
      <c r="M19" s="136"/>
      <c r="N19" s="136"/>
      <c r="O19" s="137"/>
      <c r="P19" s="135"/>
      <c r="Q19" s="136"/>
      <c r="R19" s="136"/>
      <c r="S19" s="137"/>
      <c r="T19" s="135"/>
      <c r="U19" s="136"/>
      <c r="V19" s="136" t="s">
        <v>83</v>
      </c>
      <c r="W19" s="246" t="s">
        <v>26</v>
      </c>
      <c r="X19" s="229" t="s">
        <v>26</v>
      </c>
      <c r="Y19" s="227" t="s">
        <v>26</v>
      </c>
      <c r="Z19" s="227" t="s">
        <v>26</v>
      </c>
      <c r="AA19" s="228" t="s">
        <v>26</v>
      </c>
      <c r="AB19" s="229" t="s">
        <v>26</v>
      </c>
      <c r="AC19" s="227" t="s">
        <v>26</v>
      </c>
      <c r="AD19" s="227" t="s">
        <v>26</v>
      </c>
      <c r="AE19" s="228" t="s">
        <v>26</v>
      </c>
      <c r="AF19" s="229" t="s">
        <v>26</v>
      </c>
      <c r="AG19" s="227" t="s">
        <v>26</v>
      </c>
      <c r="AH19" s="227" t="s">
        <v>26</v>
      </c>
      <c r="AI19" s="228" t="s">
        <v>26</v>
      </c>
      <c r="AJ19" s="135" t="s">
        <v>25</v>
      </c>
      <c r="AK19" s="136" t="s">
        <v>25</v>
      </c>
      <c r="AL19" s="136" t="s">
        <v>25</v>
      </c>
      <c r="AM19" s="137" t="s">
        <v>26</v>
      </c>
      <c r="AN19" s="135" t="s">
        <v>26</v>
      </c>
      <c r="AO19" s="136" t="s">
        <v>26</v>
      </c>
      <c r="AP19" s="136" t="s">
        <v>26</v>
      </c>
      <c r="AQ19" s="137" t="s">
        <v>26</v>
      </c>
      <c r="AR19" s="229" t="s">
        <v>26</v>
      </c>
      <c r="AS19" s="227" t="s">
        <v>26</v>
      </c>
      <c r="AT19" s="227" t="s">
        <v>26</v>
      </c>
      <c r="AU19" s="228" t="s">
        <v>26</v>
      </c>
      <c r="AV19" s="245" t="s">
        <v>24</v>
      </c>
      <c r="AW19" s="136" t="s">
        <v>26</v>
      </c>
      <c r="AX19" s="136" t="s">
        <v>26</v>
      </c>
      <c r="AY19" s="137" t="s">
        <v>26</v>
      </c>
      <c r="AZ19" s="135" t="s">
        <v>28</v>
      </c>
      <c r="BA19" s="136" t="s">
        <v>28</v>
      </c>
      <c r="BB19" s="136" t="s">
        <v>126</v>
      </c>
      <c r="BC19" s="137"/>
      <c r="BD19" s="135"/>
      <c r="BE19" s="136"/>
      <c r="BF19" s="136"/>
      <c r="BG19" s="137"/>
      <c r="BH19" s="135"/>
      <c r="BI19" s="136"/>
      <c r="BJ19" s="136"/>
      <c r="BK19" s="137"/>
      <c r="BL19" s="135"/>
      <c r="BM19" s="136"/>
      <c r="BN19" s="136"/>
      <c r="BO19" s="137"/>
      <c r="BP19" s="135"/>
      <c r="BQ19" s="136"/>
      <c r="BR19" s="136"/>
      <c r="BS19" s="137"/>
      <c r="BT19" s="135"/>
      <c r="BU19" s="136"/>
      <c r="BV19" s="136"/>
      <c r="BW19" s="137"/>
      <c r="BX19" s="135"/>
      <c r="BY19" s="136"/>
      <c r="BZ19" s="136"/>
      <c r="CA19" s="137"/>
      <c r="CB19" s="135"/>
      <c r="CC19" s="136"/>
      <c r="CD19" s="136"/>
      <c r="CE19" s="137"/>
      <c r="CF19" s="416"/>
      <c r="CG19" s="417"/>
      <c r="CH19" s="417"/>
      <c r="CI19" s="418"/>
      <c r="CJ19" s="416"/>
      <c r="CK19" s="417"/>
      <c r="CL19" s="417"/>
      <c r="CM19" s="418"/>
      <c r="CN19" s="436">
        <f t="shared" si="1"/>
        <v>0</v>
      </c>
      <c r="CO19" s="436"/>
      <c r="CP19" s="436"/>
      <c r="CQ19" s="436"/>
      <c r="CR19" s="436"/>
      <c r="CS19" s="436"/>
    </row>
    <row r="20" spans="1:97" customFormat="1" x14ac:dyDescent="0.35">
      <c r="A20" s="212">
        <v>1.1111111111111112E-2</v>
      </c>
      <c r="B20" s="95">
        <f t="shared" si="0"/>
        <v>0.29166666666925367</v>
      </c>
      <c r="C20" s="214" t="str">
        <f>IF(ISNA(VLOOKUP(D20,[2]listing!$A$1:$E$80,4,FALSE)),"NN",VLOOKUP(D20,[2]listing!$A$1:$E$80,4,FALSE))</f>
        <v>NN</v>
      </c>
      <c r="D20" s="245"/>
      <c r="E20" s="300">
        <v>36526.490277777775</v>
      </c>
      <c r="F20" s="298">
        <v>36526.8125</v>
      </c>
      <c r="G20" s="299">
        <v>4.1666666666666664E-2</v>
      </c>
      <c r="H20" s="222" t="str" cm="1">
        <f t="array" ref="H20">IF(SUMPRODUCT(--ISNUMBER(SEARCH(BOUTIQUES,D20))) &gt;0, "XC",IF(ISNUMBER(SEARCH("pool",D20)),"P",IF(ISNUMBER(SEARCH("int",D20)),"I",IF(ISNUMBER(SEARCH("HAP",$G$1))," "))))</f>
        <v xml:space="preserve"> </v>
      </c>
      <c r="I20" s="243"/>
      <c r="J20" s="136"/>
      <c r="K20" s="137"/>
      <c r="L20" s="135"/>
      <c r="M20" s="136"/>
      <c r="N20" s="136"/>
      <c r="O20" s="137"/>
      <c r="P20" s="135"/>
      <c r="Q20" s="136"/>
      <c r="R20" s="136"/>
      <c r="S20" s="137"/>
      <c r="T20" s="135"/>
      <c r="U20" s="136"/>
      <c r="V20" s="136" t="s">
        <v>125</v>
      </c>
      <c r="W20" s="246" t="s">
        <v>26</v>
      </c>
      <c r="X20" s="135" t="s">
        <v>26</v>
      </c>
      <c r="Y20" s="136" t="s">
        <v>26</v>
      </c>
      <c r="Z20" s="136" t="s">
        <v>26</v>
      </c>
      <c r="AA20" s="137" t="s">
        <v>26</v>
      </c>
      <c r="AB20" s="135" t="s">
        <v>26</v>
      </c>
      <c r="AC20" s="136" t="s">
        <v>26</v>
      </c>
      <c r="AD20" s="136" t="s">
        <v>26</v>
      </c>
      <c r="AE20" s="137" t="s">
        <v>26</v>
      </c>
      <c r="AF20" s="135" t="s">
        <v>26</v>
      </c>
      <c r="AG20" s="136" t="s">
        <v>26</v>
      </c>
      <c r="AH20" s="136" t="s">
        <v>26</v>
      </c>
      <c r="AI20" s="137" t="s">
        <v>26</v>
      </c>
      <c r="AJ20" s="135" t="s">
        <v>25</v>
      </c>
      <c r="AK20" s="136" t="s">
        <v>25</v>
      </c>
      <c r="AL20" s="136" t="s">
        <v>25</v>
      </c>
      <c r="AM20" s="137" t="s">
        <v>26</v>
      </c>
      <c r="AN20" s="135" t="s">
        <v>26</v>
      </c>
      <c r="AO20" s="136" t="s">
        <v>26</v>
      </c>
      <c r="AP20" s="136" t="s">
        <v>26</v>
      </c>
      <c r="AQ20" s="137" t="s">
        <v>26</v>
      </c>
      <c r="AR20" s="135" t="s">
        <v>26</v>
      </c>
      <c r="AS20" s="136" t="s">
        <v>26</v>
      </c>
      <c r="AT20" s="227" t="s">
        <v>26</v>
      </c>
      <c r="AU20" s="228" t="s">
        <v>26</v>
      </c>
      <c r="AV20" s="245" t="s">
        <v>24</v>
      </c>
      <c r="AW20" s="136" t="s">
        <v>26</v>
      </c>
      <c r="AX20" s="136" t="s">
        <v>26</v>
      </c>
      <c r="AY20" s="137" t="s">
        <v>26</v>
      </c>
      <c r="AZ20" s="135" t="s">
        <v>28</v>
      </c>
      <c r="BA20" s="136" t="s">
        <v>28</v>
      </c>
      <c r="BB20" s="136" t="s">
        <v>82</v>
      </c>
      <c r="BC20" s="137"/>
      <c r="BD20" s="135"/>
      <c r="BE20" s="136"/>
      <c r="BF20" s="136"/>
      <c r="BG20" s="137"/>
      <c r="BH20" s="135"/>
      <c r="BI20" s="136"/>
      <c r="BJ20" s="136"/>
      <c r="BK20" s="137"/>
      <c r="BL20" s="135"/>
      <c r="BM20" s="136"/>
      <c r="BN20" s="136"/>
      <c r="BO20" s="137"/>
      <c r="BP20" s="135"/>
      <c r="BQ20" s="136"/>
      <c r="BR20" s="136"/>
      <c r="BS20" s="137"/>
      <c r="BT20" s="135"/>
      <c r="BU20" s="136"/>
      <c r="BV20" s="136"/>
      <c r="BW20" s="137"/>
      <c r="BX20" s="135"/>
      <c r="BY20" s="136"/>
      <c r="BZ20" s="136"/>
      <c r="CA20" s="137"/>
      <c r="CB20" s="135"/>
      <c r="CC20" s="136"/>
      <c r="CD20" s="136"/>
      <c r="CE20" s="137"/>
      <c r="CF20" s="416"/>
      <c r="CG20" s="417"/>
      <c r="CH20" s="417"/>
      <c r="CI20" s="418"/>
      <c r="CJ20" s="430"/>
      <c r="CK20" s="431"/>
      <c r="CL20" s="431"/>
      <c r="CM20" s="432"/>
      <c r="CN20" s="436">
        <f t="shared" si="1"/>
        <v>0</v>
      </c>
      <c r="CO20" s="436"/>
      <c r="CP20" s="436"/>
      <c r="CQ20" s="436"/>
      <c r="CR20" s="436"/>
      <c r="CS20" s="436"/>
    </row>
    <row r="21" spans="1:97" customFormat="1" x14ac:dyDescent="0.35">
      <c r="A21" s="212">
        <v>1.1111111111111112E-2</v>
      </c>
      <c r="B21" s="95">
        <f t="shared" si="0"/>
        <v>0.29166666666925367</v>
      </c>
      <c r="C21" s="214" t="str">
        <f>IF(ISNA(VLOOKUP(D21,[2]listing!$A$1:$E$80,4,FALSE)),"NN",VLOOKUP(D21,[2]listing!$A$1:$E$80,4,FALSE))</f>
        <v>NN</v>
      </c>
      <c r="D21" s="245"/>
      <c r="E21" s="300">
        <v>36526.490277777775</v>
      </c>
      <c r="F21" s="298">
        <v>36526.8125</v>
      </c>
      <c r="G21" s="299">
        <v>4.1666666666666664E-2</v>
      </c>
      <c r="H21" s="222" t="str" cm="1">
        <f t="array" ref="H21">IF(SUMPRODUCT(--ISNUMBER(SEARCH(BOUTIQUES,D21))) &gt;0, "XC",IF(ISNUMBER(SEARCH("pool",D21)),"P",IF(ISNUMBER(SEARCH("int",D21)),"I",IF(ISNUMBER(SEARCH("HAP",$G$1))," "))))</f>
        <v xml:space="preserve"> </v>
      </c>
      <c r="I21" s="243"/>
      <c r="J21" s="136"/>
      <c r="K21" s="137"/>
      <c r="L21" s="135"/>
      <c r="M21" s="136"/>
      <c r="N21" s="136"/>
      <c r="O21" s="137"/>
      <c r="P21" s="135"/>
      <c r="Q21" s="136"/>
      <c r="R21" s="136"/>
      <c r="S21" s="137"/>
      <c r="T21" s="135"/>
      <c r="U21" s="136"/>
      <c r="V21" s="136" t="s">
        <v>83</v>
      </c>
      <c r="W21" s="246" t="s">
        <v>26</v>
      </c>
      <c r="X21" s="229" t="s">
        <v>26</v>
      </c>
      <c r="Y21" s="227" t="s">
        <v>26</v>
      </c>
      <c r="Z21" s="227" t="s">
        <v>26</v>
      </c>
      <c r="AA21" s="228" t="s">
        <v>26</v>
      </c>
      <c r="AB21" s="135" t="s">
        <v>26</v>
      </c>
      <c r="AC21" s="136" t="s">
        <v>26</v>
      </c>
      <c r="AD21" s="136" t="s">
        <v>26</v>
      </c>
      <c r="AE21" s="137" t="s">
        <v>26</v>
      </c>
      <c r="AF21" s="135" t="s">
        <v>26</v>
      </c>
      <c r="AG21" s="136" t="s">
        <v>26</v>
      </c>
      <c r="AH21" s="136" t="s">
        <v>26</v>
      </c>
      <c r="AI21" s="137" t="s">
        <v>26</v>
      </c>
      <c r="AJ21" s="135" t="s">
        <v>25</v>
      </c>
      <c r="AK21" s="136" t="s">
        <v>25</v>
      </c>
      <c r="AL21" s="136" t="s">
        <v>25</v>
      </c>
      <c r="AM21" s="137" t="s">
        <v>26</v>
      </c>
      <c r="AN21" s="135" t="s">
        <v>26</v>
      </c>
      <c r="AO21" s="136" t="s">
        <v>26</v>
      </c>
      <c r="AP21" s="136" t="s">
        <v>26</v>
      </c>
      <c r="AQ21" s="137" t="s">
        <v>26</v>
      </c>
      <c r="AR21" s="135" t="s">
        <v>26</v>
      </c>
      <c r="AS21" s="136" t="s">
        <v>26</v>
      </c>
      <c r="AT21" s="136" t="s">
        <v>26</v>
      </c>
      <c r="AU21" s="137" t="s">
        <v>26</v>
      </c>
      <c r="AV21" s="245" t="s">
        <v>24</v>
      </c>
      <c r="AW21" s="136" t="s">
        <v>26</v>
      </c>
      <c r="AX21" s="136" t="s">
        <v>26</v>
      </c>
      <c r="AY21" s="137" t="s">
        <v>26</v>
      </c>
      <c r="AZ21" s="135" t="s">
        <v>28</v>
      </c>
      <c r="BA21" s="136" t="s">
        <v>28</v>
      </c>
      <c r="BB21" s="136" t="s">
        <v>82</v>
      </c>
      <c r="BC21" s="137"/>
      <c r="BD21" s="135"/>
      <c r="BE21" s="136"/>
      <c r="BF21" s="136"/>
      <c r="BG21" s="137"/>
      <c r="BH21" s="135"/>
      <c r="BI21" s="136"/>
      <c r="BJ21" s="136"/>
      <c r="BK21" s="137"/>
      <c r="BL21" s="135"/>
      <c r="BM21" s="136"/>
      <c r="BN21" s="136"/>
      <c r="BO21" s="137"/>
      <c r="BP21" s="135"/>
      <c r="BQ21" s="136"/>
      <c r="BR21" s="136"/>
      <c r="BS21" s="137"/>
      <c r="BT21" s="135"/>
      <c r="BU21" s="136"/>
      <c r="BV21" s="136"/>
      <c r="BW21" s="137"/>
      <c r="BX21" s="135"/>
      <c r="BY21" s="136"/>
      <c r="BZ21" s="136"/>
      <c r="CA21" s="137"/>
      <c r="CB21" s="135"/>
      <c r="CC21" s="136"/>
      <c r="CD21" s="136"/>
      <c r="CE21" s="137"/>
      <c r="CF21" s="430"/>
      <c r="CG21" s="431"/>
      <c r="CH21" s="431"/>
      <c r="CI21" s="432"/>
      <c r="CJ21" s="430"/>
      <c r="CK21" s="431"/>
      <c r="CL21" s="431"/>
      <c r="CM21" s="432"/>
      <c r="CN21" s="436">
        <f t="shared" si="1"/>
        <v>0</v>
      </c>
      <c r="CO21" s="436"/>
      <c r="CP21" s="436"/>
      <c r="CQ21" s="436"/>
      <c r="CR21" s="436"/>
      <c r="CS21" s="436"/>
    </row>
    <row r="22" spans="1:97" customFormat="1" x14ac:dyDescent="0.35">
      <c r="A22" s="212">
        <v>1.1111111111111112E-2</v>
      </c>
      <c r="B22" s="95">
        <f t="shared" si="0"/>
        <v>0.29166666666925367</v>
      </c>
      <c r="C22" s="214" t="str">
        <f>IF(ISNA(VLOOKUP(D22,[2]listing!$A$1:$E$80,4,FALSE)),"NN",VLOOKUP(D22,[2]listing!$A$1:$E$80,4,FALSE))</f>
        <v>NN</v>
      </c>
      <c r="D22" s="245"/>
      <c r="E22" s="300">
        <v>36526.490277777775</v>
      </c>
      <c r="F22" s="298">
        <v>36526.8125</v>
      </c>
      <c r="G22" s="299">
        <v>4.1666666666666664E-2</v>
      </c>
      <c r="H22" s="222" t="str" cm="1">
        <f t="array" ref="H22">IF(SUMPRODUCT(--ISNUMBER(SEARCH(BOUTIQUES,D22))) &gt;0, "XC",IF(ISNUMBER(SEARCH("pool",D22)),"P",IF(ISNUMBER(SEARCH("int",D22)),"I",IF(ISNUMBER(SEARCH("HAP",$G$1))," "))))</f>
        <v xml:space="preserve"> </v>
      </c>
      <c r="I22" s="243"/>
      <c r="J22" s="136"/>
      <c r="K22" s="137"/>
      <c r="L22" s="135"/>
      <c r="M22" s="136"/>
      <c r="N22" s="136"/>
      <c r="O22" s="137"/>
      <c r="P22" s="135"/>
      <c r="Q22" s="136"/>
      <c r="R22" s="136"/>
      <c r="S22" s="137"/>
      <c r="T22" s="135"/>
      <c r="U22" s="136"/>
      <c r="V22" s="136" t="s">
        <v>83</v>
      </c>
      <c r="W22" s="246" t="s">
        <v>26</v>
      </c>
      <c r="X22" s="229" t="s">
        <v>26</v>
      </c>
      <c r="Y22" s="227" t="s">
        <v>26</v>
      </c>
      <c r="Z22" s="227" t="s">
        <v>26</v>
      </c>
      <c r="AA22" s="228" t="s">
        <v>26</v>
      </c>
      <c r="AB22" s="229" t="s">
        <v>26</v>
      </c>
      <c r="AC22" s="227" t="s">
        <v>26</v>
      </c>
      <c r="AD22" s="227" t="s">
        <v>26</v>
      </c>
      <c r="AE22" s="228" t="s">
        <v>26</v>
      </c>
      <c r="AF22" s="229" t="s">
        <v>26</v>
      </c>
      <c r="AG22" s="227" t="s">
        <v>26</v>
      </c>
      <c r="AH22" s="227" t="s">
        <v>26</v>
      </c>
      <c r="AI22" s="228" t="s">
        <v>26</v>
      </c>
      <c r="AJ22" s="135" t="s">
        <v>25</v>
      </c>
      <c r="AK22" s="136" t="s">
        <v>25</v>
      </c>
      <c r="AL22" s="136" t="s">
        <v>25</v>
      </c>
      <c r="AM22" s="137" t="s">
        <v>26</v>
      </c>
      <c r="AN22" s="135" t="s">
        <v>26</v>
      </c>
      <c r="AO22" s="136" t="s">
        <v>26</v>
      </c>
      <c r="AP22" s="136" t="s">
        <v>26</v>
      </c>
      <c r="AQ22" s="137" t="s">
        <v>26</v>
      </c>
      <c r="AR22" s="135" t="s">
        <v>26</v>
      </c>
      <c r="AS22" s="136" t="s">
        <v>26</v>
      </c>
      <c r="AT22" s="136" t="s">
        <v>26</v>
      </c>
      <c r="AU22" s="137" t="s">
        <v>26</v>
      </c>
      <c r="AV22" s="245" t="s">
        <v>24</v>
      </c>
      <c r="AW22" s="136" t="s">
        <v>26</v>
      </c>
      <c r="AX22" s="136" t="s">
        <v>26</v>
      </c>
      <c r="AY22" s="137" t="s">
        <v>26</v>
      </c>
      <c r="AZ22" s="135" t="s">
        <v>28</v>
      </c>
      <c r="BA22" s="136" t="s">
        <v>28</v>
      </c>
      <c r="BB22" s="136" t="s">
        <v>82</v>
      </c>
      <c r="BC22" s="137"/>
      <c r="BD22" s="135"/>
      <c r="BE22" s="136"/>
      <c r="BF22" s="136"/>
      <c r="BG22" s="137"/>
      <c r="BH22" s="135"/>
      <c r="BI22" s="136"/>
      <c r="BJ22" s="136"/>
      <c r="BK22" s="137"/>
      <c r="BL22" s="135"/>
      <c r="BM22" s="136"/>
      <c r="BN22" s="136"/>
      <c r="BO22" s="137"/>
      <c r="BP22" s="135"/>
      <c r="BQ22" s="136"/>
      <c r="BR22" s="136"/>
      <c r="BS22" s="137"/>
      <c r="BT22" s="135"/>
      <c r="BU22" s="136"/>
      <c r="BV22" s="136"/>
      <c r="BW22" s="137"/>
      <c r="BX22" s="135"/>
      <c r="BY22" s="136"/>
      <c r="BZ22" s="136"/>
      <c r="CA22" s="137"/>
      <c r="CB22" s="135"/>
      <c r="CC22" s="136"/>
      <c r="CD22" s="136"/>
      <c r="CE22" s="137"/>
      <c r="CF22" s="416"/>
      <c r="CG22" s="417"/>
      <c r="CH22" s="417"/>
      <c r="CI22" s="418"/>
      <c r="CJ22" s="430"/>
      <c r="CK22" s="431"/>
      <c r="CL22" s="431"/>
      <c r="CM22" s="432"/>
      <c r="CN22" s="436">
        <f t="shared" si="1"/>
        <v>0</v>
      </c>
      <c r="CO22" s="436"/>
      <c r="CP22" s="436"/>
      <c r="CQ22" s="436"/>
      <c r="CR22" s="436"/>
      <c r="CS22" s="436"/>
    </row>
    <row r="23" spans="1:97" customFormat="1" x14ac:dyDescent="0.35">
      <c r="A23" s="212">
        <v>1.1111111111111112E-2</v>
      </c>
      <c r="B23" s="95">
        <f t="shared" si="0"/>
        <v>0.29166666666197771</v>
      </c>
      <c r="C23" s="214" t="str">
        <f>IF(ISNA(VLOOKUP(D23,[2]listing!$A$1:$E$80,4,FALSE)),"NN",VLOOKUP(D23,[2]listing!$A$1:$E$80,4,FALSE))</f>
        <v>NN</v>
      </c>
      <c r="D23" s="245"/>
      <c r="E23" s="302">
        <v>36526.583333333336</v>
      </c>
      <c r="F23" s="298">
        <v>36526.905555555553</v>
      </c>
      <c r="G23" s="299">
        <v>4.1666666666666664E-2</v>
      </c>
      <c r="H23" s="222" t="str" cm="1">
        <f t="array" ref="H23">IF(SUMPRODUCT(--ISNUMBER(SEARCH(BOUTIQUES,D23))) &gt;0, "XC",IF(ISNUMBER(SEARCH("pool",D23)),"P",IF(ISNUMBER(SEARCH("int",D23)),"I",IF(ISNUMBER(SEARCH("HAP",$G$1))," "))))</f>
        <v xml:space="preserve"> </v>
      </c>
      <c r="I23" s="243"/>
      <c r="J23" s="136"/>
      <c r="K23" s="137"/>
      <c r="L23" s="135"/>
      <c r="M23" s="136"/>
      <c r="N23" s="136"/>
      <c r="O23" s="137"/>
      <c r="P23" s="135"/>
      <c r="Q23" s="136"/>
      <c r="R23" s="136"/>
      <c r="S23" s="137"/>
      <c r="T23" s="135"/>
      <c r="U23" s="136"/>
      <c r="V23" s="136"/>
      <c r="W23" s="137"/>
      <c r="X23" s="135"/>
      <c r="Y23" s="136"/>
      <c r="Z23" s="136"/>
      <c r="AA23" s="137"/>
      <c r="AB23" s="135"/>
      <c r="AC23" s="136"/>
      <c r="AD23" s="136"/>
      <c r="AE23" s="228" t="s">
        <v>125</v>
      </c>
      <c r="AF23" s="247" t="s">
        <v>26</v>
      </c>
      <c r="AG23" s="136" t="s">
        <v>26</v>
      </c>
      <c r="AH23" s="136" t="s">
        <v>26</v>
      </c>
      <c r="AI23" s="137" t="s">
        <v>26</v>
      </c>
      <c r="AJ23" s="229" t="s">
        <v>26</v>
      </c>
      <c r="AK23" s="227" t="s">
        <v>26</v>
      </c>
      <c r="AL23" s="227" t="s">
        <v>26</v>
      </c>
      <c r="AM23" s="228" t="s">
        <v>26</v>
      </c>
      <c r="AN23" s="229" t="s">
        <v>26</v>
      </c>
      <c r="AO23" s="227" t="s">
        <v>26</v>
      </c>
      <c r="AP23" s="227" t="s">
        <v>26</v>
      </c>
      <c r="AQ23" s="228" t="s">
        <v>26</v>
      </c>
      <c r="AR23" s="229" t="s">
        <v>25</v>
      </c>
      <c r="AS23" s="227" t="s">
        <v>25</v>
      </c>
      <c r="AT23" s="227" t="s">
        <v>25</v>
      </c>
      <c r="AU23" s="228" t="s">
        <v>26</v>
      </c>
      <c r="AV23" s="135" t="s">
        <v>26</v>
      </c>
      <c r="AW23" s="136" t="s">
        <v>26</v>
      </c>
      <c r="AX23" s="136" t="s">
        <v>26</v>
      </c>
      <c r="AY23" s="137" t="s">
        <v>26</v>
      </c>
      <c r="AZ23" s="135" t="s">
        <v>26</v>
      </c>
      <c r="BA23" s="136" t="s">
        <v>26</v>
      </c>
      <c r="BB23" s="136" t="s">
        <v>26</v>
      </c>
      <c r="BC23" s="137" t="s">
        <v>26</v>
      </c>
      <c r="BD23" s="135" t="s">
        <v>26</v>
      </c>
      <c r="BE23" s="136" t="s">
        <v>26</v>
      </c>
      <c r="BF23" s="136" t="s">
        <v>26</v>
      </c>
      <c r="BG23" s="137" t="s">
        <v>26</v>
      </c>
      <c r="BH23" s="229" t="s">
        <v>24</v>
      </c>
      <c r="BI23" s="136" t="s">
        <v>28</v>
      </c>
      <c r="BJ23" s="136" t="s">
        <v>28</v>
      </c>
      <c r="BK23" s="137" t="s">
        <v>126</v>
      </c>
      <c r="BL23" s="135"/>
      <c r="BM23" s="136"/>
      <c r="BN23" s="136"/>
      <c r="BO23" s="137"/>
      <c r="BP23" s="135"/>
      <c r="BQ23" s="136"/>
      <c r="BR23" s="136"/>
      <c r="BS23" s="137"/>
      <c r="BT23" s="135"/>
      <c r="BU23" s="136"/>
      <c r="BV23" s="136"/>
      <c r="BW23" s="137"/>
      <c r="BX23" s="135"/>
      <c r="BY23" s="136"/>
      <c r="BZ23" s="136"/>
      <c r="CA23" s="137"/>
      <c r="CB23" s="135"/>
      <c r="CC23" s="136"/>
      <c r="CD23" s="136"/>
      <c r="CE23" s="137"/>
      <c r="CF23" s="430"/>
      <c r="CG23" s="431"/>
      <c r="CH23" s="431"/>
      <c r="CI23" s="432"/>
      <c r="CJ23" s="430"/>
      <c r="CK23" s="431"/>
      <c r="CL23" s="431"/>
      <c r="CM23" s="432"/>
      <c r="CN23" s="436">
        <f t="shared" si="1"/>
        <v>0</v>
      </c>
      <c r="CO23" s="436"/>
      <c r="CP23" s="436"/>
      <c r="CQ23" s="436"/>
      <c r="CR23" s="436"/>
      <c r="CS23" s="436"/>
    </row>
    <row r="24" spans="1:97" customFormat="1" x14ac:dyDescent="0.35">
      <c r="A24" s="212">
        <v>1.1111111111111112E-2</v>
      </c>
      <c r="B24" s="95">
        <f t="shared" si="0"/>
        <v>0.29166666666197771</v>
      </c>
      <c r="C24" s="214" t="str">
        <f>IF(ISNA(VLOOKUP(D24,[2]listing!$A$1:$E$80,4,FALSE)),"NN",VLOOKUP(D24,[2]listing!$A$1:$E$80,4,FALSE))</f>
        <v>NN</v>
      </c>
      <c r="D24" s="290"/>
      <c r="E24" s="302">
        <v>36526.583333333336</v>
      </c>
      <c r="F24" s="298">
        <v>36526.905555555553</v>
      </c>
      <c r="G24" s="299">
        <v>4.1666666666666664E-2</v>
      </c>
      <c r="H24" s="222" t="str" cm="1">
        <f t="array" ref="H24">IF(SUMPRODUCT(--ISNUMBER(SEARCH(BOUTIQUES,D24))) &gt;0, "XC",IF(ISNUMBER(SEARCH("pool",D24)),"P",IF(ISNUMBER(SEARCH("int",D24)),"I",IF(ISNUMBER(SEARCH("HAP",$G$1))," "))))</f>
        <v xml:space="preserve"> </v>
      </c>
      <c r="I24" s="243"/>
      <c r="J24" s="136"/>
      <c r="K24" s="137"/>
      <c r="L24" s="135"/>
      <c r="M24" s="136"/>
      <c r="N24" s="136"/>
      <c r="O24" s="137"/>
      <c r="P24" s="135"/>
      <c r="Q24" s="136"/>
      <c r="R24" s="136"/>
      <c r="S24" s="137"/>
      <c r="T24" s="135"/>
      <c r="U24" s="136"/>
      <c r="V24" s="136"/>
      <c r="W24" s="137"/>
      <c r="X24" s="135"/>
      <c r="Y24" s="136"/>
      <c r="Z24" s="136"/>
      <c r="AA24" s="137"/>
      <c r="AB24" s="135"/>
      <c r="AC24" s="136"/>
      <c r="AD24" s="136"/>
      <c r="AE24" s="228" t="s">
        <v>83</v>
      </c>
      <c r="AF24" s="247" t="s">
        <v>26</v>
      </c>
      <c r="AG24" s="136" t="s">
        <v>26</v>
      </c>
      <c r="AH24" s="136" t="s">
        <v>26</v>
      </c>
      <c r="AI24" s="137" t="s">
        <v>26</v>
      </c>
      <c r="AJ24" s="229">
        <v>23</v>
      </c>
      <c r="AK24" s="227">
        <v>23</v>
      </c>
      <c r="AL24" s="227">
        <v>23</v>
      </c>
      <c r="AM24" s="228">
        <v>23</v>
      </c>
      <c r="AN24" s="229">
        <v>23</v>
      </c>
      <c r="AO24" s="227">
        <v>23</v>
      </c>
      <c r="AP24" s="227">
        <v>23</v>
      </c>
      <c r="AQ24" s="228">
        <v>23</v>
      </c>
      <c r="AR24" s="229" t="s">
        <v>25</v>
      </c>
      <c r="AS24" s="227" t="s">
        <v>25</v>
      </c>
      <c r="AT24" s="227" t="s">
        <v>25</v>
      </c>
      <c r="AU24" s="228" t="s">
        <v>26</v>
      </c>
      <c r="AV24" s="135">
        <v>30</v>
      </c>
      <c r="AW24" s="136">
        <v>30</v>
      </c>
      <c r="AX24" s="136">
        <v>30</v>
      </c>
      <c r="AY24" s="137">
        <v>30</v>
      </c>
      <c r="AZ24" s="135">
        <v>30</v>
      </c>
      <c r="BA24" s="136">
        <v>30</v>
      </c>
      <c r="BB24" s="136">
        <v>30</v>
      </c>
      <c r="BC24" s="137">
        <v>30</v>
      </c>
      <c r="BD24" s="135">
        <v>30</v>
      </c>
      <c r="BE24" s="136">
        <v>30</v>
      </c>
      <c r="BF24" s="136">
        <v>30</v>
      </c>
      <c r="BG24" s="137">
        <v>30</v>
      </c>
      <c r="BH24" s="229" t="s">
        <v>24</v>
      </c>
      <c r="BI24" s="136" t="s">
        <v>28</v>
      </c>
      <c r="BJ24" s="136" t="s">
        <v>28</v>
      </c>
      <c r="BK24" s="137" t="s">
        <v>82</v>
      </c>
      <c r="BL24" s="135"/>
      <c r="BM24" s="136"/>
      <c r="BN24" s="136"/>
      <c r="BO24" s="137"/>
      <c r="BP24" s="135"/>
      <c r="BQ24" s="136"/>
      <c r="BR24" s="136"/>
      <c r="BS24" s="137"/>
      <c r="BT24" s="135"/>
      <c r="BU24" s="136"/>
      <c r="BV24" s="136"/>
      <c r="BW24" s="137"/>
      <c r="BX24" s="135"/>
      <c r="BY24" s="136"/>
      <c r="BZ24" s="136"/>
      <c r="CA24" s="137"/>
      <c r="CB24" s="135"/>
      <c r="CC24" s="136"/>
      <c r="CD24" s="136"/>
      <c r="CE24" s="137"/>
      <c r="CF24" s="416"/>
      <c r="CG24" s="417"/>
      <c r="CH24" s="417"/>
      <c r="CI24" s="418"/>
      <c r="CJ24" s="416"/>
      <c r="CK24" s="417"/>
      <c r="CL24" s="417"/>
      <c r="CM24" s="418"/>
      <c r="CN24" s="436">
        <f t="shared" si="1"/>
        <v>0</v>
      </c>
      <c r="CO24" s="436"/>
      <c r="CP24" s="436"/>
      <c r="CQ24" s="436"/>
      <c r="CR24" s="436"/>
      <c r="CS24" s="436"/>
    </row>
    <row r="25" spans="1:97" customFormat="1" x14ac:dyDescent="0.35">
      <c r="A25" s="212">
        <v>1.1111111111111112E-2</v>
      </c>
      <c r="B25" s="95">
        <f t="shared" si="0"/>
        <v>0.29166666666197771</v>
      </c>
      <c r="C25" s="214" t="str">
        <f>IF(ISNA(VLOOKUP(D25,[2]listing!$A$1:$E$80,4,FALSE)),"NN",VLOOKUP(D25,[2]listing!$A$1:$E$80,4,FALSE))</f>
        <v>NN</v>
      </c>
      <c r="D25" s="245"/>
      <c r="E25" s="302">
        <v>36526.583333333336</v>
      </c>
      <c r="F25" s="298">
        <v>36526.905555555553</v>
      </c>
      <c r="G25" s="299">
        <v>4.1666666666666664E-2</v>
      </c>
      <c r="H25" s="222" t="str" cm="1">
        <f t="array" ref="H25">IF(SUMPRODUCT(--ISNUMBER(SEARCH(BOUTIQUES,D25))) &gt;0, "XC",IF(ISNUMBER(SEARCH("pool",D25)),"P",IF(ISNUMBER(SEARCH("int",D25)),"I",IF(ISNUMBER(SEARCH("HAP",$G$1))," "))))</f>
        <v xml:space="preserve"> </v>
      </c>
      <c r="I25" s="243"/>
      <c r="J25" s="136"/>
      <c r="K25" s="137"/>
      <c r="L25" s="135"/>
      <c r="M25" s="136"/>
      <c r="N25" s="136"/>
      <c r="O25" s="137"/>
      <c r="P25" s="135"/>
      <c r="Q25" s="136"/>
      <c r="R25" s="136"/>
      <c r="S25" s="137"/>
      <c r="T25" s="135"/>
      <c r="U25" s="136"/>
      <c r="V25" s="136"/>
      <c r="W25" s="137"/>
      <c r="X25" s="135"/>
      <c r="Y25" s="136"/>
      <c r="Z25" s="136"/>
      <c r="AA25" s="137"/>
      <c r="AB25" s="135"/>
      <c r="AC25" s="136"/>
      <c r="AD25" s="136"/>
      <c r="AE25" s="137" t="s">
        <v>83</v>
      </c>
      <c r="AF25" s="244" t="s">
        <v>26</v>
      </c>
      <c r="AG25" s="136" t="s">
        <v>26</v>
      </c>
      <c r="AH25" s="136" t="s">
        <v>26</v>
      </c>
      <c r="AI25" s="137" t="s">
        <v>26</v>
      </c>
      <c r="AJ25" s="135">
        <v>35</v>
      </c>
      <c r="AK25" s="136">
        <v>35</v>
      </c>
      <c r="AL25" s="136">
        <v>35</v>
      </c>
      <c r="AM25" s="137">
        <v>35</v>
      </c>
      <c r="AN25" s="135">
        <v>35</v>
      </c>
      <c r="AO25" s="136">
        <v>35</v>
      </c>
      <c r="AP25" s="136">
        <v>35</v>
      </c>
      <c r="AQ25" s="137">
        <v>35</v>
      </c>
      <c r="AR25" s="229" t="s">
        <v>25</v>
      </c>
      <c r="AS25" s="227" t="s">
        <v>25</v>
      </c>
      <c r="AT25" s="227" t="s">
        <v>25</v>
      </c>
      <c r="AU25" s="228" t="s">
        <v>26</v>
      </c>
      <c r="AV25" s="135">
        <v>37</v>
      </c>
      <c r="AW25" s="136">
        <v>37</v>
      </c>
      <c r="AX25" s="136">
        <v>37</v>
      </c>
      <c r="AY25" s="137">
        <v>37</v>
      </c>
      <c r="AZ25" s="135">
        <v>37</v>
      </c>
      <c r="BA25" s="136">
        <v>37</v>
      </c>
      <c r="BB25" s="136">
        <v>37</v>
      </c>
      <c r="BC25" s="137">
        <v>37</v>
      </c>
      <c r="BD25" s="135">
        <v>37</v>
      </c>
      <c r="BE25" s="136">
        <v>37</v>
      </c>
      <c r="BF25" s="136">
        <v>37</v>
      </c>
      <c r="BG25" s="137">
        <v>37</v>
      </c>
      <c r="BH25" s="229" t="s">
        <v>24</v>
      </c>
      <c r="BI25" s="136" t="s">
        <v>28</v>
      </c>
      <c r="BJ25" s="136" t="s">
        <v>28</v>
      </c>
      <c r="BK25" s="137" t="s">
        <v>82</v>
      </c>
      <c r="BL25" s="135"/>
      <c r="BM25" s="136"/>
      <c r="BN25" s="136"/>
      <c r="BO25" s="137"/>
      <c r="BP25" s="135"/>
      <c r="BQ25" s="136"/>
      <c r="BR25" s="136"/>
      <c r="BS25" s="137"/>
      <c r="BT25" s="135"/>
      <c r="BU25" s="136"/>
      <c r="BV25" s="136"/>
      <c r="BW25" s="137"/>
      <c r="BX25" s="135"/>
      <c r="BY25" s="136"/>
      <c r="BZ25" s="136"/>
      <c r="CA25" s="137"/>
      <c r="CB25" s="135"/>
      <c r="CC25" s="136"/>
      <c r="CD25" s="136"/>
      <c r="CE25" s="137"/>
      <c r="CF25" s="416"/>
      <c r="CG25" s="417"/>
      <c r="CH25" s="417"/>
      <c r="CI25" s="418"/>
      <c r="CJ25" s="430"/>
      <c r="CK25" s="431"/>
      <c r="CL25" s="431"/>
      <c r="CM25" s="432"/>
      <c r="CN25" s="436">
        <f t="shared" si="1"/>
        <v>0</v>
      </c>
      <c r="CO25" s="436"/>
      <c r="CP25" s="436"/>
      <c r="CQ25" s="436"/>
      <c r="CR25" s="436"/>
      <c r="CS25" s="436"/>
    </row>
    <row r="26" spans="1:97" customFormat="1" x14ac:dyDescent="0.35">
      <c r="A26" s="212">
        <v>1.1111111111111112E-2</v>
      </c>
      <c r="B26" s="95">
        <f t="shared" si="0"/>
        <v>0.29166666666197771</v>
      </c>
      <c r="C26" s="214" t="str">
        <f>IF(ISNA(VLOOKUP(D26,[2]listing!$A$1:$E$80,4,FALSE)),"NN",VLOOKUP(D26,[2]listing!$A$1:$E$80,4,FALSE))</f>
        <v>NN</v>
      </c>
      <c r="D26" s="245"/>
      <c r="E26" s="302">
        <v>36526.583333333336</v>
      </c>
      <c r="F26" s="298">
        <v>36526.905555555553</v>
      </c>
      <c r="G26" s="299">
        <v>4.1666666666666664E-2</v>
      </c>
      <c r="H26" s="222" t="str" cm="1">
        <f t="array" ref="H26">IF(SUMPRODUCT(--ISNUMBER(SEARCH(BOUTIQUES,D26))) &gt;0, "XC",IF(ISNUMBER(SEARCH("pool",D26)),"P",IF(ISNUMBER(SEARCH("int",D26)),"I",IF(ISNUMBER(SEARCH("HAP",$G$1))," "))))</f>
        <v xml:space="preserve"> </v>
      </c>
      <c r="I26" s="243"/>
      <c r="J26" s="136"/>
      <c r="K26" s="137"/>
      <c r="L26" s="135"/>
      <c r="M26" s="136"/>
      <c r="N26" s="136"/>
      <c r="O26" s="137"/>
      <c r="P26" s="135"/>
      <c r="Q26" s="136"/>
      <c r="R26" s="136"/>
      <c r="S26" s="137"/>
      <c r="T26" s="135"/>
      <c r="U26" s="136"/>
      <c r="V26" s="136"/>
      <c r="W26" s="137"/>
      <c r="X26" s="135"/>
      <c r="Y26" s="136"/>
      <c r="Z26" s="136"/>
      <c r="AA26" s="137"/>
      <c r="AB26" s="135"/>
      <c r="AC26" s="136"/>
      <c r="AD26" s="136"/>
      <c r="AE26" s="137" t="s">
        <v>83</v>
      </c>
      <c r="AF26" s="244" t="s">
        <v>26</v>
      </c>
      <c r="AG26" s="136" t="s">
        <v>26</v>
      </c>
      <c r="AH26" s="136" t="s">
        <v>26</v>
      </c>
      <c r="AI26" s="137" t="s">
        <v>26</v>
      </c>
      <c r="AJ26" s="135">
        <v>37</v>
      </c>
      <c r="AK26" s="136">
        <v>37</v>
      </c>
      <c r="AL26" s="136">
        <v>37</v>
      </c>
      <c r="AM26" s="137">
        <v>37</v>
      </c>
      <c r="AN26" s="135">
        <v>37</v>
      </c>
      <c r="AO26" s="136">
        <v>37</v>
      </c>
      <c r="AP26" s="136">
        <v>37</v>
      </c>
      <c r="AQ26" s="137">
        <v>37</v>
      </c>
      <c r="AR26" s="229" t="s">
        <v>25</v>
      </c>
      <c r="AS26" s="227" t="s">
        <v>25</v>
      </c>
      <c r="AT26" s="227" t="s">
        <v>25</v>
      </c>
      <c r="AU26" s="228" t="s">
        <v>26</v>
      </c>
      <c r="AV26" s="135">
        <v>12</v>
      </c>
      <c r="AW26" s="136">
        <v>12</v>
      </c>
      <c r="AX26" s="136">
        <v>12</v>
      </c>
      <c r="AY26" s="137">
        <v>12</v>
      </c>
      <c r="AZ26" s="135">
        <v>12</v>
      </c>
      <c r="BA26" s="136">
        <v>12</v>
      </c>
      <c r="BB26" s="136">
        <v>12</v>
      </c>
      <c r="BC26" s="137">
        <v>12</v>
      </c>
      <c r="BD26" s="135">
        <v>12</v>
      </c>
      <c r="BE26" s="136">
        <v>12</v>
      </c>
      <c r="BF26" s="136">
        <v>12</v>
      </c>
      <c r="BG26" s="137">
        <v>12</v>
      </c>
      <c r="BH26" s="229" t="s">
        <v>24</v>
      </c>
      <c r="BI26" s="136" t="s">
        <v>28</v>
      </c>
      <c r="BJ26" s="136" t="s">
        <v>28</v>
      </c>
      <c r="BK26" s="137" t="s">
        <v>82</v>
      </c>
      <c r="BL26" s="135"/>
      <c r="BM26" s="136"/>
      <c r="BN26" s="136"/>
      <c r="BO26" s="137"/>
      <c r="BP26" s="135"/>
      <c r="BQ26" s="136"/>
      <c r="BR26" s="136"/>
      <c r="BS26" s="137"/>
      <c r="BT26" s="135"/>
      <c r="BU26" s="136"/>
      <c r="BV26" s="136"/>
      <c r="BW26" s="137"/>
      <c r="BX26" s="135"/>
      <c r="BY26" s="136"/>
      <c r="BZ26" s="136"/>
      <c r="CA26" s="137"/>
      <c r="CB26" s="135"/>
      <c r="CC26" s="136"/>
      <c r="CD26" s="136"/>
      <c r="CE26" s="137"/>
      <c r="CF26" s="416"/>
      <c r="CG26" s="417"/>
      <c r="CH26" s="417"/>
      <c r="CI26" s="418"/>
      <c r="CJ26" s="430"/>
      <c r="CK26" s="431"/>
      <c r="CL26" s="431"/>
      <c r="CM26" s="432"/>
      <c r="CN26" s="436">
        <f t="shared" si="1"/>
        <v>0</v>
      </c>
      <c r="CO26" s="436"/>
      <c r="CP26" s="436"/>
      <c r="CQ26" s="436"/>
      <c r="CR26" s="436"/>
      <c r="CS26" s="436"/>
    </row>
    <row r="27" spans="1:97" customFormat="1" x14ac:dyDescent="0.35">
      <c r="A27" s="212">
        <v>1.1111111111111112E-2</v>
      </c>
      <c r="B27" s="95">
        <f t="shared" si="0"/>
        <v>0.29166666666197771</v>
      </c>
      <c r="C27" s="214" t="str">
        <f>IF(ISNA(VLOOKUP(D27,[2]listing!$A$1:$E$80,4,FALSE)),"NN",VLOOKUP(D27,[2]listing!$A$1:$E$80,4,FALSE))</f>
        <v>NN</v>
      </c>
      <c r="D27" s="245"/>
      <c r="E27" s="302">
        <v>36526.583333333336</v>
      </c>
      <c r="F27" s="298">
        <v>36526.905555555553</v>
      </c>
      <c r="G27" s="299">
        <v>4.1666666666666664E-2</v>
      </c>
      <c r="H27" s="222" t="str" cm="1">
        <f t="array" ref="H27">IF(SUMPRODUCT(--ISNUMBER(SEARCH(BOUTIQUES,D27))) &gt;0, "XC",IF(ISNUMBER(SEARCH("pool",D27)),"P",IF(ISNUMBER(SEARCH("int",D27)),"I",IF(ISNUMBER(SEARCH("HAP",$G$1))," "))))</f>
        <v xml:space="preserve"> </v>
      </c>
      <c r="I27" s="243"/>
      <c r="J27" s="136"/>
      <c r="K27" s="137"/>
      <c r="L27" s="135"/>
      <c r="M27" s="249"/>
      <c r="N27" s="249"/>
      <c r="O27" s="250"/>
      <c r="P27" s="251"/>
      <c r="Q27" s="249"/>
      <c r="R27" s="249"/>
      <c r="S27" s="250"/>
      <c r="T27" s="251"/>
      <c r="U27" s="249"/>
      <c r="V27" s="249"/>
      <c r="W27" s="250"/>
      <c r="X27" s="251"/>
      <c r="Y27" s="249"/>
      <c r="Z27" s="249"/>
      <c r="AA27" s="250"/>
      <c r="AB27" s="135"/>
      <c r="AC27" s="136"/>
      <c r="AD27" s="136"/>
      <c r="AE27" s="137" t="s">
        <v>83</v>
      </c>
      <c r="AF27" s="244" t="s">
        <v>26</v>
      </c>
      <c r="AG27" s="136" t="s">
        <v>26</v>
      </c>
      <c r="AH27" s="136" t="s">
        <v>26</v>
      </c>
      <c r="AI27" s="137" t="s">
        <v>26</v>
      </c>
      <c r="AJ27" s="135">
        <v>30</v>
      </c>
      <c r="AK27" s="136">
        <v>30</v>
      </c>
      <c r="AL27" s="136">
        <v>30</v>
      </c>
      <c r="AM27" s="137">
        <v>30</v>
      </c>
      <c r="AN27" s="135">
        <v>30</v>
      </c>
      <c r="AO27" s="136">
        <v>30</v>
      </c>
      <c r="AP27" s="136">
        <v>30</v>
      </c>
      <c r="AQ27" s="137">
        <v>30</v>
      </c>
      <c r="AR27" s="229" t="s">
        <v>25</v>
      </c>
      <c r="AS27" s="227" t="s">
        <v>25</v>
      </c>
      <c r="AT27" s="227" t="s">
        <v>25</v>
      </c>
      <c r="AU27" s="228" t="s">
        <v>26</v>
      </c>
      <c r="AV27" s="135">
        <v>11</v>
      </c>
      <c r="AW27" s="136">
        <v>11</v>
      </c>
      <c r="AX27" s="136">
        <v>11</v>
      </c>
      <c r="AY27" s="137">
        <v>11</v>
      </c>
      <c r="AZ27" s="135">
        <v>11</v>
      </c>
      <c r="BA27" s="136">
        <v>11</v>
      </c>
      <c r="BB27" s="136">
        <v>11</v>
      </c>
      <c r="BC27" s="137">
        <v>11</v>
      </c>
      <c r="BD27" s="135">
        <v>11</v>
      </c>
      <c r="BE27" s="136">
        <v>11</v>
      </c>
      <c r="BF27" s="136">
        <v>11</v>
      </c>
      <c r="BG27" s="137">
        <v>11</v>
      </c>
      <c r="BH27" s="229" t="s">
        <v>24</v>
      </c>
      <c r="BI27" s="136" t="s">
        <v>28</v>
      </c>
      <c r="BJ27" s="136" t="s">
        <v>28</v>
      </c>
      <c r="BK27" s="137" t="s">
        <v>82</v>
      </c>
      <c r="BL27" s="135"/>
      <c r="BM27" s="136"/>
      <c r="BN27" s="136"/>
      <c r="BO27" s="137"/>
      <c r="BP27" s="135"/>
      <c r="BQ27" s="136"/>
      <c r="BR27" s="136"/>
      <c r="BS27" s="137"/>
      <c r="BT27" s="135"/>
      <c r="BU27" s="136"/>
      <c r="BV27" s="136"/>
      <c r="BW27" s="137"/>
      <c r="BX27" s="135"/>
      <c r="BY27" s="136"/>
      <c r="BZ27" s="136"/>
      <c r="CA27" s="137"/>
      <c r="CB27" s="135"/>
      <c r="CC27" s="136"/>
      <c r="CD27" s="136"/>
      <c r="CE27" s="137"/>
      <c r="CF27" s="416"/>
      <c r="CG27" s="417"/>
      <c r="CH27" s="417"/>
      <c r="CI27" s="418"/>
      <c r="CJ27" s="430"/>
      <c r="CK27" s="431"/>
      <c r="CL27" s="431"/>
      <c r="CM27" s="432"/>
      <c r="CN27" s="436">
        <f t="shared" si="1"/>
        <v>0</v>
      </c>
      <c r="CO27" s="436"/>
      <c r="CP27" s="436"/>
      <c r="CQ27" s="436"/>
      <c r="CR27" s="436"/>
      <c r="CS27" s="436"/>
    </row>
    <row r="28" spans="1:97" customFormat="1" x14ac:dyDescent="0.35">
      <c r="A28" s="212">
        <v>1.1111111111111112E-2</v>
      </c>
      <c r="B28" s="95">
        <f t="shared" si="0"/>
        <v>0.29166666666197771</v>
      </c>
      <c r="C28" s="214" t="str">
        <f>IF(ISNA(VLOOKUP(D28,[2]listing!$A$1:$E$80,4,FALSE)),"NN",VLOOKUP(D28,[2]listing!$A$1:$E$80,4,FALSE))</f>
        <v>NN</v>
      </c>
      <c r="D28" s="245"/>
      <c r="E28" s="302">
        <v>36526.583333333336</v>
      </c>
      <c r="F28" s="298">
        <v>36526.905555555553</v>
      </c>
      <c r="G28" s="299">
        <v>4.1666666666666664E-2</v>
      </c>
      <c r="H28" s="222" t="str" cm="1">
        <f t="array" ref="H28">IF(SUMPRODUCT(--ISNUMBER(SEARCH(BOUTIQUES,D28))) &gt;0, "XC",IF(ISNUMBER(SEARCH("pool",D28)),"P",IF(ISNUMBER(SEARCH("int",D28)),"I",IF(ISNUMBER(SEARCH("HAP",$G$1))," "))))</f>
        <v xml:space="preserve"> </v>
      </c>
      <c r="I28" s="248"/>
      <c r="J28" s="249"/>
      <c r="K28" s="250"/>
      <c r="L28" s="251"/>
      <c r="M28" s="136"/>
      <c r="N28" s="136"/>
      <c r="O28" s="137"/>
      <c r="P28" s="135"/>
      <c r="Q28" s="136"/>
      <c r="R28" s="136"/>
      <c r="S28" s="137"/>
      <c r="T28" s="135"/>
      <c r="U28" s="136"/>
      <c r="V28" s="136"/>
      <c r="W28" s="137"/>
      <c r="X28" s="135"/>
      <c r="Y28" s="136"/>
      <c r="Z28" s="136"/>
      <c r="AA28" s="137"/>
      <c r="AB28" s="135"/>
      <c r="AC28" s="136"/>
      <c r="AD28" s="136"/>
      <c r="AE28" s="137" t="s">
        <v>83</v>
      </c>
      <c r="AF28" s="244" t="s">
        <v>26</v>
      </c>
      <c r="AG28" s="136" t="s">
        <v>26</v>
      </c>
      <c r="AH28" s="136" t="s">
        <v>26</v>
      </c>
      <c r="AI28" s="137" t="s">
        <v>26</v>
      </c>
      <c r="AJ28" s="135">
        <v>30</v>
      </c>
      <c r="AK28" s="136">
        <v>30</v>
      </c>
      <c r="AL28" s="136">
        <v>30</v>
      </c>
      <c r="AM28" s="137">
        <v>30</v>
      </c>
      <c r="AN28" s="135">
        <v>30</v>
      </c>
      <c r="AO28" s="136">
        <v>30</v>
      </c>
      <c r="AP28" s="136">
        <v>30</v>
      </c>
      <c r="AQ28" s="137">
        <v>30</v>
      </c>
      <c r="AR28" s="229" t="s">
        <v>25</v>
      </c>
      <c r="AS28" s="227" t="s">
        <v>25</v>
      </c>
      <c r="AT28" s="227" t="s">
        <v>25</v>
      </c>
      <c r="AU28" s="228" t="s">
        <v>26</v>
      </c>
      <c r="AV28" s="135">
        <v>11</v>
      </c>
      <c r="AW28" s="136">
        <v>11</v>
      </c>
      <c r="AX28" s="136">
        <v>11</v>
      </c>
      <c r="AY28" s="137">
        <v>11</v>
      </c>
      <c r="AZ28" s="135">
        <v>11</v>
      </c>
      <c r="BA28" s="136">
        <v>11</v>
      </c>
      <c r="BB28" s="136">
        <v>11</v>
      </c>
      <c r="BC28" s="137">
        <v>11</v>
      </c>
      <c r="BD28" s="135">
        <v>11</v>
      </c>
      <c r="BE28" s="136">
        <v>11</v>
      </c>
      <c r="BF28" s="136">
        <v>11</v>
      </c>
      <c r="BG28" s="137">
        <v>11</v>
      </c>
      <c r="BH28" s="229" t="s">
        <v>24</v>
      </c>
      <c r="BI28" s="136" t="s">
        <v>28</v>
      </c>
      <c r="BJ28" s="136" t="s">
        <v>28</v>
      </c>
      <c r="BK28" s="137" t="s">
        <v>82</v>
      </c>
      <c r="BL28" s="135"/>
      <c r="BM28" s="136"/>
      <c r="BN28" s="136"/>
      <c r="BO28" s="137"/>
      <c r="BP28" s="135"/>
      <c r="BQ28" s="136"/>
      <c r="BR28" s="136"/>
      <c r="BS28" s="137"/>
      <c r="BT28" s="245"/>
      <c r="BU28" s="136"/>
      <c r="BV28" s="136"/>
      <c r="BW28" s="252"/>
      <c r="BX28" s="135"/>
      <c r="BY28" s="136"/>
      <c r="BZ28" s="136"/>
      <c r="CA28" s="137"/>
      <c r="CB28" s="135"/>
      <c r="CC28" s="136"/>
      <c r="CD28" s="136"/>
      <c r="CE28" s="137"/>
      <c r="CF28" s="416"/>
      <c r="CG28" s="417"/>
      <c r="CH28" s="417"/>
      <c r="CI28" s="418"/>
      <c r="CJ28" s="430"/>
      <c r="CK28" s="431"/>
      <c r="CL28" s="431"/>
      <c r="CM28" s="432"/>
      <c r="CN28" s="436">
        <f t="shared" si="1"/>
        <v>0</v>
      </c>
      <c r="CO28" s="436"/>
      <c r="CP28" s="436"/>
      <c r="CQ28" s="436"/>
      <c r="CR28" s="436"/>
      <c r="CS28" s="436"/>
    </row>
    <row r="29" spans="1:97" customFormat="1" x14ac:dyDescent="0.35">
      <c r="A29" s="212">
        <v>1.1111111111111112E-2</v>
      </c>
      <c r="B29" s="95">
        <f t="shared" si="0"/>
        <v>0.29166666666925367</v>
      </c>
      <c r="C29" s="214" t="str">
        <f>IF(ISNA(VLOOKUP(D29,[2]listing!$A$1:$E$80,4,FALSE)),"NN",VLOOKUP(D29,[2]listing!$A$1:$E$80,4,FALSE))</f>
        <v>NN</v>
      </c>
      <c r="D29" s="245"/>
      <c r="E29" s="300">
        <v>36526.625</v>
      </c>
      <c r="F29" s="298">
        <v>36526.947222222225</v>
      </c>
      <c r="G29" s="299">
        <v>4.1666666666666664E-2</v>
      </c>
      <c r="H29" s="222" t="str" cm="1">
        <f t="array" ref="H29">IF(SUMPRODUCT(--ISNUMBER(SEARCH(BOUTIQUES,D29))) &gt;0, "XC",IF(ISNUMBER(SEARCH("pool",D29)),"P",IF(ISNUMBER(SEARCH("int",D29)),"I",IF(ISNUMBER(SEARCH("HAP",$G$1))," "))))</f>
        <v xml:space="preserve"> </v>
      </c>
      <c r="I29" s="243"/>
      <c r="J29" s="136"/>
      <c r="K29" s="137"/>
      <c r="L29" s="135"/>
      <c r="M29" s="136"/>
      <c r="N29" s="136"/>
      <c r="O29" s="137"/>
      <c r="P29" s="135"/>
      <c r="Q29" s="136"/>
      <c r="R29" s="136"/>
      <c r="S29" s="137"/>
      <c r="T29" s="135"/>
      <c r="U29" s="136"/>
      <c r="V29" s="136"/>
      <c r="W29" s="137"/>
      <c r="X29" s="135"/>
      <c r="Y29" s="136"/>
      <c r="Z29" s="136"/>
      <c r="AA29" s="137"/>
      <c r="AB29" s="135"/>
      <c r="AC29" s="136"/>
      <c r="AD29" s="136"/>
      <c r="AE29" s="137"/>
      <c r="AF29" s="135"/>
      <c r="AG29" s="136"/>
      <c r="AH29" s="136"/>
      <c r="AI29" s="137" t="s">
        <v>83</v>
      </c>
      <c r="AJ29" s="244" t="s">
        <v>26</v>
      </c>
      <c r="AK29" s="136" t="s">
        <v>26</v>
      </c>
      <c r="AL29" s="136" t="s">
        <v>26</v>
      </c>
      <c r="AM29" s="137" t="s">
        <v>26</v>
      </c>
      <c r="AN29" s="135" t="s">
        <v>26</v>
      </c>
      <c r="AO29" s="136" t="s">
        <v>26</v>
      </c>
      <c r="AP29" s="136" t="s">
        <v>26</v>
      </c>
      <c r="AQ29" s="137" t="s">
        <v>26</v>
      </c>
      <c r="AR29" s="229" t="s">
        <v>25</v>
      </c>
      <c r="AS29" s="227" t="s">
        <v>25</v>
      </c>
      <c r="AT29" s="227" t="s">
        <v>25</v>
      </c>
      <c r="AU29" s="228" t="s">
        <v>26</v>
      </c>
      <c r="AV29" s="229">
        <v>35</v>
      </c>
      <c r="AW29" s="227">
        <v>35</v>
      </c>
      <c r="AX29" s="227">
        <v>35</v>
      </c>
      <c r="AY29" s="228">
        <v>35</v>
      </c>
      <c r="AZ29" s="229">
        <v>35</v>
      </c>
      <c r="BA29" s="227">
        <v>35</v>
      </c>
      <c r="BB29" s="227">
        <v>35</v>
      </c>
      <c r="BC29" s="228">
        <v>35</v>
      </c>
      <c r="BD29" s="229">
        <v>35</v>
      </c>
      <c r="BE29" s="227">
        <v>35</v>
      </c>
      <c r="BF29" s="227">
        <v>35</v>
      </c>
      <c r="BG29" s="228">
        <v>35</v>
      </c>
      <c r="BH29" s="229" t="s">
        <v>24</v>
      </c>
      <c r="BI29" s="136" t="s">
        <v>28</v>
      </c>
      <c r="BJ29" s="136" t="s">
        <v>28</v>
      </c>
      <c r="BK29" s="137" t="s">
        <v>26</v>
      </c>
      <c r="BL29" s="136" t="s">
        <v>26</v>
      </c>
      <c r="BM29" s="136" t="s">
        <v>26</v>
      </c>
      <c r="BN29" s="136" t="s">
        <v>26</v>
      </c>
      <c r="BO29" s="137" t="s">
        <v>82</v>
      </c>
      <c r="BP29" s="135"/>
      <c r="BQ29" s="136"/>
      <c r="BR29" s="136"/>
      <c r="BS29" s="137"/>
      <c r="BT29" s="135"/>
      <c r="BU29" s="136"/>
      <c r="BV29" s="136"/>
      <c r="BW29" s="137"/>
      <c r="BX29" s="135"/>
      <c r="BY29" s="136"/>
      <c r="BZ29" s="136"/>
      <c r="CA29" s="137"/>
      <c r="CB29" s="135"/>
      <c r="CC29" s="136"/>
      <c r="CD29" s="136"/>
      <c r="CE29" s="137"/>
      <c r="CF29" s="416"/>
      <c r="CG29" s="417"/>
      <c r="CH29" s="417"/>
      <c r="CI29" s="418"/>
      <c r="CJ29" s="430"/>
      <c r="CK29" s="431"/>
      <c r="CL29" s="431"/>
      <c r="CM29" s="432"/>
      <c r="CN29" s="422">
        <f t="shared" si="1"/>
        <v>0</v>
      </c>
      <c r="CO29" s="423"/>
      <c r="CP29" s="423"/>
      <c r="CQ29" s="423"/>
      <c r="CR29" s="423"/>
      <c r="CS29" s="424"/>
    </row>
    <row r="30" spans="1:97" customFormat="1" ht="15.75" customHeight="1" x14ac:dyDescent="0.35">
      <c r="A30" s="212">
        <v>1.1111111111111112E-2</v>
      </c>
      <c r="B30" s="95">
        <f t="shared" si="0"/>
        <v>0.29166666666925367</v>
      </c>
      <c r="C30" s="214" t="str">
        <f>IF(ISNA(VLOOKUP(D30,[2]listing!$A$1:$E$80,4,FALSE)),"NN",VLOOKUP(D30,[2]listing!$A$1:$E$80,4,FALSE))</f>
        <v>NN</v>
      </c>
      <c r="D30" s="245"/>
      <c r="E30" s="300">
        <v>36526.625</v>
      </c>
      <c r="F30" s="298">
        <v>36526.947222222225</v>
      </c>
      <c r="G30" s="299">
        <v>4.1666666666666664E-2</v>
      </c>
      <c r="H30" s="222" t="str" cm="1">
        <f t="array" ref="H30">IF(SUMPRODUCT(--ISNUMBER(SEARCH(BOUTIQUES,D30))) &gt;0, "XC",IF(ISNUMBER(SEARCH("pool",D30)),"P",IF(ISNUMBER(SEARCH("int",D30)),"I",IF(ISNUMBER(SEARCH("HAP",$G$1))," "))))</f>
        <v xml:space="preserve"> </v>
      </c>
      <c r="I30" s="243"/>
      <c r="J30" s="136"/>
      <c r="K30" s="137"/>
      <c r="L30" s="135"/>
      <c r="M30" s="136"/>
      <c r="N30" s="136"/>
      <c r="O30" s="137"/>
      <c r="P30" s="135"/>
      <c r="Q30" s="136"/>
      <c r="R30" s="136"/>
      <c r="S30" s="137"/>
      <c r="T30" s="135"/>
      <c r="U30" s="136"/>
      <c r="V30" s="136"/>
      <c r="W30" s="137"/>
      <c r="X30" s="135"/>
      <c r="Y30" s="136"/>
      <c r="Z30" s="136"/>
      <c r="AA30" s="137"/>
      <c r="AB30" s="135"/>
      <c r="AC30" s="136"/>
      <c r="AD30" s="136"/>
      <c r="AE30" s="137"/>
      <c r="AF30" s="135"/>
      <c r="AG30" s="136"/>
      <c r="AH30" s="136"/>
      <c r="AI30" s="137" t="s">
        <v>83</v>
      </c>
      <c r="AJ30" s="244" t="s">
        <v>26</v>
      </c>
      <c r="AK30" s="136" t="s">
        <v>26</v>
      </c>
      <c r="AL30" s="136" t="s">
        <v>26</v>
      </c>
      <c r="AM30" s="137" t="s">
        <v>26</v>
      </c>
      <c r="AN30" s="135" t="s">
        <v>26</v>
      </c>
      <c r="AO30" s="136" t="s">
        <v>26</v>
      </c>
      <c r="AP30" s="136" t="s">
        <v>26</v>
      </c>
      <c r="AQ30" s="137" t="s">
        <v>26</v>
      </c>
      <c r="AR30" s="229" t="s">
        <v>25</v>
      </c>
      <c r="AS30" s="227" t="s">
        <v>25</v>
      </c>
      <c r="AT30" s="227" t="s">
        <v>25</v>
      </c>
      <c r="AU30" s="228" t="s">
        <v>26</v>
      </c>
      <c r="AV30" s="229">
        <v>23</v>
      </c>
      <c r="AW30" s="227">
        <v>23</v>
      </c>
      <c r="AX30" s="227">
        <v>23</v>
      </c>
      <c r="AY30" s="228">
        <v>23</v>
      </c>
      <c r="AZ30" s="229">
        <v>23</v>
      </c>
      <c r="BA30" s="227">
        <v>23</v>
      </c>
      <c r="BB30" s="227">
        <v>23</v>
      </c>
      <c r="BC30" s="228">
        <v>23</v>
      </c>
      <c r="BD30" s="229">
        <v>23</v>
      </c>
      <c r="BE30" s="227">
        <v>23</v>
      </c>
      <c r="BF30" s="227">
        <v>23</v>
      </c>
      <c r="BG30" s="228">
        <v>23</v>
      </c>
      <c r="BH30" s="229" t="s">
        <v>24</v>
      </c>
      <c r="BI30" s="136" t="s">
        <v>28</v>
      </c>
      <c r="BJ30" s="136" t="s">
        <v>28</v>
      </c>
      <c r="BK30" s="137" t="s">
        <v>26</v>
      </c>
      <c r="BL30" s="136" t="s">
        <v>26</v>
      </c>
      <c r="BM30" s="136" t="s">
        <v>26</v>
      </c>
      <c r="BN30" s="136" t="s">
        <v>26</v>
      </c>
      <c r="BO30" s="137" t="s">
        <v>82</v>
      </c>
      <c r="BP30" s="135"/>
      <c r="BQ30" s="136"/>
      <c r="BR30" s="136"/>
      <c r="BS30" s="137"/>
      <c r="BT30" s="135"/>
      <c r="BU30" s="136"/>
      <c r="BV30" s="136"/>
      <c r="BW30" s="137"/>
      <c r="BX30" s="135"/>
      <c r="BY30" s="136"/>
      <c r="BZ30" s="136"/>
      <c r="CA30" s="137"/>
      <c r="CB30" s="135"/>
      <c r="CC30" s="136"/>
      <c r="CD30" s="136"/>
      <c r="CE30" s="137"/>
      <c r="CF30" s="430"/>
      <c r="CG30" s="431"/>
      <c r="CH30" s="431"/>
      <c r="CI30" s="432"/>
      <c r="CJ30" s="430"/>
      <c r="CK30" s="431"/>
      <c r="CL30" s="431"/>
      <c r="CM30" s="432"/>
      <c r="CN30" s="436">
        <f t="shared" si="1"/>
        <v>0</v>
      </c>
      <c r="CO30" s="436"/>
      <c r="CP30" s="436"/>
      <c r="CQ30" s="436"/>
      <c r="CR30" s="436"/>
      <c r="CS30" s="436"/>
    </row>
    <row r="31" spans="1:97" customFormat="1" ht="15.75" customHeight="1" x14ac:dyDescent="0.35">
      <c r="A31" s="212">
        <v>1.1111111111111112E-2</v>
      </c>
      <c r="B31" s="95">
        <f t="shared" si="0"/>
        <v>0.29166666666925367</v>
      </c>
      <c r="C31" s="214" t="str">
        <f>IF(ISNA(VLOOKUP(D31,[2]listing!$A$1:$E$80,4,FALSE)),"NN",VLOOKUP(D31,[2]listing!$A$1:$E$80,4,FALSE))</f>
        <v>NN</v>
      </c>
      <c r="D31" s="245"/>
      <c r="E31" s="300">
        <v>36526.625</v>
      </c>
      <c r="F31" s="298">
        <v>36526.947222222225</v>
      </c>
      <c r="G31" s="299">
        <v>4.1666666666666664E-2</v>
      </c>
      <c r="H31" s="222" t="str" cm="1">
        <f t="array" ref="H31">IF(SUMPRODUCT(--ISNUMBER(SEARCH(BOUTIQUES,D31))) &gt;0, "XC",IF(ISNUMBER(SEARCH("pool",D31)),"P",IF(ISNUMBER(SEARCH("int",D31)),"I",IF(ISNUMBER(SEARCH("HAP",$G$1))," "))))</f>
        <v xml:space="preserve"> </v>
      </c>
      <c r="I31" s="243"/>
      <c r="J31" s="136"/>
      <c r="K31" s="137"/>
      <c r="L31" s="135"/>
      <c r="M31" s="136"/>
      <c r="N31" s="136"/>
      <c r="O31" s="137"/>
      <c r="P31" s="135"/>
      <c r="Q31" s="136"/>
      <c r="R31" s="136"/>
      <c r="S31" s="137"/>
      <c r="T31" s="135"/>
      <c r="U31" s="136"/>
      <c r="V31" s="136"/>
      <c r="W31" s="137"/>
      <c r="X31" s="135"/>
      <c r="Y31" s="136"/>
      <c r="Z31" s="136"/>
      <c r="AA31" s="137"/>
      <c r="AB31" s="135"/>
      <c r="AC31" s="136"/>
      <c r="AD31" s="136"/>
      <c r="AE31" s="137"/>
      <c r="AF31" s="135"/>
      <c r="AG31" s="136"/>
      <c r="AH31" s="136"/>
      <c r="AI31" s="137" t="s">
        <v>83</v>
      </c>
      <c r="AJ31" s="244" t="s">
        <v>26</v>
      </c>
      <c r="AK31" s="136" t="s">
        <v>26</v>
      </c>
      <c r="AL31" s="136" t="s">
        <v>26</v>
      </c>
      <c r="AM31" s="137" t="s">
        <v>26</v>
      </c>
      <c r="AN31" s="135" t="s">
        <v>26</v>
      </c>
      <c r="AO31" s="136" t="s">
        <v>26</v>
      </c>
      <c r="AP31" s="136" t="s">
        <v>26</v>
      </c>
      <c r="AQ31" s="137" t="s">
        <v>26</v>
      </c>
      <c r="AR31" s="229" t="s">
        <v>25</v>
      </c>
      <c r="AS31" s="227" t="s">
        <v>25</v>
      </c>
      <c r="AT31" s="227" t="s">
        <v>25</v>
      </c>
      <c r="AU31" s="228" t="s">
        <v>26</v>
      </c>
      <c r="AV31" s="229">
        <v>24</v>
      </c>
      <c r="AW31" s="227">
        <v>24</v>
      </c>
      <c r="AX31" s="227">
        <v>24</v>
      </c>
      <c r="AY31" s="228">
        <v>24</v>
      </c>
      <c r="AZ31" s="229">
        <v>24</v>
      </c>
      <c r="BA31" s="227">
        <v>24</v>
      </c>
      <c r="BB31" s="227">
        <v>24</v>
      </c>
      <c r="BC31" s="228">
        <v>24</v>
      </c>
      <c r="BD31" s="229">
        <v>24</v>
      </c>
      <c r="BE31" s="227">
        <v>24</v>
      </c>
      <c r="BF31" s="227">
        <v>24</v>
      </c>
      <c r="BG31" s="228">
        <v>24</v>
      </c>
      <c r="BH31" s="229" t="s">
        <v>24</v>
      </c>
      <c r="BI31" s="136" t="s">
        <v>28</v>
      </c>
      <c r="BJ31" s="136" t="s">
        <v>28</v>
      </c>
      <c r="BK31" s="137" t="s">
        <v>26</v>
      </c>
      <c r="BL31" s="136" t="s">
        <v>26</v>
      </c>
      <c r="BM31" s="136" t="s">
        <v>26</v>
      </c>
      <c r="BN31" s="136" t="s">
        <v>26</v>
      </c>
      <c r="BO31" s="137" t="s">
        <v>82</v>
      </c>
      <c r="BP31" s="135"/>
      <c r="BQ31" s="136"/>
      <c r="BR31" s="136"/>
      <c r="BS31" s="137"/>
      <c r="BT31" s="135"/>
      <c r="BU31" s="136"/>
      <c r="BV31" s="136"/>
      <c r="BW31" s="137"/>
      <c r="BX31" s="135"/>
      <c r="BY31" s="136"/>
      <c r="BZ31" s="136"/>
      <c r="CA31" s="137"/>
      <c r="CB31" s="135"/>
      <c r="CC31" s="136"/>
      <c r="CD31" s="136"/>
      <c r="CE31" s="137"/>
      <c r="CF31" s="416"/>
      <c r="CG31" s="417"/>
      <c r="CH31" s="417"/>
      <c r="CI31" s="418"/>
      <c r="CJ31" s="430"/>
      <c r="CK31" s="431"/>
      <c r="CL31" s="431"/>
      <c r="CM31" s="432"/>
      <c r="CN31" s="436">
        <f t="shared" si="1"/>
        <v>0</v>
      </c>
      <c r="CO31" s="436"/>
      <c r="CP31" s="436"/>
      <c r="CQ31" s="436"/>
      <c r="CR31" s="436"/>
      <c r="CS31" s="436"/>
    </row>
    <row r="32" spans="1:97" ht="15" customHeight="1" x14ac:dyDescent="0.35">
      <c r="A32" s="212">
        <v>1.1111111111111112E-2</v>
      </c>
      <c r="B32" s="95">
        <f t="shared" si="0"/>
        <v>0.29166666666925367</v>
      </c>
      <c r="C32" s="214" t="str">
        <f>IF(ISNA(VLOOKUP(D32,[2]listing!$A$1:$E$80,4,FALSE)),"NN",VLOOKUP(D32,[2]listing!$A$1:$E$80,4,FALSE))</f>
        <v>NN</v>
      </c>
      <c r="D32" s="245"/>
      <c r="E32" s="300">
        <v>36526.625</v>
      </c>
      <c r="F32" s="298">
        <v>36526.947222222225</v>
      </c>
      <c r="G32" s="299">
        <v>4.1666666666666664E-2</v>
      </c>
      <c r="H32" s="222" t="str" cm="1">
        <f t="array" ref="H32">IF(SUMPRODUCT(--ISNUMBER(SEARCH(BOUTIQUES,D32))) &gt;0, "XC",IF(ISNUMBER(SEARCH("pool",D32)),"P",IF(ISNUMBER(SEARCH("int",D32)),"I",IF(ISNUMBER(SEARCH("HAP",$G$1))," "))))</f>
        <v xml:space="preserve"> </v>
      </c>
      <c r="I32" s="243"/>
      <c r="J32" s="136"/>
      <c r="K32" s="137"/>
      <c r="L32" s="135"/>
      <c r="M32" s="136"/>
      <c r="N32" s="136"/>
      <c r="O32" s="137"/>
      <c r="P32" s="135"/>
      <c r="Q32" s="136"/>
      <c r="R32" s="136"/>
      <c r="S32" s="137"/>
      <c r="T32" s="135"/>
      <c r="U32" s="136"/>
      <c r="V32" s="136"/>
      <c r="W32" s="137"/>
      <c r="X32" s="135"/>
      <c r="Y32" s="136"/>
      <c r="Z32" s="136"/>
      <c r="AA32" s="137"/>
      <c r="AB32" s="135"/>
      <c r="AC32" s="136"/>
      <c r="AD32" s="136"/>
      <c r="AE32" s="137"/>
      <c r="AF32" s="135"/>
      <c r="AG32" s="136"/>
      <c r="AH32" s="136"/>
      <c r="AI32" s="137" t="s">
        <v>83</v>
      </c>
      <c r="AJ32" s="244" t="s">
        <v>26</v>
      </c>
      <c r="AK32" s="136" t="s">
        <v>26</v>
      </c>
      <c r="AL32" s="136" t="s">
        <v>26</v>
      </c>
      <c r="AM32" s="137" t="s">
        <v>26</v>
      </c>
      <c r="AN32" s="135" t="s">
        <v>26</v>
      </c>
      <c r="AO32" s="136" t="s">
        <v>26</v>
      </c>
      <c r="AP32" s="136" t="s">
        <v>26</v>
      </c>
      <c r="AQ32" s="137" t="s">
        <v>26</v>
      </c>
      <c r="AR32" s="229" t="s">
        <v>25</v>
      </c>
      <c r="AS32" s="227" t="s">
        <v>25</v>
      </c>
      <c r="AT32" s="227" t="s">
        <v>25</v>
      </c>
      <c r="AU32" s="228" t="s">
        <v>26</v>
      </c>
      <c r="AV32" s="229" t="s">
        <v>26</v>
      </c>
      <c r="AW32" s="227" t="s">
        <v>26</v>
      </c>
      <c r="AX32" s="227" t="s">
        <v>26</v>
      </c>
      <c r="AY32" s="228" t="s">
        <v>26</v>
      </c>
      <c r="AZ32" s="229" t="s">
        <v>26</v>
      </c>
      <c r="BA32" s="227" t="s">
        <v>26</v>
      </c>
      <c r="BB32" s="227" t="s">
        <v>26</v>
      </c>
      <c r="BC32" s="228" t="s">
        <v>26</v>
      </c>
      <c r="BD32" s="229" t="s">
        <v>26</v>
      </c>
      <c r="BE32" s="227" t="s">
        <v>26</v>
      </c>
      <c r="BF32" s="227" t="s">
        <v>26</v>
      </c>
      <c r="BG32" s="228" t="s">
        <v>26</v>
      </c>
      <c r="BH32" s="229" t="s">
        <v>24</v>
      </c>
      <c r="BI32" s="136" t="s">
        <v>28</v>
      </c>
      <c r="BJ32" s="136" t="s">
        <v>28</v>
      </c>
      <c r="BK32" s="137" t="s">
        <v>26</v>
      </c>
      <c r="BL32" s="136" t="s">
        <v>26</v>
      </c>
      <c r="BM32" s="136" t="s">
        <v>26</v>
      </c>
      <c r="BN32" s="136" t="s">
        <v>26</v>
      </c>
      <c r="BO32" s="137" t="s">
        <v>82</v>
      </c>
      <c r="BP32" s="135"/>
      <c r="BQ32" s="136"/>
      <c r="BR32" s="136"/>
      <c r="BS32" s="137"/>
      <c r="BT32" s="135"/>
      <c r="BU32" s="136"/>
      <c r="BV32" s="136"/>
      <c r="BW32" s="137"/>
      <c r="BX32" s="135"/>
      <c r="BY32" s="136"/>
      <c r="BZ32" s="136"/>
      <c r="CA32" s="137"/>
      <c r="CB32" s="135"/>
      <c r="CC32" s="136"/>
      <c r="CD32" s="136"/>
      <c r="CE32" s="137"/>
      <c r="CF32" s="416"/>
      <c r="CG32" s="417"/>
      <c r="CH32" s="417"/>
      <c r="CI32" s="418"/>
      <c r="CJ32" s="430"/>
      <c r="CK32" s="431"/>
      <c r="CL32" s="431"/>
      <c r="CM32" s="432"/>
      <c r="CN32" s="436">
        <f t="shared" si="1"/>
        <v>0</v>
      </c>
      <c r="CO32" s="436"/>
      <c r="CP32" s="436"/>
      <c r="CQ32" s="436"/>
      <c r="CR32" s="436"/>
      <c r="CS32" s="436"/>
    </row>
    <row r="33" spans="1:97" customFormat="1" ht="15.75" customHeight="1" x14ac:dyDescent="0.35">
      <c r="A33" s="212">
        <v>1.1111111111111112E-2</v>
      </c>
      <c r="B33" s="95">
        <f>SUM(F33-E33)-G33+A33</f>
        <v>0.29166666666925367</v>
      </c>
      <c r="C33" s="214" t="str">
        <f>IF(ISNA(VLOOKUP(D33,[2]listing!$A$1:$E$80,4,FALSE)),"NN",VLOOKUP(D33,[2]listing!$A$1:$E$80,4,FALSE))</f>
        <v>NN</v>
      </c>
      <c r="D33" s="245"/>
      <c r="E33" s="300">
        <v>36526.625</v>
      </c>
      <c r="F33" s="298">
        <v>36526.947222222225</v>
      </c>
      <c r="G33" s="299">
        <v>4.1666666666666664E-2</v>
      </c>
      <c r="H33" s="222" t="str" cm="1">
        <f t="array" ref="H33">IF(SUMPRODUCT(--ISNUMBER(SEARCH(BOUTIQUES,D33))) &gt;0, "XC",IF(ISNUMBER(SEARCH("pool",D33)),"P",IF(ISNUMBER(SEARCH("int",D33)),"I",IF(ISNUMBER(SEARCH("HAP",$G$1))," "))))</f>
        <v xml:space="preserve"> </v>
      </c>
      <c r="I33" s="243"/>
      <c r="J33" s="136"/>
      <c r="K33" s="137"/>
      <c r="L33" s="135"/>
      <c r="M33" s="136"/>
      <c r="N33" s="136"/>
      <c r="O33" s="137"/>
      <c r="P33" s="135"/>
      <c r="Q33" s="136"/>
      <c r="R33" s="136"/>
      <c r="S33" s="137"/>
      <c r="T33" s="135"/>
      <c r="U33" s="136"/>
      <c r="V33" s="136"/>
      <c r="W33" s="137"/>
      <c r="X33" s="135"/>
      <c r="Y33" s="136"/>
      <c r="Z33" s="136"/>
      <c r="AA33" s="137"/>
      <c r="AB33" s="135"/>
      <c r="AC33" s="136"/>
      <c r="AD33" s="136"/>
      <c r="AE33" s="137"/>
      <c r="AF33" s="135"/>
      <c r="AG33" s="136"/>
      <c r="AH33" s="136"/>
      <c r="AI33" s="137" t="s">
        <v>83</v>
      </c>
      <c r="AJ33" s="244" t="s">
        <v>26</v>
      </c>
      <c r="AK33" s="136" t="s">
        <v>26</v>
      </c>
      <c r="AL33" s="136" t="s">
        <v>26</v>
      </c>
      <c r="AM33" s="137" t="s">
        <v>26</v>
      </c>
      <c r="AN33" s="135" t="s">
        <v>26</v>
      </c>
      <c r="AO33" s="136" t="s">
        <v>26</v>
      </c>
      <c r="AP33" s="136" t="s">
        <v>26</v>
      </c>
      <c r="AQ33" s="137" t="s">
        <v>26</v>
      </c>
      <c r="AR33" s="229" t="s">
        <v>25</v>
      </c>
      <c r="AS33" s="227" t="s">
        <v>25</v>
      </c>
      <c r="AT33" s="227" t="s">
        <v>25</v>
      </c>
      <c r="AU33" s="228" t="s">
        <v>26</v>
      </c>
      <c r="AV33" s="136" t="s">
        <v>26</v>
      </c>
      <c r="AW33" s="136" t="s">
        <v>26</v>
      </c>
      <c r="AX33" s="136" t="s">
        <v>26</v>
      </c>
      <c r="AY33" s="137" t="s">
        <v>26</v>
      </c>
      <c r="AZ33" s="136" t="s">
        <v>26</v>
      </c>
      <c r="BA33" s="136" t="s">
        <v>26</v>
      </c>
      <c r="BB33" s="136" t="s">
        <v>26</v>
      </c>
      <c r="BC33" s="137" t="s">
        <v>26</v>
      </c>
      <c r="BD33" s="135" t="s">
        <v>26</v>
      </c>
      <c r="BE33" s="136" t="s">
        <v>26</v>
      </c>
      <c r="BF33" s="136" t="s">
        <v>26</v>
      </c>
      <c r="BG33" s="137" t="s">
        <v>26</v>
      </c>
      <c r="BH33" s="229" t="s">
        <v>24</v>
      </c>
      <c r="BI33" s="136" t="s">
        <v>28</v>
      </c>
      <c r="BJ33" s="136" t="s">
        <v>28</v>
      </c>
      <c r="BK33" s="137" t="s">
        <v>26</v>
      </c>
      <c r="BL33" s="136" t="s">
        <v>26</v>
      </c>
      <c r="BM33" s="136" t="s">
        <v>26</v>
      </c>
      <c r="BN33" s="136" t="s">
        <v>26</v>
      </c>
      <c r="BO33" s="137" t="s">
        <v>82</v>
      </c>
      <c r="BP33" s="135"/>
      <c r="BQ33" s="136"/>
      <c r="BR33" s="136"/>
      <c r="BS33" s="137"/>
      <c r="BT33" s="135"/>
      <c r="BU33" s="136"/>
      <c r="BV33" s="136"/>
      <c r="BW33" s="137"/>
      <c r="BX33" s="135"/>
      <c r="BY33" s="136"/>
      <c r="BZ33" s="136"/>
      <c r="CA33" s="137"/>
      <c r="CB33" s="135"/>
      <c r="CC33" s="136"/>
      <c r="CD33" s="136"/>
      <c r="CE33" s="137"/>
      <c r="CF33" s="416"/>
      <c r="CG33" s="417"/>
      <c r="CH33" s="417"/>
      <c r="CI33" s="418"/>
      <c r="CJ33" s="430"/>
      <c r="CK33" s="431"/>
      <c r="CL33" s="431"/>
      <c r="CM33" s="432"/>
      <c r="CN33" s="436">
        <f>D33</f>
        <v>0</v>
      </c>
      <c r="CO33" s="436"/>
      <c r="CP33" s="436"/>
      <c r="CQ33" s="436"/>
      <c r="CR33" s="436"/>
      <c r="CS33" s="436"/>
    </row>
    <row r="34" spans="1:97" customFormat="1" ht="15.75" customHeight="1" x14ac:dyDescent="0.35">
      <c r="A34" s="212">
        <v>1.1111111111111112E-2</v>
      </c>
      <c r="B34" s="95">
        <f>SUM(F34-E34)-G34+A34</f>
        <v>0.29166666666925367</v>
      </c>
      <c r="C34" s="214" t="str">
        <f>IF(ISNA(VLOOKUP(D34,[2]listing!$A$1:$E$80,4,FALSE)),"NN",VLOOKUP(D34,[2]listing!$A$1:$E$80,4,FALSE))</f>
        <v>NN</v>
      </c>
      <c r="D34" s="245"/>
      <c r="E34" s="300">
        <v>36526.625</v>
      </c>
      <c r="F34" s="298">
        <v>36526.947222222225</v>
      </c>
      <c r="G34" s="299">
        <v>4.1666666666666664E-2</v>
      </c>
      <c r="H34" s="222" t="str" cm="1">
        <f t="array" ref="H34">IF(SUMPRODUCT(--ISNUMBER(SEARCH(BOUTIQUES,D34))) &gt;0, "XC",IF(ISNUMBER(SEARCH("pool",D34)),"P",IF(ISNUMBER(SEARCH("int",D34)),"I",IF(ISNUMBER(SEARCH("HAP",$G$1))," "))))</f>
        <v xml:space="preserve"> </v>
      </c>
      <c r="I34" s="243"/>
      <c r="J34" s="136"/>
      <c r="K34" s="137"/>
      <c r="L34" s="135"/>
      <c r="M34" s="136"/>
      <c r="N34" s="136"/>
      <c r="O34" s="137"/>
      <c r="P34" s="135"/>
      <c r="Q34" s="136"/>
      <c r="R34" s="136"/>
      <c r="S34" s="137"/>
      <c r="T34" s="135"/>
      <c r="U34" s="136"/>
      <c r="V34" s="136"/>
      <c r="W34" s="137"/>
      <c r="X34" s="135"/>
      <c r="Y34" s="136"/>
      <c r="Z34" s="136"/>
      <c r="AA34" s="137"/>
      <c r="AB34" s="135"/>
      <c r="AC34" s="136"/>
      <c r="AD34" s="136"/>
      <c r="AE34" s="137"/>
      <c r="AF34" s="135"/>
      <c r="AG34" s="136"/>
      <c r="AH34" s="136"/>
      <c r="AI34" s="137" t="s">
        <v>83</v>
      </c>
      <c r="AJ34" s="244" t="s">
        <v>26</v>
      </c>
      <c r="AK34" s="136" t="s">
        <v>26</v>
      </c>
      <c r="AL34" s="136" t="s">
        <v>26</v>
      </c>
      <c r="AM34" s="137" t="s">
        <v>26</v>
      </c>
      <c r="AN34" s="135" t="s">
        <v>26</v>
      </c>
      <c r="AO34" s="136" t="s">
        <v>26</v>
      </c>
      <c r="AP34" s="136" t="s">
        <v>26</v>
      </c>
      <c r="AQ34" s="137" t="s">
        <v>26</v>
      </c>
      <c r="AR34" s="229" t="s">
        <v>25</v>
      </c>
      <c r="AS34" s="227" t="s">
        <v>25</v>
      </c>
      <c r="AT34" s="227" t="s">
        <v>25</v>
      </c>
      <c r="AU34" s="228" t="s">
        <v>26</v>
      </c>
      <c r="AV34" s="136" t="s">
        <v>26</v>
      </c>
      <c r="AW34" s="136" t="s">
        <v>26</v>
      </c>
      <c r="AX34" s="136" t="s">
        <v>26</v>
      </c>
      <c r="AY34" s="137" t="s">
        <v>26</v>
      </c>
      <c r="AZ34" s="136" t="s">
        <v>26</v>
      </c>
      <c r="BA34" s="136" t="s">
        <v>26</v>
      </c>
      <c r="BB34" s="136" t="s">
        <v>26</v>
      </c>
      <c r="BC34" s="137" t="s">
        <v>26</v>
      </c>
      <c r="BD34" s="135" t="s">
        <v>26</v>
      </c>
      <c r="BE34" s="136" t="s">
        <v>26</v>
      </c>
      <c r="BF34" s="136" t="s">
        <v>26</v>
      </c>
      <c r="BG34" s="137" t="s">
        <v>26</v>
      </c>
      <c r="BH34" s="229" t="s">
        <v>24</v>
      </c>
      <c r="BI34" s="136" t="s">
        <v>28</v>
      </c>
      <c r="BJ34" s="136" t="s">
        <v>28</v>
      </c>
      <c r="BK34" s="137" t="s">
        <v>26</v>
      </c>
      <c r="BL34" s="136" t="s">
        <v>26</v>
      </c>
      <c r="BM34" s="136" t="s">
        <v>26</v>
      </c>
      <c r="BN34" s="136" t="s">
        <v>26</v>
      </c>
      <c r="BO34" s="137" t="s">
        <v>82</v>
      </c>
      <c r="BP34" s="135"/>
      <c r="BQ34" s="136"/>
      <c r="BR34" s="136"/>
      <c r="BS34" s="137"/>
      <c r="BT34" s="135"/>
      <c r="BU34" s="136"/>
      <c r="BV34" s="136"/>
      <c r="BW34" s="137"/>
      <c r="BX34" s="135"/>
      <c r="BY34" s="136"/>
      <c r="BZ34" s="136"/>
      <c r="CA34" s="137"/>
      <c r="CB34" s="135"/>
      <c r="CC34" s="136"/>
      <c r="CD34" s="136"/>
      <c r="CE34" s="137"/>
      <c r="CF34" s="416"/>
      <c r="CG34" s="417"/>
      <c r="CH34" s="417"/>
      <c r="CI34" s="418"/>
      <c r="CJ34" s="430"/>
      <c r="CK34" s="431"/>
      <c r="CL34" s="431"/>
      <c r="CM34" s="432"/>
      <c r="CN34" s="436">
        <f>D34</f>
        <v>0</v>
      </c>
      <c r="CO34" s="436"/>
      <c r="CP34" s="436"/>
      <c r="CQ34" s="436"/>
      <c r="CR34" s="436"/>
      <c r="CS34" s="436"/>
    </row>
    <row r="35" spans="1:97" customFormat="1" ht="15.75" customHeight="1" x14ac:dyDescent="0.35">
      <c r="A35" s="212">
        <v>1.1111111111111112E-2</v>
      </c>
      <c r="B35" s="95">
        <f t="shared" ref="B35:B60" si="2">SUM(F35-E35)-G35+A35</f>
        <v>0.29166666666925367</v>
      </c>
      <c r="C35" s="214" t="str">
        <f>IF(ISNA(VLOOKUP(D35,[2]listing!$A$1:$E$80,4,FALSE)),"NN",VLOOKUP(D35,[2]listing!$A$1:$E$80,4,FALSE))</f>
        <v>NN</v>
      </c>
      <c r="D35" s="245"/>
      <c r="E35" s="300">
        <v>36526.625</v>
      </c>
      <c r="F35" s="298">
        <v>36526.947222222225</v>
      </c>
      <c r="G35" s="299">
        <v>4.1666666666666664E-2</v>
      </c>
      <c r="H35" s="222" t="str" cm="1">
        <f t="array" ref="H35">IF(SUMPRODUCT(--ISNUMBER(SEARCH(BOUTIQUES,D35))) &gt;0, "XC",IF(ISNUMBER(SEARCH("pool",D35)),"P",IF(ISNUMBER(SEARCH("int",D35)),"I",IF(ISNUMBER(SEARCH("HAP",$G$1))," "))))</f>
        <v xml:space="preserve"> </v>
      </c>
      <c r="I35" s="243"/>
      <c r="J35" s="136"/>
      <c r="K35" s="137"/>
      <c r="L35" s="135"/>
      <c r="M35" s="136"/>
      <c r="N35" s="136"/>
      <c r="O35" s="137"/>
      <c r="P35" s="135"/>
      <c r="Q35" s="136"/>
      <c r="R35" s="136"/>
      <c r="S35" s="137"/>
      <c r="T35" s="135"/>
      <c r="U35" s="136"/>
      <c r="V35" s="136"/>
      <c r="W35" s="137"/>
      <c r="X35" s="135"/>
      <c r="Y35" s="136"/>
      <c r="Z35" s="136"/>
      <c r="AA35" s="137"/>
      <c r="AB35" s="135"/>
      <c r="AC35" s="136"/>
      <c r="AD35" s="136"/>
      <c r="AE35" s="137"/>
      <c r="AF35" s="135"/>
      <c r="AG35" s="136"/>
      <c r="AH35" s="136"/>
      <c r="AI35" s="137" t="s">
        <v>83</v>
      </c>
      <c r="AJ35" s="244" t="s">
        <v>26</v>
      </c>
      <c r="AK35" s="136" t="s">
        <v>26</v>
      </c>
      <c r="AL35" s="136" t="s">
        <v>26</v>
      </c>
      <c r="AM35" s="137" t="s">
        <v>26</v>
      </c>
      <c r="AN35" s="135" t="s">
        <v>26</v>
      </c>
      <c r="AO35" s="136" t="s">
        <v>26</v>
      </c>
      <c r="AP35" s="136" t="s">
        <v>26</v>
      </c>
      <c r="AQ35" s="137" t="s">
        <v>26</v>
      </c>
      <c r="AR35" s="229" t="s">
        <v>25</v>
      </c>
      <c r="AS35" s="227" t="s">
        <v>25</v>
      </c>
      <c r="AT35" s="227" t="s">
        <v>25</v>
      </c>
      <c r="AU35" s="228" t="s">
        <v>26</v>
      </c>
      <c r="AV35" s="136" t="s">
        <v>26</v>
      </c>
      <c r="AW35" s="136" t="s">
        <v>26</v>
      </c>
      <c r="AX35" s="136" t="s">
        <v>26</v>
      </c>
      <c r="AY35" s="137" t="s">
        <v>26</v>
      </c>
      <c r="AZ35" s="136" t="s">
        <v>26</v>
      </c>
      <c r="BA35" s="136" t="s">
        <v>26</v>
      </c>
      <c r="BB35" s="136" t="s">
        <v>26</v>
      </c>
      <c r="BC35" s="137" t="s">
        <v>26</v>
      </c>
      <c r="BD35" s="135" t="s">
        <v>26</v>
      </c>
      <c r="BE35" s="136" t="s">
        <v>26</v>
      </c>
      <c r="BF35" s="136" t="s">
        <v>26</v>
      </c>
      <c r="BG35" s="137" t="s">
        <v>26</v>
      </c>
      <c r="BH35" s="229" t="s">
        <v>24</v>
      </c>
      <c r="BI35" s="136" t="s">
        <v>28</v>
      </c>
      <c r="BJ35" s="136" t="s">
        <v>28</v>
      </c>
      <c r="BK35" s="137" t="s">
        <v>26</v>
      </c>
      <c r="BL35" s="136" t="s">
        <v>26</v>
      </c>
      <c r="BM35" s="136" t="s">
        <v>26</v>
      </c>
      <c r="BN35" s="136" t="s">
        <v>26</v>
      </c>
      <c r="BO35" s="137" t="s">
        <v>82</v>
      </c>
      <c r="BP35" s="135"/>
      <c r="BQ35" s="136"/>
      <c r="BR35" s="136"/>
      <c r="BS35" s="137"/>
      <c r="BT35" s="135"/>
      <c r="BU35" s="136"/>
      <c r="BV35" s="136"/>
      <c r="BW35" s="137"/>
      <c r="BX35" s="135"/>
      <c r="BY35" s="136"/>
      <c r="BZ35" s="136"/>
      <c r="CA35" s="137"/>
      <c r="CB35" s="135"/>
      <c r="CC35" s="136"/>
      <c r="CD35" s="136"/>
      <c r="CE35" s="137"/>
      <c r="CF35" s="416"/>
      <c r="CG35" s="417"/>
      <c r="CH35" s="417"/>
      <c r="CI35" s="418"/>
      <c r="CJ35" s="430"/>
      <c r="CK35" s="431"/>
      <c r="CL35" s="431"/>
      <c r="CM35" s="432"/>
      <c r="CN35" s="436">
        <f t="shared" ref="CN35:CN60" si="3">D35</f>
        <v>0</v>
      </c>
      <c r="CO35" s="436"/>
      <c r="CP35" s="436"/>
      <c r="CQ35" s="436"/>
      <c r="CR35" s="436"/>
      <c r="CS35" s="436"/>
    </row>
    <row r="36" spans="1:97" customFormat="1" ht="15.75" customHeight="1" x14ac:dyDescent="0.35">
      <c r="A36" s="212">
        <v>1.1111111111111112E-2</v>
      </c>
      <c r="B36" s="95">
        <f t="shared" si="2"/>
        <v>0.29166666666925367</v>
      </c>
      <c r="C36" s="214" t="str">
        <f>IF(ISNA(VLOOKUP(D36,[2]listing!$A$1:$E$80,4,FALSE)),"NN",VLOOKUP(D36,[2]listing!$A$1:$E$80,4,FALSE))</f>
        <v>NN</v>
      </c>
      <c r="D36" s="245"/>
      <c r="E36" s="300">
        <v>36526.625</v>
      </c>
      <c r="F36" s="298">
        <v>36526.947222222225</v>
      </c>
      <c r="G36" s="299">
        <v>4.1666666666666664E-2</v>
      </c>
      <c r="H36" s="222" t="str" cm="1">
        <f t="array" ref="H36">IF(SUMPRODUCT(--ISNUMBER(SEARCH(BOUTIQUES,D36))) &gt;0, "XC",IF(ISNUMBER(SEARCH("pool",D36)),"P",IF(ISNUMBER(SEARCH("int",D36)),"I",IF(ISNUMBER(SEARCH("HAP",$G$1))," "))))</f>
        <v xml:space="preserve"> </v>
      </c>
      <c r="I36" s="243"/>
      <c r="J36" s="136"/>
      <c r="K36" s="137"/>
      <c r="L36" s="135"/>
      <c r="M36" s="136"/>
      <c r="N36" s="136"/>
      <c r="O36" s="137"/>
      <c r="P36" s="135"/>
      <c r="Q36" s="136"/>
      <c r="R36" s="136"/>
      <c r="S36" s="137"/>
      <c r="T36" s="135"/>
      <c r="U36" s="136"/>
      <c r="V36" s="136"/>
      <c r="W36" s="137"/>
      <c r="X36" s="135"/>
      <c r="Y36" s="136"/>
      <c r="Z36" s="136"/>
      <c r="AA36" s="137"/>
      <c r="AB36" s="135"/>
      <c r="AC36" s="136"/>
      <c r="AD36" s="136"/>
      <c r="AE36" s="137"/>
      <c r="AF36" s="135"/>
      <c r="AG36" s="136"/>
      <c r="AH36" s="136"/>
      <c r="AI36" s="137" t="s">
        <v>83</v>
      </c>
      <c r="AJ36" s="244" t="s">
        <v>26</v>
      </c>
      <c r="AK36" s="136" t="s">
        <v>26</v>
      </c>
      <c r="AL36" s="136" t="s">
        <v>26</v>
      </c>
      <c r="AM36" s="137" t="s">
        <v>26</v>
      </c>
      <c r="AN36" s="135" t="s">
        <v>26</v>
      </c>
      <c r="AO36" s="136" t="s">
        <v>26</v>
      </c>
      <c r="AP36" s="136" t="s">
        <v>26</v>
      </c>
      <c r="AQ36" s="137" t="s">
        <v>26</v>
      </c>
      <c r="AR36" s="229" t="s">
        <v>25</v>
      </c>
      <c r="AS36" s="227" t="s">
        <v>25</v>
      </c>
      <c r="AT36" s="227" t="s">
        <v>25</v>
      </c>
      <c r="AU36" s="228" t="s">
        <v>26</v>
      </c>
      <c r="AV36" s="136" t="s">
        <v>26</v>
      </c>
      <c r="AW36" s="136" t="s">
        <v>26</v>
      </c>
      <c r="AX36" s="136" t="s">
        <v>26</v>
      </c>
      <c r="AY36" s="137" t="s">
        <v>26</v>
      </c>
      <c r="AZ36" s="136" t="s">
        <v>26</v>
      </c>
      <c r="BA36" s="136" t="s">
        <v>26</v>
      </c>
      <c r="BB36" s="136" t="s">
        <v>26</v>
      </c>
      <c r="BC36" s="137" t="s">
        <v>26</v>
      </c>
      <c r="BD36" s="135" t="s">
        <v>26</v>
      </c>
      <c r="BE36" s="136" t="s">
        <v>26</v>
      </c>
      <c r="BF36" s="136" t="s">
        <v>26</v>
      </c>
      <c r="BG36" s="137" t="s">
        <v>26</v>
      </c>
      <c r="BH36" s="229" t="s">
        <v>24</v>
      </c>
      <c r="BI36" s="136" t="s">
        <v>28</v>
      </c>
      <c r="BJ36" s="136" t="s">
        <v>28</v>
      </c>
      <c r="BK36" s="137" t="s">
        <v>26</v>
      </c>
      <c r="BL36" s="136" t="s">
        <v>26</v>
      </c>
      <c r="BM36" s="136" t="s">
        <v>26</v>
      </c>
      <c r="BN36" s="136" t="s">
        <v>26</v>
      </c>
      <c r="BO36" s="137" t="s">
        <v>82</v>
      </c>
      <c r="BP36" s="135"/>
      <c r="BQ36" s="136"/>
      <c r="BR36" s="136"/>
      <c r="BS36" s="137"/>
      <c r="BT36" s="135"/>
      <c r="BU36" s="136"/>
      <c r="BV36" s="136"/>
      <c r="BW36" s="137"/>
      <c r="BX36" s="135"/>
      <c r="BY36" s="136"/>
      <c r="BZ36" s="136"/>
      <c r="CA36" s="137"/>
      <c r="CB36" s="135"/>
      <c r="CC36" s="136"/>
      <c r="CD36" s="136"/>
      <c r="CE36" s="137"/>
      <c r="CF36" s="416"/>
      <c r="CG36" s="417"/>
      <c r="CH36" s="417"/>
      <c r="CI36" s="418"/>
      <c r="CJ36" s="430"/>
      <c r="CK36" s="431"/>
      <c r="CL36" s="431"/>
      <c r="CM36" s="432"/>
      <c r="CN36" s="436">
        <f t="shared" si="3"/>
        <v>0</v>
      </c>
      <c r="CO36" s="436"/>
      <c r="CP36" s="436"/>
      <c r="CQ36" s="436"/>
      <c r="CR36" s="436"/>
      <c r="CS36" s="436"/>
    </row>
    <row r="37" spans="1:97" customFormat="1" ht="15.75" customHeight="1" x14ac:dyDescent="0.35">
      <c r="A37" s="212">
        <v>1.1111111111111112E-2</v>
      </c>
      <c r="B37" s="95">
        <f t="shared" si="2"/>
        <v>0.29166666666925367</v>
      </c>
      <c r="C37" s="214" t="str">
        <f>IF(ISNA(VLOOKUP(D37,[2]listing!$A$1:$E$80,4,FALSE)),"NN",VLOOKUP(D37,[2]listing!$A$1:$E$80,4,FALSE))</f>
        <v>NN</v>
      </c>
      <c r="D37" s="245"/>
      <c r="E37" s="300">
        <v>36526.625</v>
      </c>
      <c r="F37" s="298">
        <v>36526.947222222225</v>
      </c>
      <c r="G37" s="299">
        <v>4.1666666666666664E-2</v>
      </c>
      <c r="H37" s="222" t="str" cm="1">
        <f t="array" ref="H37">IF(SUMPRODUCT(--ISNUMBER(SEARCH(BOUTIQUES,D37))) &gt;0, "XC",IF(ISNUMBER(SEARCH("pool",D37)),"P",IF(ISNUMBER(SEARCH("int",D37)),"I",IF(ISNUMBER(SEARCH("HAP",$G$1))," "))))</f>
        <v xml:space="preserve"> </v>
      </c>
      <c r="I37" s="243"/>
      <c r="J37" s="136"/>
      <c r="K37" s="137"/>
      <c r="L37" s="135"/>
      <c r="M37" s="136"/>
      <c r="N37" s="136"/>
      <c r="O37" s="137"/>
      <c r="P37" s="135"/>
      <c r="Q37" s="136"/>
      <c r="R37" s="136"/>
      <c r="S37" s="137"/>
      <c r="T37" s="135"/>
      <c r="U37" s="136"/>
      <c r="V37" s="136"/>
      <c r="W37" s="137"/>
      <c r="X37" s="135"/>
      <c r="Y37" s="136"/>
      <c r="Z37" s="136"/>
      <c r="AA37" s="137"/>
      <c r="AB37" s="135"/>
      <c r="AC37" s="136"/>
      <c r="AD37" s="136"/>
      <c r="AE37" s="137"/>
      <c r="AF37" s="135"/>
      <c r="AG37" s="136"/>
      <c r="AH37" s="136"/>
      <c r="AI37" s="137" t="s">
        <v>83</v>
      </c>
      <c r="AJ37" s="244" t="s">
        <v>26</v>
      </c>
      <c r="AK37" s="136" t="s">
        <v>26</v>
      </c>
      <c r="AL37" s="136" t="s">
        <v>26</v>
      </c>
      <c r="AM37" s="137" t="s">
        <v>26</v>
      </c>
      <c r="AN37" s="135" t="s">
        <v>26</v>
      </c>
      <c r="AO37" s="136" t="s">
        <v>26</v>
      </c>
      <c r="AP37" s="136" t="s">
        <v>26</v>
      </c>
      <c r="AQ37" s="137" t="s">
        <v>26</v>
      </c>
      <c r="AR37" s="229" t="s">
        <v>25</v>
      </c>
      <c r="AS37" s="227" t="s">
        <v>25</v>
      </c>
      <c r="AT37" s="227" t="s">
        <v>25</v>
      </c>
      <c r="AU37" s="228" t="s">
        <v>26</v>
      </c>
      <c r="AV37" s="136" t="s">
        <v>26</v>
      </c>
      <c r="AW37" s="136" t="s">
        <v>26</v>
      </c>
      <c r="AX37" s="136" t="s">
        <v>26</v>
      </c>
      <c r="AY37" s="137" t="s">
        <v>26</v>
      </c>
      <c r="AZ37" s="136" t="s">
        <v>26</v>
      </c>
      <c r="BA37" s="136" t="s">
        <v>26</v>
      </c>
      <c r="BB37" s="136" t="s">
        <v>26</v>
      </c>
      <c r="BC37" s="137" t="s">
        <v>26</v>
      </c>
      <c r="BD37" s="135" t="s">
        <v>26</v>
      </c>
      <c r="BE37" s="136" t="s">
        <v>26</v>
      </c>
      <c r="BF37" s="136" t="s">
        <v>26</v>
      </c>
      <c r="BG37" s="137" t="s">
        <v>26</v>
      </c>
      <c r="BH37" s="229" t="s">
        <v>24</v>
      </c>
      <c r="BI37" s="136" t="s">
        <v>28</v>
      </c>
      <c r="BJ37" s="136" t="s">
        <v>28</v>
      </c>
      <c r="BK37" s="137" t="s">
        <v>26</v>
      </c>
      <c r="BL37" s="136" t="s">
        <v>26</v>
      </c>
      <c r="BM37" s="136" t="s">
        <v>26</v>
      </c>
      <c r="BN37" s="136" t="s">
        <v>26</v>
      </c>
      <c r="BO37" s="137" t="s">
        <v>82</v>
      </c>
      <c r="BP37" s="135"/>
      <c r="BQ37" s="136"/>
      <c r="BR37" s="136"/>
      <c r="BS37" s="137"/>
      <c r="BT37" s="135"/>
      <c r="BU37" s="136"/>
      <c r="BV37" s="136"/>
      <c r="BW37" s="137"/>
      <c r="BX37" s="135"/>
      <c r="BY37" s="136"/>
      <c r="BZ37" s="136"/>
      <c r="CA37" s="137"/>
      <c r="CB37" s="135"/>
      <c r="CC37" s="136"/>
      <c r="CD37" s="136"/>
      <c r="CE37" s="137"/>
      <c r="CF37" s="416"/>
      <c r="CG37" s="417"/>
      <c r="CH37" s="417"/>
      <c r="CI37" s="418"/>
      <c r="CJ37" s="430"/>
      <c r="CK37" s="431"/>
      <c r="CL37" s="431"/>
      <c r="CM37" s="432"/>
      <c r="CN37" s="436">
        <f t="shared" si="3"/>
        <v>0</v>
      </c>
      <c r="CO37" s="436"/>
      <c r="CP37" s="436"/>
      <c r="CQ37" s="436"/>
      <c r="CR37" s="436"/>
      <c r="CS37" s="436"/>
    </row>
    <row r="38" spans="1:97" customFormat="1" ht="15.75" customHeight="1" x14ac:dyDescent="0.35">
      <c r="A38" s="212">
        <v>1.1111111111111112E-2</v>
      </c>
      <c r="B38" s="95">
        <f t="shared" si="2"/>
        <v>0.29166666666925367</v>
      </c>
      <c r="C38" s="214" t="str">
        <f>IF(ISNA(VLOOKUP(D38,[2]listing!$A$1:$E$80,4,FALSE)),"NN",VLOOKUP(D38,[2]listing!$A$1:$E$80,4,FALSE))</f>
        <v>NN</v>
      </c>
      <c r="D38" s="245"/>
      <c r="E38" s="300">
        <v>36526.625</v>
      </c>
      <c r="F38" s="298">
        <v>36526.947222222225</v>
      </c>
      <c r="G38" s="299">
        <v>4.1666666666666664E-2</v>
      </c>
      <c r="H38" s="222" t="str" cm="1">
        <f t="array" ref="H38">IF(SUMPRODUCT(--ISNUMBER(SEARCH(BOUTIQUES,D38))) &gt;0, "XC",IF(ISNUMBER(SEARCH("pool",D38)),"P",IF(ISNUMBER(SEARCH("int",D38)),"I",IF(ISNUMBER(SEARCH("HAP",$G$1))," "))))</f>
        <v xml:space="preserve"> </v>
      </c>
      <c r="I38" s="243"/>
      <c r="J38" s="136"/>
      <c r="K38" s="137"/>
      <c r="L38" s="135"/>
      <c r="M38" s="136"/>
      <c r="N38" s="136"/>
      <c r="O38" s="137"/>
      <c r="P38" s="135"/>
      <c r="Q38" s="136"/>
      <c r="R38" s="136"/>
      <c r="S38" s="137"/>
      <c r="T38" s="135"/>
      <c r="U38" s="136"/>
      <c r="V38" s="136"/>
      <c r="W38" s="137"/>
      <c r="X38" s="135"/>
      <c r="Y38" s="136"/>
      <c r="Z38" s="136"/>
      <c r="AA38" s="137"/>
      <c r="AB38" s="135"/>
      <c r="AC38" s="136"/>
      <c r="AD38" s="136"/>
      <c r="AE38" s="137"/>
      <c r="AF38" s="135"/>
      <c r="AG38" s="136"/>
      <c r="AH38" s="136"/>
      <c r="AI38" s="137" t="s">
        <v>83</v>
      </c>
      <c r="AJ38" s="244" t="s">
        <v>26</v>
      </c>
      <c r="AK38" s="136" t="s">
        <v>26</v>
      </c>
      <c r="AL38" s="136" t="s">
        <v>26</v>
      </c>
      <c r="AM38" s="137" t="s">
        <v>26</v>
      </c>
      <c r="AN38" s="135" t="s">
        <v>26</v>
      </c>
      <c r="AO38" s="136" t="s">
        <v>26</v>
      </c>
      <c r="AP38" s="136" t="s">
        <v>26</v>
      </c>
      <c r="AQ38" s="137" t="s">
        <v>26</v>
      </c>
      <c r="AR38" s="135" t="s">
        <v>26</v>
      </c>
      <c r="AS38" s="136" t="s">
        <v>26</v>
      </c>
      <c r="AT38" s="136" t="s">
        <v>26</v>
      </c>
      <c r="AU38" s="137" t="s">
        <v>26</v>
      </c>
      <c r="AV38" s="135" t="s">
        <v>25</v>
      </c>
      <c r="AW38" s="136" t="s">
        <v>25</v>
      </c>
      <c r="AX38" s="136" t="s">
        <v>25</v>
      </c>
      <c r="AY38" s="137" t="s">
        <v>26</v>
      </c>
      <c r="AZ38" s="136" t="s">
        <v>26</v>
      </c>
      <c r="BA38" s="136" t="s">
        <v>26</v>
      </c>
      <c r="BB38" s="136" t="s">
        <v>26</v>
      </c>
      <c r="BC38" s="137" t="s">
        <v>26</v>
      </c>
      <c r="BD38" s="135" t="s">
        <v>26</v>
      </c>
      <c r="BE38" s="136" t="s">
        <v>26</v>
      </c>
      <c r="BF38" s="136" t="s">
        <v>26</v>
      </c>
      <c r="BG38" s="137" t="s">
        <v>26</v>
      </c>
      <c r="BH38" s="229" t="s">
        <v>24</v>
      </c>
      <c r="BI38" s="136" t="s">
        <v>28</v>
      </c>
      <c r="BJ38" s="136" t="s">
        <v>28</v>
      </c>
      <c r="BK38" s="137" t="s">
        <v>26</v>
      </c>
      <c r="BL38" s="136" t="s">
        <v>26</v>
      </c>
      <c r="BM38" s="136" t="s">
        <v>26</v>
      </c>
      <c r="BN38" s="136" t="s">
        <v>26</v>
      </c>
      <c r="BO38" s="137" t="s">
        <v>82</v>
      </c>
      <c r="BP38" s="135"/>
      <c r="BQ38" s="136"/>
      <c r="BR38" s="136"/>
      <c r="BS38" s="137"/>
      <c r="BT38" s="135"/>
      <c r="BU38" s="136"/>
      <c r="BV38" s="136"/>
      <c r="BW38" s="137"/>
      <c r="BX38" s="135"/>
      <c r="BY38" s="136"/>
      <c r="BZ38" s="136"/>
      <c r="CA38" s="137"/>
      <c r="CB38" s="135"/>
      <c r="CC38" s="136"/>
      <c r="CD38" s="136"/>
      <c r="CE38" s="137"/>
      <c r="CF38" s="435"/>
      <c r="CG38" s="435"/>
      <c r="CH38" s="435"/>
      <c r="CI38" s="435"/>
      <c r="CJ38" s="435"/>
      <c r="CK38" s="435"/>
      <c r="CL38" s="435"/>
      <c r="CM38" s="435"/>
      <c r="CN38" s="436">
        <f t="shared" si="3"/>
        <v>0</v>
      </c>
      <c r="CO38" s="436"/>
      <c r="CP38" s="436"/>
      <c r="CQ38" s="436"/>
      <c r="CR38" s="436"/>
      <c r="CS38" s="436"/>
    </row>
    <row r="39" spans="1:97" customFormat="1" ht="15.75" customHeight="1" x14ac:dyDescent="0.35">
      <c r="A39" s="212">
        <v>1.1111111111111112E-2</v>
      </c>
      <c r="B39" s="95">
        <f t="shared" si="2"/>
        <v>0.29166666666925367</v>
      </c>
      <c r="C39" s="214" t="str">
        <f>IF(ISNA(VLOOKUP(D39,[2]listing!$A$1:$E$80,4,FALSE)),"NN",VLOOKUP(D39,[2]listing!$A$1:$E$80,4,FALSE))</f>
        <v>NN</v>
      </c>
      <c r="D39" s="245"/>
      <c r="E39" s="300">
        <v>36526.625</v>
      </c>
      <c r="F39" s="298">
        <v>36526.947222222225</v>
      </c>
      <c r="G39" s="299">
        <v>4.1666666666666664E-2</v>
      </c>
      <c r="H39" s="222" t="str" cm="1">
        <f t="array" ref="H39">IF(SUMPRODUCT(--ISNUMBER(SEARCH(BOUTIQUES,D39))) &gt;0, "XC",IF(ISNUMBER(SEARCH("pool",D39)),"P",IF(ISNUMBER(SEARCH("int",D39)),"I",IF(ISNUMBER(SEARCH("HAP",$G$1))," "))))</f>
        <v xml:space="preserve"> </v>
      </c>
      <c r="I39" s="243"/>
      <c r="J39" s="136"/>
      <c r="K39" s="137"/>
      <c r="L39" s="135"/>
      <c r="M39" s="249"/>
      <c r="N39" s="249"/>
      <c r="O39" s="250"/>
      <c r="P39" s="251"/>
      <c r="Q39" s="249"/>
      <c r="R39" s="249"/>
      <c r="S39" s="250"/>
      <c r="T39" s="251"/>
      <c r="U39" s="249"/>
      <c r="V39" s="249"/>
      <c r="W39" s="250"/>
      <c r="X39" s="251"/>
      <c r="Y39" s="249"/>
      <c r="Z39" s="249"/>
      <c r="AA39" s="250"/>
      <c r="AB39" s="251"/>
      <c r="AC39" s="249"/>
      <c r="AD39" s="249"/>
      <c r="AE39" s="250"/>
      <c r="AF39" s="251"/>
      <c r="AG39" s="249"/>
      <c r="AH39" s="249"/>
      <c r="AI39" s="137" t="s">
        <v>83</v>
      </c>
      <c r="AJ39" s="244" t="s">
        <v>26</v>
      </c>
      <c r="AK39" s="136" t="s">
        <v>26</v>
      </c>
      <c r="AL39" s="136" t="s">
        <v>26</v>
      </c>
      <c r="AM39" s="137" t="s">
        <v>26</v>
      </c>
      <c r="AN39" s="135" t="s">
        <v>26</v>
      </c>
      <c r="AO39" s="136" t="s">
        <v>26</v>
      </c>
      <c r="AP39" s="136" t="s">
        <v>26</v>
      </c>
      <c r="AQ39" s="137" t="s">
        <v>26</v>
      </c>
      <c r="AR39" s="135" t="s">
        <v>26</v>
      </c>
      <c r="AS39" s="136" t="s">
        <v>26</v>
      </c>
      <c r="AT39" s="136" t="s">
        <v>26</v>
      </c>
      <c r="AU39" s="137" t="s">
        <v>26</v>
      </c>
      <c r="AV39" s="135" t="s">
        <v>25</v>
      </c>
      <c r="AW39" s="136" t="s">
        <v>25</v>
      </c>
      <c r="AX39" s="136" t="s">
        <v>25</v>
      </c>
      <c r="AY39" s="137" t="s">
        <v>26</v>
      </c>
      <c r="AZ39" s="136" t="s">
        <v>26</v>
      </c>
      <c r="BA39" s="136" t="s">
        <v>26</v>
      </c>
      <c r="BB39" s="136" t="s">
        <v>26</v>
      </c>
      <c r="BC39" s="137" t="s">
        <v>26</v>
      </c>
      <c r="BD39" s="135" t="s">
        <v>26</v>
      </c>
      <c r="BE39" s="136" t="s">
        <v>26</v>
      </c>
      <c r="BF39" s="136" t="s">
        <v>26</v>
      </c>
      <c r="BG39" s="137" t="s">
        <v>26</v>
      </c>
      <c r="BH39" s="229" t="s">
        <v>24</v>
      </c>
      <c r="BI39" s="136" t="s">
        <v>28</v>
      </c>
      <c r="BJ39" s="136" t="s">
        <v>28</v>
      </c>
      <c r="BK39" s="137" t="s">
        <v>26</v>
      </c>
      <c r="BL39" s="136" t="s">
        <v>26</v>
      </c>
      <c r="BM39" s="136" t="s">
        <v>26</v>
      </c>
      <c r="BN39" s="136" t="s">
        <v>26</v>
      </c>
      <c r="BO39" s="137" t="s">
        <v>82</v>
      </c>
      <c r="BP39" s="135"/>
      <c r="BQ39" s="136"/>
      <c r="BR39" s="136"/>
      <c r="BS39" s="137"/>
      <c r="BT39" s="135"/>
      <c r="BU39" s="136"/>
      <c r="BV39" s="136"/>
      <c r="BW39" s="137"/>
      <c r="BX39" s="135"/>
      <c r="BY39" s="136"/>
      <c r="BZ39" s="136"/>
      <c r="CA39" s="137"/>
      <c r="CB39" s="135"/>
      <c r="CC39" s="136"/>
      <c r="CD39" s="136"/>
      <c r="CE39" s="137"/>
      <c r="CF39" s="435"/>
      <c r="CG39" s="435"/>
      <c r="CH39" s="435"/>
      <c r="CI39" s="435"/>
      <c r="CJ39" s="435"/>
      <c r="CK39" s="435"/>
      <c r="CL39" s="435"/>
      <c r="CM39" s="435"/>
      <c r="CN39" s="436">
        <f t="shared" si="3"/>
        <v>0</v>
      </c>
      <c r="CO39" s="436"/>
      <c r="CP39" s="436"/>
      <c r="CQ39" s="436"/>
      <c r="CR39" s="436"/>
      <c r="CS39" s="436"/>
    </row>
    <row r="40" spans="1:97" customFormat="1" ht="15.75" customHeight="1" x14ac:dyDescent="0.35">
      <c r="A40" s="212">
        <v>1.1111111111111112E-2</v>
      </c>
      <c r="B40" s="95">
        <f t="shared" si="2"/>
        <v>0.29166666666925367</v>
      </c>
      <c r="C40" s="214" t="str">
        <f>IF(ISNA(VLOOKUP(D40,[2]listing!$A$1:$E$80,4,FALSE)),"NN",VLOOKUP(D40,[2]listing!$A$1:$E$80,4,FALSE))</f>
        <v>NN</v>
      </c>
      <c r="D40" s="305"/>
      <c r="E40" s="300">
        <v>36526.625</v>
      </c>
      <c r="F40" s="298">
        <v>36526.947222222225</v>
      </c>
      <c r="G40" s="299">
        <v>4.1666666666666664E-2</v>
      </c>
      <c r="H40" s="222" t="str" cm="1">
        <f t="array" ref="H40">IF(SUMPRODUCT(--ISNUMBER(SEARCH(BOUTIQUES,D40))) &gt;0, "XC",IF(ISNUMBER(SEARCH("pool",D40)),"P",IF(ISNUMBER(SEARCH("int",D40)),"I",IF(ISNUMBER(SEARCH("HAP",$G$1))," "))))</f>
        <v xml:space="preserve"> </v>
      </c>
      <c r="I40" s="248"/>
      <c r="J40" s="249"/>
      <c r="K40" s="250"/>
      <c r="L40" s="251"/>
      <c r="M40" s="249"/>
      <c r="N40" s="249"/>
      <c r="O40" s="250"/>
      <c r="P40" s="251"/>
      <c r="Q40" s="249"/>
      <c r="R40" s="249"/>
      <c r="S40" s="250"/>
      <c r="T40" s="251"/>
      <c r="U40" s="249"/>
      <c r="V40" s="249"/>
      <c r="W40" s="250"/>
      <c r="X40" s="251"/>
      <c r="Y40" s="249"/>
      <c r="Z40" s="249"/>
      <c r="AA40" s="250"/>
      <c r="AB40" s="251"/>
      <c r="AC40" s="249"/>
      <c r="AD40" s="249"/>
      <c r="AE40" s="250"/>
      <c r="AF40" s="251"/>
      <c r="AG40" s="249"/>
      <c r="AH40" s="249"/>
      <c r="AI40" s="250"/>
      <c r="AJ40" s="251"/>
      <c r="AK40" s="249"/>
      <c r="AL40" s="249"/>
      <c r="AM40" s="250"/>
      <c r="AN40" s="251"/>
      <c r="AO40" s="249"/>
      <c r="AP40" s="249"/>
      <c r="AQ40" s="250"/>
      <c r="AR40" s="251"/>
      <c r="AS40" s="249"/>
      <c r="AT40" s="249"/>
      <c r="AU40" s="250"/>
      <c r="AV40" s="251"/>
      <c r="AW40" s="249"/>
      <c r="AX40" s="249"/>
      <c r="AY40" s="250"/>
      <c r="AZ40" s="251"/>
      <c r="BA40" s="249"/>
      <c r="BB40" s="249"/>
      <c r="BC40" s="250"/>
      <c r="BD40" s="251"/>
      <c r="BE40" s="249"/>
      <c r="BF40" s="249"/>
      <c r="BG40" s="250"/>
      <c r="BH40" s="251"/>
      <c r="BI40" s="249"/>
      <c r="BJ40" s="249"/>
      <c r="BK40" s="250"/>
      <c r="BL40" s="251"/>
      <c r="BM40" s="249"/>
      <c r="BN40" s="249"/>
      <c r="BO40" s="250"/>
      <c r="BP40" s="251"/>
      <c r="BQ40" s="249"/>
      <c r="BR40" s="249"/>
      <c r="BS40" s="250"/>
      <c r="BT40" s="251"/>
      <c r="BU40" s="249"/>
      <c r="BV40" s="249"/>
      <c r="BW40" s="250"/>
      <c r="BX40" s="251"/>
      <c r="BY40" s="249"/>
      <c r="BZ40" s="249"/>
      <c r="CA40" s="250"/>
      <c r="CB40" s="251"/>
      <c r="CC40" s="249"/>
      <c r="CD40" s="249"/>
      <c r="CE40" s="250"/>
      <c r="CF40" s="435"/>
      <c r="CG40" s="435"/>
      <c r="CH40" s="435"/>
      <c r="CI40" s="435"/>
      <c r="CJ40" s="435"/>
      <c r="CK40" s="435"/>
      <c r="CL40" s="435"/>
      <c r="CM40" s="435"/>
      <c r="CN40" s="436">
        <f t="shared" si="3"/>
        <v>0</v>
      </c>
      <c r="CO40" s="436"/>
      <c r="CP40" s="436"/>
      <c r="CQ40" s="436"/>
      <c r="CR40" s="436"/>
      <c r="CS40" s="436"/>
    </row>
    <row r="41" spans="1:97" customFormat="1" ht="15.75" customHeight="1" x14ac:dyDescent="0.35">
      <c r="A41" s="212">
        <v>1.1111111111111112E-2</v>
      </c>
      <c r="B41" s="95">
        <f t="shared" si="2"/>
        <v>0.29166666666925367</v>
      </c>
      <c r="C41" s="214" t="str">
        <f>IF(ISNA(VLOOKUP(D41,[2]listing!$A$1:$E$80,4,FALSE)),"NN",VLOOKUP(D41,[2]listing!$A$1:$E$80,4,FALSE))</f>
        <v>NN</v>
      </c>
      <c r="D41" s="305"/>
      <c r="E41" s="300">
        <v>36526.625</v>
      </c>
      <c r="F41" s="298">
        <v>36526.947222222225</v>
      </c>
      <c r="G41" s="299">
        <v>4.1666666666666664E-2</v>
      </c>
      <c r="H41" s="222" t="str" cm="1">
        <f t="array" ref="H41">IF(SUMPRODUCT(--ISNUMBER(SEARCH(BOUTIQUES,D41))) &gt;0, "XC",IF(ISNUMBER(SEARCH("pool",D41)),"P",IF(ISNUMBER(SEARCH("int",D41)),"I",IF(ISNUMBER(SEARCH("HAP",$G$1))," "))))</f>
        <v xml:space="preserve"> </v>
      </c>
      <c r="I41" s="248"/>
      <c r="J41" s="249"/>
      <c r="K41" s="250"/>
      <c r="L41" s="251"/>
      <c r="M41" s="249"/>
      <c r="N41" s="249"/>
      <c r="O41" s="250"/>
      <c r="P41" s="251"/>
      <c r="Q41" s="249"/>
      <c r="R41" s="249"/>
      <c r="S41" s="250"/>
      <c r="T41" s="251"/>
      <c r="U41" s="249"/>
      <c r="V41" s="249"/>
      <c r="W41" s="250"/>
      <c r="X41" s="251"/>
      <c r="Y41" s="249"/>
      <c r="Z41" s="249"/>
      <c r="AA41" s="250"/>
      <c r="AB41" s="251"/>
      <c r="AC41" s="249"/>
      <c r="AD41" s="249"/>
      <c r="AE41" s="250"/>
      <c r="AF41" s="251"/>
      <c r="AG41" s="249"/>
      <c r="AH41" s="249"/>
      <c r="AI41" s="250"/>
      <c r="AJ41" s="251"/>
      <c r="AK41" s="249"/>
      <c r="AL41" s="249"/>
      <c r="AM41" s="250"/>
      <c r="AN41" s="251"/>
      <c r="AO41" s="249"/>
      <c r="AP41" s="249"/>
      <c r="AQ41" s="250"/>
      <c r="AR41" s="251"/>
      <c r="AS41" s="249"/>
      <c r="AT41" s="249"/>
      <c r="AU41" s="250"/>
      <c r="AV41" s="251"/>
      <c r="AW41" s="249"/>
      <c r="AX41" s="249"/>
      <c r="AY41" s="250"/>
      <c r="AZ41" s="251"/>
      <c r="BA41" s="249"/>
      <c r="BB41" s="249"/>
      <c r="BC41" s="250"/>
      <c r="BD41" s="251"/>
      <c r="BE41" s="249"/>
      <c r="BF41" s="249"/>
      <c r="BG41" s="250"/>
      <c r="BH41" s="251"/>
      <c r="BI41" s="249"/>
      <c r="BJ41" s="249"/>
      <c r="BK41" s="250"/>
      <c r="BL41" s="251"/>
      <c r="BM41" s="249"/>
      <c r="BN41" s="249"/>
      <c r="BO41" s="250"/>
      <c r="BP41" s="251"/>
      <c r="BQ41" s="249"/>
      <c r="BR41" s="249"/>
      <c r="BS41" s="250"/>
      <c r="BT41" s="251"/>
      <c r="BU41" s="249"/>
      <c r="BV41" s="249"/>
      <c r="BW41" s="250"/>
      <c r="BX41" s="251"/>
      <c r="BY41" s="249"/>
      <c r="BZ41" s="249"/>
      <c r="CA41" s="250"/>
      <c r="CB41" s="251"/>
      <c r="CC41" s="249"/>
      <c r="CD41" s="249"/>
      <c r="CE41" s="250"/>
      <c r="CF41" s="435"/>
      <c r="CG41" s="435"/>
      <c r="CH41" s="435"/>
      <c r="CI41" s="435"/>
      <c r="CJ41" s="435"/>
      <c r="CK41" s="435"/>
      <c r="CL41" s="435"/>
      <c r="CM41" s="435"/>
      <c r="CN41" s="436">
        <f t="shared" si="3"/>
        <v>0</v>
      </c>
      <c r="CO41" s="436"/>
      <c r="CP41" s="436"/>
      <c r="CQ41" s="436"/>
      <c r="CR41" s="436"/>
      <c r="CS41" s="436"/>
    </row>
    <row r="42" spans="1:97" customFormat="1" ht="15.75" customHeight="1" x14ac:dyDescent="0.35">
      <c r="A42" s="212">
        <v>1.1111111111111112E-2</v>
      </c>
      <c r="B42" s="95">
        <f t="shared" si="2"/>
        <v>0.29166666666925367</v>
      </c>
      <c r="C42" s="214" t="str">
        <f>IF(ISNA(VLOOKUP(D42,[2]listing!$A$1:$E$80,4,FALSE)),"NN",VLOOKUP(D42,[2]listing!$A$1:$E$80,4,FALSE))</f>
        <v>NN</v>
      </c>
      <c r="D42" s="305"/>
      <c r="E42" s="300">
        <v>36526.666666666664</v>
      </c>
      <c r="F42" s="298">
        <v>36526.988888888889</v>
      </c>
      <c r="G42" s="299">
        <v>4.1666666666666664E-2</v>
      </c>
      <c r="H42" s="222" t="str" cm="1">
        <f t="array" ref="H42">IF(SUMPRODUCT(--ISNUMBER(SEARCH(BOUTIQUES,D42))) &gt;0, "XC",IF(ISNUMBER(SEARCH("pool",D42)),"P",IF(ISNUMBER(SEARCH("int",D42)),"I",IF(ISNUMBER(SEARCH("HAP",$G$1))," "))))</f>
        <v xml:space="preserve"> </v>
      </c>
      <c r="I42" s="248"/>
      <c r="J42" s="249"/>
      <c r="K42" s="250"/>
      <c r="L42" s="251"/>
      <c r="M42" s="249"/>
      <c r="N42" s="249"/>
      <c r="O42" s="250"/>
      <c r="P42" s="251"/>
      <c r="Q42" s="249"/>
      <c r="R42" s="249"/>
      <c r="S42" s="250"/>
      <c r="T42" s="251"/>
      <c r="U42" s="249"/>
      <c r="V42" s="249"/>
      <c r="W42" s="250"/>
      <c r="X42" s="251"/>
      <c r="Y42" s="249"/>
      <c r="Z42" s="249"/>
      <c r="AA42" s="250"/>
      <c r="AB42" s="251"/>
      <c r="AC42" s="249"/>
      <c r="AD42" s="249"/>
      <c r="AE42" s="250"/>
      <c r="AF42" s="251"/>
      <c r="AG42" s="249"/>
      <c r="AH42" s="249"/>
      <c r="AI42" s="250"/>
      <c r="AJ42" s="251"/>
      <c r="AK42" s="249"/>
      <c r="AL42" s="249"/>
      <c r="AM42" s="250"/>
      <c r="AN42" s="251"/>
      <c r="AO42" s="249"/>
      <c r="AP42" s="249"/>
      <c r="AQ42" s="250"/>
      <c r="AR42" s="251"/>
      <c r="AS42" s="249"/>
      <c r="AT42" s="249"/>
      <c r="AU42" s="250"/>
      <c r="AV42" s="251"/>
      <c r="AW42" s="249"/>
      <c r="AX42" s="249"/>
      <c r="AY42" s="250"/>
      <c r="AZ42" s="251"/>
      <c r="BA42" s="249"/>
      <c r="BB42" s="249"/>
      <c r="BC42" s="250"/>
      <c r="BD42" s="251"/>
      <c r="BE42" s="249"/>
      <c r="BF42" s="249"/>
      <c r="BG42" s="250"/>
      <c r="BH42" s="251"/>
      <c r="BI42" s="249"/>
      <c r="BJ42" s="249"/>
      <c r="BK42" s="250"/>
      <c r="BL42" s="251"/>
      <c r="BM42" s="249"/>
      <c r="BN42" s="249"/>
      <c r="BO42" s="250"/>
      <c r="BP42" s="251"/>
      <c r="BQ42" s="249"/>
      <c r="BR42" s="249"/>
      <c r="BS42" s="250"/>
      <c r="BT42" s="251"/>
      <c r="BU42" s="249"/>
      <c r="BV42" s="249"/>
      <c r="BW42" s="250"/>
      <c r="BX42" s="251"/>
      <c r="BY42" s="249"/>
      <c r="BZ42" s="249"/>
      <c r="CA42" s="250"/>
      <c r="CB42" s="251"/>
      <c r="CC42" s="249"/>
      <c r="CD42" s="249"/>
      <c r="CE42" s="250"/>
      <c r="CF42" s="435"/>
      <c r="CG42" s="435"/>
      <c r="CH42" s="435"/>
      <c r="CI42" s="435"/>
      <c r="CJ42" s="435"/>
      <c r="CK42" s="435"/>
      <c r="CL42" s="435"/>
      <c r="CM42" s="435"/>
      <c r="CN42" s="436">
        <f t="shared" si="3"/>
        <v>0</v>
      </c>
      <c r="CO42" s="436"/>
      <c r="CP42" s="436"/>
      <c r="CQ42" s="436"/>
      <c r="CR42" s="436"/>
      <c r="CS42" s="436"/>
    </row>
    <row r="43" spans="1:97" customFormat="1" ht="15.75" customHeight="1" x14ac:dyDescent="0.35">
      <c r="A43" s="212">
        <v>1.1111111111111112E-2</v>
      </c>
      <c r="B43" s="95">
        <f t="shared" si="2"/>
        <v>0.29166666666197771</v>
      </c>
      <c r="C43" s="214" t="str">
        <f>IF(ISNA(VLOOKUP(D43,[2]listing!$A$1:$E$80,4,FALSE)),"NN",VLOOKUP(D43,[2]listing!$A$1:$E$80,4,FALSE))</f>
        <v>NN</v>
      </c>
      <c r="D43" s="305"/>
      <c r="E43" s="300">
        <v>36526.708333333336</v>
      </c>
      <c r="F43" s="298">
        <v>36527.030555555553</v>
      </c>
      <c r="G43" s="299">
        <v>4.1666666666666664E-2</v>
      </c>
      <c r="H43" s="222" t="str" cm="1">
        <f t="array" ref="H43">IF(SUMPRODUCT(--ISNUMBER(SEARCH(BOUTIQUES,D43))) &gt;0, "XC",IF(ISNUMBER(SEARCH("pool",D43)),"P",IF(ISNUMBER(SEARCH("int",D43)),"I",IF(ISNUMBER(SEARCH("HAP",$G$1))," "))))</f>
        <v xml:space="preserve"> </v>
      </c>
      <c r="I43" s="248"/>
      <c r="J43" s="249"/>
      <c r="K43" s="250"/>
      <c r="L43" s="251"/>
      <c r="M43" s="249"/>
      <c r="N43" s="249"/>
      <c r="O43" s="250"/>
      <c r="P43" s="251"/>
      <c r="Q43" s="249"/>
      <c r="R43" s="249"/>
      <c r="S43" s="250"/>
      <c r="T43" s="251"/>
      <c r="U43" s="249"/>
      <c r="V43" s="249"/>
      <c r="W43" s="250"/>
      <c r="X43" s="251"/>
      <c r="Y43" s="249"/>
      <c r="Z43" s="249"/>
      <c r="AA43" s="250"/>
      <c r="AB43" s="251"/>
      <c r="AC43" s="249"/>
      <c r="AD43" s="249"/>
      <c r="AE43" s="250"/>
      <c r="AF43" s="251"/>
      <c r="AG43" s="249"/>
      <c r="AH43" s="249"/>
      <c r="AI43" s="250"/>
      <c r="AJ43" s="251"/>
      <c r="AK43" s="249"/>
      <c r="AL43" s="249"/>
      <c r="AM43" s="250"/>
      <c r="AN43" s="251"/>
      <c r="AO43" s="249"/>
      <c r="AP43" s="249"/>
      <c r="AQ43" s="250"/>
      <c r="AR43" s="251"/>
      <c r="AS43" s="249"/>
      <c r="AT43" s="249"/>
      <c r="AU43" s="250"/>
      <c r="AV43" s="251"/>
      <c r="AW43" s="249"/>
      <c r="AX43" s="249"/>
      <c r="AY43" s="250"/>
      <c r="AZ43" s="251"/>
      <c r="BA43" s="249"/>
      <c r="BB43" s="249"/>
      <c r="BC43" s="250"/>
      <c r="BD43" s="251"/>
      <c r="BE43" s="249"/>
      <c r="BF43" s="249"/>
      <c r="BG43" s="250"/>
      <c r="BH43" s="251"/>
      <c r="BI43" s="249"/>
      <c r="BJ43" s="249"/>
      <c r="BK43" s="250"/>
      <c r="BL43" s="251"/>
      <c r="BM43" s="249"/>
      <c r="BN43" s="249"/>
      <c r="BO43" s="250"/>
      <c r="BP43" s="251"/>
      <c r="BQ43" s="249"/>
      <c r="BR43" s="249"/>
      <c r="BS43" s="250"/>
      <c r="BT43" s="251"/>
      <c r="BU43" s="249"/>
      <c r="BV43" s="249"/>
      <c r="BW43" s="250"/>
      <c r="BX43" s="251"/>
      <c r="BY43" s="249"/>
      <c r="BZ43" s="249"/>
      <c r="CA43" s="250"/>
      <c r="CB43" s="251"/>
      <c r="CC43" s="249"/>
      <c r="CD43" s="249"/>
      <c r="CE43" s="250"/>
      <c r="CF43" s="435"/>
      <c r="CG43" s="435"/>
      <c r="CH43" s="435"/>
      <c r="CI43" s="435"/>
      <c r="CJ43" s="435"/>
      <c r="CK43" s="435"/>
      <c r="CL43" s="435"/>
      <c r="CM43" s="435"/>
      <c r="CN43" s="436">
        <f t="shared" si="3"/>
        <v>0</v>
      </c>
      <c r="CO43" s="436"/>
      <c r="CP43" s="436"/>
      <c r="CQ43" s="436"/>
      <c r="CR43" s="436"/>
      <c r="CS43" s="436"/>
    </row>
    <row r="44" spans="1:97" customFormat="1" ht="15.75" customHeight="1" x14ac:dyDescent="0.35">
      <c r="A44" s="212">
        <v>1.1111111111111112E-2</v>
      </c>
      <c r="B44" s="95">
        <f t="shared" si="2"/>
        <v>0.29166666666925367</v>
      </c>
      <c r="C44" s="214" t="str">
        <f>IF(ISNA(VLOOKUP(D44,[2]listing!$A$1:$E$80,4,FALSE)),"NN",VLOOKUP(D44,[2]listing!$A$1:$E$80,4,FALSE))</f>
        <v>NN</v>
      </c>
      <c r="D44" s="305"/>
      <c r="E44" s="300">
        <v>36526.75</v>
      </c>
      <c r="F44" s="298">
        <v>36527.072222222225</v>
      </c>
      <c r="G44" s="299">
        <v>4.1666666666666664E-2</v>
      </c>
      <c r="H44" s="222" t="str" cm="1">
        <f t="array" ref="H44">IF(SUMPRODUCT(--ISNUMBER(SEARCH(BOUTIQUES,D44))) &gt;0, "XC",IF(ISNUMBER(SEARCH("pool",D44)),"P",IF(ISNUMBER(SEARCH("int",D44)),"I",IF(ISNUMBER(SEARCH("HAP",$G$1))," "))))</f>
        <v xml:space="preserve"> </v>
      </c>
      <c r="I44" s="248"/>
      <c r="J44" s="249"/>
      <c r="K44" s="250"/>
      <c r="L44" s="251"/>
      <c r="M44" s="249"/>
      <c r="N44" s="249"/>
      <c r="O44" s="250"/>
      <c r="P44" s="251"/>
      <c r="Q44" s="249"/>
      <c r="R44" s="249"/>
      <c r="S44" s="250"/>
      <c r="T44" s="251"/>
      <c r="U44" s="249"/>
      <c r="V44" s="249"/>
      <c r="W44" s="250"/>
      <c r="X44" s="251"/>
      <c r="Y44" s="249"/>
      <c r="Z44" s="249"/>
      <c r="AA44" s="250"/>
      <c r="AB44" s="251"/>
      <c r="AC44" s="249"/>
      <c r="AD44" s="249"/>
      <c r="AE44" s="250"/>
      <c r="AF44" s="251"/>
      <c r="AG44" s="249"/>
      <c r="AH44" s="249"/>
      <c r="AI44" s="250"/>
      <c r="AJ44" s="251"/>
      <c r="AK44" s="249"/>
      <c r="AL44" s="249"/>
      <c r="AM44" s="250"/>
      <c r="AN44" s="251"/>
      <c r="AO44" s="249"/>
      <c r="AP44" s="249"/>
      <c r="AQ44" s="250"/>
      <c r="AR44" s="251"/>
      <c r="AS44" s="249"/>
      <c r="AT44" s="249"/>
      <c r="AU44" s="250"/>
      <c r="AV44" s="251"/>
      <c r="AW44" s="249"/>
      <c r="AX44" s="249"/>
      <c r="AY44" s="250"/>
      <c r="AZ44" s="251"/>
      <c r="BA44" s="249"/>
      <c r="BB44" s="249"/>
      <c r="BC44" s="250"/>
      <c r="BD44" s="251"/>
      <c r="BE44" s="249"/>
      <c r="BF44" s="249"/>
      <c r="BG44" s="250"/>
      <c r="BH44" s="251"/>
      <c r="BI44" s="249"/>
      <c r="BJ44" s="249"/>
      <c r="BK44" s="250"/>
      <c r="BL44" s="251"/>
      <c r="BM44" s="249"/>
      <c r="BN44" s="249"/>
      <c r="BO44" s="250"/>
      <c r="BP44" s="251"/>
      <c r="BQ44" s="249"/>
      <c r="BR44" s="249"/>
      <c r="BS44" s="250"/>
      <c r="BT44" s="251"/>
      <c r="BU44" s="249"/>
      <c r="BV44" s="249"/>
      <c r="BW44" s="250"/>
      <c r="BX44" s="251"/>
      <c r="BY44" s="249"/>
      <c r="BZ44" s="249"/>
      <c r="CA44" s="250"/>
      <c r="CB44" s="251"/>
      <c r="CC44" s="249"/>
      <c r="CD44" s="249"/>
      <c r="CE44" s="250"/>
      <c r="CF44" s="435"/>
      <c r="CG44" s="435"/>
      <c r="CH44" s="435"/>
      <c r="CI44" s="435"/>
      <c r="CJ44" s="435"/>
      <c r="CK44" s="435"/>
      <c r="CL44" s="435"/>
      <c r="CM44" s="435"/>
      <c r="CN44" s="436">
        <f t="shared" si="3"/>
        <v>0</v>
      </c>
      <c r="CO44" s="436"/>
      <c r="CP44" s="436"/>
      <c r="CQ44" s="436"/>
      <c r="CR44" s="436"/>
      <c r="CS44" s="436"/>
    </row>
    <row r="45" spans="1:97" customFormat="1" ht="15.75" customHeight="1" x14ac:dyDescent="0.35">
      <c r="A45" s="212">
        <v>1.1111111111111112E-2</v>
      </c>
      <c r="B45" s="95">
        <f t="shared" si="2"/>
        <v>0.29166666666925367</v>
      </c>
      <c r="C45" s="214" t="str">
        <f>IF(ISNA(VLOOKUP(D45,[2]listing!$A$1:$E$80,4,FALSE)),"NN",VLOOKUP(D45,[2]listing!$A$1:$E$80,4,FALSE))</f>
        <v>NN</v>
      </c>
      <c r="D45" s="305"/>
      <c r="E45" s="300">
        <v>36526.625</v>
      </c>
      <c r="F45" s="298">
        <v>36526.947222222225</v>
      </c>
      <c r="G45" s="299">
        <v>4.1666666666666664E-2</v>
      </c>
      <c r="H45" s="222" t="str" cm="1">
        <f t="array" ref="H45">IF(SUMPRODUCT(--ISNUMBER(SEARCH(BOUTIQUES,D45))) &gt;0, "XC",IF(ISNUMBER(SEARCH("pool",D45)),"P",IF(ISNUMBER(SEARCH("int",D45)),"I",IF(ISNUMBER(SEARCH("HAP",$G$1))," "))))</f>
        <v xml:space="preserve"> </v>
      </c>
      <c r="I45" s="248"/>
      <c r="J45" s="249"/>
      <c r="K45" s="250"/>
      <c r="L45" s="251"/>
      <c r="M45" s="249"/>
      <c r="N45" s="249"/>
      <c r="O45" s="250"/>
      <c r="P45" s="251"/>
      <c r="Q45" s="249"/>
      <c r="R45" s="249"/>
      <c r="S45" s="250"/>
      <c r="T45" s="251"/>
      <c r="U45" s="249"/>
      <c r="V45" s="249"/>
      <c r="W45" s="250"/>
      <c r="X45" s="251"/>
      <c r="Y45" s="249"/>
      <c r="Z45" s="249"/>
      <c r="AA45" s="250"/>
      <c r="AB45" s="251"/>
      <c r="AC45" s="249"/>
      <c r="AD45" s="249"/>
      <c r="AE45" s="250"/>
      <c r="AF45" s="251"/>
      <c r="AG45" s="249"/>
      <c r="AH45" s="249"/>
      <c r="AI45" s="250"/>
      <c r="AJ45" s="251"/>
      <c r="AK45" s="249"/>
      <c r="AL45" s="249"/>
      <c r="AM45" s="250"/>
      <c r="AN45" s="251"/>
      <c r="AO45" s="249"/>
      <c r="AP45" s="249"/>
      <c r="AQ45" s="250"/>
      <c r="AR45" s="251"/>
      <c r="AS45" s="249"/>
      <c r="AT45" s="249"/>
      <c r="AU45" s="250"/>
      <c r="AV45" s="251"/>
      <c r="AW45" s="249"/>
      <c r="AX45" s="249"/>
      <c r="AY45" s="250"/>
      <c r="AZ45" s="251"/>
      <c r="BA45" s="249"/>
      <c r="BB45" s="249"/>
      <c r="BC45" s="250"/>
      <c r="BD45" s="251"/>
      <c r="BE45" s="249"/>
      <c r="BF45" s="249"/>
      <c r="BG45" s="250"/>
      <c r="BH45" s="251"/>
      <c r="BI45" s="249"/>
      <c r="BJ45" s="249"/>
      <c r="BK45" s="250"/>
      <c r="BL45" s="251"/>
      <c r="BM45" s="249"/>
      <c r="BN45" s="249"/>
      <c r="BO45" s="250"/>
      <c r="BP45" s="251"/>
      <c r="BQ45" s="249"/>
      <c r="BR45" s="249"/>
      <c r="BS45" s="250"/>
      <c r="BT45" s="251"/>
      <c r="BU45" s="249"/>
      <c r="BV45" s="249"/>
      <c r="BW45" s="250"/>
      <c r="BX45" s="251"/>
      <c r="BY45" s="249"/>
      <c r="BZ45" s="249"/>
      <c r="CA45" s="250"/>
      <c r="CB45" s="251"/>
      <c r="CC45" s="249"/>
      <c r="CD45" s="249"/>
      <c r="CE45" s="250"/>
      <c r="CF45" s="435"/>
      <c r="CG45" s="435"/>
      <c r="CH45" s="435"/>
      <c r="CI45" s="435"/>
      <c r="CJ45" s="435"/>
      <c r="CK45" s="435"/>
      <c r="CL45" s="435"/>
      <c r="CM45" s="435"/>
      <c r="CN45" s="436">
        <f t="shared" si="3"/>
        <v>0</v>
      </c>
      <c r="CO45" s="436"/>
      <c r="CP45" s="436"/>
      <c r="CQ45" s="436"/>
      <c r="CR45" s="436"/>
      <c r="CS45" s="436"/>
    </row>
    <row r="46" spans="1:97" customFormat="1" ht="15.75" customHeight="1" x14ac:dyDescent="0.35">
      <c r="A46" s="212">
        <v>1.1111111111111112E-2</v>
      </c>
      <c r="B46" s="95">
        <f t="shared" si="2"/>
        <v>0.29166666666925367</v>
      </c>
      <c r="C46" s="214" t="str">
        <f>IF(ISNA(VLOOKUP(D46,[2]listing!$A$1:$E$80,4,FALSE)),"NN",VLOOKUP(D46,[2]listing!$A$1:$E$80,4,FALSE))</f>
        <v>NN</v>
      </c>
      <c r="D46" s="305"/>
      <c r="E46" s="300">
        <v>36526.625</v>
      </c>
      <c r="F46" s="298">
        <v>36526.947222222225</v>
      </c>
      <c r="G46" s="299">
        <v>4.1666666666666664E-2</v>
      </c>
      <c r="H46" s="222" t="str" cm="1">
        <f t="array" ref="H46">IF(SUMPRODUCT(--ISNUMBER(SEARCH(BOUTIQUES,D46))) &gt;0, "XC",IF(ISNUMBER(SEARCH("pool",D46)),"P",IF(ISNUMBER(SEARCH("int",D46)),"I",IF(ISNUMBER(SEARCH("HAP",$G$1))," "))))</f>
        <v xml:space="preserve"> </v>
      </c>
      <c r="I46" s="248"/>
      <c r="J46" s="249"/>
      <c r="K46" s="250"/>
      <c r="L46" s="251"/>
      <c r="M46" s="249"/>
      <c r="N46" s="249"/>
      <c r="O46" s="250"/>
      <c r="P46" s="251"/>
      <c r="Q46" s="249"/>
      <c r="R46" s="249"/>
      <c r="S46" s="250"/>
      <c r="T46" s="251"/>
      <c r="U46" s="249"/>
      <c r="V46" s="249"/>
      <c r="W46" s="250"/>
      <c r="X46" s="251"/>
      <c r="Y46" s="249"/>
      <c r="Z46" s="249"/>
      <c r="AA46" s="250"/>
      <c r="AB46" s="251"/>
      <c r="AC46" s="249"/>
      <c r="AD46" s="249"/>
      <c r="AE46" s="250"/>
      <c r="AF46" s="251"/>
      <c r="AG46" s="249"/>
      <c r="AH46" s="249"/>
      <c r="AI46" s="250"/>
      <c r="AJ46" s="251"/>
      <c r="AK46" s="249"/>
      <c r="AL46" s="249"/>
      <c r="AM46" s="250"/>
      <c r="AN46" s="251"/>
      <c r="AO46" s="249"/>
      <c r="AP46" s="249"/>
      <c r="AQ46" s="250"/>
      <c r="AR46" s="251"/>
      <c r="AS46" s="249"/>
      <c r="AT46" s="249"/>
      <c r="AU46" s="250"/>
      <c r="AV46" s="251"/>
      <c r="AW46" s="249"/>
      <c r="AX46" s="249"/>
      <c r="AY46" s="250"/>
      <c r="AZ46" s="251"/>
      <c r="BA46" s="249"/>
      <c r="BB46" s="249"/>
      <c r="BC46" s="250"/>
      <c r="BD46" s="251"/>
      <c r="BE46" s="249"/>
      <c r="BF46" s="249"/>
      <c r="BG46" s="250"/>
      <c r="BH46" s="251"/>
      <c r="BI46" s="249"/>
      <c r="BJ46" s="249"/>
      <c r="BK46" s="250"/>
      <c r="BL46" s="251"/>
      <c r="BM46" s="249"/>
      <c r="BN46" s="249"/>
      <c r="BO46" s="250"/>
      <c r="BP46" s="251"/>
      <c r="BQ46" s="249"/>
      <c r="BR46" s="249"/>
      <c r="BS46" s="250"/>
      <c r="BT46" s="251"/>
      <c r="BU46" s="249"/>
      <c r="BV46" s="249"/>
      <c r="BW46" s="250"/>
      <c r="BX46" s="251"/>
      <c r="BY46" s="249"/>
      <c r="BZ46" s="249"/>
      <c r="CA46" s="250"/>
      <c r="CB46" s="251"/>
      <c r="CC46" s="249"/>
      <c r="CD46" s="249"/>
      <c r="CE46" s="250"/>
      <c r="CF46" s="435"/>
      <c r="CG46" s="435"/>
      <c r="CH46" s="435"/>
      <c r="CI46" s="435"/>
      <c r="CJ46" s="435"/>
      <c r="CK46" s="435"/>
      <c r="CL46" s="435"/>
      <c r="CM46" s="435"/>
      <c r="CN46" s="436">
        <f t="shared" si="3"/>
        <v>0</v>
      </c>
      <c r="CO46" s="436"/>
      <c r="CP46" s="436"/>
      <c r="CQ46" s="436"/>
      <c r="CR46" s="436"/>
      <c r="CS46" s="436"/>
    </row>
    <row r="47" spans="1:97" customFormat="1" ht="15.75" customHeight="1" x14ac:dyDescent="0.35">
      <c r="A47" s="212">
        <v>1.1111111111111112E-2</v>
      </c>
      <c r="B47" s="95">
        <f t="shared" si="2"/>
        <v>0.29166666666925367</v>
      </c>
      <c r="C47" s="214" t="str">
        <f>IF(ISNA(VLOOKUP(D47,[2]listing!$A$1:$E$80,4,FALSE)),"NN",VLOOKUP(D47,[2]listing!$A$1:$E$80,4,FALSE))</f>
        <v>NN</v>
      </c>
      <c r="D47" s="305"/>
      <c r="E47" s="300">
        <v>36526.625</v>
      </c>
      <c r="F47" s="298">
        <v>36526.947222222225</v>
      </c>
      <c r="G47" s="299">
        <v>4.1666666666666664E-2</v>
      </c>
      <c r="H47" s="222" t="str" cm="1">
        <f t="array" ref="H47">IF(SUMPRODUCT(--ISNUMBER(SEARCH(BOUTIQUES,D47))) &gt;0, "XC",IF(ISNUMBER(SEARCH("pool",D47)),"P",IF(ISNUMBER(SEARCH("int",D47)),"I",IF(ISNUMBER(SEARCH("HAP",$G$1))," "))))</f>
        <v xml:space="preserve"> </v>
      </c>
      <c r="I47" s="248"/>
      <c r="J47" s="249"/>
      <c r="K47" s="250"/>
      <c r="L47" s="251"/>
      <c r="M47" s="249"/>
      <c r="N47" s="249"/>
      <c r="O47" s="250"/>
      <c r="P47" s="251"/>
      <c r="Q47" s="249"/>
      <c r="R47" s="249"/>
      <c r="S47" s="250"/>
      <c r="T47" s="251"/>
      <c r="U47" s="249"/>
      <c r="V47" s="249"/>
      <c r="W47" s="250"/>
      <c r="X47" s="251"/>
      <c r="Y47" s="249"/>
      <c r="Z47" s="249"/>
      <c r="AA47" s="250"/>
      <c r="AB47" s="251"/>
      <c r="AC47" s="249"/>
      <c r="AD47" s="249"/>
      <c r="AE47" s="250"/>
      <c r="AF47" s="251"/>
      <c r="AG47" s="249"/>
      <c r="AH47" s="249"/>
      <c r="AI47" s="250"/>
      <c r="AJ47" s="251"/>
      <c r="AK47" s="249"/>
      <c r="AL47" s="249"/>
      <c r="AM47" s="250"/>
      <c r="AN47" s="251"/>
      <c r="AO47" s="249"/>
      <c r="AP47" s="249"/>
      <c r="AQ47" s="250"/>
      <c r="AR47" s="251"/>
      <c r="AS47" s="249"/>
      <c r="AT47" s="249"/>
      <c r="AU47" s="250"/>
      <c r="AV47" s="251"/>
      <c r="AW47" s="249"/>
      <c r="AX47" s="249"/>
      <c r="AY47" s="250"/>
      <c r="AZ47" s="251"/>
      <c r="BA47" s="249"/>
      <c r="BB47" s="249"/>
      <c r="BC47" s="250"/>
      <c r="BD47" s="251"/>
      <c r="BE47" s="249"/>
      <c r="BF47" s="249"/>
      <c r="BG47" s="250"/>
      <c r="BH47" s="251"/>
      <c r="BI47" s="249"/>
      <c r="BJ47" s="249"/>
      <c r="BK47" s="250"/>
      <c r="BL47" s="251"/>
      <c r="BM47" s="249"/>
      <c r="BN47" s="249"/>
      <c r="BO47" s="250"/>
      <c r="BP47" s="251"/>
      <c r="BQ47" s="249"/>
      <c r="BR47" s="249"/>
      <c r="BS47" s="250"/>
      <c r="BT47" s="251"/>
      <c r="BU47" s="249"/>
      <c r="BV47" s="249"/>
      <c r="BW47" s="250"/>
      <c r="BX47" s="251"/>
      <c r="BY47" s="249"/>
      <c r="BZ47" s="249"/>
      <c r="CA47" s="250"/>
      <c r="CB47" s="251"/>
      <c r="CC47" s="249"/>
      <c r="CD47" s="249"/>
      <c r="CE47" s="250"/>
      <c r="CF47" s="435"/>
      <c r="CG47" s="435"/>
      <c r="CH47" s="435"/>
      <c r="CI47" s="435"/>
      <c r="CJ47" s="435"/>
      <c r="CK47" s="435"/>
      <c r="CL47" s="435"/>
      <c r="CM47" s="435"/>
      <c r="CN47" s="436">
        <f t="shared" si="3"/>
        <v>0</v>
      </c>
      <c r="CO47" s="436"/>
      <c r="CP47" s="436"/>
      <c r="CQ47" s="436"/>
      <c r="CR47" s="436"/>
      <c r="CS47" s="436"/>
    </row>
    <row r="48" spans="1:97" customFormat="1" ht="15.75" customHeight="1" x14ac:dyDescent="0.35">
      <c r="A48" s="212">
        <v>1.1111111111111112E-2</v>
      </c>
      <c r="B48" s="95">
        <f t="shared" si="2"/>
        <v>0.29166666666925367</v>
      </c>
      <c r="C48" s="214" t="str">
        <f>IF(ISNA(VLOOKUP(D48,[2]listing!$A$1:$E$80,4,FALSE)),"NN",VLOOKUP(D48,[2]listing!$A$1:$E$80,4,FALSE))</f>
        <v>NN</v>
      </c>
      <c r="D48" s="305"/>
      <c r="E48" s="300">
        <v>36526.625</v>
      </c>
      <c r="F48" s="298">
        <v>36526.947222222225</v>
      </c>
      <c r="G48" s="299">
        <v>4.1666666666666664E-2</v>
      </c>
      <c r="H48" s="222" t="str" cm="1">
        <f t="array" ref="H48">IF(SUMPRODUCT(--ISNUMBER(SEARCH(BOUTIQUES,D48))) &gt;0, "XC",IF(ISNUMBER(SEARCH("pool",D48)),"P",IF(ISNUMBER(SEARCH("int",D48)),"I",IF(ISNUMBER(SEARCH("HAP",$G$1))," "))))</f>
        <v xml:space="preserve"> </v>
      </c>
      <c r="I48" s="248"/>
      <c r="J48" s="249"/>
      <c r="K48" s="250"/>
      <c r="L48" s="251"/>
      <c r="M48" s="249"/>
      <c r="N48" s="249"/>
      <c r="O48" s="250"/>
      <c r="P48" s="251"/>
      <c r="Q48" s="249"/>
      <c r="R48" s="249"/>
      <c r="S48" s="250"/>
      <c r="T48" s="251"/>
      <c r="U48" s="249"/>
      <c r="V48" s="249"/>
      <c r="W48" s="250"/>
      <c r="X48" s="251"/>
      <c r="Y48" s="249"/>
      <c r="Z48" s="249"/>
      <c r="AA48" s="250"/>
      <c r="AB48" s="251"/>
      <c r="AC48" s="249"/>
      <c r="AD48" s="249"/>
      <c r="AE48" s="250"/>
      <c r="AF48" s="251"/>
      <c r="AG48" s="249"/>
      <c r="AH48" s="249"/>
      <c r="AI48" s="250"/>
      <c r="AJ48" s="251"/>
      <c r="AK48" s="249"/>
      <c r="AL48" s="249"/>
      <c r="AM48" s="250"/>
      <c r="AN48" s="251"/>
      <c r="AO48" s="249"/>
      <c r="AP48" s="249"/>
      <c r="AQ48" s="250"/>
      <c r="AR48" s="251"/>
      <c r="AS48" s="249"/>
      <c r="AT48" s="249"/>
      <c r="AU48" s="250"/>
      <c r="AV48" s="251"/>
      <c r="AW48" s="249"/>
      <c r="AX48" s="249"/>
      <c r="AY48" s="250"/>
      <c r="AZ48" s="251"/>
      <c r="BA48" s="249"/>
      <c r="BB48" s="249"/>
      <c r="BC48" s="250"/>
      <c r="BD48" s="251"/>
      <c r="BE48" s="249"/>
      <c r="BF48" s="249"/>
      <c r="BG48" s="250"/>
      <c r="BH48" s="251"/>
      <c r="BI48" s="249"/>
      <c r="BJ48" s="249"/>
      <c r="BK48" s="250"/>
      <c r="BL48" s="251"/>
      <c r="BM48" s="249"/>
      <c r="BN48" s="249"/>
      <c r="BO48" s="250"/>
      <c r="BP48" s="251"/>
      <c r="BQ48" s="249"/>
      <c r="BR48" s="249"/>
      <c r="BS48" s="250"/>
      <c r="BT48" s="251"/>
      <c r="BU48" s="249"/>
      <c r="BV48" s="249"/>
      <c r="BW48" s="250"/>
      <c r="BX48" s="251"/>
      <c r="BY48" s="249"/>
      <c r="BZ48" s="249"/>
      <c r="CA48" s="250"/>
      <c r="CB48" s="251"/>
      <c r="CC48" s="249"/>
      <c r="CD48" s="249"/>
      <c r="CE48" s="250"/>
      <c r="CF48" s="435"/>
      <c r="CG48" s="435"/>
      <c r="CH48" s="435"/>
      <c r="CI48" s="435"/>
      <c r="CJ48" s="435"/>
      <c r="CK48" s="435"/>
      <c r="CL48" s="435"/>
      <c r="CM48" s="435"/>
      <c r="CN48" s="436">
        <f t="shared" si="3"/>
        <v>0</v>
      </c>
      <c r="CO48" s="436"/>
      <c r="CP48" s="436"/>
      <c r="CQ48" s="436"/>
      <c r="CR48" s="436"/>
      <c r="CS48" s="436"/>
    </row>
    <row r="49" spans="1:97" customFormat="1" ht="15.75" customHeight="1" x14ac:dyDescent="0.35">
      <c r="A49" s="212">
        <v>1.1111111111111112E-2</v>
      </c>
      <c r="B49" s="95">
        <f t="shared" si="2"/>
        <v>0.29166666666925367</v>
      </c>
      <c r="C49" s="214" t="str">
        <f>IF(ISNA(VLOOKUP(D49,[2]listing!$A$1:$E$80,4,FALSE)),"NN",VLOOKUP(D49,[2]listing!$A$1:$E$80,4,FALSE))</f>
        <v>NN</v>
      </c>
      <c r="D49" s="305"/>
      <c r="E49" s="300">
        <v>36526.625</v>
      </c>
      <c r="F49" s="298">
        <v>36526.947222222225</v>
      </c>
      <c r="G49" s="299">
        <v>4.1666666666666664E-2</v>
      </c>
      <c r="H49" s="222" t="str" cm="1">
        <f t="array" ref="H49">IF(SUMPRODUCT(--ISNUMBER(SEARCH(BOUTIQUES,D49))) &gt;0, "XC",IF(ISNUMBER(SEARCH("pool",D49)),"P",IF(ISNUMBER(SEARCH("int",D49)),"I",IF(ISNUMBER(SEARCH("HAP",$G$1))," "))))</f>
        <v xml:space="preserve"> </v>
      </c>
      <c r="I49" s="248"/>
      <c r="J49" s="249"/>
      <c r="K49" s="250"/>
      <c r="L49" s="251"/>
      <c r="M49" s="249"/>
      <c r="N49" s="249"/>
      <c r="O49" s="250"/>
      <c r="P49" s="251"/>
      <c r="Q49" s="249"/>
      <c r="R49" s="249"/>
      <c r="S49" s="250"/>
      <c r="T49" s="251"/>
      <c r="U49" s="249"/>
      <c r="V49" s="249"/>
      <c r="W49" s="250"/>
      <c r="X49" s="251"/>
      <c r="Y49" s="249"/>
      <c r="Z49" s="249"/>
      <c r="AA49" s="250"/>
      <c r="AB49" s="251"/>
      <c r="AC49" s="249"/>
      <c r="AD49" s="249"/>
      <c r="AE49" s="250"/>
      <c r="AF49" s="251"/>
      <c r="AG49" s="249"/>
      <c r="AH49" s="249"/>
      <c r="AI49" s="250"/>
      <c r="AJ49" s="251"/>
      <c r="AK49" s="249"/>
      <c r="AL49" s="249"/>
      <c r="AM49" s="250"/>
      <c r="AN49" s="251"/>
      <c r="AO49" s="249"/>
      <c r="AP49" s="249"/>
      <c r="AQ49" s="250"/>
      <c r="AR49" s="251"/>
      <c r="AS49" s="249"/>
      <c r="AT49" s="249"/>
      <c r="AU49" s="250"/>
      <c r="AV49" s="251"/>
      <c r="AW49" s="249"/>
      <c r="AX49" s="249"/>
      <c r="AY49" s="250"/>
      <c r="AZ49" s="251"/>
      <c r="BA49" s="249"/>
      <c r="BB49" s="249"/>
      <c r="BC49" s="250"/>
      <c r="BD49" s="251"/>
      <c r="BE49" s="249"/>
      <c r="BF49" s="249"/>
      <c r="BG49" s="250"/>
      <c r="BH49" s="251"/>
      <c r="BI49" s="249"/>
      <c r="BJ49" s="249"/>
      <c r="BK49" s="250"/>
      <c r="BL49" s="251"/>
      <c r="BM49" s="249"/>
      <c r="BN49" s="249"/>
      <c r="BO49" s="250"/>
      <c r="BP49" s="251"/>
      <c r="BQ49" s="249"/>
      <c r="BR49" s="249"/>
      <c r="BS49" s="250"/>
      <c r="BT49" s="251"/>
      <c r="BU49" s="249"/>
      <c r="BV49" s="249"/>
      <c r="BW49" s="250"/>
      <c r="BX49" s="251"/>
      <c r="BY49" s="249"/>
      <c r="BZ49" s="249"/>
      <c r="CA49" s="250"/>
      <c r="CB49" s="251"/>
      <c r="CC49" s="249"/>
      <c r="CD49" s="249"/>
      <c r="CE49" s="250"/>
      <c r="CF49" s="435"/>
      <c r="CG49" s="435"/>
      <c r="CH49" s="435"/>
      <c r="CI49" s="435"/>
      <c r="CJ49" s="435"/>
      <c r="CK49" s="435"/>
      <c r="CL49" s="435"/>
      <c r="CM49" s="435"/>
      <c r="CN49" s="436">
        <f t="shared" si="3"/>
        <v>0</v>
      </c>
      <c r="CO49" s="436"/>
      <c r="CP49" s="436"/>
      <c r="CQ49" s="436"/>
      <c r="CR49" s="436"/>
      <c r="CS49" s="436"/>
    </row>
    <row r="50" spans="1:97" customFormat="1" ht="15.75" customHeight="1" x14ac:dyDescent="0.35">
      <c r="A50" s="212">
        <v>1.1111111111111112E-2</v>
      </c>
      <c r="B50" s="95">
        <f t="shared" si="2"/>
        <v>0.29166666666925367</v>
      </c>
      <c r="C50" s="214" t="str">
        <f>IF(ISNA(VLOOKUP(D50,[2]listing!$A$1:$E$80,4,FALSE)),"NN",VLOOKUP(D50,[2]listing!$A$1:$E$80,4,FALSE))</f>
        <v>NN</v>
      </c>
      <c r="D50" s="305"/>
      <c r="E50" s="300">
        <v>36526.625</v>
      </c>
      <c r="F50" s="298">
        <v>36526.947222222225</v>
      </c>
      <c r="G50" s="299">
        <v>4.1666666666666664E-2</v>
      </c>
      <c r="H50" s="222" t="str" cm="1">
        <f t="array" ref="H50">IF(SUMPRODUCT(--ISNUMBER(SEARCH(BOUTIQUES,D50))) &gt;0, "XC",IF(ISNUMBER(SEARCH("pool",D50)),"P",IF(ISNUMBER(SEARCH("int",D50)),"I",IF(ISNUMBER(SEARCH("HAP",$G$1))," "))))</f>
        <v xml:space="preserve"> </v>
      </c>
      <c r="I50" s="248"/>
      <c r="J50" s="249"/>
      <c r="K50" s="250"/>
      <c r="L50" s="251"/>
      <c r="M50" s="249"/>
      <c r="N50" s="249"/>
      <c r="O50" s="250"/>
      <c r="P50" s="251"/>
      <c r="Q50" s="249"/>
      <c r="R50" s="249"/>
      <c r="S50" s="250"/>
      <c r="T50" s="251"/>
      <c r="U50" s="249"/>
      <c r="V50" s="249"/>
      <c r="W50" s="250"/>
      <c r="X50" s="251"/>
      <c r="Y50" s="249"/>
      <c r="Z50" s="249"/>
      <c r="AA50" s="250"/>
      <c r="AB50" s="251"/>
      <c r="AC50" s="249"/>
      <c r="AD50" s="249"/>
      <c r="AE50" s="250"/>
      <c r="AF50" s="251"/>
      <c r="AG50" s="249"/>
      <c r="AH50" s="249"/>
      <c r="AI50" s="250"/>
      <c r="AJ50" s="251"/>
      <c r="AK50" s="249"/>
      <c r="AL50" s="249"/>
      <c r="AM50" s="250"/>
      <c r="AN50" s="251"/>
      <c r="AO50" s="249"/>
      <c r="AP50" s="249"/>
      <c r="AQ50" s="250"/>
      <c r="AR50" s="251"/>
      <c r="AS50" s="249"/>
      <c r="AT50" s="249"/>
      <c r="AU50" s="250"/>
      <c r="AV50" s="251"/>
      <c r="AW50" s="249"/>
      <c r="AX50" s="249"/>
      <c r="AY50" s="250"/>
      <c r="AZ50" s="251"/>
      <c r="BA50" s="249"/>
      <c r="BB50" s="249"/>
      <c r="BC50" s="250"/>
      <c r="BD50" s="251"/>
      <c r="BE50" s="249"/>
      <c r="BF50" s="249"/>
      <c r="BG50" s="250"/>
      <c r="BH50" s="251"/>
      <c r="BI50" s="249"/>
      <c r="BJ50" s="249"/>
      <c r="BK50" s="250"/>
      <c r="BL50" s="251"/>
      <c r="BM50" s="249"/>
      <c r="BN50" s="249"/>
      <c r="BO50" s="250"/>
      <c r="BP50" s="251"/>
      <c r="BQ50" s="249"/>
      <c r="BR50" s="249"/>
      <c r="BS50" s="250"/>
      <c r="BT50" s="251"/>
      <c r="BU50" s="249"/>
      <c r="BV50" s="249"/>
      <c r="BW50" s="250"/>
      <c r="BX50" s="251"/>
      <c r="BY50" s="249"/>
      <c r="BZ50" s="249"/>
      <c r="CA50" s="250"/>
      <c r="CB50" s="251"/>
      <c r="CC50" s="249"/>
      <c r="CD50" s="249"/>
      <c r="CE50" s="250"/>
      <c r="CF50" s="435"/>
      <c r="CG50" s="435"/>
      <c r="CH50" s="435"/>
      <c r="CI50" s="435"/>
      <c r="CJ50" s="435"/>
      <c r="CK50" s="435"/>
      <c r="CL50" s="435"/>
      <c r="CM50" s="435"/>
      <c r="CN50" s="436">
        <f t="shared" si="3"/>
        <v>0</v>
      </c>
      <c r="CO50" s="436"/>
      <c r="CP50" s="436"/>
      <c r="CQ50" s="436"/>
      <c r="CR50" s="436"/>
      <c r="CS50" s="436"/>
    </row>
    <row r="51" spans="1:97" customFormat="1" ht="15.75" customHeight="1" x14ac:dyDescent="0.35">
      <c r="A51" s="212">
        <v>1.1111111111111112E-2</v>
      </c>
      <c r="B51" s="95">
        <f t="shared" si="2"/>
        <v>0.29166666666925367</v>
      </c>
      <c r="C51" s="214" t="str">
        <f>IF(ISNA(VLOOKUP(D51,[2]listing!$A$1:$E$80,4,FALSE)),"NN",VLOOKUP(D51,[2]listing!$A$1:$E$80,4,FALSE))</f>
        <v>NN</v>
      </c>
      <c r="D51" s="305"/>
      <c r="E51" s="300">
        <v>36526.625</v>
      </c>
      <c r="F51" s="298">
        <v>36526.947222222225</v>
      </c>
      <c r="G51" s="299">
        <v>4.1666666666666664E-2</v>
      </c>
      <c r="H51" s="222" t="str" cm="1">
        <f t="array" ref="H51">IF(SUMPRODUCT(--ISNUMBER(SEARCH(BOUTIQUES,D51))) &gt;0, "XC",IF(ISNUMBER(SEARCH("pool",D51)),"P",IF(ISNUMBER(SEARCH("int",D51)),"I",IF(ISNUMBER(SEARCH("HAP",$G$1))," "))))</f>
        <v xml:space="preserve"> </v>
      </c>
      <c r="I51" s="248"/>
      <c r="J51" s="249"/>
      <c r="K51" s="250"/>
      <c r="L51" s="251"/>
      <c r="M51" s="249"/>
      <c r="N51" s="249"/>
      <c r="O51" s="250"/>
      <c r="P51" s="251"/>
      <c r="Q51" s="249"/>
      <c r="R51" s="249"/>
      <c r="S51" s="250"/>
      <c r="T51" s="251"/>
      <c r="U51" s="249"/>
      <c r="V51" s="249"/>
      <c r="W51" s="250"/>
      <c r="X51" s="251"/>
      <c r="Y51" s="249"/>
      <c r="Z51" s="249"/>
      <c r="AA51" s="250"/>
      <c r="AB51" s="251"/>
      <c r="AC51" s="249"/>
      <c r="AD51" s="249"/>
      <c r="AE51" s="250"/>
      <c r="AF51" s="251"/>
      <c r="AG51" s="249"/>
      <c r="AH51" s="249"/>
      <c r="AI51" s="250"/>
      <c r="AJ51" s="251"/>
      <c r="AK51" s="249"/>
      <c r="AL51" s="249"/>
      <c r="AM51" s="250"/>
      <c r="AN51" s="251"/>
      <c r="AO51" s="249"/>
      <c r="AP51" s="249"/>
      <c r="AQ51" s="250"/>
      <c r="AR51" s="251"/>
      <c r="AS51" s="249"/>
      <c r="AT51" s="249"/>
      <c r="AU51" s="250"/>
      <c r="AV51" s="251"/>
      <c r="AW51" s="249"/>
      <c r="AX51" s="249"/>
      <c r="AY51" s="250"/>
      <c r="AZ51" s="251"/>
      <c r="BA51" s="249"/>
      <c r="BB51" s="249"/>
      <c r="BC51" s="250"/>
      <c r="BD51" s="251"/>
      <c r="BE51" s="249"/>
      <c r="BF51" s="249"/>
      <c r="BG51" s="250"/>
      <c r="BH51" s="251"/>
      <c r="BI51" s="249"/>
      <c r="BJ51" s="249"/>
      <c r="BK51" s="250"/>
      <c r="BL51" s="251"/>
      <c r="BM51" s="249"/>
      <c r="BN51" s="249"/>
      <c r="BO51" s="250"/>
      <c r="BP51" s="251"/>
      <c r="BQ51" s="249"/>
      <c r="BR51" s="249"/>
      <c r="BS51" s="250"/>
      <c r="BT51" s="251"/>
      <c r="BU51" s="249"/>
      <c r="BV51" s="249"/>
      <c r="BW51" s="250"/>
      <c r="BX51" s="251"/>
      <c r="BY51" s="249"/>
      <c r="BZ51" s="249"/>
      <c r="CA51" s="250"/>
      <c r="CB51" s="251"/>
      <c r="CC51" s="249"/>
      <c r="CD51" s="249"/>
      <c r="CE51" s="250"/>
      <c r="CF51" s="435"/>
      <c r="CG51" s="435"/>
      <c r="CH51" s="435"/>
      <c r="CI51" s="435"/>
      <c r="CJ51" s="435"/>
      <c r="CK51" s="435"/>
      <c r="CL51" s="435"/>
      <c r="CM51" s="435"/>
      <c r="CN51" s="436">
        <f t="shared" si="3"/>
        <v>0</v>
      </c>
      <c r="CO51" s="436"/>
      <c r="CP51" s="436"/>
      <c r="CQ51" s="436"/>
      <c r="CR51" s="436"/>
      <c r="CS51" s="436"/>
    </row>
    <row r="52" spans="1:97" customFormat="1" ht="15.75" customHeight="1" x14ac:dyDescent="0.35">
      <c r="A52" s="212">
        <v>1.1111111111111112E-2</v>
      </c>
      <c r="B52" s="95">
        <f t="shared" si="2"/>
        <v>0.29166666666925367</v>
      </c>
      <c r="C52" s="214" t="str">
        <f>IF(ISNA(VLOOKUP(D52,[2]listing!$A$1:$E$80,4,FALSE)),"NN",VLOOKUP(D52,[2]listing!$A$1:$E$80,4,FALSE))</f>
        <v>NN</v>
      </c>
      <c r="D52" s="305"/>
      <c r="E52" s="300">
        <v>36526.625</v>
      </c>
      <c r="F52" s="298">
        <v>36526.947222222225</v>
      </c>
      <c r="G52" s="299">
        <v>4.1666666666666664E-2</v>
      </c>
      <c r="H52" s="222" t="str" cm="1">
        <f t="array" ref="H52">IF(SUMPRODUCT(--ISNUMBER(SEARCH(BOUTIQUES,D52))) &gt;0, "XC",IF(ISNUMBER(SEARCH("pool",D52)),"P",IF(ISNUMBER(SEARCH("int",D52)),"I",IF(ISNUMBER(SEARCH("HAP",$G$1))," "))))</f>
        <v xml:space="preserve"> </v>
      </c>
      <c r="I52" s="248"/>
      <c r="J52" s="249"/>
      <c r="K52" s="250"/>
      <c r="L52" s="251"/>
      <c r="M52" s="249"/>
      <c r="N52" s="249"/>
      <c r="O52" s="250"/>
      <c r="P52" s="251"/>
      <c r="Q52" s="249"/>
      <c r="R52" s="249"/>
      <c r="S52" s="250"/>
      <c r="T52" s="251"/>
      <c r="U52" s="249"/>
      <c r="V52" s="249"/>
      <c r="W52" s="250"/>
      <c r="X52" s="251"/>
      <c r="Y52" s="249"/>
      <c r="Z52" s="249"/>
      <c r="AA52" s="250"/>
      <c r="AB52" s="251"/>
      <c r="AC52" s="249"/>
      <c r="AD52" s="249"/>
      <c r="AE52" s="250"/>
      <c r="AF52" s="251"/>
      <c r="AG52" s="249"/>
      <c r="AH52" s="249"/>
      <c r="AI52" s="250"/>
      <c r="AJ52" s="251"/>
      <c r="AK52" s="249"/>
      <c r="AL52" s="249"/>
      <c r="AM52" s="250"/>
      <c r="AN52" s="251"/>
      <c r="AO52" s="249"/>
      <c r="AP52" s="249"/>
      <c r="AQ52" s="250"/>
      <c r="AR52" s="251"/>
      <c r="AS52" s="249"/>
      <c r="AT52" s="249"/>
      <c r="AU52" s="250"/>
      <c r="AV52" s="251"/>
      <c r="AW52" s="249"/>
      <c r="AX52" s="249"/>
      <c r="AY52" s="250"/>
      <c r="AZ52" s="251"/>
      <c r="BA52" s="249"/>
      <c r="BB52" s="249"/>
      <c r="BC52" s="250"/>
      <c r="BD52" s="251"/>
      <c r="BE52" s="249"/>
      <c r="BF52" s="249"/>
      <c r="BG52" s="250"/>
      <c r="BH52" s="251"/>
      <c r="BI52" s="249"/>
      <c r="BJ52" s="249"/>
      <c r="BK52" s="250"/>
      <c r="BL52" s="251"/>
      <c r="BM52" s="249"/>
      <c r="BN52" s="249"/>
      <c r="BO52" s="250"/>
      <c r="BP52" s="251"/>
      <c r="BQ52" s="249"/>
      <c r="BR52" s="249"/>
      <c r="BS52" s="250"/>
      <c r="BT52" s="251"/>
      <c r="BU52" s="249"/>
      <c r="BV52" s="249"/>
      <c r="BW52" s="250"/>
      <c r="BX52" s="251"/>
      <c r="BY52" s="249"/>
      <c r="BZ52" s="249"/>
      <c r="CA52" s="250"/>
      <c r="CB52" s="251"/>
      <c r="CC52" s="249"/>
      <c r="CD52" s="249"/>
      <c r="CE52" s="250"/>
      <c r="CF52" s="435"/>
      <c r="CG52" s="435"/>
      <c r="CH52" s="435"/>
      <c r="CI52" s="435"/>
      <c r="CJ52" s="435"/>
      <c r="CK52" s="435"/>
      <c r="CL52" s="435"/>
      <c r="CM52" s="435"/>
      <c r="CN52" s="436">
        <f t="shared" si="3"/>
        <v>0</v>
      </c>
      <c r="CO52" s="436"/>
      <c r="CP52" s="436"/>
      <c r="CQ52" s="436"/>
      <c r="CR52" s="436"/>
      <c r="CS52" s="436"/>
    </row>
    <row r="53" spans="1:97" customFormat="1" ht="15.75" customHeight="1" x14ac:dyDescent="0.35">
      <c r="A53" s="212">
        <v>1.1111111111111112E-2</v>
      </c>
      <c r="B53" s="95">
        <f t="shared" si="2"/>
        <v>0.29166666666925367</v>
      </c>
      <c r="C53" s="214" t="str">
        <f>IF(ISNA(VLOOKUP(D53,[2]listing!$A$1:$E$80,4,FALSE)),"NN",VLOOKUP(D53,[2]listing!$A$1:$E$80,4,FALSE))</f>
        <v>NN</v>
      </c>
      <c r="D53" s="305"/>
      <c r="E53" s="300">
        <v>36526.625</v>
      </c>
      <c r="F53" s="298">
        <v>36526.947222222225</v>
      </c>
      <c r="G53" s="299">
        <v>4.1666666666666664E-2</v>
      </c>
      <c r="H53" s="222" t="str" cm="1">
        <f t="array" ref="H53">IF(SUMPRODUCT(--ISNUMBER(SEARCH(BOUTIQUES,D53))) &gt;0, "XC",IF(ISNUMBER(SEARCH("pool",D53)),"P",IF(ISNUMBER(SEARCH("int",D53)),"I",IF(ISNUMBER(SEARCH("HAP",$G$1))," "))))</f>
        <v xml:space="preserve"> </v>
      </c>
      <c r="I53" s="248"/>
      <c r="J53" s="249"/>
      <c r="K53" s="250"/>
      <c r="L53" s="251"/>
      <c r="M53" s="249"/>
      <c r="N53" s="249"/>
      <c r="O53" s="250"/>
      <c r="P53" s="251"/>
      <c r="Q53" s="249"/>
      <c r="R53" s="249"/>
      <c r="S53" s="250"/>
      <c r="T53" s="251"/>
      <c r="U53" s="249"/>
      <c r="V53" s="249"/>
      <c r="W53" s="250"/>
      <c r="X53" s="251"/>
      <c r="Y53" s="249"/>
      <c r="Z53" s="249"/>
      <c r="AA53" s="250"/>
      <c r="AB53" s="251"/>
      <c r="AC53" s="249"/>
      <c r="AD53" s="249"/>
      <c r="AE53" s="250"/>
      <c r="AF53" s="251"/>
      <c r="AG53" s="249"/>
      <c r="AH53" s="249"/>
      <c r="AI53" s="250"/>
      <c r="AJ53" s="251"/>
      <c r="AK53" s="249"/>
      <c r="AL53" s="249"/>
      <c r="AM53" s="250"/>
      <c r="AN53" s="251"/>
      <c r="AO53" s="249"/>
      <c r="AP53" s="249"/>
      <c r="AQ53" s="250"/>
      <c r="AR53" s="251"/>
      <c r="AS53" s="249"/>
      <c r="AT53" s="249"/>
      <c r="AU53" s="250"/>
      <c r="AV53" s="251"/>
      <c r="AW53" s="249"/>
      <c r="AX53" s="249"/>
      <c r="AY53" s="250"/>
      <c r="AZ53" s="251"/>
      <c r="BA53" s="249"/>
      <c r="BB53" s="249"/>
      <c r="BC53" s="250"/>
      <c r="BD53" s="251"/>
      <c r="BE53" s="249"/>
      <c r="BF53" s="249"/>
      <c r="BG53" s="250"/>
      <c r="BH53" s="251"/>
      <c r="BI53" s="249"/>
      <c r="BJ53" s="249"/>
      <c r="BK53" s="250"/>
      <c r="BL53" s="251"/>
      <c r="BM53" s="249"/>
      <c r="BN53" s="249"/>
      <c r="BO53" s="250"/>
      <c r="BP53" s="251"/>
      <c r="BQ53" s="249"/>
      <c r="BR53" s="249"/>
      <c r="BS53" s="250"/>
      <c r="BT53" s="251"/>
      <c r="BU53" s="249"/>
      <c r="BV53" s="249"/>
      <c r="BW53" s="250"/>
      <c r="BX53" s="251"/>
      <c r="BY53" s="249"/>
      <c r="BZ53" s="249"/>
      <c r="CA53" s="250"/>
      <c r="CB53" s="251"/>
      <c r="CC53" s="249"/>
      <c r="CD53" s="249"/>
      <c r="CE53" s="250"/>
      <c r="CF53" s="435"/>
      <c r="CG53" s="435"/>
      <c r="CH53" s="435"/>
      <c r="CI53" s="435"/>
      <c r="CJ53" s="435"/>
      <c r="CK53" s="435"/>
      <c r="CL53" s="435"/>
      <c r="CM53" s="435"/>
      <c r="CN53" s="436">
        <f t="shared" si="3"/>
        <v>0</v>
      </c>
      <c r="CO53" s="436"/>
      <c r="CP53" s="436"/>
      <c r="CQ53" s="436"/>
      <c r="CR53" s="436"/>
      <c r="CS53" s="436"/>
    </row>
    <row r="54" spans="1:97" customFormat="1" ht="15.75" customHeight="1" x14ac:dyDescent="0.35">
      <c r="A54" s="212">
        <v>1.1111111111111112E-2</v>
      </c>
      <c r="B54" s="95">
        <f t="shared" si="2"/>
        <v>0.29166666666925367</v>
      </c>
      <c r="C54" s="214" t="str">
        <f>IF(ISNA(VLOOKUP(D54,[2]listing!$A$1:$E$80,4,FALSE)),"NN",VLOOKUP(D54,[2]listing!$A$1:$E$80,4,FALSE))</f>
        <v>NN</v>
      </c>
      <c r="D54" s="305"/>
      <c r="E54" s="300">
        <v>36526.625</v>
      </c>
      <c r="F54" s="298">
        <v>36526.947222222225</v>
      </c>
      <c r="G54" s="299">
        <v>4.1666666666666664E-2</v>
      </c>
      <c r="H54" s="222" t="str" cm="1">
        <f t="array" ref="H54">IF(SUMPRODUCT(--ISNUMBER(SEARCH(BOUTIQUES,D54))) &gt;0, "XC",IF(ISNUMBER(SEARCH("pool",D54)),"P",IF(ISNUMBER(SEARCH("int",D54)),"I",IF(ISNUMBER(SEARCH("HAP",$G$1))," "))))</f>
        <v xml:space="preserve"> </v>
      </c>
      <c r="I54" s="248"/>
      <c r="J54" s="249"/>
      <c r="K54" s="250"/>
      <c r="L54" s="251"/>
      <c r="M54" s="249"/>
      <c r="N54" s="249"/>
      <c r="O54" s="250"/>
      <c r="P54" s="251"/>
      <c r="Q54" s="249"/>
      <c r="R54" s="249"/>
      <c r="S54" s="250"/>
      <c r="T54" s="251"/>
      <c r="U54" s="249"/>
      <c r="V54" s="249"/>
      <c r="W54" s="250"/>
      <c r="X54" s="251"/>
      <c r="Y54" s="249"/>
      <c r="Z54" s="249"/>
      <c r="AA54" s="250"/>
      <c r="AB54" s="251"/>
      <c r="AC54" s="249"/>
      <c r="AD54" s="249"/>
      <c r="AE54" s="250"/>
      <c r="AF54" s="251"/>
      <c r="AG54" s="249"/>
      <c r="AH54" s="249"/>
      <c r="AI54" s="250"/>
      <c r="AJ54" s="251"/>
      <c r="AK54" s="249"/>
      <c r="AL54" s="249"/>
      <c r="AM54" s="250"/>
      <c r="AN54" s="251"/>
      <c r="AO54" s="249"/>
      <c r="AP54" s="249"/>
      <c r="AQ54" s="250"/>
      <c r="AR54" s="251"/>
      <c r="AS54" s="249"/>
      <c r="AT54" s="249"/>
      <c r="AU54" s="250"/>
      <c r="AV54" s="251"/>
      <c r="AW54" s="249"/>
      <c r="AX54" s="249"/>
      <c r="AY54" s="250"/>
      <c r="AZ54" s="251"/>
      <c r="BA54" s="249"/>
      <c r="BB54" s="249"/>
      <c r="BC54" s="250"/>
      <c r="BD54" s="251"/>
      <c r="BE54" s="249"/>
      <c r="BF54" s="249"/>
      <c r="BG54" s="250"/>
      <c r="BH54" s="251"/>
      <c r="BI54" s="249"/>
      <c r="BJ54" s="249"/>
      <c r="BK54" s="250"/>
      <c r="BL54" s="251"/>
      <c r="BM54" s="249"/>
      <c r="BN54" s="249"/>
      <c r="BO54" s="250"/>
      <c r="BP54" s="251"/>
      <c r="BQ54" s="249"/>
      <c r="BR54" s="249"/>
      <c r="BS54" s="250"/>
      <c r="BT54" s="251"/>
      <c r="BU54" s="249"/>
      <c r="BV54" s="249"/>
      <c r="BW54" s="250"/>
      <c r="BX54" s="251"/>
      <c r="BY54" s="249"/>
      <c r="BZ54" s="249"/>
      <c r="CA54" s="250"/>
      <c r="CB54" s="251"/>
      <c r="CC54" s="249"/>
      <c r="CD54" s="249"/>
      <c r="CE54" s="250"/>
      <c r="CF54" s="416"/>
      <c r="CG54" s="417"/>
      <c r="CH54" s="417"/>
      <c r="CI54" s="418"/>
      <c r="CJ54" s="416"/>
      <c r="CK54" s="417"/>
      <c r="CL54" s="417"/>
      <c r="CM54" s="418"/>
      <c r="CN54" s="422">
        <f t="shared" si="3"/>
        <v>0</v>
      </c>
      <c r="CO54" s="423"/>
      <c r="CP54" s="423"/>
      <c r="CQ54" s="423"/>
      <c r="CR54" s="423"/>
      <c r="CS54" s="424"/>
    </row>
    <row r="55" spans="1:97" customFormat="1" ht="15.75" customHeight="1" x14ac:dyDescent="0.35">
      <c r="A55" s="212">
        <v>1.1111111111111112E-2</v>
      </c>
      <c r="B55" s="95">
        <f t="shared" si="2"/>
        <v>0.29166666666925367</v>
      </c>
      <c r="C55" s="214" t="str">
        <f>IF(ISNA(VLOOKUP(D55,[2]listing!$A$1:$E$80,4,FALSE)),"NN",VLOOKUP(D55,[2]listing!$A$1:$E$80,4,FALSE))</f>
        <v>NN</v>
      </c>
      <c r="D55" s="305"/>
      <c r="E55" s="300">
        <v>36526.625</v>
      </c>
      <c r="F55" s="298">
        <v>36526.947222222225</v>
      </c>
      <c r="G55" s="299">
        <v>4.1666666666666664E-2</v>
      </c>
      <c r="H55" s="222" t="str" cm="1">
        <f t="array" ref="H55">IF(SUMPRODUCT(--ISNUMBER(SEARCH(BOUTIQUES,D55))) &gt;0, "XC",IF(ISNUMBER(SEARCH("pool",D55)),"P",IF(ISNUMBER(SEARCH("int",D55)),"I",IF(ISNUMBER(SEARCH("HAP",$G$1))," "))))</f>
        <v xml:space="preserve"> </v>
      </c>
      <c r="I55" s="248"/>
      <c r="J55" s="249"/>
      <c r="K55" s="250"/>
      <c r="L55" s="251"/>
      <c r="M55" s="249"/>
      <c r="N55" s="249"/>
      <c r="O55" s="250"/>
      <c r="P55" s="251"/>
      <c r="Q55" s="249"/>
      <c r="R55" s="249"/>
      <c r="S55" s="250"/>
      <c r="T55" s="251"/>
      <c r="U55" s="249"/>
      <c r="V55" s="249"/>
      <c r="W55" s="250"/>
      <c r="X55" s="251"/>
      <c r="Y55" s="249"/>
      <c r="Z55" s="249"/>
      <c r="AA55" s="250"/>
      <c r="AB55" s="251"/>
      <c r="AC55" s="249"/>
      <c r="AD55" s="249"/>
      <c r="AE55" s="250"/>
      <c r="AF55" s="251"/>
      <c r="AG55" s="249"/>
      <c r="AH55" s="249"/>
      <c r="AI55" s="250"/>
      <c r="AJ55" s="251"/>
      <c r="AK55" s="249"/>
      <c r="AL55" s="249"/>
      <c r="AM55" s="250"/>
      <c r="AN55" s="251"/>
      <c r="AO55" s="249"/>
      <c r="AP55" s="249"/>
      <c r="AQ55" s="250"/>
      <c r="AR55" s="251"/>
      <c r="AS55" s="249"/>
      <c r="AT55" s="249"/>
      <c r="AU55" s="250"/>
      <c r="AV55" s="251"/>
      <c r="AW55" s="249"/>
      <c r="AX55" s="249"/>
      <c r="AY55" s="250"/>
      <c r="AZ55" s="251"/>
      <c r="BA55" s="249"/>
      <c r="BB55" s="249"/>
      <c r="BC55" s="250"/>
      <c r="BD55" s="251"/>
      <c r="BE55" s="249"/>
      <c r="BF55" s="249"/>
      <c r="BG55" s="250"/>
      <c r="BH55" s="251"/>
      <c r="BI55" s="249"/>
      <c r="BJ55" s="249"/>
      <c r="BK55" s="250"/>
      <c r="BL55" s="251"/>
      <c r="BM55" s="249"/>
      <c r="BN55" s="249"/>
      <c r="BO55" s="250"/>
      <c r="BP55" s="251"/>
      <c r="BQ55" s="249"/>
      <c r="BR55" s="249"/>
      <c r="BS55" s="250"/>
      <c r="BT55" s="251"/>
      <c r="BU55" s="249"/>
      <c r="BV55" s="249"/>
      <c r="BW55" s="250"/>
      <c r="BX55" s="251"/>
      <c r="BY55" s="249"/>
      <c r="BZ55" s="249"/>
      <c r="CA55" s="250"/>
      <c r="CB55" s="251"/>
      <c r="CC55" s="249"/>
      <c r="CD55" s="249"/>
      <c r="CE55" s="250"/>
      <c r="CF55" s="435"/>
      <c r="CG55" s="435"/>
      <c r="CH55" s="435"/>
      <c r="CI55" s="435"/>
      <c r="CJ55" s="435"/>
      <c r="CK55" s="435"/>
      <c r="CL55" s="435"/>
      <c r="CM55" s="435"/>
      <c r="CN55" s="436">
        <f t="shared" si="3"/>
        <v>0</v>
      </c>
      <c r="CO55" s="436"/>
      <c r="CP55" s="436"/>
      <c r="CQ55" s="436"/>
      <c r="CR55" s="436"/>
      <c r="CS55" s="436"/>
    </row>
    <row r="56" spans="1:97" customFormat="1" ht="15.75" customHeight="1" x14ac:dyDescent="0.35">
      <c r="A56" s="212">
        <v>1.1111111111111112E-2</v>
      </c>
      <c r="B56" s="95">
        <f t="shared" si="2"/>
        <v>0.29166666666925367</v>
      </c>
      <c r="C56" s="214" t="str">
        <f>IF(ISNA(VLOOKUP(D56,[2]listing!$A$1:$E$80,4,FALSE)),"NN",VLOOKUP(D56,[2]listing!$A$1:$E$80,4,FALSE))</f>
        <v>NN</v>
      </c>
      <c r="D56" s="305"/>
      <c r="E56" s="300">
        <v>36526.625</v>
      </c>
      <c r="F56" s="298">
        <v>36526.947222222225</v>
      </c>
      <c r="G56" s="299">
        <v>4.1666666666666664E-2</v>
      </c>
      <c r="H56" s="222" t="str" cm="1">
        <f t="array" ref="H56">IF(SUMPRODUCT(--ISNUMBER(SEARCH(BOUTIQUES,D56))) &gt;0, "XC",IF(ISNUMBER(SEARCH("pool",D56)),"P",IF(ISNUMBER(SEARCH("int",D56)),"I",IF(ISNUMBER(SEARCH("HAP",$G$1))," "))))</f>
        <v xml:space="preserve"> </v>
      </c>
      <c r="I56" s="248"/>
      <c r="J56" s="249"/>
      <c r="K56" s="250"/>
      <c r="L56" s="251"/>
      <c r="M56" s="249"/>
      <c r="N56" s="249"/>
      <c r="O56" s="250"/>
      <c r="P56" s="251"/>
      <c r="Q56" s="249"/>
      <c r="R56" s="249"/>
      <c r="S56" s="250"/>
      <c r="T56" s="251"/>
      <c r="U56" s="249"/>
      <c r="V56" s="249"/>
      <c r="W56" s="250"/>
      <c r="X56" s="251"/>
      <c r="Y56" s="249"/>
      <c r="Z56" s="249"/>
      <c r="AA56" s="250"/>
      <c r="AB56" s="251"/>
      <c r="AC56" s="249"/>
      <c r="AD56" s="249"/>
      <c r="AE56" s="250"/>
      <c r="AF56" s="251"/>
      <c r="AG56" s="249"/>
      <c r="AH56" s="249"/>
      <c r="AI56" s="250"/>
      <c r="AJ56" s="251"/>
      <c r="AK56" s="249"/>
      <c r="AL56" s="249"/>
      <c r="AM56" s="250"/>
      <c r="AN56" s="251"/>
      <c r="AO56" s="249"/>
      <c r="AP56" s="249"/>
      <c r="AQ56" s="250"/>
      <c r="AR56" s="251"/>
      <c r="AS56" s="249"/>
      <c r="AT56" s="249"/>
      <c r="AU56" s="250"/>
      <c r="AV56" s="251"/>
      <c r="AW56" s="249"/>
      <c r="AX56" s="249"/>
      <c r="AY56" s="250"/>
      <c r="AZ56" s="251"/>
      <c r="BA56" s="249"/>
      <c r="BB56" s="249"/>
      <c r="BC56" s="250"/>
      <c r="BD56" s="251"/>
      <c r="BE56" s="249"/>
      <c r="BF56" s="249"/>
      <c r="BG56" s="250"/>
      <c r="BH56" s="251"/>
      <c r="BI56" s="249"/>
      <c r="BJ56" s="249"/>
      <c r="BK56" s="250"/>
      <c r="BL56" s="251"/>
      <c r="BM56" s="249"/>
      <c r="BN56" s="249"/>
      <c r="BO56" s="250"/>
      <c r="BP56" s="251"/>
      <c r="BQ56" s="249"/>
      <c r="BR56" s="249"/>
      <c r="BS56" s="250"/>
      <c r="BT56" s="251"/>
      <c r="BU56" s="249"/>
      <c r="BV56" s="249"/>
      <c r="BW56" s="250"/>
      <c r="BX56" s="251"/>
      <c r="BY56" s="249"/>
      <c r="BZ56" s="249"/>
      <c r="CA56" s="250"/>
      <c r="CB56" s="251"/>
      <c r="CC56" s="249"/>
      <c r="CD56" s="249"/>
      <c r="CE56" s="250"/>
      <c r="CF56" s="435"/>
      <c r="CG56" s="435"/>
      <c r="CH56" s="435"/>
      <c r="CI56" s="435"/>
      <c r="CJ56" s="435"/>
      <c r="CK56" s="435"/>
      <c r="CL56" s="435"/>
      <c r="CM56" s="435"/>
      <c r="CN56" s="436">
        <f t="shared" si="3"/>
        <v>0</v>
      </c>
      <c r="CO56" s="436"/>
      <c r="CP56" s="436"/>
      <c r="CQ56" s="436"/>
      <c r="CR56" s="436"/>
      <c r="CS56" s="436"/>
    </row>
    <row r="57" spans="1:97" customFormat="1" ht="15.75" customHeight="1" x14ac:dyDescent="0.35">
      <c r="A57" s="212">
        <v>1.1111111111111112E-2</v>
      </c>
      <c r="B57" s="95">
        <f t="shared" si="2"/>
        <v>0.29166666666925367</v>
      </c>
      <c r="C57" s="214" t="str">
        <f>IF(ISNA(VLOOKUP(D57,[2]listing!$A$1:$E$80,4,FALSE)),"NN",VLOOKUP(D57,[2]listing!$A$1:$E$80,4,FALSE))</f>
        <v>NN</v>
      </c>
      <c r="D57" s="305"/>
      <c r="E57" s="300">
        <v>36526.625</v>
      </c>
      <c r="F57" s="298">
        <v>36526.947222222225</v>
      </c>
      <c r="G57" s="299">
        <v>4.1666666666666664E-2</v>
      </c>
      <c r="H57" s="222" t="str" cm="1">
        <f t="array" ref="H57">IF(SUMPRODUCT(--ISNUMBER(SEARCH(BOUTIQUES,D57))) &gt;0, "XC",IF(ISNUMBER(SEARCH("pool",D57)),"P",IF(ISNUMBER(SEARCH("int",D57)),"I",IF(ISNUMBER(SEARCH("HAP",$G$1))," "))))</f>
        <v xml:space="preserve"> </v>
      </c>
      <c r="I57" s="248"/>
      <c r="J57" s="249"/>
      <c r="K57" s="250"/>
      <c r="L57" s="251"/>
      <c r="M57" s="249"/>
      <c r="N57" s="249"/>
      <c r="O57" s="250"/>
      <c r="P57" s="251"/>
      <c r="Q57" s="249"/>
      <c r="R57" s="249"/>
      <c r="S57" s="250"/>
      <c r="T57" s="251"/>
      <c r="U57" s="249"/>
      <c r="V57" s="249"/>
      <c r="W57" s="250"/>
      <c r="X57" s="251"/>
      <c r="Y57" s="249"/>
      <c r="Z57" s="249"/>
      <c r="AA57" s="250"/>
      <c r="AB57" s="251"/>
      <c r="AC57" s="249"/>
      <c r="AD57" s="249"/>
      <c r="AE57" s="250"/>
      <c r="AF57" s="251"/>
      <c r="AG57" s="249"/>
      <c r="AH57" s="249"/>
      <c r="AI57" s="250"/>
      <c r="AJ57" s="251"/>
      <c r="AK57" s="249"/>
      <c r="AL57" s="249"/>
      <c r="AM57" s="250"/>
      <c r="AN57" s="251"/>
      <c r="AO57" s="249"/>
      <c r="AP57" s="249"/>
      <c r="AQ57" s="250"/>
      <c r="AR57" s="251"/>
      <c r="AS57" s="249"/>
      <c r="AT57" s="249"/>
      <c r="AU57" s="250"/>
      <c r="AV57" s="251"/>
      <c r="AW57" s="249"/>
      <c r="AX57" s="249"/>
      <c r="AY57" s="250"/>
      <c r="AZ57" s="251"/>
      <c r="BA57" s="249"/>
      <c r="BB57" s="249"/>
      <c r="BC57" s="250"/>
      <c r="BD57" s="251"/>
      <c r="BE57" s="249"/>
      <c r="BF57" s="249"/>
      <c r="BG57" s="250"/>
      <c r="BH57" s="251"/>
      <c r="BI57" s="249"/>
      <c r="BJ57" s="249"/>
      <c r="BK57" s="250"/>
      <c r="BL57" s="251"/>
      <c r="BM57" s="249"/>
      <c r="BN57" s="249"/>
      <c r="BO57" s="250"/>
      <c r="BP57" s="251"/>
      <c r="BQ57" s="249"/>
      <c r="BR57" s="249"/>
      <c r="BS57" s="250"/>
      <c r="BT57" s="251"/>
      <c r="BU57" s="249"/>
      <c r="BV57" s="249"/>
      <c r="BW57" s="250"/>
      <c r="BX57" s="251"/>
      <c r="BY57" s="249"/>
      <c r="BZ57" s="249"/>
      <c r="CA57" s="250"/>
      <c r="CB57" s="251"/>
      <c r="CC57" s="249"/>
      <c r="CD57" s="249"/>
      <c r="CE57" s="250"/>
      <c r="CF57" s="435"/>
      <c r="CG57" s="435"/>
      <c r="CH57" s="435"/>
      <c r="CI57" s="435"/>
      <c r="CJ57" s="435"/>
      <c r="CK57" s="435"/>
      <c r="CL57" s="435"/>
      <c r="CM57" s="435"/>
      <c r="CN57" s="436">
        <f t="shared" si="3"/>
        <v>0</v>
      </c>
      <c r="CO57" s="436"/>
      <c r="CP57" s="436"/>
      <c r="CQ57" s="436"/>
      <c r="CR57" s="436"/>
      <c r="CS57" s="436"/>
    </row>
    <row r="58" spans="1:97" customFormat="1" ht="15.75" customHeight="1" x14ac:dyDescent="0.35">
      <c r="A58" s="212">
        <v>1.1111111111111112E-2</v>
      </c>
      <c r="B58" s="95">
        <f t="shared" si="2"/>
        <v>0.29166666666925367</v>
      </c>
      <c r="C58" s="214" t="str">
        <f>IF(ISNA(VLOOKUP(D58,[2]listing!$A$1:$E$80,4,FALSE)),"NN",VLOOKUP(D58,[2]listing!$A$1:$E$80,4,FALSE))</f>
        <v>NN</v>
      </c>
      <c r="D58" s="305"/>
      <c r="E58" s="300">
        <v>36526.625</v>
      </c>
      <c r="F58" s="298">
        <v>36526.947222222225</v>
      </c>
      <c r="G58" s="299">
        <v>4.1666666666666664E-2</v>
      </c>
      <c r="H58" s="222" t="str" cm="1">
        <f t="array" ref="H58">IF(SUMPRODUCT(--ISNUMBER(SEARCH(BOUTIQUES,D58))) &gt;0, "XC",IF(ISNUMBER(SEARCH("pool",D58)),"P",IF(ISNUMBER(SEARCH("int",D58)),"I",IF(ISNUMBER(SEARCH("HAP",$G$1))," "))))</f>
        <v xml:space="preserve"> </v>
      </c>
      <c r="I58" s="248"/>
      <c r="J58" s="249"/>
      <c r="K58" s="250"/>
      <c r="L58" s="251"/>
      <c r="M58" s="249"/>
      <c r="N58" s="249"/>
      <c r="O58" s="250"/>
      <c r="P58" s="251"/>
      <c r="Q58" s="249"/>
      <c r="R58" s="249"/>
      <c r="S58" s="250"/>
      <c r="T58" s="251"/>
      <c r="U58" s="249"/>
      <c r="V58" s="249"/>
      <c r="W58" s="250"/>
      <c r="X58" s="251"/>
      <c r="Y58" s="249"/>
      <c r="Z58" s="249"/>
      <c r="AA58" s="250"/>
      <c r="AB58" s="251"/>
      <c r="AC58" s="249"/>
      <c r="AD58" s="249"/>
      <c r="AE58" s="250"/>
      <c r="AF58" s="251"/>
      <c r="AG58" s="249"/>
      <c r="AH58" s="249"/>
      <c r="AI58" s="250"/>
      <c r="AJ58" s="251"/>
      <c r="AK58" s="249"/>
      <c r="AL58" s="249"/>
      <c r="AM58" s="250"/>
      <c r="AN58" s="251"/>
      <c r="AO58" s="249"/>
      <c r="AP58" s="249"/>
      <c r="AQ58" s="250"/>
      <c r="AR58" s="251"/>
      <c r="AS58" s="249"/>
      <c r="AT58" s="249"/>
      <c r="AU58" s="250"/>
      <c r="AV58" s="251"/>
      <c r="AW58" s="249"/>
      <c r="AX58" s="249"/>
      <c r="AY58" s="250"/>
      <c r="AZ58" s="251"/>
      <c r="BA58" s="249"/>
      <c r="BB58" s="249"/>
      <c r="BC58" s="250"/>
      <c r="BD58" s="251"/>
      <c r="BE58" s="249"/>
      <c r="BF58" s="249"/>
      <c r="BG58" s="250"/>
      <c r="BH58" s="251"/>
      <c r="BI58" s="249"/>
      <c r="BJ58" s="249"/>
      <c r="BK58" s="250"/>
      <c r="BL58" s="251"/>
      <c r="BM58" s="249"/>
      <c r="BN58" s="249"/>
      <c r="BO58" s="250"/>
      <c r="BP58" s="251"/>
      <c r="BQ58" s="249"/>
      <c r="BR58" s="249"/>
      <c r="BS58" s="250"/>
      <c r="BT58" s="251"/>
      <c r="BU58" s="249"/>
      <c r="BV58" s="249"/>
      <c r="BW58" s="250"/>
      <c r="BX58" s="251"/>
      <c r="BY58" s="249"/>
      <c r="BZ58" s="249"/>
      <c r="CA58" s="250"/>
      <c r="CB58" s="251"/>
      <c r="CC58" s="249"/>
      <c r="CD58" s="249"/>
      <c r="CE58" s="250"/>
      <c r="CF58" s="435"/>
      <c r="CG58" s="435"/>
      <c r="CH58" s="435"/>
      <c r="CI58" s="435"/>
      <c r="CJ58" s="435"/>
      <c r="CK58" s="435"/>
      <c r="CL58" s="435"/>
      <c r="CM58" s="435"/>
      <c r="CN58" s="436">
        <f t="shared" si="3"/>
        <v>0</v>
      </c>
      <c r="CO58" s="436"/>
      <c r="CP58" s="436"/>
      <c r="CQ58" s="436"/>
      <c r="CR58" s="436"/>
      <c r="CS58" s="436"/>
    </row>
    <row r="59" spans="1:97" customFormat="1" ht="15.75" customHeight="1" thickBot="1" x14ac:dyDescent="0.4">
      <c r="A59" s="212">
        <v>1.1111111111111112E-2</v>
      </c>
      <c r="B59" s="95">
        <f t="shared" si="2"/>
        <v>0.29166666666925367</v>
      </c>
      <c r="C59" s="214" t="str">
        <f>IF(ISNA(VLOOKUP(D59,[2]listing!$A$1:$E$80,4,FALSE)),"NN",VLOOKUP(D59,[2]listing!$A$1:$E$80,4,FALSE))</f>
        <v>NN</v>
      </c>
      <c r="D59" s="305"/>
      <c r="E59" s="300">
        <v>36526.625</v>
      </c>
      <c r="F59" s="298">
        <v>36526.947222222225</v>
      </c>
      <c r="G59" s="299">
        <v>4.1666666666666664E-2</v>
      </c>
      <c r="H59" s="222" t="str" cm="1">
        <f t="array" ref="H59">IF(SUMPRODUCT(--ISNUMBER(SEARCH(BOUTIQUES,D59))) &gt;0, "XC",IF(ISNUMBER(SEARCH("pool",D59)),"P",IF(ISNUMBER(SEARCH("int",D59)),"I",IF(ISNUMBER(SEARCH("HAP",$G$1))," "))))</f>
        <v xml:space="preserve"> </v>
      </c>
      <c r="I59" s="248"/>
      <c r="J59" s="249"/>
      <c r="K59" s="250"/>
      <c r="L59" s="251"/>
      <c r="M59" s="164"/>
      <c r="N59" s="164"/>
      <c r="O59" s="155"/>
      <c r="P59" s="163"/>
      <c r="Q59" s="164"/>
      <c r="R59" s="164"/>
      <c r="S59" s="155"/>
      <c r="T59" s="163"/>
      <c r="U59" s="164"/>
      <c r="V59" s="164"/>
      <c r="W59" s="155"/>
      <c r="X59" s="163"/>
      <c r="Y59" s="164"/>
      <c r="Z59" s="164"/>
      <c r="AA59" s="155"/>
      <c r="AB59" s="163"/>
      <c r="AC59" s="164"/>
      <c r="AD59" s="164"/>
      <c r="AE59" s="155"/>
      <c r="AF59" s="163"/>
      <c r="AG59" s="164"/>
      <c r="AH59" s="164"/>
      <c r="AI59" s="155"/>
      <c r="AJ59" s="163"/>
      <c r="AK59" s="164"/>
      <c r="AL59" s="164"/>
      <c r="AM59" s="155"/>
      <c r="AN59" s="163"/>
      <c r="AO59" s="164"/>
      <c r="AP59" s="164"/>
      <c r="AQ59" s="155"/>
      <c r="AR59" s="163"/>
      <c r="AS59" s="164"/>
      <c r="AT59" s="249"/>
      <c r="AU59" s="250"/>
      <c r="AV59" s="251"/>
      <c r="AW59" s="249"/>
      <c r="AX59" s="249"/>
      <c r="AY59" s="250"/>
      <c r="AZ59" s="251"/>
      <c r="BA59" s="249"/>
      <c r="BB59" s="249"/>
      <c r="BC59" s="250"/>
      <c r="BD59" s="251"/>
      <c r="BE59" s="249"/>
      <c r="BF59" s="249"/>
      <c r="BG59" s="250"/>
      <c r="BH59" s="251"/>
      <c r="BI59" s="249"/>
      <c r="BJ59" s="249"/>
      <c r="BK59" s="250"/>
      <c r="BL59" s="251"/>
      <c r="BM59" s="249"/>
      <c r="BN59" s="249"/>
      <c r="BO59" s="250"/>
      <c r="BP59" s="251"/>
      <c r="BQ59" s="249"/>
      <c r="BR59" s="249"/>
      <c r="BS59" s="250"/>
      <c r="BT59" s="251"/>
      <c r="BU59" s="249"/>
      <c r="BV59" s="249"/>
      <c r="BW59" s="250"/>
      <c r="BX59" s="251"/>
      <c r="BY59" s="249"/>
      <c r="BZ59" s="249"/>
      <c r="CA59" s="250"/>
      <c r="CB59" s="251"/>
      <c r="CC59" s="249"/>
      <c r="CD59" s="249"/>
      <c r="CE59" s="250"/>
      <c r="CF59" s="435"/>
      <c r="CG59" s="435"/>
      <c r="CH59" s="435"/>
      <c r="CI59" s="435"/>
      <c r="CJ59" s="435"/>
      <c r="CK59" s="435"/>
      <c r="CL59" s="435"/>
      <c r="CM59" s="435"/>
      <c r="CN59" s="436">
        <f t="shared" si="3"/>
        <v>0</v>
      </c>
      <c r="CO59" s="436"/>
      <c r="CP59" s="436"/>
      <c r="CQ59" s="436"/>
      <c r="CR59" s="436"/>
      <c r="CS59" s="436"/>
    </row>
    <row r="60" spans="1:97" customFormat="1" ht="15" thickBot="1" x14ac:dyDescent="0.4">
      <c r="A60" s="212">
        <v>1.1111111111111112E-2</v>
      </c>
      <c r="B60" s="95">
        <f t="shared" si="2"/>
        <v>0.29166666666925367</v>
      </c>
      <c r="C60" s="215" t="str">
        <f>IF(ISNA(VLOOKUP(D60,[2]listing!$A$1:$E$80,4,FALSE)),"NN",VLOOKUP(D60,[2]listing!$A$1:$E$80,4,FALSE))</f>
        <v>NN</v>
      </c>
      <c r="D60" s="306"/>
      <c r="E60" s="300">
        <v>36526.625</v>
      </c>
      <c r="F60" s="298">
        <v>36526.947222222225</v>
      </c>
      <c r="G60" s="299">
        <v>4.1666666666666664E-2</v>
      </c>
      <c r="H60" s="222" t="str" cm="1">
        <f t="array" ref="H60">IF(SUMPRODUCT(--ISNUMBER(SEARCH(BOUTIQUES,D60))) &gt;0, "XC",IF(ISNUMBER(SEARCH("pool",D60)),"P",IF(ISNUMBER(SEARCH("int",D60)),"I",IF(ISNUMBER(SEARCH("HAP",$G$1))," "))))</f>
        <v xml:space="preserve"> </v>
      </c>
      <c r="I60" s="253"/>
      <c r="J60" s="164"/>
      <c r="K60" s="155"/>
      <c r="L60" s="163"/>
      <c r="M60" s="52"/>
      <c r="N60" s="52"/>
      <c r="O60" s="52"/>
      <c r="P60" s="52"/>
      <c r="Q60" s="52"/>
      <c r="R60" s="52"/>
      <c r="S60" s="52"/>
      <c r="T60" s="52"/>
      <c r="U60" s="52"/>
      <c r="V60" s="52"/>
      <c r="W60" s="52"/>
      <c r="X60" s="52"/>
      <c r="Y60" s="52"/>
      <c r="Z60" s="52"/>
      <c r="AA60" s="52"/>
      <c r="AB60" s="52"/>
      <c r="AC60" s="52"/>
      <c r="AD60" s="52"/>
      <c r="AE60" s="52"/>
      <c r="AF60" s="52"/>
      <c r="AG60" s="52"/>
      <c r="AH60" s="52"/>
      <c r="AI60" s="52"/>
      <c r="AJ60" s="52"/>
      <c r="AK60" s="52"/>
      <c r="AL60" s="52"/>
      <c r="AM60" s="52"/>
      <c r="AN60" s="52"/>
      <c r="AO60" s="52"/>
      <c r="AP60" s="52"/>
      <c r="AQ60" s="52"/>
      <c r="AR60" s="52"/>
      <c r="AS60" s="52"/>
      <c r="AT60" s="164"/>
      <c r="AU60" s="155"/>
      <c r="AV60" s="163"/>
      <c r="AW60" s="164"/>
      <c r="AX60" s="164"/>
      <c r="AY60" s="155"/>
      <c r="AZ60" s="163"/>
      <c r="BA60" s="164"/>
      <c r="BB60" s="164"/>
      <c r="BC60" s="155"/>
      <c r="BD60" s="163"/>
      <c r="BE60" s="164"/>
      <c r="BF60" s="164"/>
      <c r="BG60" s="155"/>
      <c r="BH60" s="163"/>
      <c r="BI60" s="164"/>
      <c r="BJ60" s="164"/>
      <c r="BK60" s="155"/>
      <c r="BL60" s="163"/>
      <c r="BM60" s="164"/>
      <c r="BN60" s="164"/>
      <c r="BO60" s="155"/>
      <c r="BP60" s="163"/>
      <c r="BQ60" s="164"/>
      <c r="BR60" s="164"/>
      <c r="BS60" s="155"/>
      <c r="BT60" s="163"/>
      <c r="BU60" s="164"/>
      <c r="BV60" s="164"/>
      <c r="BW60" s="155"/>
      <c r="BX60" s="163"/>
      <c r="BY60" s="164"/>
      <c r="BZ60" s="164"/>
      <c r="CA60" s="155"/>
      <c r="CB60" s="163"/>
      <c r="CC60" s="164"/>
      <c r="CD60" s="164"/>
      <c r="CE60" s="155"/>
      <c r="CF60" s="437"/>
      <c r="CG60" s="437"/>
      <c r="CH60" s="437"/>
      <c r="CI60" s="437"/>
      <c r="CJ60" s="437"/>
      <c r="CK60" s="437"/>
      <c r="CL60" s="437"/>
      <c r="CM60" s="437"/>
      <c r="CN60" s="438">
        <f t="shared" si="3"/>
        <v>0</v>
      </c>
      <c r="CO60" s="438"/>
      <c r="CP60" s="438"/>
      <c r="CQ60" s="438"/>
      <c r="CR60" s="438"/>
      <c r="CS60" s="438"/>
    </row>
    <row r="61" spans="1:97" customFormat="1" ht="19" customHeight="1" thickBot="1" x14ac:dyDescent="0.4">
      <c r="A61" s="212"/>
      <c r="B61" s="86"/>
      <c r="C61" s="178"/>
      <c r="D61" s="310"/>
      <c r="E61" s="310"/>
      <c r="F61" s="310"/>
      <c r="G61" s="310"/>
      <c r="H61" s="52"/>
      <c r="I61" s="52"/>
      <c r="J61" s="52"/>
      <c r="K61" s="52"/>
      <c r="L61" s="52"/>
      <c r="M61" s="357"/>
      <c r="N61" s="357"/>
      <c r="O61" s="358"/>
      <c r="P61" s="397" t="s">
        <v>5</v>
      </c>
      <c r="Q61" s="398"/>
      <c r="R61" s="398"/>
      <c r="S61" s="399"/>
      <c r="T61" s="397" t="s">
        <v>6</v>
      </c>
      <c r="U61" s="398"/>
      <c r="V61" s="398"/>
      <c r="W61" s="399"/>
      <c r="X61" s="397" t="s">
        <v>7</v>
      </c>
      <c r="Y61" s="398"/>
      <c r="Z61" s="398"/>
      <c r="AA61" s="399"/>
      <c r="AB61" s="397" t="s">
        <v>8</v>
      </c>
      <c r="AC61" s="398"/>
      <c r="AD61" s="398"/>
      <c r="AE61" s="399"/>
      <c r="AF61" s="397" t="s">
        <v>9</v>
      </c>
      <c r="AG61" s="398"/>
      <c r="AH61" s="398"/>
      <c r="AI61" s="399"/>
      <c r="AJ61" s="397" t="s">
        <v>10</v>
      </c>
      <c r="AK61" s="398"/>
      <c r="AL61" s="398"/>
      <c r="AM61" s="399"/>
      <c r="AN61" s="397" t="s">
        <v>11</v>
      </c>
      <c r="AO61" s="398"/>
      <c r="AP61" s="398"/>
      <c r="AQ61" s="399"/>
      <c r="AR61" s="356" t="s">
        <v>12</v>
      </c>
      <c r="AS61" s="357"/>
      <c r="AT61" s="52"/>
      <c r="AU61" s="52"/>
      <c r="AV61" s="52"/>
      <c r="AW61" s="52"/>
      <c r="AX61" s="52"/>
      <c r="AY61" s="52"/>
      <c r="AZ61" s="52"/>
      <c r="BA61" s="52"/>
      <c r="BB61" s="52"/>
      <c r="BC61" s="52"/>
      <c r="BD61" s="52"/>
      <c r="BE61" s="52"/>
      <c r="BF61" s="52"/>
      <c r="BG61" s="52"/>
      <c r="BH61" s="52"/>
      <c r="BI61" s="52"/>
      <c r="BJ61" s="52"/>
      <c r="BK61" s="52"/>
      <c r="BL61" s="52"/>
      <c r="BM61" s="52"/>
      <c r="BN61" s="52"/>
      <c r="BO61" s="52"/>
      <c r="BP61" s="52"/>
      <c r="BQ61" s="52"/>
      <c r="BR61" s="52"/>
      <c r="BS61" s="52"/>
      <c r="BT61" s="52"/>
      <c r="BU61" s="52"/>
      <c r="BV61" s="52"/>
      <c r="BW61" s="52"/>
      <c r="BX61" s="52"/>
      <c r="BY61" s="52"/>
      <c r="BZ61" s="52"/>
      <c r="CA61" s="52"/>
      <c r="CB61" s="52"/>
      <c r="CC61" s="52"/>
      <c r="CD61" s="52"/>
      <c r="CE61" s="52"/>
      <c r="CF61" s="439" t="s">
        <v>111</v>
      </c>
      <c r="CG61" s="440"/>
      <c r="CH61" s="440"/>
      <c r="CI61" s="440"/>
      <c r="CJ61" s="440"/>
      <c r="CK61" s="440"/>
      <c r="CL61" s="440"/>
      <c r="CM61" s="441"/>
      <c r="CN61" s="442"/>
      <c r="CO61" s="442"/>
      <c r="CP61" s="442"/>
      <c r="CQ61" s="442"/>
      <c r="CR61" s="442"/>
      <c r="CS61" s="442"/>
    </row>
    <row r="62" spans="1:97" customFormat="1" ht="15.75" customHeight="1" thickBot="1" x14ac:dyDescent="0.4">
      <c r="A62" s="212"/>
      <c r="B62" s="86"/>
      <c r="C62" s="178"/>
      <c r="D62" s="351" t="s">
        <v>2</v>
      </c>
      <c r="E62" s="433" t="s">
        <v>59</v>
      </c>
      <c r="F62" s="434"/>
      <c r="G62" s="352" t="s">
        <v>58</v>
      </c>
      <c r="H62" s="397" t="s">
        <v>3</v>
      </c>
      <c r="I62" s="398"/>
      <c r="J62" s="398"/>
      <c r="K62" s="399"/>
      <c r="L62" s="356" t="s">
        <v>4</v>
      </c>
      <c r="M62" s="255" t="s">
        <v>29</v>
      </c>
      <c r="N62" s="255" t="s">
        <v>29</v>
      </c>
      <c r="O62" s="256" t="s">
        <v>29</v>
      </c>
      <c r="P62" s="254" t="s">
        <v>24</v>
      </c>
      <c r="Q62" s="255" t="s">
        <v>29</v>
      </c>
      <c r="R62" s="255" t="s">
        <v>29</v>
      </c>
      <c r="S62" s="256" t="s">
        <v>29</v>
      </c>
      <c r="T62" s="254" t="s">
        <v>29</v>
      </c>
      <c r="U62" s="255" t="s">
        <v>29</v>
      </c>
      <c r="V62" s="255" t="s">
        <v>29</v>
      </c>
      <c r="W62" s="257" t="s">
        <v>29</v>
      </c>
      <c r="X62" s="258" t="s">
        <v>25</v>
      </c>
      <c r="Y62" s="255" t="s">
        <v>25</v>
      </c>
      <c r="Z62" s="255" t="s">
        <v>25</v>
      </c>
      <c r="AA62" s="256" t="s">
        <v>26</v>
      </c>
      <c r="AB62" s="254" t="s">
        <v>30</v>
      </c>
      <c r="AC62" s="255" t="s">
        <v>30</v>
      </c>
      <c r="AD62" s="255" t="s">
        <v>30</v>
      </c>
      <c r="AE62" s="256" t="s">
        <v>30</v>
      </c>
      <c r="AF62" s="254" t="s">
        <v>30</v>
      </c>
      <c r="AG62" s="255" t="s">
        <v>30</v>
      </c>
      <c r="AH62" s="255" t="s">
        <v>30</v>
      </c>
      <c r="AI62" s="256" t="s">
        <v>30</v>
      </c>
      <c r="AJ62" s="254" t="s">
        <v>30</v>
      </c>
      <c r="AK62" s="255" t="s">
        <v>30</v>
      </c>
      <c r="AL62" s="255" t="s">
        <v>30</v>
      </c>
      <c r="AM62" s="256" t="s">
        <v>30</v>
      </c>
      <c r="AN62" s="254" t="s">
        <v>30</v>
      </c>
      <c r="AO62" s="255" t="s">
        <v>82</v>
      </c>
      <c r="AP62" s="255"/>
      <c r="AQ62" s="259"/>
      <c r="AR62" s="254"/>
      <c r="AS62" s="255"/>
      <c r="AT62" s="357"/>
      <c r="AU62" s="358"/>
      <c r="AV62" s="397" t="s">
        <v>13</v>
      </c>
      <c r="AW62" s="398"/>
      <c r="AX62" s="398"/>
      <c r="AY62" s="399"/>
      <c r="AZ62" s="397" t="s">
        <v>14</v>
      </c>
      <c r="BA62" s="398"/>
      <c r="BB62" s="398"/>
      <c r="BC62" s="399"/>
      <c r="BD62" s="397" t="s">
        <v>15</v>
      </c>
      <c r="BE62" s="398"/>
      <c r="BF62" s="398"/>
      <c r="BG62" s="399"/>
      <c r="BH62" s="397" t="s">
        <v>16</v>
      </c>
      <c r="BI62" s="398"/>
      <c r="BJ62" s="398"/>
      <c r="BK62" s="399"/>
      <c r="BL62" s="397" t="s">
        <v>17</v>
      </c>
      <c r="BM62" s="398"/>
      <c r="BN62" s="398"/>
      <c r="BO62" s="399"/>
      <c r="BP62" s="397" t="s">
        <v>18</v>
      </c>
      <c r="BQ62" s="398"/>
      <c r="BR62" s="398"/>
      <c r="BS62" s="399"/>
      <c r="BT62" s="397" t="s">
        <v>19</v>
      </c>
      <c r="BU62" s="398"/>
      <c r="BV62" s="398"/>
      <c r="BW62" s="399"/>
      <c r="BX62" s="397" t="s">
        <v>20</v>
      </c>
      <c r="BY62" s="398"/>
      <c r="BZ62" s="398"/>
      <c r="CA62" s="399"/>
      <c r="CB62" s="397" t="s">
        <v>21</v>
      </c>
      <c r="CC62" s="398"/>
      <c r="CD62" s="398"/>
      <c r="CE62" s="399"/>
      <c r="CF62" s="425" t="s">
        <v>22</v>
      </c>
      <c r="CG62" s="426"/>
      <c r="CH62" s="426"/>
      <c r="CI62" s="427"/>
      <c r="CJ62" s="425" t="s">
        <v>23</v>
      </c>
      <c r="CK62" s="426"/>
      <c r="CL62" s="426"/>
      <c r="CM62" s="427"/>
      <c r="CN62" s="428"/>
      <c r="CO62" s="429"/>
      <c r="CP62" s="429"/>
      <c r="CQ62" s="429"/>
      <c r="CR62" s="429"/>
      <c r="CS62" s="429"/>
    </row>
    <row r="63" spans="1:97" customFormat="1" ht="15.75" customHeight="1" x14ac:dyDescent="0.35">
      <c r="A63" s="212">
        <v>1.1111111111111112E-2</v>
      </c>
      <c r="B63" s="179">
        <f>SUM(F63-E63)-G63+A63</f>
        <v>0.29166666666197771</v>
      </c>
      <c r="C63" s="207"/>
      <c r="D63" s="290"/>
      <c r="E63" s="291">
        <v>36526.318055555559</v>
      </c>
      <c r="F63" s="292">
        <v>36526.640277777777</v>
      </c>
      <c r="G63" s="293">
        <v>4.1666666666666664E-2</v>
      </c>
      <c r="H63" s="254" t="s">
        <v>29</v>
      </c>
      <c r="I63" s="255" t="s">
        <v>29</v>
      </c>
      <c r="J63" s="255" t="s">
        <v>29</v>
      </c>
      <c r="K63" s="256" t="s">
        <v>29</v>
      </c>
      <c r="L63" s="254" t="s">
        <v>29</v>
      </c>
      <c r="M63" s="262"/>
      <c r="N63" s="262"/>
      <c r="O63" s="263"/>
      <c r="P63" s="261"/>
      <c r="Q63" s="262"/>
      <c r="R63" s="262"/>
      <c r="S63" s="263"/>
      <c r="T63" s="261"/>
      <c r="U63" s="262"/>
      <c r="V63" s="262" t="s">
        <v>83</v>
      </c>
      <c r="W63" s="264" t="s">
        <v>26</v>
      </c>
      <c r="X63" s="265" t="s">
        <v>29</v>
      </c>
      <c r="Y63" s="262" t="s">
        <v>29</v>
      </c>
      <c r="Z63" s="262" t="s">
        <v>29</v>
      </c>
      <c r="AA63" s="263" t="s">
        <v>29</v>
      </c>
      <c r="AB63" s="261" t="s">
        <v>29</v>
      </c>
      <c r="AC63" s="262" t="s">
        <v>29</v>
      </c>
      <c r="AD63" s="262" t="s">
        <v>29</v>
      </c>
      <c r="AE63" s="263" t="s">
        <v>29</v>
      </c>
      <c r="AF63" s="261" t="s">
        <v>30</v>
      </c>
      <c r="AG63" s="262" t="s">
        <v>30</v>
      </c>
      <c r="AH63" s="262" t="s">
        <v>30</v>
      </c>
      <c r="AI63" s="266" t="s">
        <v>30</v>
      </c>
      <c r="AJ63" s="267" t="s">
        <v>25</v>
      </c>
      <c r="AK63" s="262" t="s">
        <v>25</v>
      </c>
      <c r="AL63" s="262" t="s">
        <v>25</v>
      </c>
      <c r="AM63" s="263" t="s">
        <v>26</v>
      </c>
      <c r="AN63" s="261" t="s">
        <v>30</v>
      </c>
      <c r="AO63" s="262" t="s">
        <v>30</v>
      </c>
      <c r="AP63" s="262" t="s">
        <v>30</v>
      </c>
      <c r="AQ63" s="266" t="s">
        <v>30</v>
      </c>
      <c r="AR63" s="261" t="s">
        <v>29</v>
      </c>
      <c r="AS63" s="262" t="s">
        <v>29</v>
      </c>
      <c r="AT63" s="255"/>
      <c r="AU63" s="256"/>
      <c r="AV63" s="260"/>
      <c r="AW63" s="255"/>
      <c r="AX63" s="255"/>
      <c r="AY63" s="256"/>
      <c r="AZ63" s="254"/>
      <c r="BA63" s="255"/>
      <c r="BB63" s="255"/>
      <c r="BC63" s="256"/>
      <c r="BD63" s="260"/>
      <c r="BE63" s="255"/>
      <c r="BF63" s="255"/>
      <c r="BG63" s="259"/>
      <c r="BH63" s="254"/>
      <c r="BI63" s="255"/>
      <c r="BJ63" s="255"/>
      <c r="BK63" s="256"/>
      <c r="BL63" s="254"/>
      <c r="BM63" s="255"/>
      <c r="BN63" s="255"/>
      <c r="BO63" s="256"/>
      <c r="BP63" s="254"/>
      <c r="BQ63" s="255"/>
      <c r="BR63" s="255"/>
      <c r="BS63" s="256"/>
      <c r="BT63" s="254"/>
      <c r="BU63" s="255"/>
      <c r="BV63" s="255"/>
      <c r="BW63" s="256"/>
      <c r="BX63" s="254"/>
      <c r="BY63" s="255"/>
      <c r="BZ63" s="255"/>
      <c r="CA63" s="256"/>
      <c r="CB63" s="254"/>
      <c r="CC63" s="255"/>
      <c r="CD63" s="255"/>
      <c r="CE63" s="256"/>
      <c r="CF63" s="416"/>
      <c r="CG63" s="417"/>
      <c r="CH63" s="417"/>
      <c r="CI63" s="418"/>
      <c r="CJ63" s="416"/>
      <c r="CK63" s="417"/>
      <c r="CL63" s="417"/>
      <c r="CM63" s="418"/>
      <c r="CN63" s="419">
        <f>D63</f>
        <v>0</v>
      </c>
      <c r="CO63" s="420"/>
      <c r="CP63" s="420"/>
      <c r="CQ63" s="420"/>
      <c r="CR63" s="420"/>
      <c r="CS63" s="421"/>
    </row>
    <row r="64" spans="1:97" customFormat="1" ht="15.75" customHeight="1" x14ac:dyDescent="0.35">
      <c r="A64" s="212">
        <v>1.1111111111111112E-2</v>
      </c>
      <c r="B64" s="96">
        <f>SUM(F64-E64)-G64+A64</f>
        <v>0.29166666666925367</v>
      </c>
      <c r="C64" s="208"/>
      <c r="D64" s="245"/>
      <c r="E64" s="302">
        <v>36526.490277777775</v>
      </c>
      <c r="F64" s="298">
        <v>36526.8125</v>
      </c>
      <c r="G64" s="311">
        <v>4.1666666666666664E-2</v>
      </c>
      <c r="H64" s="261"/>
      <c r="I64" s="262"/>
      <c r="J64" s="262"/>
      <c r="K64" s="263"/>
      <c r="L64" s="261"/>
      <c r="M64" s="262"/>
      <c r="N64" s="262"/>
      <c r="O64" s="263"/>
      <c r="P64" s="261"/>
      <c r="Q64" s="262"/>
      <c r="R64" s="262"/>
      <c r="S64" s="263"/>
      <c r="T64" s="261"/>
      <c r="U64" s="262"/>
      <c r="V64" s="262"/>
      <c r="W64" s="263"/>
      <c r="X64" s="261"/>
      <c r="Y64" s="262"/>
      <c r="Z64" s="262"/>
      <c r="AA64" s="263" t="s">
        <v>83</v>
      </c>
      <c r="AB64" s="261" t="s">
        <v>29</v>
      </c>
      <c r="AC64" s="262" t="s">
        <v>29</v>
      </c>
      <c r="AD64" s="262" t="s">
        <v>29</v>
      </c>
      <c r="AE64" s="263" t="s">
        <v>29</v>
      </c>
      <c r="AF64" s="261" t="s">
        <v>29</v>
      </c>
      <c r="AG64" s="262" t="s">
        <v>29</v>
      </c>
      <c r="AH64" s="262" t="s">
        <v>29</v>
      </c>
      <c r="AI64" s="263" t="s">
        <v>29</v>
      </c>
      <c r="AJ64" s="261" t="s">
        <v>29</v>
      </c>
      <c r="AK64" s="262" t="s">
        <v>29</v>
      </c>
      <c r="AL64" s="262" t="s">
        <v>29</v>
      </c>
      <c r="AM64" s="263" t="s">
        <v>29</v>
      </c>
      <c r="AN64" s="261" t="s">
        <v>29</v>
      </c>
      <c r="AO64" s="262" t="s">
        <v>29</v>
      </c>
      <c r="AP64" s="262" t="s">
        <v>29</v>
      </c>
      <c r="AQ64" s="263" t="s">
        <v>29</v>
      </c>
      <c r="AR64" s="267" t="s">
        <v>25</v>
      </c>
      <c r="AS64" s="262" t="s">
        <v>25</v>
      </c>
      <c r="AT64" s="262" t="s">
        <v>29</v>
      </c>
      <c r="AU64" s="263" t="s">
        <v>29</v>
      </c>
      <c r="AV64" s="261" t="s">
        <v>29</v>
      </c>
      <c r="AW64" s="262" t="s">
        <v>29</v>
      </c>
      <c r="AX64" s="262" t="s">
        <v>29</v>
      </c>
      <c r="AY64" s="263" t="s">
        <v>29</v>
      </c>
      <c r="AZ64" s="261" t="s">
        <v>30</v>
      </c>
      <c r="BA64" s="262" t="s">
        <v>24</v>
      </c>
      <c r="BB64" s="262" t="s">
        <v>82</v>
      </c>
      <c r="BC64" s="263"/>
      <c r="BD64" s="261"/>
      <c r="BE64" s="262"/>
      <c r="BF64" s="262"/>
      <c r="BG64" s="263"/>
      <c r="BH64" s="261"/>
      <c r="BI64" s="262"/>
      <c r="BJ64" s="262"/>
      <c r="BK64" s="263"/>
      <c r="BL64" s="261"/>
      <c r="BM64" s="262"/>
      <c r="BN64" s="262"/>
      <c r="BO64" s="263"/>
      <c r="BP64" s="261"/>
      <c r="BQ64" s="262"/>
      <c r="BR64" s="262"/>
      <c r="BS64" s="263"/>
      <c r="BT64" s="261"/>
      <c r="BU64" s="262"/>
      <c r="BV64" s="262"/>
      <c r="BW64" s="263"/>
      <c r="BX64" s="261"/>
      <c r="BY64" s="262"/>
      <c r="BZ64" s="262"/>
      <c r="CA64" s="263"/>
      <c r="CB64" s="261"/>
      <c r="CC64" s="262"/>
      <c r="CD64" s="262"/>
      <c r="CE64" s="263"/>
      <c r="CF64" s="416"/>
      <c r="CG64" s="417"/>
      <c r="CH64" s="417"/>
      <c r="CI64" s="418"/>
      <c r="CJ64" s="416"/>
      <c r="CK64" s="417"/>
      <c r="CL64" s="417"/>
      <c r="CM64" s="418"/>
      <c r="CN64" s="422">
        <f>D64</f>
        <v>0</v>
      </c>
      <c r="CO64" s="423"/>
      <c r="CP64" s="423"/>
      <c r="CQ64" s="423"/>
      <c r="CR64" s="423"/>
      <c r="CS64" s="424"/>
    </row>
    <row r="65" spans="1:97" customFormat="1" ht="15.75" customHeight="1" thickBot="1" x14ac:dyDescent="0.4">
      <c r="A65" s="212">
        <v>1.1111111111111112E-2</v>
      </c>
      <c r="B65" s="96">
        <f>SUM(F65-E65)-G65+A65</f>
        <v>0.33333333333349502</v>
      </c>
      <c r="C65" s="208"/>
      <c r="D65" s="245"/>
      <c r="E65" s="302">
        <v>36526.541666666664</v>
      </c>
      <c r="F65" s="298">
        <v>36526.905555555553</v>
      </c>
      <c r="G65" s="311">
        <v>4.1666666666666664E-2</v>
      </c>
      <c r="H65" s="261"/>
      <c r="I65" s="262"/>
      <c r="J65" s="262"/>
      <c r="K65" s="263"/>
      <c r="L65" s="261"/>
      <c r="M65" s="164"/>
      <c r="N65" s="164"/>
      <c r="O65" s="155"/>
      <c r="P65" s="163"/>
      <c r="Q65" s="164"/>
      <c r="R65" s="164"/>
      <c r="S65" s="155"/>
      <c r="T65" s="163"/>
      <c r="U65" s="164"/>
      <c r="V65" s="164"/>
      <c r="W65" s="155"/>
      <c r="X65" s="163"/>
      <c r="Y65" s="164"/>
      <c r="Z65" s="164"/>
      <c r="AA65" s="155"/>
      <c r="AB65" s="163"/>
      <c r="AC65" s="164"/>
      <c r="AD65" s="164"/>
      <c r="AE65" s="155"/>
      <c r="AF65" s="269"/>
      <c r="AG65" s="270"/>
      <c r="AH65" s="270"/>
      <c r="AI65" s="271" t="s">
        <v>83</v>
      </c>
      <c r="AJ65" s="269" t="s">
        <v>30</v>
      </c>
      <c r="AK65" s="270" t="s">
        <v>30</v>
      </c>
      <c r="AL65" s="270" t="s">
        <v>30</v>
      </c>
      <c r="AM65" s="271" t="s">
        <v>30</v>
      </c>
      <c r="AN65" s="269" t="s">
        <v>30</v>
      </c>
      <c r="AO65" s="270" t="s">
        <v>30</v>
      </c>
      <c r="AP65" s="270" t="s">
        <v>30</v>
      </c>
      <c r="AQ65" s="271" t="s">
        <v>30</v>
      </c>
      <c r="AR65" s="269" t="s">
        <v>30</v>
      </c>
      <c r="AS65" s="270" t="s">
        <v>30</v>
      </c>
      <c r="AT65" s="262" t="s">
        <v>25</v>
      </c>
      <c r="AU65" s="268" t="s">
        <v>26</v>
      </c>
      <c r="AV65" s="261" t="s">
        <v>30</v>
      </c>
      <c r="AW65" s="262" t="s">
        <v>30</v>
      </c>
      <c r="AX65" s="262" t="s">
        <v>30</v>
      </c>
      <c r="AY65" s="266" t="s">
        <v>30</v>
      </c>
      <c r="AZ65" s="261" t="s">
        <v>30</v>
      </c>
      <c r="BA65" s="262" t="s">
        <v>30</v>
      </c>
      <c r="BB65" s="262" t="s">
        <v>30</v>
      </c>
      <c r="BC65" s="263" t="s">
        <v>30</v>
      </c>
      <c r="BD65" s="261" t="s">
        <v>30</v>
      </c>
      <c r="BE65" s="262" t="s">
        <v>30</v>
      </c>
      <c r="BF65" s="262" t="s">
        <v>30</v>
      </c>
      <c r="BG65" s="263" t="s">
        <v>30</v>
      </c>
      <c r="BH65" s="261" t="s">
        <v>30</v>
      </c>
      <c r="BI65" s="262" t="s">
        <v>30</v>
      </c>
      <c r="BJ65" s="262" t="s">
        <v>30</v>
      </c>
      <c r="BK65" s="137" t="s">
        <v>82</v>
      </c>
      <c r="BL65" s="261"/>
      <c r="BM65" s="262"/>
      <c r="BN65" s="262"/>
      <c r="BO65" s="263"/>
      <c r="BP65" s="261"/>
      <c r="BQ65" s="262"/>
      <c r="BR65" s="262"/>
      <c r="BS65" s="263"/>
      <c r="BT65" s="261"/>
      <c r="BU65" s="262"/>
      <c r="BV65" s="262"/>
      <c r="BW65" s="263"/>
      <c r="BX65" s="261"/>
      <c r="BY65" s="262"/>
      <c r="BZ65" s="262"/>
      <c r="CA65" s="263"/>
      <c r="CB65" s="261"/>
      <c r="CC65" s="262"/>
      <c r="CD65" s="262"/>
      <c r="CE65" s="263"/>
      <c r="CF65" s="416"/>
      <c r="CG65" s="417"/>
      <c r="CH65" s="417"/>
      <c r="CI65" s="418"/>
      <c r="CJ65" s="430"/>
      <c r="CK65" s="431"/>
      <c r="CL65" s="431"/>
      <c r="CM65" s="432"/>
      <c r="CN65" s="422">
        <f>D65</f>
        <v>0</v>
      </c>
      <c r="CO65" s="423"/>
      <c r="CP65" s="423"/>
      <c r="CQ65" s="423"/>
      <c r="CR65" s="423"/>
      <c r="CS65" s="424"/>
    </row>
    <row r="66" spans="1:97" ht="15.75" customHeight="1" thickBot="1" x14ac:dyDescent="0.4">
      <c r="A66" s="212">
        <v>1.1111111111111112E-2</v>
      </c>
      <c r="B66" s="110">
        <f>SUM(F66-E66)-G66+A66</f>
        <v>0.29166666666925367</v>
      </c>
      <c r="C66" s="209"/>
      <c r="D66" s="306"/>
      <c r="E66" s="307">
        <v>36526.625</v>
      </c>
      <c r="F66" s="308">
        <v>36526.947222222225</v>
      </c>
      <c r="G66" s="309">
        <v>4.1666666666666664E-2</v>
      </c>
      <c r="H66" s="163"/>
      <c r="I66" s="164"/>
      <c r="J66" s="164"/>
      <c r="K66" s="155"/>
      <c r="L66" s="163"/>
      <c r="AT66" s="270" t="s">
        <v>30</v>
      </c>
      <c r="AU66" s="272" t="s">
        <v>30</v>
      </c>
      <c r="AV66" s="273" t="s">
        <v>25</v>
      </c>
      <c r="AW66" s="270" t="s">
        <v>25</v>
      </c>
      <c r="AX66" s="270" t="s">
        <v>25</v>
      </c>
      <c r="AY66" s="274" t="s">
        <v>26</v>
      </c>
      <c r="AZ66" s="269" t="s">
        <v>29</v>
      </c>
      <c r="BA66" s="270" t="s">
        <v>29</v>
      </c>
      <c r="BB66" s="270" t="s">
        <v>29</v>
      </c>
      <c r="BC66" s="272" t="s">
        <v>29</v>
      </c>
      <c r="BD66" s="269" t="s">
        <v>29</v>
      </c>
      <c r="BE66" s="270" t="s">
        <v>29</v>
      </c>
      <c r="BF66" s="270" t="s">
        <v>29</v>
      </c>
      <c r="BG66" s="272" t="s">
        <v>29</v>
      </c>
      <c r="BH66" s="269" t="s">
        <v>29</v>
      </c>
      <c r="BI66" s="270" t="s">
        <v>29</v>
      </c>
      <c r="BJ66" s="270" t="s">
        <v>29</v>
      </c>
      <c r="BK66" s="272" t="s">
        <v>29</v>
      </c>
      <c r="BL66" s="269" t="s">
        <v>29</v>
      </c>
      <c r="BM66" s="270" t="s">
        <v>29</v>
      </c>
      <c r="BN66" s="270" t="s">
        <v>29</v>
      </c>
      <c r="BO66" s="155" t="s">
        <v>82</v>
      </c>
      <c r="BP66" s="163"/>
      <c r="BQ66" s="164"/>
      <c r="BR66" s="164"/>
      <c r="BS66" s="155"/>
      <c r="BT66" s="163"/>
      <c r="BU66" s="164"/>
      <c r="BV66" s="164"/>
      <c r="BW66" s="155"/>
      <c r="BX66" s="163"/>
      <c r="BY66" s="164"/>
      <c r="BZ66" s="164"/>
      <c r="CA66" s="155"/>
      <c r="CB66" s="269"/>
      <c r="CC66" s="270"/>
      <c r="CD66" s="270"/>
      <c r="CE66" s="271"/>
      <c r="CF66" s="410"/>
      <c r="CG66" s="411"/>
      <c r="CH66" s="411"/>
      <c r="CI66" s="412"/>
      <c r="CJ66" s="410"/>
      <c r="CK66" s="411"/>
      <c r="CL66" s="411"/>
      <c r="CM66" s="412"/>
      <c r="CN66" s="413">
        <f>D66</f>
        <v>0</v>
      </c>
      <c r="CO66" s="414"/>
      <c r="CP66" s="414"/>
      <c r="CQ66" s="414"/>
      <c r="CR66" s="414"/>
      <c r="CS66" s="415"/>
    </row>
    <row r="67" spans="1:97" ht="15" thickBot="1" x14ac:dyDescent="0.4">
      <c r="M67" s="360"/>
      <c r="N67" s="360"/>
      <c r="O67" s="360"/>
      <c r="P67" s="360"/>
      <c r="Q67" s="360"/>
      <c r="R67" s="360"/>
      <c r="S67" s="360"/>
      <c r="T67" s="360"/>
      <c r="U67" s="360"/>
      <c r="V67" s="360"/>
      <c r="W67" s="360"/>
      <c r="X67" s="360"/>
      <c r="Y67" s="360"/>
      <c r="Z67" s="360"/>
      <c r="AA67" s="360"/>
      <c r="AB67" s="360"/>
      <c r="AC67" s="360"/>
      <c r="AD67" s="360"/>
      <c r="AE67" s="361"/>
      <c r="AG67" s="362" t="s">
        <v>67</v>
      </c>
      <c r="AH67" s="363"/>
      <c r="AI67" s="363"/>
      <c r="AJ67" s="363"/>
      <c r="AK67" s="363"/>
      <c r="AL67" s="363"/>
      <c r="AM67" s="363"/>
      <c r="AN67" s="363"/>
      <c r="AO67" s="363"/>
      <c r="AP67" s="363"/>
      <c r="AQ67" s="363"/>
      <c r="AR67" s="363"/>
      <c r="AS67" s="363"/>
    </row>
    <row r="68" spans="1:97" ht="15" thickBot="1" x14ac:dyDescent="0.4">
      <c r="B68" s="94"/>
      <c r="D68" s="405" t="s">
        <v>32</v>
      </c>
      <c r="E68" s="406"/>
      <c r="F68" s="406"/>
      <c r="G68" s="407"/>
      <c r="I68" s="359" t="s">
        <v>31</v>
      </c>
      <c r="J68" s="360"/>
      <c r="K68" s="360"/>
      <c r="L68" s="360"/>
      <c r="M68" s="366"/>
      <c r="N68" s="366"/>
      <c r="O68" s="366"/>
      <c r="P68" s="366"/>
      <c r="Q68" s="366"/>
      <c r="R68" s="366"/>
      <c r="S68" s="366"/>
      <c r="T68" s="366"/>
      <c r="U68" s="366"/>
      <c r="V68" s="366"/>
      <c r="W68" s="366"/>
      <c r="X68" s="366"/>
      <c r="Y68" s="366"/>
      <c r="Z68" s="366"/>
      <c r="AA68" s="366"/>
      <c r="AB68" s="366"/>
      <c r="AC68" s="366"/>
      <c r="AD68" s="366"/>
      <c r="AE68" s="367"/>
      <c r="AG68" s="408" t="s">
        <v>68</v>
      </c>
      <c r="AH68" s="408"/>
      <c r="AI68" s="408"/>
      <c r="AJ68" s="408"/>
      <c r="AK68" s="408"/>
      <c r="AL68" s="408"/>
      <c r="AM68" s="368" t="s">
        <v>113</v>
      </c>
      <c r="AN68" s="368"/>
      <c r="AO68" s="368"/>
      <c r="AP68" s="368"/>
      <c r="AQ68" s="368"/>
      <c r="AR68" s="368"/>
      <c r="AS68" s="368"/>
      <c r="AT68" s="363"/>
      <c r="AU68" s="363"/>
      <c r="AV68" s="363"/>
      <c r="AW68" s="363"/>
      <c r="AX68" s="363"/>
      <c r="AY68" s="363"/>
      <c r="AZ68" s="363"/>
      <c r="BA68" s="363"/>
      <c r="BB68" s="363"/>
      <c r="BC68" s="363"/>
      <c r="BD68" s="363"/>
      <c r="BE68" s="363"/>
      <c r="BF68" s="363"/>
      <c r="BG68" s="363"/>
      <c r="BH68" s="363"/>
      <c r="BI68" s="363"/>
      <c r="BJ68" s="363"/>
      <c r="BK68" s="363"/>
      <c r="BL68" s="364"/>
    </row>
    <row r="69" spans="1:97" ht="15.75" customHeight="1" thickBot="1" x14ac:dyDescent="0.4">
      <c r="B69" s="94"/>
      <c r="D69" s="84"/>
      <c r="E69" s="80">
        <v>36526</v>
      </c>
      <c r="F69" s="81">
        <v>36527</v>
      </c>
      <c r="G69" s="82">
        <v>4.1666666666666664E-2</v>
      </c>
      <c r="I69" s="365"/>
      <c r="J69" s="366"/>
      <c r="K69" s="366"/>
      <c r="L69" s="366"/>
      <c r="M69" s="366"/>
      <c r="N69" s="366"/>
      <c r="O69" s="366"/>
      <c r="P69" s="366"/>
      <c r="Q69" s="366"/>
      <c r="R69" s="366"/>
      <c r="S69" s="366"/>
      <c r="T69" s="366"/>
      <c r="U69" s="366"/>
      <c r="V69" s="366"/>
      <c r="W69" s="366"/>
      <c r="X69" s="366"/>
      <c r="Y69" s="366"/>
      <c r="Z69" s="366"/>
      <c r="AA69" s="366"/>
      <c r="AB69" s="366"/>
      <c r="AC69" s="366"/>
      <c r="AD69" s="366"/>
      <c r="AE69" s="367"/>
      <c r="AG69" s="404">
        <f>FO!A3</f>
        <v>0</v>
      </c>
      <c r="AH69" s="404"/>
      <c r="AI69" s="404"/>
      <c r="AJ69" s="404"/>
      <c r="AK69" s="404"/>
      <c r="AL69" s="404"/>
      <c r="AM69" s="369">
        <f>FO!B3</f>
        <v>0</v>
      </c>
      <c r="AN69" s="369"/>
      <c r="AO69" s="369"/>
      <c r="AP69" s="369"/>
      <c r="AQ69" s="369"/>
      <c r="AR69" s="369"/>
      <c r="AS69" s="369"/>
      <c r="AT69" s="368"/>
      <c r="AU69" s="368"/>
      <c r="AV69" s="368"/>
      <c r="AW69" s="368"/>
      <c r="AX69" s="409" t="s">
        <v>69</v>
      </c>
      <c r="AY69" s="409"/>
      <c r="AZ69" s="409"/>
      <c r="BA69" s="409"/>
      <c r="BB69" s="409"/>
      <c r="BC69" s="409"/>
      <c r="BD69" s="409" t="s">
        <v>70</v>
      </c>
      <c r="BE69" s="409"/>
      <c r="BF69" s="409"/>
      <c r="BG69" s="409" t="s">
        <v>71</v>
      </c>
      <c r="BH69" s="409"/>
      <c r="BI69" s="409"/>
      <c r="BJ69" s="409" t="s">
        <v>72</v>
      </c>
      <c r="BK69" s="409"/>
      <c r="BL69" s="409"/>
    </row>
    <row r="70" spans="1:97" ht="15" thickBot="1" x14ac:dyDescent="0.4">
      <c r="B70" s="94"/>
      <c r="D70" s="84"/>
      <c r="E70" s="80">
        <v>36526</v>
      </c>
      <c r="F70" s="81">
        <v>36527</v>
      </c>
      <c r="G70" s="82">
        <v>4.1666666666666664E-2</v>
      </c>
      <c r="I70" s="365"/>
      <c r="J70" s="366"/>
      <c r="K70" s="366"/>
      <c r="L70" s="366"/>
      <c r="M70" s="366"/>
      <c r="N70" s="366"/>
      <c r="O70" s="366"/>
      <c r="P70" s="366"/>
      <c r="Q70" s="366"/>
      <c r="R70" s="366"/>
      <c r="S70" s="366"/>
      <c r="T70" s="366"/>
      <c r="U70" s="366"/>
      <c r="V70" s="366"/>
      <c r="W70" s="366"/>
      <c r="X70" s="366"/>
      <c r="Y70" s="366"/>
      <c r="Z70" s="366"/>
      <c r="AA70" s="366"/>
      <c r="AB70" s="366"/>
      <c r="AC70" s="366"/>
      <c r="AD70" s="366"/>
      <c r="AE70" s="367"/>
      <c r="AG70" s="404">
        <f>FO!A4</f>
        <v>0</v>
      </c>
      <c r="AH70" s="404"/>
      <c r="AI70" s="404"/>
      <c r="AJ70" s="404"/>
      <c r="AK70" s="404"/>
      <c r="AL70" s="404"/>
      <c r="AM70" s="369">
        <f>FO!B4</f>
        <v>0</v>
      </c>
      <c r="AN70" s="369"/>
      <c r="AO70" s="369"/>
      <c r="AP70" s="369"/>
      <c r="AQ70" s="369"/>
      <c r="AR70" s="369"/>
      <c r="AS70" s="369"/>
      <c r="AT70" s="369"/>
      <c r="AU70" s="369"/>
      <c r="AV70" s="369"/>
      <c r="AW70" s="369"/>
      <c r="AX70" s="403">
        <f>FO!C3</f>
        <v>0</v>
      </c>
      <c r="AY70" s="403"/>
      <c r="AZ70" s="403"/>
      <c r="BA70" s="403"/>
      <c r="BB70" s="403"/>
      <c r="BC70" s="403"/>
      <c r="BD70" s="403">
        <f>FO!D3</f>
        <v>0</v>
      </c>
      <c r="BE70" s="403"/>
      <c r="BF70" s="403"/>
      <c r="BG70" s="403">
        <f>FO!E3</f>
        <v>0</v>
      </c>
      <c r="BH70" s="403"/>
      <c r="BI70" s="403"/>
      <c r="BJ70" s="403">
        <f>BG70-BD70</f>
        <v>0</v>
      </c>
      <c r="BK70" s="403"/>
      <c r="BL70" s="403"/>
    </row>
    <row r="71" spans="1:97" ht="15" thickBot="1" x14ac:dyDescent="0.4">
      <c r="B71" s="94"/>
      <c r="D71" s="84"/>
      <c r="E71" s="80">
        <v>36526</v>
      </c>
      <c r="F71" s="81">
        <v>36527</v>
      </c>
      <c r="G71" s="82">
        <v>4.1666666666666664E-2</v>
      </c>
      <c r="I71" s="365"/>
      <c r="J71" s="366"/>
      <c r="K71" s="366"/>
      <c r="L71" s="366"/>
      <c r="M71" s="366"/>
      <c r="N71" s="366"/>
      <c r="O71" s="366"/>
      <c r="P71" s="366"/>
      <c r="Q71" s="366"/>
      <c r="R71" s="366"/>
      <c r="S71" s="366"/>
      <c r="T71" s="366"/>
      <c r="U71" s="366"/>
      <c r="V71" s="366"/>
      <c r="W71" s="366"/>
      <c r="X71" s="366"/>
      <c r="Y71" s="366"/>
      <c r="Z71" s="366"/>
      <c r="AA71" s="366"/>
      <c r="AB71" s="366"/>
      <c r="AC71" s="366"/>
      <c r="AD71" s="366"/>
      <c r="AE71" s="367"/>
      <c r="AG71" s="404">
        <f>FO!A5</f>
        <v>0</v>
      </c>
      <c r="AH71" s="404"/>
      <c r="AI71" s="404"/>
      <c r="AJ71" s="404"/>
      <c r="AK71" s="404"/>
      <c r="AL71" s="404"/>
      <c r="AM71" s="369">
        <f>FO!B5</f>
        <v>0</v>
      </c>
      <c r="AN71" s="369"/>
      <c r="AO71" s="369"/>
      <c r="AP71" s="369"/>
      <c r="AQ71" s="369"/>
      <c r="AR71" s="369"/>
      <c r="AS71" s="369"/>
      <c r="AT71" s="369"/>
      <c r="AU71" s="369"/>
      <c r="AV71" s="369"/>
      <c r="AW71" s="369"/>
      <c r="AX71" s="403">
        <f>FO!C4</f>
        <v>0</v>
      </c>
      <c r="AY71" s="403"/>
      <c r="AZ71" s="403"/>
      <c r="BA71" s="403"/>
      <c r="BB71" s="403"/>
      <c r="BC71" s="403"/>
      <c r="BD71" s="403">
        <f>FO!D4</f>
        <v>0</v>
      </c>
      <c r="BE71" s="403"/>
      <c r="BF71" s="403"/>
      <c r="BG71" s="403">
        <f>FO!E4</f>
        <v>0</v>
      </c>
      <c r="BH71" s="403"/>
      <c r="BI71" s="403"/>
      <c r="BJ71" s="403">
        <f t="shared" ref="BJ71:BJ77" si="4">BG71-BD71</f>
        <v>0</v>
      </c>
      <c r="BK71" s="403"/>
      <c r="BL71" s="403"/>
    </row>
    <row r="72" spans="1:97" ht="15" thickBot="1" x14ac:dyDescent="0.4">
      <c r="B72" s="94"/>
      <c r="D72" s="84"/>
      <c r="E72" s="80">
        <v>36526</v>
      </c>
      <c r="F72" s="81">
        <v>36527</v>
      </c>
      <c r="G72" s="82">
        <v>4.1666666666666664E-2</v>
      </c>
      <c r="I72" s="365"/>
      <c r="J72" s="366"/>
      <c r="K72" s="366"/>
      <c r="L72" s="366"/>
      <c r="M72" s="366"/>
      <c r="N72" s="366"/>
      <c r="O72" s="366"/>
      <c r="P72" s="366"/>
      <c r="Q72" s="366"/>
      <c r="R72" s="366"/>
      <c r="S72" s="366"/>
      <c r="T72" s="366"/>
      <c r="U72" s="366"/>
      <c r="V72" s="366"/>
      <c r="W72" s="366"/>
      <c r="X72" s="366"/>
      <c r="Y72" s="366"/>
      <c r="Z72" s="366"/>
      <c r="AA72" s="366"/>
      <c r="AB72" s="366"/>
      <c r="AC72" s="366"/>
      <c r="AD72" s="366"/>
      <c r="AE72" s="367"/>
      <c r="AG72" s="404">
        <f>FO!A6</f>
        <v>0</v>
      </c>
      <c r="AH72" s="404"/>
      <c r="AI72" s="404"/>
      <c r="AJ72" s="404"/>
      <c r="AK72" s="404"/>
      <c r="AL72" s="404"/>
      <c r="AM72" s="369">
        <f>FO!B6</f>
        <v>0</v>
      </c>
      <c r="AN72" s="369"/>
      <c r="AO72" s="369"/>
      <c r="AP72" s="369"/>
      <c r="AQ72" s="369"/>
      <c r="AR72" s="369"/>
      <c r="AS72" s="369"/>
      <c r="AT72" s="369"/>
      <c r="AU72" s="369"/>
      <c r="AV72" s="369"/>
      <c r="AW72" s="369"/>
      <c r="AX72" s="403">
        <f>FO!C5</f>
        <v>0</v>
      </c>
      <c r="AY72" s="403"/>
      <c r="AZ72" s="403"/>
      <c r="BA72" s="403"/>
      <c r="BB72" s="403"/>
      <c r="BC72" s="403"/>
      <c r="BD72" s="403">
        <f>FO!D5</f>
        <v>0</v>
      </c>
      <c r="BE72" s="403"/>
      <c r="BF72" s="403"/>
      <c r="BG72" s="403">
        <f>FO!E5</f>
        <v>0</v>
      </c>
      <c r="BH72" s="403"/>
      <c r="BI72" s="403"/>
      <c r="BJ72" s="403">
        <f t="shared" si="4"/>
        <v>0</v>
      </c>
      <c r="BK72" s="403"/>
      <c r="BL72" s="403"/>
    </row>
    <row r="73" spans="1:97" ht="15" thickBot="1" x14ac:dyDescent="0.4">
      <c r="B73" s="94"/>
      <c r="D73" s="84"/>
      <c r="E73" s="80">
        <v>36526</v>
      </c>
      <c r="F73" s="81">
        <v>36527</v>
      </c>
      <c r="G73" s="82">
        <v>4.1666666666666664E-2</v>
      </c>
      <c r="I73" s="365"/>
      <c r="J73" s="366"/>
      <c r="K73" s="366"/>
      <c r="L73" s="366"/>
      <c r="M73" s="366"/>
      <c r="N73" s="366"/>
      <c r="O73" s="366"/>
      <c r="P73" s="366"/>
      <c r="Q73" s="366"/>
      <c r="R73" s="366"/>
      <c r="S73" s="366"/>
      <c r="T73" s="366"/>
      <c r="U73" s="366"/>
      <c r="V73" s="366"/>
      <c r="W73" s="366"/>
      <c r="X73" s="366"/>
      <c r="Y73" s="366"/>
      <c r="Z73" s="366"/>
      <c r="AA73" s="366"/>
      <c r="AB73" s="366"/>
      <c r="AC73" s="366"/>
      <c r="AD73" s="366"/>
      <c r="AE73" s="367"/>
      <c r="AG73" s="404">
        <f>FO!A7</f>
        <v>0</v>
      </c>
      <c r="AH73" s="404"/>
      <c r="AI73" s="404"/>
      <c r="AJ73" s="404"/>
      <c r="AK73" s="404"/>
      <c r="AL73" s="404"/>
      <c r="AM73" s="369">
        <f>FO!B7</f>
        <v>0</v>
      </c>
      <c r="AN73" s="369"/>
      <c r="AO73" s="369"/>
      <c r="AP73" s="369"/>
      <c r="AQ73" s="369"/>
      <c r="AR73" s="369"/>
      <c r="AS73" s="369"/>
      <c r="AT73" s="369"/>
      <c r="AU73" s="369"/>
      <c r="AV73" s="369"/>
      <c r="AW73" s="369"/>
      <c r="AX73" s="403">
        <f>FO!C6</f>
        <v>0</v>
      </c>
      <c r="AY73" s="403"/>
      <c r="AZ73" s="403"/>
      <c r="BA73" s="403"/>
      <c r="BB73" s="403"/>
      <c r="BC73" s="403"/>
      <c r="BD73" s="403">
        <f>FO!D6</f>
        <v>0</v>
      </c>
      <c r="BE73" s="403"/>
      <c r="BF73" s="403"/>
      <c r="BG73" s="403">
        <f>FO!E6</f>
        <v>0</v>
      </c>
      <c r="BH73" s="403"/>
      <c r="BI73" s="403"/>
      <c r="BJ73" s="403">
        <f t="shared" si="4"/>
        <v>0</v>
      </c>
      <c r="BK73" s="403"/>
      <c r="BL73" s="403"/>
    </row>
    <row r="74" spans="1:97" ht="15" thickBot="1" x14ac:dyDescent="0.4">
      <c r="B74" s="94"/>
      <c r="D74" s="84"/>
      <c r="E74" s="80">
        <v>36526</v>
      </c>
      <c r="F74" s="81">
        <v>36527</v>
      </c>
      <c r="G74" s="82">
        <v>4.1666666666666664E-2</v>
      </c>
      <c r="I74" s="365"/>
      <c r="J74" s="366"/>
      <c r="K74" s="366"/>
      <c r="L74" s="366"/>
      <c r="M74" s="371"/>
      <c r="N74" s="371"/>
      <c r="O74" s="371"/>
      <c r="P74" s="371"/>
      <c r="Q74" s="371"/>
      <c r="R74" s="371"/>
      <c r="S74" s="371"/>
      <c r="T74" s="371"/>
      <c r="U74" s="371"/>
      <c r="V74" s="371"/>
      <c r="W74" s="371"/>
      <c r="X74" s="371"/>
      <c r="Y74" s="371"/>
      <c r="Z74" s="371"/>
      <c r="AA74" s="371"/>
      <c r="AB74" s="371"/>
      <c r="AC74" s="371"/>
      <c r="AD74" s="371"/>
      <c r="AE74" s="372"/>
      <c r="AG74" s="404">
        <f>FO!A8</f>
        <v>0</v>
      </c>
      <c r="AH74" s="404"/>
      <c r="AI74" s="404"/>
      <c r="AJ74" s="404"/>
      <c r="AK74" s="404"/>
      <c r="AL74" s="404"/>
      <c r="AM74" s="369">
        <f>FO!B8</f>
        <v>0</v>
      </c>
      <c r="AN74" s="369"/>
      <c r="AO74" s="369"/>
      <c r="AP74" s="369"/>
      <c r="AQ74" s="369"/>
      <c r="AR74" s="369"/>
      <c r="AS74" s="369"/>
      <c r="AT74" s="369"/>
      <c r="AU74" s="369"/>
      <c r="AV74" s="369"/>
      <c r="AW74" s="369"/>
      <c r="AX74" s="403">
        <f>FO!C7</f>
        <v>0</v>
      </c>
      <c r="AY74" s="403"/>
      <c r="AZ74" s="403"/>
      <c r="BA74" s="403"/>
      <c r="BB74" s="403"/>
      <c r="BC74" s="403"/>
      <c r="BD74" s="403">
        <f>FO!D7</f>
        <v>0</v>
      </c>
      <c r="BE74" s="403"/>
      <c r="BF74" s="403"/>
      <c r="BG74" s="403">
        <f>FO!E7</f>
        <v>0</v>
      </c>
      <c r="BH74" s="403"/>
      <c r="BI74" s="403"/>
      <c r="BJ74" s="403">
        <f t="shared" si="4"/>
        <v>0</v>
      </c>
      <c r="BK74" s="403"/>
      <c r="BL74" s="403"/>
    </row>
    <row r="75" spans="1:97" ht="15" thickBot="1" x14ac:dyDescent="0.4">
      <c r="B75" s="94"/>
      <c r="D75" s="84"/>
      <c r="E75" s="80">
        <v>36526</v>
      </c>
      <c r="F75" s="81">
        <v>36527</v>
      </c>
      <c r="G75" s="82">
        <v>4.1666666666666664E-2</v>
      </c>
      <c r="I75" s="370"/>
      <c r="J75" s="371"/>
      <c r="K75" s="371"/>
      <c r="L75" s="371"/>
      <c r="M75" s="371"/>
      <c r="N75" s="371"/>
      <c r="O75" s="371"/>
      <c r="P75" s="371"/>
      <c r="Q75" s="371"/>
      <c r="R75" s="371"/>
      <c r="S75" s="371"/>
      <c r="T75" s="371"/>
      <c r="U75" s="371"/>
      <c r="V75" s="371"/>
      <c r="W75" s="371"/>
      <c r="X75" s="371"/>
      <c r="Y75" s="371"/>
      <c r="Z75" s="371"/>
      <c r="AA75" s="371"/>
      <c r="AB75" s="371"/>
      <c r="AC75" s="371"/>
      <c r="AD75" s="371"/>
      <c r="AE75" s="372"/>
      <c r="AG75" s="404">
        <f>FO!A9</f>
        <v>0</v>
      </c>
      <c r="AH75" s="404"/>
      <c r="AI75" s="404"/>
      <c r="AJ75" s="404"/>
      <c r="AK75" s="404"/>
      <c r="AL75" s="404"/>
      <c r="AM75" s="369">
        <f>FO!B9</f>
        <v>0</v>
      </c>
      <c r="AN75" s="369"/>
      <c r="AO75" s="369"/>
      <c r="AP75" s="369"/>
      <c r="AQ75" s="369"/>
      <c r="AR75" s="369"/>
      <c r="AS75" s="369"/>
      <c r="AT75" s="369"/>
      <c r="AU75" s="369"/>
      <c r="AV75" s="369"/>
      <c r="AW75" s="369"/>
      <c r="AX75" s="403">
        <f>FO!C8</f>
        <v>0</v>
      </c>
      <c r="AY75" s="403"/>
      <c r="AZ75" s="403"/>
      <c r="BA75" s="403"/>
      <c r="BB75" s="403"/>
      <c r="BC75" s="403"/>
      <c r="BD75" s="403">
        <f>FO!D8</f>
        <v>0</v>
      </c>
      <c r="BE75" s="403"/>
      <c r="BF75" s="403"/>
      <c r="BG75" s="403">
        <f>FO!E8</f>
        <v>0</v>
      </c>
      <c r="BH75" s="403"/>
      <c r="BI75" s="403"/>
      <c r="BJ75" s="403">
        <f t="shared" si="4"/>
        <v>0</v>
      </c>
      <c r="BK75" s="403"/>
      <c r="BL75" s="403"/>
    </row>
    <row r="76" spans="1:97" ht="15" thickBot="1" x14ac:dyDescent="0.4">
      <c r="B76" s="94"/>
      <c r="D76" s="84"/>
      <c r="E76" s="80">
        <v>36526</v>
      </c>
      <c r="F76" s="81">
        <v>36527</v>
      </c>
      <c r="G76" s="82">
        <v>4.1666666666666664E-2</v>
      </c>
      <c r="I76" s="370"/>
      <c r="J76" s="371"/>
      <c r="K76" s="371"/>
      <c r="L76" s="371"/>
      <c r="M76" s="371"/>
      <c r="N76" s="371"/>
      <c r="O76" s="371"/>
      <c r="P76" s="371"/>
      <c r="Q76" s="371"/>
      <c r="R76" s="371"/>
      <c r="S76" s="371"/>
      <c r="T76" s="371"/>
      <c r="U76" s="371"/>
      <c r="V76" s="371"/>
      <c r="W76" s="371"/>
      <c r="X76" s="371"/>
      <c r="Y76" s="371"/>
      <c r="Z76" s="371"/>
      <c r="AA76" s="371"/>
      <c r="AB76" s="371"/>
      <c r="AC76" s="371"/>
      <c r="AD76" s="371"/>
      <c r="AE76" s="372"/>
      <c r="AG76" s="404">
        <f>FO!A10</f>
        <v>0</v>
      </c>
      <c r="AH76" s="404"/>
      <c r="AI76" s="404"/>
      <c r="AJ76" s="404"/>
      <c r="AK76" s="404"/>
      <c r="AL76" s="404"/>
      <c r="AM76" s="369">
        <f>FO!B10</f>
        <v>0</v>
      </c>
      <c r="AN76" s="369"/>
      <c r="AO76" s="369"/>
      <c r="AP76" s="369"/>
      <c r="AQ76" s="369"/>
      <c r="AR76" s="369"/>
      <c r="AS76" s="369"/>
      <c r="AT76" s="369"/>
      <c r="AU76" s="369"/>
      <c r="AV76" s="369"/>
      <c r="AW76" s="369"/>
      <c r="AX76" s="403">
        <f>FO!C9</f>
        <v>0</v>
      </c>
      <c r="AY76" s="403"/>
      <c r="AZ76" s="403"/>
      <c r="BA76" s="403"/>
      <c r="BB76" s="403"/>
      <c r="BC76" s="403"/>
      <c r="BD76" s="403">
        <f>FO!D9</f>
        <v>0</v>
      </c>
      <c r="BE76" s="403"/>
      <c r="BF76" s="403"/>
      <c r="BG76" s="403">
        <f>FO!E9</f>
        <v>0</v>
      </c>
      <c r="BH76" s="403"/>
      <c r="BI76" s="403"/>
      <c r="BJ76" s="403">
        <f t="shared" si="4"/>
        <v>0</v>
      </c>
      <c r="BK76" s="403"/>
      <c r="BL76" s="403"/>
    </row>
    <row r="77" spans="1:97" ht="15" thickBot="1" x14ac:dyDescent="0.4">
      <c r="B77" s="94"/>
      <c r="D77" s="85"/>
      <c r="E77" s="176">
        <v>36526</v>
      </c>
      <c r="F77" s="177">
        <v>36527</v>
      </c>
      <c r="G77" s="83">
        <v>4.1666666666666664E-2</v>
      </c>
      <c r="I77" s="370"/>
      <c r="J77" s="371"/>
      <c r="K77" s="371"/>
      <c r="L77" s="371"/>
      <c r="AT77" s="369"/>
      <c r="AU77" s="369"/>
      <c r="AV77" s="369"/>
      <c r="AW77" s="369"/>
      <c r="AX77" s="403">
        <f>FO!C10</f>
        <v>0</v>
      </c>
      <c r="AY77" s="403"/>
      <c r="AZ77" s="403"/>
      <c r="BA77" s="403"/>
      <c r="BB77" s="403"/>
      <c r="BC77" s="403"/>
      <c r="BD77" s="403">
        <f>FO!D10</f>
        <v>0</v>
      </c>
      <c r="BE77" s="403"/>
      <c r="BF77" s="403"/>
      <c r="BG77" s="403">
        <f>FO!E10</f>
        <v>0</v>
      </c>
      <c r="BH77" s="403"/>
      <c r="BI77" s="403"/>
      <c r="BJ77" s="403">
        <f t="shared" si="4"/>
        <v>0</v>
      </c>
      <c r="BK77" s="403"/>
      <c r="BL77" s="403"/>
      <c r="BN77" s="400">
        <f>SUM(BJ70:BL77)</f>
        <v>0</v>
      </c>
      <c r="BO77" s="401"/>
      <c r="BP77" s="402"/>
    </row>
    <row r="78" spans="1:97" ht="15" thickBot="1" x14ac:dyDescent="0.4">
      <c r="B78" s="94"/>
      <c r="M78" s="357"/>
      <c r="N78" s="357"/>
      <c r="O78" s="358"/>
      <c r="P78" s="397" t="s">
        <v>5</v>
      </c>
      <c r="Q78" s="398"/>
      <c r="R78" s="398"/>
      <c r="S78" s="399"/>
      <c r="T78" s="397" t="s">
        <v>6</v>
      </c>
      <c r="U78" s="398"/>
      <c r="V78" s="398"/>
      <c r="W78" s="399"/>
      <c r="X78" s="397" t="s">
        <v>7</v>
      </c>
      <c r="Y78" s="398"/>
      <c r="Z78" s="398"/>
      <c r="AA78" s="399"/>
      <c r="AB78" s="397" t="s">
        <v>8</v>
      </c>
      <c r="AC78" s="398"/>
      <c r="AD78" s="398"/>
      <c r="AE78" s="399"/>
      <c r="AF78" s="397" t="s">
        <v>9</v>
      </c>
      <c r="AG78" s="398"/>
      <c r="AH78" s="398"/>
      <c r="AI78" s="399"/>
      <c r="AJ78" s="397" t="s">
        <v>10</v>
      </c>
      <c r="AK78" s="398"/>
      <c r="AL78" s="398"/>
      <c r="AM78" s="399"/>
      <c r="AN78" s="397" t="s">
        <v>11</v>
      </c>
      <c r="AO78" s="398"/>
      <c r="AP78" s="398"/>
      <c r="AQ78" s="399"/>
      <c r="AR78" s="356" t="s">
        <v>12</v>
      </c>
      <c r="AS78" s="357"/>
    </row>
    <row r="79" spans="1:97" ht="15" thickBot="1" x14ac:dyDescent="0.4">
      <c r="H79" s="397" t="s">
        <v>3</v>
      </c>
      <c r="I79" s="398"/>
      <c r="J79" s="398"/>
      <c r="K79" s="399"/>
      <c r="L79" s="356" t="s">
        <v>4</v>
      </c>
      <c r="M79" s="53">
        <f t="shared" ref="M79:M97" si="5">COUNTIF(M$5:M$64,$B80)</f>
        <v>0</v>
      </c>
      <c r="N79" s="53">
        <f t="shared" ref="N79:N97" si="6">COUNTIF(N$5:N$64,$B80)</f>
        <v>0</v>
      </c>
      <c r="O79" s="53">
        <f t="shared" ref="O79:O97" si="7">COUNTIF(O$5:O$64,$B80)</f>
        <v>0</v>
      </c>
      <c r="P79" s="53">
        <f t="shared" ref="P79:P97" si="8">COUNTIF(P$5:P$64,$B80)</f>
        <v>0</v>
      </c>
      <c r="Q79" s="53">
        <f t="shared" ref="Q79:Q97" si="9">COUNTIF(Q$5:Q$64,$B80)</f>
        <v>0</v>
      </c>
      <c r="R79" s="53">
        <f t="shared" ref="R79:R97" si="10">COUNTIF(R$5:R$64,$B80)</f>
        <v>0</v>
      </c>
      <c r="S79" s="53">
        <f t="shared" ref="S79:S97" si="11">COUNTIF(S$5:S$64,$B80)</f>
        <v>0</v>
      </c>
      <c r="T79" s="53">
        <f t="shared" ref="T79:T97" si="12">COUNTIF(T$5:T$64,$B80)</f>
        <v>0</v>
      </c>
      <c r="U79" s="53">
        <f t="shared" ref="U79:U97" si="13">COUNTIF(U$5:U$64,$B80)</f>
        <v>0</v>
      </c>
      <c r="V79" s="53">
        <f t="shared" ref="V79:V97" si="14">COUNTIF(V$5:V$64,$B80)</f>
        <v>0</v>
      </c>
      <c r="W79" s="53">
        <f t="shared" ref="W79:W97" si="15">COUNTIF(W$5:W$64,$B80)</f>
        <v>0</v>
      </c>
      <c r="X79" s="53">
        <f t="shared" ref="X79:X97" si="16">COUNTIF(X$5:X$64,$B80)</f>
        <v>0</v>
      </c>
      <c r="Y79" s="53">
        <f t="shared" ref="Y79:Y97" si="17">COUNTIF(Y$5:Y$64,$B80)</f>
        <v>0</v>
      </c>
      <c r="Z79" s="53">
        <f t="shared" ref="Z79:Z97" si="18">COUNTIF(Z$5:Z$64,$B80)</f>
        <v>0</v>
      </c>
      <c r="AA79" s="53">
        <f t="shared" ref="AA79:AA97" si="19">COUNTIF(AA$5:AA$64,$B80)</f>
        <v>0</v>
      </c>
      <c r="AB79" s="53">
        <f t="shared" ref="AB79:AB97" si="20">COUNTIF(AB$5:AB$64,$B80)</f>
        <v>0</v>
      </c>
      <c r="AC79" s="53">
        <f t="shared" ref="AC79:AC97" si="21">COUNTIF(AC$5:AC$64,$B80)</f>
        <v>0</v>
      </c>
      <c r="AD79" s="53">
        <f t="shared" ref="AD79:AD97" si="22">COUNTIF(AD$5:AD$64,$B80)</f>
        <v>0</v>
      </c>
      <c r="AE79" s="53">
        <f t="shared" ref="AE79:AE97" si="23">COUNTIF(AE$5:AE$64,$B80)</f>
        <v>0</v>
      </c>
      <c r="AF79" s="53">
        <f t="shared" ref="AF79:AF97" si="24">COUNTIF(AF$5:AF$64,$B80)</f>
        <v>0</v>
      </c>
      <c r="AG79" s="53">
        <f t="shared" ref="AG79:AG97" si="25">COUNTIF(AG$5:AG$64,$B80)</f>
        <v>0</v>
      </c>
      <c r="AH79" s="53">
        <f t="shared" ref="AH79:AH97" si="26">COUNTIF(AH$5:AH$64,$B80)</f>
        <v>0</v>
      </c>
      <c r="AI79" s="53">
        <f t="shared" ref="AI79:AI97" si="27">COUNTIF(AI$5:AI$64,$B80)</f>
        <v>0</v>
      </c>
      <c r="AJ79" s="53">
        <f t="shared" ref="AJ79:AJ97" si="28">COUNTIF(AJ$5:AJ$64,$B80)</f>
        <v>0</v>
      </c>
      <c r="AK79" s="53">
        <f t="shared" ref="AK79:AK97" si="29">COUNTIF(AK$5:AK$64,$B80)</f>
        <v>0</v>
      </c>
      <c r="AL79" s="53">
        <f t="shared" ref="AL79:AL97" si="30">COUNTIF(AL$5:AL$64,$B80)</f>
        <v>0</v>
      </c>
      <c r="AM79" s="53">
        <f t="shared" ref="AM79:AM97" si="31">COUNTIF(AM$5:AM$64,$B80)</f>
        <v>0</v>
      </c>
      <c r="AN79" s="53">
        <f t="shared" ref="AN79:AN97" si="32">COUNTIF(AN$5:AN$64,$B80)</f>
        <v>0</v>
      </c>
      <c r="AO79" s="53">
        <f t="shared" ref="AO79:AO97" si="33">COUNTIF(AO$5:AO$64,$B80)</f>
        <v>0</v>
      </c>
      <c r="AP79" s="53">
        <f t="shared" ref="AP79:AP97" si="34">COUNTIF(AP$5:AP$64,$B80)</f>
        <v>0</v>
      </c>
      <c r="AQ79" s="53">
        <f t="shared" ref="AQ79:AQ97" si="35">COUNTIF(AQ$5:AQ$64,$B80)</f>
        <v>0</v>
      </c>
      <c r="AR79" s="53">
        <f t="shared" ref="AR79:AR97" si="36">COUNTIF(AR$5:AR$64,$B80)</f>
        <v>0</v>
      </c>
      <c r="AS79" s="53">
        <f t="shared" ref="AS79:AS97" si="37">COUNTIF(AS$5:AS$64,$B80)</f>
        <v>0</v>
      </c>
      <c r="AT79" s="357"/>
      <c r="AU79" s="358"/>
      <c r="AV79" s="397" t="s">
        <v>13</v>
      </c>
      <c r="AW79" s="398"/>
      <c r="AX79" s="398"/>
      <c r="AY79" s="399"/>
      <c r="AZ79" s="397" t="s">
        <v>14</v>
      </c>
      <c r="BA79" s="398"/>
      <c r="BB79" s="398"/>
      <c r="BC79" s="399"/>
      <c r="BD79" s="397" t="s">
        <v>15</v>
      </c>
      <c r="BE79" s="398"/>
      <c r="BF79" s="398"/>
      <c r="BG79" s="399"/>
      <c r="BH79" s="397" t="s">
        <v>16</v>
      </c>
      <c r="BI79" s="398"/>
      <c r="BJ79" s="398"/>
      <c r="BK79" s="399"/>
      <c r="BL79" s="397" t="s">
        <v>17</v>
      </c>
      <c r="BM79" s="398"/>
      <c r="BN79" s="398"/>
      <c r="BO79" s="399"/>
      <c r="BP79" s="397" t="s">
        <v>18</v>
      </c>
      <c r="BQ79" s="398"/>
      <c r="BR79" s="398"/>
      <c r="BS79" s="399"/>
      <c r="BT79" s="397" t="s">
        <v>19</v>
      </c>
      <c r="BU79" s="398"/>
      <c r="BV79" s="398"/>
      <c r="BW79" s="399"/>
      <c r="BX79" s="397" t="s">
        <v>20</v>
      </c>
      <c r="BY79" s="398"/>
      <c r="BZ79" s="398"/>
      <c r="CA79" s="399"/>
    </row>
    <row r="80" spans="1:97" x14ac:dyDescent="0.35">
      <c r="B80" s="388">
        <v>10</v>
      </c>
      <c r="C80" s="389"/>
      <c r="D80" s="389"/>
      <c r="E80" s="389"/>
      <c r="F80" s="389"/>
      <c r="G80" s="390"/>
      <c r="H80" s="53">
        <f t="shared" ref="H80:L95" si="38">COUNTIF(H$5:H$65,$B80)</f>
        <v>0</v>
      </c>
      <c r="I80" s="53">
        <f t="shared" si="38"/>
        <v>0</v>
      </c>
      <c r="J80" s="53">
        <f t="shared" si="38"/>
        <v>0</v>
      </c>
      <c r="K80" s="53">
        <f t="shared" si="38"/>
        <v>0</v>
      </c>
      <c r="L80" s="53">
        <f t="shared" si="38"/>
        <v>0</v>
      </c>
      <c r="M80" s="53">
        <f t="shared" si="5"/>
        <v>0</v>
      </c>
      <c r="N80" s="53">
        <f t="shared" si="6"/>
        <v>0</v>
      </c>
      <c r="O80" s="53">
        <f t="shared" si="7"/>
        <v>0</v>
      </c>
      <c r="P80" s="53">
        <f t="shared" si="8"/>
        <v>0</v>
      </c>
      <c r="Q80" s="53">
        <f t="shared" si="9"/>
        <v>0</v>
      </c>
      <c r="R80" s="53">
        <f t="shared" si="10"/>
        <v>0</v>
      </c>
      <c r="S80" s="53">
        <f t="shared" si="11"/>
        <v>0</v>
      </c>
      <c r="T80" s="53">
        <f t="shared" si="12"/>
        <v>0</v>
      </c>
      <c r="U80" s="53">
        <f t="shared" si="13"/>
        <v>0</v>
      </c>
      <c r="V80" s="53">
        <f t="shared" si="14"/>
        <v>0</v>
      </c>
      <c r="W80" s="53">
        <f t="shared" si="15"/>
        <v>0</v>
      </c>
      <c r="X80" s="53">
        <f t="shared" si="16"/>
        <v>0</v>
      </c>
      <c r="Y80" s="53">
        <f t="shared" si="17"/>
        <v>0</v>
      </c>
      <c r="Z80" s="53">
        <f t="shared" si="18"/>
        <v>0</v>
      </c>
      <c r="AA80" s="53">
        <f t="shared" si="19"/>
        <v>0</v>
      </c>
      <c r="AB80" s="53">
        <f t="shared" si="20"/>
        <v>0</v>
      </c>
      <c r="AC80" s="53">
        <f t="shared" si="21"/>
        <v>0</v>
      </c>
      <c r="AD80" s="53">
        <f t="shared" si="22"/>
        <v>0</v>
      </c>
      <c r="AE80" s="53">
        <f t="shared" si="23"/>
        <v>0</v>
      </c>
      <c r="AF80" s="53">
        <f t="shared" si="24"/>
        <v>0</v>
      </c>
      <c r="AG80" s="53">
        <f t="shared" si="25"/>
        <v>0</v>
      </c>
      <c r="AH80" s="53">
        <f t="shared" si="26"/>
        <v>0</v>
      </c>
      <c r="AI80" s="53">
        <f t="shared" si="27"/>
        <v>0</v>
      </c>
      <c r="AJ80" s="53">
        <f t="shared" si="28"/>
        <v>0</v>
      </c>
      <c r="AK80" s="53">
        <f t="shared" si="29"/>
        <v>0</v>
      </c>
      <c r="AL80" s="53">
        <f t="shared" si="30"/>
        <v>0</v>
      </c>
      <c r="AM80" s="53">
        <f t="shared" si="31"/>
        <v>0</v>
      </c>
      <c r="AN80" s="53">
        <f t="shared" si="32"/>
        <v>0</v>
      </c>
      <c r="AO80" s="53">
        <f t="shared" si="33"/>
        <v>0</v>
      </c>
      <c r="AP80" s="53">
        <f t="shared" si="34"/>
        <v>0</v>
      </c>
      <c r="AQ80" s="53">
        <f t="shared" si="35"/>
        <v>0</v>
      </c>
      <c r="AR80" s="53">
        <f t="shared" si="36"/>
        <v>0</v>
      </c>
      <c r="AS80" s="53">
        <f t="shared" si="37"/>
        <v>0</v>
      </c>
      <c r="AT80" s="53">
        <f t="shared" ref="AT80:BC95" si="39">COUNTIF(AT$5:AT$65,$B80)</f>
        <v>0</v>
      </c>
      <c r="AU80" s="53">
        <f t="shared" si="39"/>
        <v>0</v>
      </c>
      <c r="AV80" s="53">
        <f t="shared" si="39"/>
        <v>0</v>
      </c>
      <c r="AW80" s="53">
        <f t="shared" si="39"/>
        <v>0</v>
      </c>
      <c r="AX80" s="53">
        <f t="shared" si="39"/>
        <v>0</v>
      </c>
      <c r="AY80" s="53">
        <f t="shared" si="39"/>
        <v>0</v>
      </c>
      <c r="AZ80" s="53">
        <f t="shared" si="39"/>
        <v>0</v>
      </c>
      <c r="BA80" s="53">
        <f t="shared" si="39"/>
        <v>0</v>
      </c>
      <c r="BB80" s="53">
        <f t="shared" si="39"/>
        <v>0</v>
      </c>
      <c r="BC80" s="171">
        <f t="shared" si="39"/>
        <v>0</v>
      </c>
      <c r="BD80" s="169">
        <f t="shared" ref="BD80:BS95" si="40">COUNTIF(BD$5:BD$65,$B80)</f>
        <v>0</v>
      </c>
      <c r="BE80" s="53">
        <f t="shared" si="40"/>
        <v>0</v>
      </c>
      <c r="BF80" s="53">
        <f t="shared" si="40"/>
        <v>0</v>
      </c>
      <c r="BG80" s="53">
        <f t="shared" si="40"/>
        <v>0</v>
      </c>
      <c r="BH80" s="53">
        <f t="shared" si="40"/>
        <v>0</v>
      </c>
      <c r="BI80" s="53">
        <f t="shared" si="40"/>
        <v>0</v>
      </c>
      <c r="BJ80" s="53">
        <f t="shared" si="40"/>
        <v>0</v>
      </c>
      <c r="BK80" s="53">
        <f t="shared" si="40"/>
        <v>0</v>
      </c>
      <c r="BL80" s="53">
        <f t="shared" si="40"/>
        <v>0</v>
      </c>
      <c r="BM80" s="53">
        <f t="shared" si="40"/>
        <v>0</v>
      </c>
      <c r="BN80" s="53">
        <f t="shared" si="40"/>
        <v>0</v>
      </c>
      <c r="BO80" s="53">
        <f t="shared" si="40"/>
        <v>0</v>
      </c>
      <c r="BP80" s="53">
        <f t="shared" si="40"/>
        <v>0</v>
      </c>
      <c r="BQ80" s="53">
        <f t="shared" si="40"/>
        <v>0</v>
      </c>
      <c r="BR80" s="53">
        <f t="shared" si="40"/>
        <v>0</v>
      </c>
      <c r="BS80" s="53">
        <f t="shared" si="40"/>
        <v>0</v>
      </c>
      <c r="BT80" s="53">
        <f t="shared" ref="BP80:CA95" si="41">COUNTIF(BT$5:BT$65,$B80)</f>
        <v>0</v>
      </c>
      <c r="BU80" s="53">
        <f t="shared" si="41"/>
        <v>0</v>
      </c>
      <c r="BV80" s="53">
        <f t="shared" si="41"/>
        <v>0</v>
      </c>
      <c r="BW80" s="53">
        <f t="shared" si="41"/>
        <v>0</v>
      </c>
      <c r="BX80" s="53">
        <f t="shared" si="41"/>
        <v>0</v>
      </c>
      <c r="BY80" s="53">
        <f t="shared" si="41"/>
        <v>0</v>
      </c>
      <c r="BZ80" s="53">
        <f t="shared" si="41"/>
        <v>0</v>
      </c>
      <c r="CA80" s="53">
        <f t="shared" si="41"/>
        <v>0</v>
      </c>
    </row>
    <row r="81" spans="2:79" x14ac:dyDescent="0.35">
      <c r="B81" s="388">
        <v>11</v>
      </c>
      <c r="C81" s="389"/>
      <c r="D81" s="389"/>
      <c r="E81" s="389"/>
      <c r="F81" s="389"/>
      <c r="G81" s="390"/>
      <c r="H81" s="53">
        <f t="shared" si="38"/>
        <v>0</v>
      </c>
      <c r="I81" s="53">
        <f t="shared" si="38"/>
        <v>0</v>
      </c>
      <c r="J81" s="53">
        <f t="shared" si="38"/>
        <v>0</v>
      </c>
      <c r="K81" s="53">
        <f t="shared" si="38"/>
        <v>0</v>
      </c>
      <c r="L81" s="53">
        <f t="shared" si="38"/>
        <v>0</v>
      </c>
      <c r="M81" s="53">
        <f t="shared" si="5"/>
        <v>0</v>
      </c>
      <c r="N81" s="53">
        <f t="shared" si="6"/>
        <v>0</v>
      </c>
      <c r="O81" s="53">
        <f t="shared" si="7"/>
        <v>0</v>
      </c>
      <c r="P81" s="53">
        <f t="shared" si="8"/>
        <v>0</v>
      </c>
      <c r="Q81" s="53">
        <f t="shared" si="9"/>
        <v>0</v>
      </c>
      <c r="R81" s="53">
        <f t="shared" si="10"/>
        <v>0</v>
      </c>
      <c r="S81" s="53">
        <f t="shared" si="11"/>
        <v>0</v>
      </c>
      <c r="T81" s="53">
        <f t="shared" si="12"/>
        <v>0</v>
      </c>
      <c r="U81" s="53">
        <f t="shared" si="13"/>
        <v>0</v>
      </c>
      <c r="V81" s="53">
        <f t="shared" si="14"/>
        <v>0</v>
      </c>
      <c r="W81" s="53">
        <f t="shared" si="15"/>
        <v>0</v>
      </c>
      <c r="X81" s="53">
        <f t="shared" si="16"/>
        <v>0</v>
      </c>
      <c r="Y81" s="53">
        <f t="shared" si="17"/>
        <v>0</v>
      </c>
      <c r="Z81" s="53">
        <f t="shared" si="18"/>
        <v>0</v>
      </c>
      <c r="AA81" s="53">
        <f t="shared" si="19"/>
        <v>0</v>
      </c>
      <c r="AB81" s="53">
        <f t="shared" si="20"/>
        <v>0</v>
      </c>
      <c r="AC81" s="53">
        <f t="shared" si="21"/>
        <v>0</v>
      </c>
      <c r="AD81" s="53">
        <f t="shared" si="22"/>
        <v>0</v>
      </c>
      <c r="AE81" s="53">
        <f t="shared" si="23"/>
        <v>0</v>
      </c>
      <c r="AF81" s="53">
        <f t="shared" si="24"/>
        <v>0</v>
      </c>
      <c r="AG81" s="53">
        <f t="shared" si="25"/>
        <v>0</v>
      </c>
      <c r="AH81" s="53">
        <f t="shared" si="26"/>
        <v>0</v>
      </c>
      <c r="AI81" s="53">
        <f t="shared" si="27"/>
        <v>0</v>
      </c>
      <c r="AJ81" s="53">
        <f t="shared" si="28"/>
        <v>0</v>
      </c>
      <c r="AK81" s="53">
        <f t="shared" si="29"/>
        <v>0</v>
      </c>
      <c r="AL81" s="53">
        <f t="shared" si="30"/>
        <v>0</v>
      </c>
      <c r="AM81" s="53">
        <f t="shared" si="31"/>
        <v>0</v>
      </c>
      <c r="AN81" s="53">
        <f t="shared" si="32"/>
        <v>0</v>
      </c>
      <c r="AO81" s="53">
        <f t="shared" si="33"/>
        <v>0</v>
      </c>
      <c r="AP81" s="53">
        <f t="shared" si="34"/>
        <v>0</v>
      </c>
      <c r="AQ81" s="53">
        <f t="shared" si="35"/>
        <v>0</v>
      </c>
      <c r="AR81" s="53">
        <f t="shared" si="36"/>
        <v>0</v>
      </c>
      <c r="AS81" s="53">
        <f t="shared" si="37"/>
        <v>0</v>
      </c>
      <c r="AT81" s="53">
        <f t="shared" si="39"/>
        <v>0</v>
      </c>
      <c r="AU81" s="53">
        <f t="shared" si="39"/>
        <v>0</v>
      </c>
      <c r="AV81" s="53">
        <f t="shared" si="39"/>
        <v>2</v>
      </c>
      <c r="AW81" s="53">
        <f t="shared" si="39"/>
        <v>2</v>
      </c>
      <c r="AX81" s="53">
        <f t="shared" si="39"/>
        <v>2</v>
      </c>
      <c r="AY81" s="53">
        <f t="shared" si="39"/>
        <v>2</v>
      </c>
      <c r="AZ81" s="53">
        <f t="shared" si="39"/>
        <v>2</v>
      </c>
      <c r="BA81" s="53">
        <f t="shared" si="39"/>
        <v>2</v>
      </c>
      <c r="BB81" s="53">
        <f t="shared" si="39"/>
        <v>2</v>
      </c>
      <c r="BC81" s="53">
        <f t="shared" si="39"/>
        <v>2</v>
      </c>
      <c r="BD81" s="170">
        <f t="shared" si="40"/>
        <v>2</v>
      </c>
      <c r="BE81" s="53">
        <f t="shared" si="40"/>
        <v>2</v>
      </c>
      <c r="BF81" s="53">
        <f t="shared" si="40"/>
        <v>2</v>
      </c>
      <c r="BG81" s="53">
        <f t="shared" si="40"/>
        <v>2</v>
      </c>
      <c r="BH81" s="53">
        <f t="shared" si="40"/>
        <v>0</v>
      </c>
      <c r="BI81" s="53">
        <f t="shared" si="40"/>
        <v>0</v>
      </c>
      <c r="BJ81" s="53">
        <f t="shared" si="40"/>
        <v>0</v>
      </c>
      <c r="BK81" s="53">
        <f t="shared" si="40"/>
        <v>0</v>
      </c>
      <c r="BL81" s="53">
        <f t="shared" si="40"/>
        <v>0</v>
      </c>
      <c r="BM81" s="53">
        <f t="shared" si="40"/>
        <v>0</v>
      </c>
      <c r="BN81" s="53">
        <f t="shared" si="40"/>
        <v>0</v>
      </c>
      <c r="BO81" s="53">
        <f t="shared" si="40"/>
        <v>0</v>
      </c>
      <c r="BP81" s="53">
        <f t="shared" si="41"/>
        <v>0</v>
      </c>
      <c r="BQ81" s="53">
        <f t="shared" si="41"/>
        <v>0</v>
      </c>
      <c r="BR81" s="53">
        <f t="shared" si="41"/>
        <v>0</v>
      </c>
      <c r="BS81" s="53">
        <f t="shared" si="41"/>
        <v>0</v>
      </c>
      <c r="BT81" s="53">
        <f t="shared" si="41"/>
        <v>0</v>
      </c>
      <c r="BU81" s="53">
        <f t="shared" si="41"/>
        <v>0</v>
      </c>
      <c r="BV81" s="53">
        <f t="shared" si="41"/>
        <v>0</v>
      </c>
      <c r="BW81" s="53">
        <f t="shared" si="41"/>
        <v>0</v>
      </c>
      <c r="BX81" s="53">
        <f t="shared" si="41"/>
        <v>0</v>
      </c>
      <c r="BY81" s="53">
        <f t="shared" si="41"/>
        <v>0</v>
      </c>
      <c r="BZ81" s="53">
        <f t="shared" si="41"/>
        <v>0</v>
      </c>
      <c r="CA81" s="53">
        <f t="shared" si="41"/>
        <v>0</v>
      </c>
    </row>
    <row r="82" spans="2:79" x14ac:dyDescent="0.35">
      <c r="B82" s="388">
        <v>12</v>
      </c>
      <c r="C82" s="389"/>
      <c r="D82" s="389"/>
      <c r="E82" s="389"/>
      <c r="F82" s="389"/>
      <c r="G82" s="390"/>
      <c r="H82" s="53">
        <f t="shared" si="38"/>
        <v>0</v>
      </c>
      <c r="I82" s="53">
        <f t="shared" si="38"/>
        <v>0</v>
      </c>
      <c r="J82" s="53">
        <f t="shared" si="38"/>
        <v>0</v>
      </c>
      <c r="K82" s="53">
        <f t="shared" si="38"/>
        <v>0</v>
      </c>
      <c r="L82" s="53">
        <f t="shared" si="38"/>
        <v>0</v>
      </c>
      <c r="M82" s="53">
        <f t="shared" si="5"/>
        <v>0</v>
      </c>
      <c r="N82" s="53">
        <f t="shared" si="6"/>
        <v>0</v>
      </c>
      <c r="O82" s="53">
        <f t="shared" si="7"/>
        <v>0</v>
      </c>
      <c r="P82" s="53">
        <f t="shared" si="8"/>
        <v>0</v>
      </c>
      <c r="Q82" s="53">
        <f t="shared" si="9"/>
        <v>0</v>
      </c>
      <c r="R82" s="53">
        <f t="shared" si="10"/>
        <v>0</v>
      </c>
      <c r="S82" s="53">
        <f t="shared" si="11"/>
        <v>0</v>
      </c>
      <c r="T82" s="53">
        <f t="shared" si="12"/>
        <v>0</v>
      </c>
      <c r="U82" s="53">
        <f t="shared" si="13"/>
        <v>0</v>
      </c>
      <c r="V82" s="53">
        <f t="shared" si="14"/>
        <v>0</v>
      </c>
      <c r="W82" s="53">
        <f t="shared" si="15"/>
        <v>0</v>
      </c>
      <c r="X82" s="53">
        <f t="shared" si="16"/>
        <v>0</v>
      </c>
      <c r="Y82" s="53">
        <f t="shared" si="17"/>
        <v>0</v>
      </c>
      <c r="Z82" s="53">
        <f t="shared" si="18"/>
        <v>0</v>
      </c>
      <c r="AA82" s="53">
        <f t="shared" si="19"/>
        <v>0</v>
      </c>
      <c r="AB82" s="53">
        <f t="shared" si="20"/>
        <v>0</v>
      </c>
      <c r="AC82" s="53">
        <f t="shared" si="21"/>
        <v>0</v>
      </c>
      <c r="AD82" s="53">
        <f t="shared" si="22"/>
        <v>0</v>
      </c>
      <c r="AE82" s="53">
        <f t="shared" si="23"/>
        <v>0</v>
      </c>
      <c r="AF82" s="53">
        <f t="shared" si="24"/>
        <v>0</v>
      </c>
      <c r="AG82" s="53">
        <f t="shared" si="25"/>
        <v>0</v>
      </c>
      <c r="AH82" s="53">
        <f t="shared" si="26"/>
        <v>0</v>
      </c>
      <c r="AI82" s="53">
        <f t="shared" si="27"/>
        <v>0</v>
      </c>
      <c r="AJ82" s="53">
        <f t="shared" si="28"/>
        <v>0</v>
      </c>
      <c r="AK82" s="53">
        <f t="shared" si="29"/>
        <v>0</v>
      </c>
      <c r="AL82" s="53">
        <f t="shared" si="30"/>
        <v>0</v>
      </c>
      <c r="AM82" s="53">
        <f t="shared" si="31"/>
        <v>0</v>
      </c>
      <c r="AN82" s="53">
        <f t="shared" si="32"/>
        <v>0</v>
      </c>
      <c r="AO82" s="53">
        <f t="shared" si="33"/>
        <v>0</v>
      </c>
      <c r="AP82" s="53">
        <f t="shared" si="34"/>
        <v>0</v>
      </c>
      <c r="AQ82" s="53">
        <f t="shared" si="35"/>
        <v>0</v>
      </c>
      <c r="AR82" s="53">
        <f t="shared" si="36"/>
        <v>0</v>
      </c>
      <c r="AS82" s="53">
        <f t="shared" si="37"/>
        <v>0</v>
      </c>
      <c r="AT82" s="53">
        <f t="shared" si="39"/>
        <v>0</v>
      </c>
      <c r="AU82" s="53">
        <f t="shared" si="39"/>
        <v>0</v>
      </c>
      <c r="AV82" s="53">
        <f t="shared" si="39"/>
        <v>1</v>
      </c>
      <c r="AW82" s="53">
        <f t="shared" si="39"/>
        <v>1</v>
      </c>
      <c r="AX82" s="53">
        <f t="shared" si="39"/>
        <v>1</v>
      </c>
      <c r="AY82" s="53">
        <f t="shared" si="39"/>
        <v>1</v>
      </c>
      <c r="AZ82" s="53">
        <f t="shared" si="39"/>
        <v>1</v>
      </c>
      <c r="BA82" s="53">
        <f t="shared" si="39"/>
        <v>1</v>
      </c>
      <c r="BB82" s="53">
        <f t="shared" si="39"/>
        <v>1</v>
      </c>
      <c r="BC82" s="53">
        <f t="shared" si="39"/>
        <v>1</v>
      </c>
      <c r="BD82" s="170">
        <f t="shared" si="40"/>
        <v>1</v>
      </c>
      <c r="BE82" s="53">
        <f t="shared" si="40"/>
        <v>1</v>
      </c>
      <c r="BF82" s="53">
        <f t="shared" si="40"/>
        <v>1</v>
      </c>
      <c r="BG82" s="53">
        <f t="shared" si="40"/>
        <v>1</v>
      </c>
      <c r="BH82" s="53">
        <f t="shared" si="40"/>
        <v>0</v>
      </c>
      <c r="BI82" s="53">
        <f t="shared" si="40"/>
        <v>0</v>
      </c>
      <c r="BJ82" s="53">
        <f t="shared" si="40"/>
        <v>0</v>
      </c>
      <c r="BK82" s="53">
        <f t="shared" si="40"/>
        <v>0</v>
      </c>
      <c r="BL82" s="53">
        <f t="shared" si="40"/>
        <v>0</v>
      </c>
      <c r="BM82" s="53">
        <f t="shared" si="40"/>
        <v>0</v>
      </c>
      <c r="BN82" s="53">
        <f t="shared" si="40"/>
        <v>0</v>
      </c>
      <c r="BO82" s="53">
        <f t="shared" si="40"/>
        <v>0</v>
      </c>
      <c r="BP82" s="53">
        <f t="shared" si="41"/>
        <v>0</v>
      </c>
      <c r="BQ82" s="53">
        <f t="shared" si="41"/>
        <v>0</v>
      </c>
      <c r="BR82" s="53">
        <f t="shared" si="41"/>
        <v>0</v>
      </c>
      <c r="BS82" s="53">
        <f t="shared" si="41"/>
        <v>0</v>
      </c>
      <c r="BT82" s="53">
        <f t="shared" si="41"/>
        <v>0</v>
      </c>
      <c r="BU82" s="53">
        <f t="shared" si="41"/>
        <v>0</v>
      </c>
      <c r="BV82" s="53">
        <f t="shared" si="41"/>
        <v>0</v>
      </c>
      <c r="BW82" s="53">
        <f t="shared" si="41"/>
        <v>0</v>
      </c>
      <c r="BX82" s="53">
        <f t="shared" si="41"/>
        <v>0</v>
      </c>
      <c r="BY82" s="53">
        <f t="shared" si="41"/>
        <v>0</v>
      </c>
      <c r="BZ82" s="53">
        <f t="shared" si="41"/>
        <v>0</v>
      </c>
      <c r="CA82" s="53">
        <f t="shared" si="41"/>
        <v>0</v>
      </c>
    </row>
    <row r="83" spans="2:79" x14ac:dyDescent="0.35">
      <c r="B83" s="388">
        <v>13</v>
      </c>
      <c r="C83" s="389"/>
      <c r="D83" s="389"/>
      <c r="E83" s="389"/>
      <c r="F83" s="389"/>
      <c r="G83" s="390"/>
      <c r="H83" s="53">
        <f t="shared" si="38"/>
        <v>0</v>
      </c>
      <c r="I83" s="53">
        <f t="shared" si="38"/>
        <v>0</v>
      </c>
      <c r="J83" s="53">
        <f t="shared" si="38"/>
        <v>0</v>
      </c>
      <c r="K83" s="53">
        <f t="shared" si="38"/>
        <v>0</v>
      </c>
      <c r="L83" s="53">
        <f t="shared" si="38"/>
        <v>0</v>
      </c>
      <c r="M83" s="53">
        <f t="shared" si="5"/>
        <v>0</v>
      </c>
      <c r="N83" s="53">
        <f t="shared" si="6"/>
        <v>0</v>
      </c>
      <c r="O83" s="53">
        <f t="shared" si="7"/>
        <v>0</v>
      </c>
      <c r="P83" s="53">
        <f t="shared" si="8"/>
        <v>0</v>
      </c>
      <c r="Q83" s="53">
        <f t="shared" si="9"/>
        <v>0</v>
      </c>
      <c r="R83" s="53">
        <f t="shared" si="10"/>
        <v>0</v>
      </c>
      <c r="S83" s="53">
        <f t="shared" si="11"/>
        <v>0</v>
      </c>
      <c r="T83" s="53">
        <f t="shared" si="12"/>
        <v>0</v>
      </c>
      <c r="U83" s="53">
        <f t="shared" si="13"/>
        <v>0</v>
      </c>
      <c r="V83" s="53">
        <f t="shared" si="14"/>
        <v>0</v>
      </c>
      <c r="W83" s="53">
        <f t="shared" si="15"/>
        <v>0</v>
      </c>
      <c r="X83" s="53">
        <f t="shared" si="16"/>
        <v>0</v>
      </c>
      <c r="Y83" s="53">
        <f t="shared" si="17"/>
        <v>0</v>
      </c>
      <c r="Z83" s="53">
        <f t="shared" si="18"/>
        <v>0</v>
      </c>
      <c r="AA83" s="53">
        <f t="shared" si="19"/>
        <v>0</v>
      </c>
      <c r="AB83" s="53">
        <f t="shared" si="20"/>
        <v>0</v>
      </c>
      <c r="AC83" s="53">
        <f t="shared" si="21"/>
        <v>0</v>
      </c>
      <c r="AD83" s="53">
        <f t="shared" si="22"/>
        <v>0</v>
      </c>
      <c r="AE83" s="53">
        <f t="shared" si="23"/>
        <v>0</v>
      </c>
      <c r="AF83" s="53">
        <f t="shared" si="24"/>
        <v>0</v>
      </c>
      <c r="AG83" s="53">
        <f t="shared" si="25"/>
        <v>0</v>
      </c>
      <c r="AH83" s="53">
        <f t="shared" si="26"/>
        <v>0</v>
      </c>
      <c r="AI83" s="53">
        <f t="shared" si="27"/>
        <v>0</v>
      </c>
      <c r="AJ83" s="53">
        <f t="shared" si="28"/>
        <v>0</v>
      </c>
      <c r="AK83" s="53">
        <f t="shared" si="29"/>
        <v>0</v>
      </c>
      <c r="AL83" s="53">
        <f t="shared" si="30"/>
        <v>0</v>
      </c>
      <c r="AM83" s="53">
        <f t="shared" si="31"/>
        <v>0</v>
      </c>
      <c r="AN83" s="53">
        <f t="shared" si="32"/>
        <v>0</v>
      </c>
      <c r="AO83" s="53">
        <f t="shared" si="33"/>
        <v>0</v>
      </c>
      <c r="AP83" s="53">
        <f t="shared" si="34"/>
        <v>0</v>
      </c>
      <c r="AQ83" s="53">
        <f t="shared" si="35"/>
        <v>0</v>
      </c>
      <c r="AR83" s="53">
        <f t="shared" si="36"/>
        <v>0</v>
      </c>
      <c r="AS83" s="53">
        <f t="shared" si="37"/>
        <v>0</v>
      </c>
      <c r="AT83" s="53">
        <f t="shared" si="39"/>
        <v>0</v>
      </c>
      <c r="AU83" s="53">
        <f t="shared" si="39"/>
        <v>0</v>
      </c>
      <c r="AV83" s="53">
        <f t="shared" si="39"/>
        <v>0</v>
      </c>
      <c r="AW83" s="53">
        <f t="shared" si="39"/>
        <v>0</v>
      </c>
      <c r="AX83" s="53">
        <f t="shared" si="39"/>
        <v>0</v>
      </c>
      <c r="AY83" s="53">
        <f t="shared" si="39"/>
        <v>0</v>
      </c>
      <c r="AZ83" s="53">
        <f t="shared" si="39"/>
        <v>0</v>
      </c>
      <c r="BA83" s="53">
        <f t="shared" si="39"/>
        <v>0</v>
      </c>
      <c r="BB83" s="53">
        <f t="shared" si="39"/>
        <v>0</v>
      </c>
      <c r="BC83" s="53">
        <f t="shared" si="39"/>
        <v>0</v>
      </c>
      <c r="BD83" s="170">
        <f t="shared" si="40"/>
        <v>0</v>
      </c>
      <c r="BE83" s="53">
        <f t="shared" si="40"/>
        <v>0</v>
      </c>
      <c r="BF83" s="53">
        <f t="shared" si="40"/>
        <v>0</v>
      </c>
      <c r="BG83" s="53">
        <f t="shared" si="40"/>
        <v>0</v>
      </c>
      <c r="BH83" s="53">
        <f t="shared" si="40"/>
        <v>0</v>
      </c>
      <c r="BI83" s="53">
        <f t="shared" si="40"/>
        <v>0</v>
      </c>
      <c r="BJ83" s="53">
        <f t="shared" si="40"/>
        <v>0</v>
      </c>
      <c r="BK83" s="53">
        <f t="shared" si="40"/>
        <v>0</v>
      </c>
      <c r="BL83" s="53">
        <f t="shared" si="40"/>
        <v>0</v>
      </c>
      <c r="BM83" s="53">
        <f t="shared" si="40"/>
        <v>0</v>
      </c>
      <c r="BN83" s="53">
        <f t="shared" si="40"/>
        <v>0</v>
      </c>
      <c r="BO83" s="53">
        <f t="shared" si="40"/>
        <v>0</v>
      </c>
      <c r="BP83" s="53">
        <f t="shared" si="41"/>
        <v>0</v>
      </c>
      <c r="BQ83" s="53">
        <f t="shared" si="41"/>
        <v>0</v>
      </c>
      <c r="BR83" s="53">
        <f t="shared" si="41"/>
        <v>0</v>
      </c>
      <c r="BS83" s="53">
        <f t="shared" si="41"/>
        <v>0</v>
      </c>
      <c r="BT83" s="53">
        <f t="shared" si="41"/>
        <v>0</v>
      </c>
      <c r="BU83" s="53">
        <f t="shared" si="41"/>
        <v>0</v>
      </c>
      <c r="BV83" s="53">
        <f t="shared" si="41"/>
        <v>0</v>
      </c>
      <c r="BW83" s="53">
        <f t="shared" si="41"/>
        <v>0</v>
      </c>
      <c r="BX83" s="53">
        <f t="shared" si="41"/>
        <v>0</v>
      </c>
      <c r="BY83" s="53">
        <f t="shared" si="41"/>
        <v>0</v>
      </c>
      <c r="BZ83" s="53">
        <f t="shared" si="41"/>
        <v>0</v>
      </c>
      <c r="CA83" s="53">
        <f t="shared" si="41"/>
        <v>0</v>
      </c>
    </row>
    <row r="84" spans="2:79" x14ac:dyDescent="0.35">
      <c r="B84" s="391">
        <v>20</v>
      </c>
      <c r="C84" s="392"/>
      <c r="D84" s="392"/>
      <c r="E84" s="392"/>
      <c r="F84" s="392"/>
      <c r="G84" s="393"/>
      <c r="H84" s="53">
        <f t="shared" si="38"/>
        <v>0</v>
      </c>
      <c r="I84" s="53">
        <f t="shared" si="38"/>
        <v>0</v>
      </c>
      <c r="J84" s="53">
        <f t="shared" si="38"/>
        <v>0</v>
      </c>
      <c r="K84" s="53">
        <f t="shared" si="38"/>
        <v>0</v>
      </c>
      <c r="L84" s="53">
        <f t="shared" si="38"/>
        <v>0</v>
      </c>
      <c r="M84" s="53">
        <f t="shared" si="5"/>
        <v>0</v>
      </c>
      <c r="N84" s="53">
        <f t="shared" si="6"/>
        <v>0</v>
      </c>
      <c r="O84" s="53">
        <f t="shared" si="7"/>
        <v>0</v>
      </c>
      <c r="P84" s="53">
        <f t="shared" si="8"/>
        <v>0</v>
      </c>
      <c r="Q84" s="53">
        <f t="shared" si="9"/>
        <v>0</v>
      </c>
      <c r="R84" s="53">
        <f t="shared" si="10"/>
        <v>0</v>
      </c>
      <c r="S84" s="53">
        <f t="shared" si="11"/>
        <v>0</v>
      </c>
      <c r="T84" s="53">
        <f t="shared" si="12"/>
        <v>0</v>
      </c>
      <c r="U84" s="53">
        <f t="shared" si="13"/>
        <v>0</v>
      </c>
      <c r="V84" s="53">
        <f t="shared" si="14"/>
        <v>0</v>
      </c>
      <c r="W84" s="53">
        <f t="shared" si="15"/>
        <v>0</v>
      </c>
      <c r="X84" s="53">
        <f t="shared" si="16"/>
        <v>0</v>
      </c>
      <c r="Y84" s="53">
        <f t="shared" si="17"/>
        <v>0</v>
      </c>
      <c r="Z84" s="53">
        <f t="shared" si="18"/>
        <v>0</v>
      </c>
      <c r="AA84" s="53">
        <f t="shared" si="19"/>
        <v>0</v>
      </c>
      <c r="AB84" s="53">
        <f t="shared" si="20"/>
        <v>0</v>
      </c>
      <c r="AC84" s="53">
        <f t="shared" si="21"/>
        <v>0</v>
      </c>
      <c r="AD84" s="53">
        <f t="shared" si="22"/>
        <v>0</v>
      </c>
      <c r="AE84" s="53">
        <f t="shared" si="23"/>
        <v>0</v>
      </c>
      <c r="AF84" s="53">
        <f t="shared" si="24"/>
        <v>0</v>
      </c>
      <c r="AG84" s="53">
        <f t="shared" si="25"/>
        <v>0</v>
      </c>
      <c r="AH84" s="53">
        <f t="shared" si="26"/>
        <v>0</v>
      </c>
      <c r="AI84" s="53">
        <f t="shared" si="27"/>
        <v>0</v>
      </c>
      <c r="AJ84" s="53">
        <f t="shared" si="28"/>
        <v>0</v>
      </c>
      <c r="AK84" s="53">
        <f t="shared" si="29"/>
        <v>0</v>
      </c>
      <c r="AL84" s="53">
        <f t="shared" si="30"/>
        <v>0</v>
      </c>
      <c r="AM84" s="53">
        <f t="shared" si="31"/>
        <v>0</v>
      </c>
      <c r="AN84" s="53">
        <f t="shared" si="32"/>
        <v>0</v>
      </c>
      <c r="AO84" s="53">
        <f t="shared" si="33"/>
        <v>0</v>
      </c>
      <c r="AP84" s="53">
        <f t="shared" si="34"/>
        <v>0</v>
      </c>
      <c r="AQ84" s="53">
        <f t="shared" si="35"/>
        <v>0</v>
      </c>
      <c r="AR84" s="53">
        <f t="shared" si="36"/>
        <v>0</v>
      </c>
      <c r="AS84" s="53">
        <f t="shared" si="37"/>
        <v>0</v>
      </c>
      <c r="AT84" s="53">
        <f t="shared" si="39"/>
        <v>0</v>
      </c>
      <c r="AU84" s="53">
        <f t="shared" si="39"/>
        <v>0</v>
      </c>
      <c r="AV84" s="53">
        <f t="shared" si="39"/>
        <v>0</v>
      </c>
      <c r="AW84" s="53">
        <f t="shared" si="39"/>
        <v>0</v>
      </c>
      <c r="AX84" s="53">
        <f t="shared" si="39"/>
        <v>0</v>
      </c>
      <c r="AY84" s="53">
        <f t="shared" si="39"/>
        <v>0</v>
      </c>
      <c r="AZ84" s="53">
        <f t="shared" si="39"/>
        <v>0</v>
      </c>
      <c r="BA84" s="53">
        <f t="shared" si="39"/>
        <v>0</v>
      </c>
      <c r="BB84" s="53">
        <f t="shared" si="39"/>
        <v>0</v>
      </c>
      <c r="BC84" s="53">
        <f t="shared" si="39"/>
        <v>0</v>
      </c>
      <c r="BD84" s="170">
        <f t="shared" si="40"/>
        <v>0</v>
      </c>
      <c r="BE84" s="53">
        <f t="shared" si="40"/>
        <v>0</v>
      </c>
      <c r="BF84" s="53">
        <f t="shared" si="40"/>
        <v>0</v>
      </c>
      <c r="BG84" s="53">
        <f t="shared" si="40"/>
        <v>0</v>
      </c>
      <c r="BH84" s="53">
        <f t="shared" si="40"/>
        <v>0</v>
      </c>
      <c r="BI84" s="53">
        <f t="shared" si="40"/>
        <v>0</v>
      </c>
      <c r="BJ84" s="53">
        <f t="shared" si="40"/>
        <v>0</v>
      </c>
      <c r="BK84" s="53">
        <f t="shared" si="40"/>
        <v>0</v>
      </c>
      <c r="BL84" s="53">
        <f t="shared" si="40"/>
        <v>0</v>
      </c>
      <c r="BM84" s="53">
        <f t="shared" si="40"/>
        <v>0</v>
      </c>
      <c r="BN84" s="53">
        <f t="shared" si="40"/>
        <v>0</v>
      </c>
      <c r="BO84" s="53">
        <f t="shared" si="40"/>
        <v>0</v>
      </c>
      <c r="BP84" s="53">
        <f t="shared" si="41"/>
        <v>0</v>
      </c>
      <c r="BQ84" s="53">
        <f t="shared" si="41"/>
        <v>0</v>
      </c>
      <c r="BR84" s="53">
        <f t="shared" si="41"/>
        <v>0</v>
      </c>
      <c r="BS84" s="53">
        <f t="shared" si="41"/>
        <v>0</v>
      </c>
      <c r="BT84" s="53">
        <f t="shared" si="41"/>
        <v>0</v>
      </c>
      <c r="BU84" s="53">
        <f t="shared" si="41"/>
        <v>0</v>
      </c>
      <c r="BV84" s="53">
        <f t="shared" si="41"/>
        <v>0</v>
      </c>
      <c r="BW84" s="53">
        <f t="shared" si="41"/>
        <v>0</v>
      </c>
      <c r="BX84" s="53">
        <f t="shared" si="41"/>
        <v>0</v>
      </c>
      <c r="BY84" s="53">
        <f t="shared" si="41"/>
        <v>0</v>
      </c>
      <c r="BZ84" s="53">
        <f t="shared" si="41"/>
        <v>0</v>
      </c>
      <c r="CA84" s="53">
        <f t="shared" si="41"/>
        <v>0</v>
      </c>
    </row>
    <row r="85" spans="2:79" x14ac:dyDescent="0.35">
      <c r="B85" s="391">
        <v>21</v>
      </c>
      <c r="C85" s="392"/>
      <c r="D85" s="392"/>
      <c r="E85" s="392"/>
      <c r="F85" s="392"/>
      <c r="G85" s="393"/>
      <c r="H85" s="53">
        <f t="shared" si="38"/>
        <v>0</v>
      </c>
      <c r="I85" s="53">
        <f t="shared" si="38"/>
        <v>0</v>
      </c>
      <c r="J85" s="53">
        <f t="shared" si="38"/>
        <v>0</v>
      </c>
      <c r="K85" s="53">
        <f t="shared" si="38"/>
        <v>0</v>
      </c>
      <c r="L85" s="53">
        <f t="shared" si="38"/>
        <v>0</v>
      </c>
      <c r="M85" s="53">
        <f t="shared" si="5"/>
        <v>0</v>
      </c>
      <c r="N85" s="53">
        <f t="shared" si="6"/>
        <v>0</v>
      </c>
      <c r="O85" s="53">
        <f t="shared" si="7"/>
        <v>0</v>
      </c>
      <c r="P85" s="53">
        <f t="shared" si="8"/>
        <v>0</v>
      </c>
      <c r="Q85" s="53">
        <f t="shared" si="9"/>
        <v>0</v>
      </c>
      <c r="R85" s="53">
        <f t="shared" si="10"/>
        <v>0</v>
      </c>
      <c r="S85" s="53">
        <f t="shared" si="11"/>
        <v>0</v>
      </c>
      <c r="T85" s="53">
        <f t="shared" si="12"/>
        <v>0</v>
      </c>
      <c r="U85" s="53">
        <f t="shared" si="13"/>
        <v>0</v>
      </c>
      <c r="V85" s="53">
        <f t="shared" si="14"/>
        <v>0</v>
      </c>
      <c r="W85" s="53">
        <f t="shared" si="15"/>
        <v>0</v>
      </c>
      <c r="X85" s="53">
        <f t="shared" si="16"/>
        <v>0</v>
      </c>
      <c r="Y85" s="53">
        <f t="shared" si="17"/>
        <v>0</v>
      </c>
      <c r="Z85" s="53">
        <f t="shared" si="18"/>
        <v>0</v>
      </c>
      <c r="AA85" s="53">
        <f t="shared" si="19"/>
        <v>0</v>
      </c>
      <c r="AB85" s="53">
        <f t="shared" si="20"/>
        <v>0</v>
      </c>
      <c r="AC85" s="53">
        <f t="shared" si="21"/>
        <v>0</v>
      </c>
      <c r="AD85" s="53">
        <f t="shared" si="22"/>
        <v>0</v>
      </c>
      <c r="AE85" s="53">
        <f t="shared" si="23"/>
        <v>0</v>
      </c>
      <c r="AF85" s="53">
        <f t="shared" si="24"/>
        <v>0</v>
      </c>
      <c r="AG85" s="53">
        <f t="shared" si="25"/>
        <v>0</v>
      </c>
      <c r="AH85" s="53">
        <f t="shared" si="26"/>
        <v>0</v>
      </c>
      <c r="AI85" s="53">
        <f t="shared" si="27"/>
        <v>0</v>
      </c>
      <c r="AJ85" s="53">
        <f t="shared" si="28"/>
        <v>0</v>
      </c>
      <c r="AK85" s="53">
        <f t="shared" si="29"/>
        <v>0</v>
      </c>
      <c r="AL85" s="53">
        <f t="shared" si="30"/>
        <v>0</v>
      </c>
      <c r="AM85" s="53">
        <f t="shared" si="31"/>
        <v>0</v>
      </c>
      <c r="AN85" s="53">
        <f t="shared" si="32"/>
        <v>0</v>
      </c>
      <c r="AO85" s="53">
        <f t="shared" si="33"/>
        <v>0</v>
      </c>
      <c r="AP85" s="53">
        <f t="shared" si="34"/>
        <v>0</v>
      </c>
      <c r="AQ85" s="53">
        <f t="shared" si="35"/>
        <v>0</v>
      </c>
      <c r="AR85" s="53">
        <f t="shared" si="36"/>
        <v>0</v>
      </c>
      <c r="AS85" s="53">
        <f t="shared" si="37"/>
        <v>0</v>
      </c>
      <c r="AT85" s="53">
        <f t="shared" si="39"/>
        <v>0</v>
      </c>
      <c r="AU85" s="53">
        <f t="shared" si="39"/>
        <v>0</v>
      </c>
      <c r="AV85" s="53">
        <f t="shared" si="39"/>
        <v>0</v>
      </c>
      <c r="AW85" s="53">
        <f t="shared" si="39"/>
        <v>0</v>
      </c>
      <c r="AX85" s="53">
        <f t="shared" si="39"/>
        <v>0</v>
      </c>
      <c r="AY85" s="53">
        <f t="shared" si="39"/>
        <v>0</v>
      </c>
      <c r="AZ85" s="53">
        <f t="shared" si="39"/>
        <v>0</v>
      </c>
      <c r="BA85" s="53">
        <f t="shared" si="39"/>
        <v>0</v>
      </c>
      <c r="BB85" s="53">
        <f t="shared" si="39"/>
        <v>0</v>
      </c>
      <c r="BC85" s="53">
        <f t="shared" si="39"/>
        <v>0</v>
      </c>
      <c r="BD85" s="170">
        <f t="shared" si="40"/>
        <v>0</v>
      </c>
      <c r="BE85" s="53">
        <f t="shared" si="40"/>
        <v>0</v>
      </c>
      <c r="BF85" s="53">
        <f t="shared" si="40"/>
        <v>0</v>
      </c>
      <c r="BG85" s="53">
        <f t="shared" si="40"/>
        <v>0</v>
      </c>
      <c r="BH85" s="53">
        <f t="shared" si="40"/>
        <v>0</v>
      </c>
      <c r="BI85" s="53">
        <f t="shared" si="40"/>
        <v>0</v>
      </c>
      <c r="BJ85" s="53">
        <f t="shared" si="40"/>
        <v>0</v>
      </c>
      <c r="BK85" s="53">
        <f t="shared" si="40"/>
        <v>0</v>
      </c>
      <c r="BL85" s="53">
        <f t="shared" si="40"/>
        <v>0</v>
      </c>
      <c r="BM85" s="53">
        <f t="shared" si="40"/>
        <v>0</v>
      </c>
      <c r="BN85" s="53">
        <f t="shared" si="40"/>
        <v>0</v>
      </c>
      <c r="BO85" s="53">
        <f t="shared" si="40"/>
        <v>0</v>
      </c>
      <c r="BP85" s="53">
        <f t="shared" si="41"/>
        <v>0</v>
      </c>
      <c r="BQ85" s="53">
        <f t="shared" si="41"/>
        <v>0</v>
      </c>
      <c r="BR85" s="53">
        <f t="shared" si="41"/>
        <v>0</v>
      </c>
      <c r="BS85" s="53">
        <f t="shared" si="41"/>
        <v>0</v>
      </c>
      <c r="BT85" s="53">
        <f t="shared" si="41"/>
        <v>0</v>
      </c>
      <c r="BU85" s="53">
        <f t="shared" si="41"/>
        <v>0</v>
      </c>
      <c r="BV85" s="53">
        <f t="shared" si="41"/>
        <v>0</v>
      </c>
      <c r="BW85" s="53">
        <f t="shared" si="41"/>
        <v>0</v>
      </c>
      <c r="BX85" s="53">
        <f t="shared" si="41"/>
        <v>0</v>
      </c>
      <c r="BY85" s="53">
        <f t="shared" si="41"/>
        <v>0</v>
      </c>
      <c r="BZ85" s="53">
        <f t="shared" si="41"/>
        <v>0</v>
      </c>
      <c r="CA85" s="53">
        <f t="shared" si="41"/>
        <v>0</v>
      </c>
    </row>
    <row r="86" spans="2:79" x14ac:dyDescent="0.35">
      <c r="B86" s="391">
        <v>22</v>
      </c>
      <c r="C86" s="392"/>
      <c r="D86" s="392"/>
      <c r="E86" s="392"/>
      <c r="F86" s="392"/>
      <c r="G86" s="393"/>
      <c r="H86" s="53">
        <f t="shared" si="38"/>
        <v>0</v>
      </c>
      <c r="I86" s="53">
        <f t="shared" si="38"/>
        <v>0</v>
      </c>
      <c r="J86" s="53">
        <f t="shared" si="38"/>
        <v>0</v>
      </c>
      <c r="K86" s="53">
        <f t="shared" si="38"/>
        <v>0</v>
      </c>
      <c r="L86" s="53">
        <f t="shared" si="38"/>
        <v>0</v>
      </c>
      <c r="M86" s="53">
        <f t="shared" si="5"/>
        <v>0</v>
      </c>
      <c r="N86" s="53">
        <f t="shared" si="6"/>
        <v>0</v>
      </c>
      <c r="O86" s="53">
        <f t="shared" si="7"/>
        <v>0</v>
      </c>
      <c r="P86" s="53">
        <f t="shared" si="8"/>
        <v>0</v>
      </c>
      <c r="Q86" s="53">
        <f t="shared" si="9"/>
        <v>0</v>
      </c>
      <c r="R86" s="53">
        <f t="shared" si="10"/>
        <v>0</v>
      </c>
      <c r="S86" s="53">
        <f t="shared" si="11"/>
        <v>0</v>
      </c>
      <c r="T86" s="53">
        <f t="shared" si="12"/>
        <v>0</v>
      </c>
      <c r="U86" s="53">
        <f t="shared" si="13"/>
        <v>0</v>
      </c>
      <c r="V86" s="53">
        <f t="shared" si="14"/>
        <v>0</v>
      </c>
      <c r="W86" s="53">
        <f t="shared" si="15"/>
        <v>0</v>
      </c>
      <c r="X86" s="53">
        <f t="shared" si="16"/>
        <v>0</v>
      </c>
      <c r="Y86" s="53">
        <f t="shared" si="17"/>
        <v>0</v>
      </c>
      <c r="Z86" s="53">
        <f t="shared" si="18"/>
        <v>0</v>
      </c>
      <c r="AA86" s="53">
        <f t="shared" si="19"/>
        <v>0</v>
      </c>
      <c r="AB86" s="53">
        <f t="shared" si="20"/>
        <v>0</v>
      </c>
      <c r="AC86" s="53">
        <f t="shared" si="21"/>
        <v>0</v>
      </c>
      <c r="AD86" s="53">
        <f t="shared" si="22"/>
        <v>0</v>
      </c>
      <c r="AE86" s="53">
        <f t="shared" si="23"/>
        <v>0</v>
      </c>
      <c r="AF86" s="53">
        <f t="shared" si="24"/>
        <v>0</v>
      </c>
      <c r="AG86" s="53">
        <f t="shared" si="25"/>
        <v>0</v>
      </c>
      <c r="AH86" s="53">
        <f t="shared" si="26"/>
        <v>0</v>
      </c>
      <c r="AI86" s="53">
        <f t="shared" si="27"/>
        <v>0</v>
      </c>
      <c r="AJ86" s="53">
        <f t="shared" si="28"/>
        <v>1</v>
      </c>
      <c r="AK86" s="53">
        <f t="shared" si="29"/>
        <v>1</v>
      </c>
      <c r="AL86" s="53">
        <f t="shared" si="30"/>
        <v>1</v>
      </c>
      <c r="AM86" s="53">
        <f t="shared" si="31"/>
        <v>1</v>
      </c>
      <c r="AN86" s="53">
        <f t="shared" si="32"/>
        <v>1</v>
      </c>
      <c r="AO86" s="53">
        <f t="shared" si="33"/>
        <v>1</v>
      </c>
      <c r="AP86" s="53">
        <f t="shared" si="34"/>
        <v>1</v>
      </c>
      <c r="AQ86" s="53">
        <f t="shared" si="35"/>
        <v>1</v>
      </c>
      <c r="AR86" s="53">
        <f t="shared" si="36"/>
        <v>0</v>
      </c>
      <c r="AS86" s="53">
        <f t="shared" si="37"/>
        <v>0</v>
      </c>
      <c r="AT86" s="53">
        <f t="shared" si="39"/>
        <v>0</v>
      </c>
      <c r="AU86" s="53">
        <f t="shared" si="39"/>
        <v>0</v>
      </c>
      <c r="AV86" s="53">
        <f t="shared" si="39"/>
        <v>0</v>
      </c>
      <c r="AW86" s="53">
        <f t="shared" si="39"/>
        <v>0</v>
      </c>
      <c r="AX86" s="53">
        <f t="shared" si="39"/>
        <v>0</v>
      </c>
      <c r="AY86" s="53">
        <f t="shared" si="39"/>
        <v>0</v>
      </c>
      <c r="AZ86" s="53">
        <f t="shared" si="39"/>
        <v>0</v>
      </c>
      <c r="BA86" s="53">
        <f t="shared" si="39"/>
        <v>0</v>
      </c>
      <c r="BB86" s="53">
        <f t="shared" si="39"/>
        <v>0</v>
      </c>
      <c r="BC86" s="53">
        <f t="shared" si="39"/>
        <v>0</v>
      </c>
      <c r="BD86" s="170">
        <f t="shared" si="40"/>
        <v>0</v>
      </c>
      <c r="BE86" s="53">
        <f t="shared" si="40"/>
        <v>0</v>
      </c>
      <c r="BF86" s="53">
        <f t="shared" si="40"/>
        <v>0</v>
      </c>
      <c r="BG86" s="53">
        <f t="shared" si="40"/>
        <v>0</v>
      </c>
      <c r="BH86" s="53">
        <f t="shared" si="40"/>
        <v>0</v>
      </c>
      <c r="BI86" s="53">
        <f t="shared" si="40"/>
        <v>0</v>
      </c>
      <c r="BJ86" s="53">
        <f t="shared" si="40"/>
        <v>0</v>
      </c>
      <c r="BK86" s="53">
        <f t="shared" si="40"/>
        <v>0</v>
      </c>
      <c r="BL86" s="53">
        <f t="shared" si="40"/>
        <v>0</v>
      </c>
      <c r="BM86" s="53">
        <f t="shared" si="40"/>
        <v>0</v>
      </c>
      <c r="BN86" s="53">
        <f t="shared" si="40"/>
        <v>0</v>
      </c>
      <c r="BO86" s="53">
        <f t="shared" si="40"/>
        <v>0</v>
      </c>
      <c r="BP86" s="53">
        <f t="shared" si="41"/>
        <v>0</v>
      </c>
      <c r="BQ86" s="53">
        <f t="shared" si="41"/>
        <v>0</v>
      </c>
      <c r="BR86" s="53">
        <f t="shared" si="41"/>
        <v>0</v>
      </c>
      <c r="BS86" s="53">
        <f t="shared" si="41"/>
        <v>0</v>
      </c>
      <c r="BT86" s="53">
        <f t="shared" si="41"/>
        <v>0</v>
      </c>
      <c r="BU86" s="53">
        <f t="shared" si="41"/>
        <v>0</v>
      </c>
      <c r="BV86" s="53">
        <f t="shared" si="41"/>
        <v>0</v>
      </c>
      <c r="BW86" s="53">
        <f t="shared" si="41"/>
        <v>0</v>
      </c>
      <c r="BX86" s="53">
        <f t="shared" si="41"/>
        <v>0</v>
      </c>
      <c r="BY86" s="53">
        <f t="shared" si="41"/>
        <v>0</v>
      </c>
      <c r="BZ86" s="53">
        <f t="shared" si="41"/>
        <v>0</v>
      </c>
      <c r="CA86" s="53">
        <f t="shared" si="41"/>
        <v>0</v>
      </c>
    </row>
    <row r="87" spans="2:79" x14ac:dyDescent="0.35">
      <c r="B87" s="391">
        <v>23</v>
      </c>
      <c r="C87" s="392"/>
      <c r="D87" s="392"/>
      <c r="E87" s="392"/>
      <c r="F87" s="392"/>
      <c r="G87" s="393"/>
      <c r="H87" s="53">
        <f t="shared" si="38"/>
        <v>0</v>
      </c>
      <c r="I87" s="53">
        <f t="shared" si="38"/>
        <v>0</v>
      </c>
      <c r="J87" s="53">
        <f t="shared" si="38"/>
        <v>0</v>
      </c>
      <c r="K87" s="53">
        <f t="shared" si="38"/>
        <v>0</v>
      </c>
      <c r="L87" s="53">
        <f t="shared" si="38"/>
        <v>0</v>
      </c>
      <c r="M87" s="53">
        <f t="shared" si="5"/>
        <v>0</v>
      </c>
      <c r="N87" s="53">
        <f t="shared" si="6"/>
        <v>0</v>
      </c>
      <c r="O87" s="53">
        <f t="shared" si="7"/>
        <v>0</v>
      </c>
      <c r="P87" s="53">
        <f t="shared" si="8"/>
        <v>0</v>
      </c>
      <c r="Q87" s="53">
        <f t="shared" si="9"/>
        <v>0</v>
      </c>
      <c r="R87" s="53">
        <f t="shared" si="10"/>
        <v>0</v>
      </c>
      <c r="S87" s="53">
        <f t="shared" si="11"/>
        <v>0</v>
      </c>
      <c r="T87" s="53">
        <f t="shared" si="12"/>
        <v>0</v>
      </c>
      <c r="U87" s="53">
        <f t="shared" si="13"/>
        <v>0</v>
      </c>
      <c r="V87" s="53">
        <f t="shared" si="14"/>
        <v>0</v>
      </c>
      <c r="W87" s="53">
        <f t="shared" si="15"/>
        <v>0</v>
      </c>
      <c r="X87" s="53">
        <f t="shared" si="16"/>
        <v>0</v>
      </c>
      <c r="Y87" s="53">
        <f t="shared" si="17"/>
        <v>0</v>
      </c>
      <c r="Z87" s="53">
        <f t="shared" si="18"/>
        <v>0</v>
      </c>
      <c r="AA87" s="53">
        <f t="shared" si="19"/>
        <v>0</v>
      </c>
      <c r="AB87" s="53">
        <f t="shared" si="20"/>
        <v>0</v>
      </c>
      <c r="AC87" s="53">
        <f t="shared" si="21"/>
        <v>0</v>
      </c>
      <c r="AD87" s="53">
        <f t="shared" si="22"/>
        <v>0</v>
      </c>
      <c r="AE87" s="53">
        <f t="shared" si="23"/>
        <v>0</v>
      </c>
      <c r="AF87" s="53">
        <f t="shared" si="24"/>
        <v>0</v>
      </c>
      <c r="AG87" s="53">
        <f t="shared" si="25"/>
        <v>0</v>
      </c>
      <c r="AH87" s="53">
        <f t="shared" si="26"/>
        <v>0</v>
      </c>
      <c r="AI87" s="53">
        <f t="shared" si="27"/>
        <v>0</v>
      </c>
      <c r="AJ87" s="53">
        <f t="shared" si="28"/>
        <v>0</v>
      </c>
      <c r="AK87" s="53">
        <f t="shared" si="29"/>
        <v>0</v>
      </c>
      <c r="AL87" s="53">
        <f t="shared" si="30"/>
        <v>0</v>
      </c>
      <c r="AM87" s="53">
        <f t="shared" si="31"/>
        <v>0</v>
      </c>
      <c r="AN87" s="53">
        <f t="shared" si="32"/>
        <v>0</v>
      </c>
      <c r="AO87" s="53">
        <f t="shared" si="33"/>
        <v>0</v>
      </c>
      <c r="AP87" s="53">
        <f t="shared" si="34"/>
        <v>0</v>
      </c>
      <c r="AQ87" s="53">
        <f t="shared" si="35"/>
        <v>0</v>
      </c>
      <c r="AR87" s="53">
        <f t="shared" si="36"/>
        <v>0</v>
      </c>
      <c r="AS87" s="53">
        <f t="shared" si="37"/>
        <v>0</v>
      </c>
      <c r="AT87" s="53">
        <f t="shared" si="39"/>
        <v>0</v>
      </c>
      <c r="AU87" s="53">
        <f t="shared" si="39"/>
        <v>0</v>
      </c>
      <c r="AV87" s="53">
        <f t="shared" si="39"/>
        <v>1</v>
      </c>
      <c r="AW87" s="53">
        <f t="shared" si="39"/>
        <v>1</v>
      </c>
      <c r="AX87" s="53">
        <f t="shared" si="39"/>
        <v>1</v>
      </c>
      <c r="AY87" s="53">
        <f t="shared" si="39"/>
        <v>1</v>
      </c>
      <c r="AZ87" s="53">
        <f t="shared" si="39"/>
        <v>1</v>
      </c>
      <c r="BA87" s="53">
        <f t="shared" si="39"/>
        <v>1</v>
      </c>
      <c r="BB87" s="53">
        <f t="shared" si="39"/>
        <v>1</v>
      </c>
      <c r="BC87" s="53">
        <f t="shared" si="39"/>
        <v>1</v>
      </c>
      <c r="BD87" s="170">
        <f t="shared" si="40"/>
        <v>1</v>
      </c>
      <c r="BE87" s="53">
        <f t="shared" si="40"/>
        <v>1</v>
      </c>
      <c r="BF87" s="53">
        <f t="shared" si="40"/>
        <v>1</v>
      </c>
      <c r="BG87" s="53">
        <f t="shared" si="40"/>
        <v>1</v>
      </c>
      <c r="BH87" s="53">
        <f t="shared" si="40"/>
        <v>0</v>
      </c>
      <c r="BI87" s="53">
        <f t="shared" si="40"/>
        <v>0</v>
      </c>
      <c r="BJ87" s="53">
        <f t="shared" si="40"/>
        <v>0</v>
      </c>
      <c r="BK87" s="53">
        <f t="shared" si="40"/>
        <v>0</v>
      </c>
      <c r="BL87" s="53">
        <f t="shared" si="40"/>
        <v>0</v>
      </c>
      <c r="BM87" s="53">
        <f t="shared" si="40"/>
        <v>0</v>
      </c>
      <c r="BN87" s="53">
        <f t="shared" si="40"/>
        <v>0</v>
      </c>
      <c r="BO87" s="53">
        <f t="shared" si="40"/>
        <v>0</v>
      </c>
      <c r="BP87" s="53">
        <f t="shared" si="41"/>
        <v>0</v>
      </c>
      <c r="BQ87" s="53">
        <f t="shared" si="41"/>
        <v>0</v>
      </c>
      <c r="BR87" s="53">
        <f t="shared" si="41"/>
        <v>0</v>
      </c>
      <c r="BS87" s="53">
        <f t="shared" si="41"/>
        <v>0</v>
      </c>
      <c r="BT87" s="53">
        <f t="shared" si="41"/>
        <v>0</v>
      </c>
      <c r="BU87" s="53">
        <f t="shared" si="41"/>
        <v>0</v>
      </c>
      <c r="BV87" s="53">
        <f t="shared" si="41"/>
        <v>0</v>
      </c>
      <c r="BW87" s="53">
        <f t="shared" si="41"/>
        <v>0</v>
      </c>
      <c r="BX87" s="53">
        <f t="shared" si="41"/>
        <v>0</v>
      </c>
      <c r="BY87" s="53">
        <f t="shared" si="41"/>
        <v>0</v>
      </c>
      <c r="BZ87" s="53">
        <f t="shared" si="41"/>
        <v>0</v>
      </c>
      <c r="CA87" s="53">
        <f t="shared" si="41"/>
        <v>0</v>
      </c>
    </row>
    <row r="88" spans="2:79" x14ac:dyDescent="0.35">
      <c r="B88" s="394">
        <v>24</v>
      </c>
      <c r="C88" s="395"/>
      <c r="D88" s="395"/>
      <c r="E88" s="395"/>
      <c r="F88" s="395"/>
      <c r="G88" s="396"/>
      <c r="H88" s="53">
        <f t="shared" si="38"/>
        <v>0</v>
      </c>
      <c r="I88" s="53">
        <f t="shared" si="38"/>
        <v>0</v>
      </c>
      <c r="J88" s="53">
        <f t="shared" si="38"/>
        <v>0</v>
      </c>
      <c r="K88" s="53">
        <f t="shared" si="38"/>
        <v>0</v>
      </c>
      <c r="L88" s="53">
        <f t="shared" si="38"/>
        <v>0</v>
      </c>
      <c r="M88" s="53">
        <f t="shared" si="5"/>
        <v>0</v>
      </c>
      <c r="N88" s="53">
        <f t="shared" si="6"/>
        <v>0</v>
      </c>
      <c r="O88" s="53">
        <f t="shared" si="7"/>
        <v>0</v>
      </c>
      <c r="P88" s="53">
        <f t="shared" si="8"/>
        <v>0</v>
      </c>
      <c r="Q88" s="53">
        <f t="shared" si="9"/>
        <v>0</v>
      </c>
      <c r="R88" s="53">
        <f t="shared" si="10"/>
        <v>0</v>
      </c>
      <c r="S88" s="53">
        <f t="shared" si="11"/>
        <v>0</v>
      </c>
      <c r="T88" s="53">
        <f t="shared" si="12"/>
        <v>0</v>
      </c>
      <c r="U88" s="53">
        <f t="shared" si="13"/>
        <v>0</v>
      </c>
      <c r="V88" s="53">
        <f t="shared" si="14"/>
        <v>0</v>
      </c>
      <c r="W88" s="53">
        <f t="shared" si="15"/>
        <v>0</v>
      </c>
      <c r="X88" s="53">
        <f t="shared" si="16"/>
        <v>0</v>
      </c>
      <c r="Y88" s="53">
        <f t="shared" si="17"/>
        <v>0</v>
      </c>
      <c r="Z88" s="53">
        <f t="shared" si="18"/>
        <v>0</v>
      </c>
      <c r="AA88" s="53">
        <f t="shared" si="19"/>
        <v>0</v>
      </c>
      <c r="AB88" s="53">
        <f t="shared" si="20"/>
        <v>0</v>
      </c>
      <c r="AC88" s="53">
        <f t="shared" si="21"/>
        <v>0</v>
      </c>
      <c r="AD88" s="53">
        <f t="shared" si="22"/>
        <v>0</v>
      </c>
      <c r="AE88" s="53">
        <f t="shared" si="23"/>
        <v>0</v>
      </c>
      <c r="AF88" s="53">
        <f t="shared" si="24"/>
        <v>0</v>
      </c>
      <c r="AG88" s="53">
        <f t="shared" si="25"/>
        <v>0</v>
      </c>
      <c r="AH88" s="53">
        <f t="shared" si="26"/>
        <v>0</v>
      </c>
      <c r="AI88" s="53">
        <f t="shared" si="27"/>
        <v>0</v>
      </c>
      <c r="AJ88" s="53">
        <f t="shared" si="28"/>
        <v>0</v>
      </c>
      <c r="AK88" s="53">
        <f t="shared" si="29"/>
        <v>0</v>
      </c>
      <c r="AL88" s="53">
        <f t="shared" si="30"/>
        <v>0</v>
      </c>
      <c r="AM88" s="53">
        <f t="shared" si="31"/>
        <v>0</v>
      </c>
      <c r="AN88" s="53">
        <f t="shared" si="32"/>
        <v>0</v>
      </c>
      <c r="AO88" s="53">
        <f t="shared" si="33"/>
        <v>0</v>
      </c>
      <c r="AP88" s="53">
        <f t="shared" si="34"/>
        <v>0</v>
      </c>
      <c r="AQ88" s="53">
        <f t="shared" si="35"/>
        <v>0</v>
      </c>
      <c r="AR88" s="53">
        <f t="shared" si="36"/>
        <v>0</v>
      </c>
      <c r="AS88" s="53">
        <f t="shared" si="37"/>
        <v>0</v>
      </c>
      <c r="AT88" s="53">
        <f t="shared" si="39"/>
        <v>0</v>
      </c>
      <c r="AU88" s="53">
        <f t="shared" si="39"/>
        <v>0</v>
      </c>
      <c r="AV88" s="53">
        <f t="shared" si="39"/>
        <v>1</v>
      </c>
      <c r="AW88" s="53">
        <f t="shared" si="39"/>
        <v>1</v>
      </c>
      <c r="AX88" s="53">
        <f t="shared" si="39"/>
        <v>1</v>
      </c>
      <c r="AY88" s="53">
        <f t="shared" si="39"/>
        <v>1</v>
      </c>
      <c r="AZ88" s="53">
        <f t="shared" si="39"/>
        <v>1</v>
      </c>
      <c r="BA88" s="53">
        <f t="shared" si="39"/>
        <v>1</v>
      </c>
      <c r="BB88" s="53">
        <f t="shared" si="39"/>
        <v>1</v>
      </c>
      <c r="BC88" s="53">
        <f t="shared" si="39"/>
        <v>1</v>
      </c>
      <c r="BD88" s="170">
        <f t="shared" si="40"/>
        <v>1</v>
      </c>
      <c r="BE88" s="53">
        <f t="shared" si="40"/>
        <v>1</v>
      </c>
      <c r="BF88" s="53">
        <f t="shared" si="40"/>
        <v>1</v>
      </c>
      <c r="BG88" s="53">
        <f t="shared" si="40"/>
        <v>1</v>
      </c>
      <c r="BH88" s="53">
        <f t="shared" si="40"/>
        <v>0</v>
      </c>
      <c r="BI88" s="53">
        <f t="shared" si="40"/>
        <v>0</v>
      </c>
      <c r="BJ88" s="53">
        <f t="shared" si="40"/>
        <v>0</v>
      </c>
      <c r="BK88" s="53">
        <f t="shared" si="40"/>
        <v>0</v>
      </c>
      <c r="BL88" s="53">
        <f t="shared" si="40"/>
        <v>0</v>
      </c>
      <c r="BM88" s="53">
        <f t="shared" si="40"/>
        <v>0</v>
      </c>
      <c r="BN88" s="53">
        <f t="shared" si="40"/>
        <v>0</v>
      </c>
      <c r="BO88" s="53">
        <f t="shared" si="40"/>
        <v>0</v>
      </c>
      <c r="BP88" s="53">
        <f t="shared" si="41"/>
        <v>0</v>
      </c>
      <c r="BQ88" s="53">
        <f t="shared" si="41"/>
        <v>0</v>
      </c>
      <c r="BR88" s="53">
        <f t="shared" si="41"/>
        <v>0</v>
      </c>
      <c r="BS88" s="53">
        <f t="shared" si="41"/>
        <v>0</v>
      </c>
      <c r="BT88" s="53">
        <f t="shared" si="41"/>
        <v>0</v>
      </c>
      <c r="BU88" s="53">
        <f t="shared" si="41"/>
        <v>0</v>
      </c>
      <c r="BV88" s="53">
        <f t="shared" si="41"/>
        <v>0</v>
      </c>
      <c r="BW88" s="53">
        <f t="shared" si="41"/>
        <v>0</v>
      </c>
      <c r="BX88" s="53">
        <f t="shared" si="41"/>
        <v>0</v>
      </c>
      <c r="BY88" s="53">
        <f t="shared" si="41"/>
        <v>0</v>
      </c>
      <c r="BZ88" s="53">
        <f t="shared" si="41"/>
        <v>0</v>
      </c>
      <c r="CA88" s="53">
        <f t="shared" si="41"/>
        <v>0</v>
      </c>
    </row>
    <row r="89" spans="2:79" x14ac:dyDescent="0.35">
      <c r="B89" s="382">
        <v>26</v>
      </c>
      <c r="C89" s="383"/>
      <c r="D89" s="383"/>
      <c r="E89" s="383"/>
      <c r="F89" s="383"/>
      <c r="G89" s="384"/>
      <c r="H89" s="53">
        <f t="shared" si="38"/>
        <v>0</v>
      </c>
      <c r="I89" s="53">
        <f t="shared" si="38"/>
        <v>0</v>
      </c>
      <c r="J89" s="53">
        <f t="shared" si="38"/>
        <v>0</v>
      </c>
      <c r="K89" s="53">
        <f t="shared" si="38"/>
        <v>0</v>
      </c>
      <c r="L89" s="53">
        <f t="shared" si="38"/>
        <v>0</v>
      </c>
      <c r="M89" s="53">
        <f t="shared" si="5"/>
        <v>0</v>
      </c>
      <c r="N89" s="53">
        <f t="shared" si="6"/>
        <v>0</v>
      </c>
      <c r="O89" s="53">
        <f t="shared" si="7"/>
        <v>0</v>
      </c>
      <c r="P89" s="53">
        <f t="shared" si="8"/>
        <v>0</v>
      </c>
      <c r="Q89" s="53">
        <f t="shared" si="9"/>
        <v>0</v>
      </c>
      <c r="R89" s="53">
        <f t="shared" si="10"/>
        <v>0</v>
      </c>
      <c r="S89" s="53">
        <f t="shared" si="11"/>
        <v>0</v>
      </c>
      <c r="T89" s="53">
        <f t="shared" si="12"/>
        <v>0</v>
      </c>
      <c r="U89" s="53">
        <f t="shared" si="13"/>
        <v>0</v>
      </c>
      <c r="V89" s="53">
        <f t="shared" si="14"/>
        <v>0</v>
      </c>
      <c r="W89" s="53">
        <f t="shared" si="15"/>
        <v>0</v>
      </c>
      <c r="X89" s="53">
        <f t="shared" si="16"/>
        <v>0</v>
      </c>
      <c r="Y89" s="53">
        <f t="shared" si="17"/>
        <v>0</v>
      </c>
      <c r="Z89" s="53">
        <f t="shared" si="18"/>
        <v>0</v>
      </c>
      <c r="AA89" s="53">
        <f t="shared" si="19"/>
        <v>0</v>
      </c>
      <c r="AB89" s="53">
        <f t="shared" si="20"/>
        <v>0</v>
      </c>
      <c r="AC89" s="53">
        <f t="shared" si="21"/>
        <v>0</v>
      </c>
      <c r="AD89" s="53">
        <f t="shared" si="22"/>
        <v>0</v>
      </c>
      <c r="AE89" s="53">
        <f t="shared" si="23"/>
        <v>0</v>
      </c>
      <c r="AF89" s="53">
        <f t="shared" si="24"/>
        <v>0</v>
      </c>
      <c r="AG89" s="53">
        <f t="shared" si="25"/>
        <v>0</v>
      </c>
      <c r="AH89" s="53">
        <f t="shared" si="26"/>
        <v>0</v>
      </c>
      <c r="AI89" s="53">
        <f t="shared" si="27"/>
        <v>0</v>
      </c>
      <c r="AJ89" s="53">
        <f t="shared" si="28"/>
        <v>0</v>
      </c>
      <c r="AK89" s="53">
        <f t="shared" si="29"/>
        <v>0</v>
      </c>
      <c r="AL89" s="53">
        <f t="shared" si="30"/>
        <v>0</v>
      </c>
      <c r="AM89" s="53">
        <f t="shared" si="31"/>
        <v>0</v>
      </c>
      <c r="AN89" s="53">
        <f t="shared" si="32"/>
        <v>0</v>
      </c>
      <c r="AO89" s="53">
        <f t="shared" si="33"/>
        <v>0</v>
      </c>
      <c r="AP89" s="53">
        <f t="shared" si="34"/>
        <v>0</v>
      </c>
      <c r="AQ89" s="53">
        <f t="shared" si="35"/>
        <v>0</v>
      </c>
      <c r="AR89" s="53">
        <f t="shared" si="36"/>
        <v>0</v>
      </c>
      <c r="AS89" s="53">
        <f t="shared" si="37"/>
        <v>0</v>
      </c>
      <c r="AT89" s="53">
        <f t="shared" si="39"/>
        <v>0</v>
      </c>
      <c r="AU89" s="53">
        <f t="shared" si="39"/>
        <v>0</v>
      </c>
      <c r="AV89" s="53">
        <f t="shared" si="39"/>
        <v>0</v>
      </c>
      <c r="AW89" s="53">
        <f t="shared" si="39"/>
        <v>0</v>
      </c>
      <c r="AX89" s="53">
        <f t="shared" si="39"/>
        <v>0</v>
      </c>
      <c r="AY89" s="53">
        <f t="shared" si="39"/>
        <v>0</v>
      </c>
      <c r="AZ89" s="53">
        <f t="shared" si="39"/>
        <v>0</v>
      </c>
      <c r="BA89" s="53">
        <f t="shared" si="39"/>
        <v>0</v>
      </c>
      <c r="BB89" s="53">
        <f t="shared" si="39"/>
        <v>0</v>
      </c>
      <c r="BC89" s="53">
        <f t="shared" si="39"/>
        <v>0</v>
      </c>
      <c r="BD89" s="170">
        <f t="shared" si="40"/>
        <v>0</v>
      </c>
      <c r="BE89" s="53">
        <f t="shared" si="40"/>
        <v>0</v>
      </c>
      <c r="BF89" s="53">
        <f t="shared" si="40"/>
        <v>0</v>
      </c>
      <c r="BG89" s="53">
        <f t="shared" si="40"/>
        <v>0</v>
      </c>
      <c r="BH89" s="53">
        <f t="shared" si="40"/>
        <v>0</v>
      </c>
      <c r="BI89" s="53">
        <f t="shared" si="40"/>
        <v>0</v>
      </c>
      <c r="BJ89" s="53">
        <f t="shared" si="40"/>
        <v>0</v>
      </c>
      <c r="BK89" s="53">
        <f t="shared" si="40"/>
        <v>0</v>
      </c>
      <c r="BL89" s="53">
        <f t="shared" si="40"/>
        <v>0</v>
      </c>
      <c r="BM89" s="53">
        <f t="shared" si="40"/>
        <v>0</v>
      </c>
      <c r="BN89" s="53">
        <f t="shared" si="40"/>
        <v>0</v>
      </c>
      <c r="BO89" s="53">
        <f t="shared" si="40"/>
        <v>0</v>
      </c>
      <c r="BP89" s="53">
        <f t="shared" si="41"/>
        <v>0</v>
      </c>
      <c r="BQ89" s="53">
        <f t="shared" si="41"/>
        <v>0</v>
      </c>
      <c r="BR89" s="53">
        <f t="shared" si="41"/>
        <v>0</v>
      </c>
      <c r="BS89" s="53">
        <f t="shared" si="41"/>
        <v>0</v>
      </c>
      <c r="BT89" s="53">
        <f t="shared" si="41"/>
        <v>0</v>
      </c>
      <c r="BU89" s="53">
        <f t="shared" si="41"/>
        <v>0</v>
      </c>
      <c r="BV89" s="53">
        <f t="shared" si="41"/>
        <v>0</v>
      </c>
      <c r="BW89" s="53">
        <f t="shared" si="41"/>
        <v>0</v>
      </c>
      <c r="BX89" s="53">
        <f t="shared" si="41"/>
        <v>0</v>
      </c>
      <c r="BY89" s="53">
        <f t="shared" si="41"/>
        <v>0</v>
      </c>
      <c r="BZ89" s="53">
        <f t="shared" si="41"/>
        <v>0</v>
      </c>
      <c r="CA89" s="53">
        <f t="shared" si="41"/>
        <v>0</v>
      </c>
    </row>
    <row r="90" spans="2:79" x14ac:dyDescent="0.35">
      <c r="B90" s="382">
        <v>27</v>
      </c>
      <c r="C90" s="383"/>
      <c r="D90" s="383"/>
      <c r="E90" s="383"/>
      <c r="F90" s="383"/>
      <c r="G90" s="384"/>
      <c r="H90" s="53">
        <f t="shared" si="38"/>
        <v>0</v>
      </c>
      <c r="I90" s="53">
        <f t="shared" si="38"/>
        <v>0</v>
      </c>
      <c r="J90" s="53">
        <f t="shared" si="38"/>
        <v>0</v>
      </c>
      <c r="K90" s="53">
        <f t="shared" si="38"/>
        <v>0</v>
      </c>
      <c r="L90" s="53">
        <f t="shared" si="38"/>
        <v>0</v>
      </c>
      <c r="M90" s="53">
        <f t="shared" si="5"/>
        <v>0</v>
      </c>
      <c r="N90" s="53">
        <f t="shared" si="6"/>
        <v>0</v>
      </c>
      <c r="O90" s="53">
        <f t="shared" si="7"/>
        <v>0</v>
      </c>
      <c r="P90" s="53">
        <f t="shared" si="8"/>
        <v>0</v>
      </c>
      <c r="Q90" s="53">
        <f t="shared" si="9"/>
        <v>0</v>
      </c>
      <c r="R90" s="53">
        <f t="shared" si="10"/>
        <v>0</v>
      </c>
      <c r="S90" s="53">
        <f t="shared" si="11"/>
        <v>0</v>
      </c>
      <c r="T90" s="53">
        <f t="shared" si="12"/>
        <v>0</v>
      </c>
      <c r="U90" s="53">
        <f t="shared" si="13"/>
        <v>0</v>
      </c>
      <c r="V90" s="53">
        <f t="shared" si="14"/>
        <v>0</v>
      </c>
      <c r="W90" s="53">
        <f t="shared" si="15"/>
        <v>0</v>
      </c>
      <c r="X90" s="53">
        <f t="shared" si="16"/>
        <v>0</v>
      </c>
      <c r="Y90" s="53">
        <f t="shared" si="17"/>
        <v>0</v>
      </c>
      <c r="Z90" s="53">
        <f t="shared" si="18"/>
        <v>0</v>
      </c>
      <c r="AA90" s="53">
        <f t="shared" si="19"/>
        <v>0</v>
      </c>
      <c r="AB90" s="53">
        <f t="shared" si="20"/>
        <v>0</v>
      </c>
      <c r="AC90" s="53">
        <f t="shared" si="21"/>
        <v>0</v>
      </c>
      <c r="AD90" s="53">
        <f t="shared" si="22"/>
        <v>0</v>
      </c>
      <c r="AE90" s="53">
        <f t="shared" si="23"/>
        <v>0</v>
      </c>
      <c r="AF90" s="53">
        <f t="shared" si="24"/>
        <v>0</v>
      </c>
      <c r="AG90" s="53">
        <f t="shared" si="25"/>
        <v>0</v>
      </c>
      <c r="AH90" s="53">
        <f t="shared" si="26"/>
        <v>0</v>
      </c>
      <c r="AI90" s="53">
        <f t="shared" si="27"/>
        <v>0</v>
      </c>
      <c r="AJ90" s="53">
        <f t="shared" si="28"/>
        <v>0</v>
      </c>
      <c r="AK90" s="53">
        <f t="shared" si="29"/>
        <v>0</v>
      </c>
      <c r="AL90" s="53">
        <f t="shared" si="30"/>
        <v>0</v>
      </c>
      <c r="AM90" s="53">
        <f t="shared" si="31"/>
        <v>0</v>
      </c>
      <c r="AN90" s="53">
        <f t="shared" si="32"/>
        <v>0</v>
      </c>
      <c r="AO90" s="53">
        <f t="shared" si="33"/>
        <v>0</v>
      </c>
      <c r="AP90" s="53">
        <f t="shared" si="34"/>
        <v>0</v>
      </c>
      <c r="AQ90" s="53">
        <f t="shared" si="35"/>
        <v>0</v>
      </c>
      <c r="AR90" s="53">
        <f t="shared" si="36"/>
        <v>0</v>
      </c>
      <c r="AS90" s="53">
        <f t="shared" si="37"/>
        <v>0</v>
      </c>
      <c r="AT90" s="53">
        <f t="shared" si="39"/>
        <v>0</v>
      </c>
      <c r="AU90" s="53">
        <f t="shared" si="39"/>
        <v>0</v>
      </c>
      <c r="AV90" s="53">
        <f t="shared" si="39"/>
        <v>0</v>
      </c>
      <c r="AW90" s="53">
        <f t="shared" si="39"/>
        <v>0</v>
      </c>
      <c r="AX90" s="53">
        <f t="shared" si="39"/>
        <v>0</v>
      </c>
      <c r="AY90" s="53">
        <f t="shared" si="39"/>
        <v>0</v>
      </c>
      <c r="AZ90" s="53">
        <f t="shared" si="39"/>
        <v>0</v>
      </c>
      <c r="BA90" s="53">
        <f t="shared" si="39"/>
        <v>0</v>
      </c>
      <c r="BB90" s="53">
        <f t="shared" si="39"/>
        <v>0</v>
      </c>
      <c r="BC90" s="53">
        <f t="shared" si="39"/>
        <v>0</v>
      </c>
      <c r="BD90" s="170">
        <f t="shared" si="40"/>
        <v>0</v>
      </c>
      <c r="BE90" s="53">
        <f t="shared" si="40"/>
        <v>0</v>
      </c>
      <c r="BF90" s="53">
        <f t="shared" si="40"/>
        <v>0</v>
      </c>
      <c r="BG90" s="53">
        <f t="shared" si="40"/>
        <v>0</v>
      </c>
      <c r="BH90" s="53">
        <f t="shared" si="40"/>
        <v>0</v>
      </c>
      <c r="BI90" s="53">
        <f t="shared" si="40"/>
        <v>0</v>
      </c>
      <c r="BJ90" s="53">
        <f t="shared" si="40"/>
        <v>0</v>
      </c>
      <c r="BK90" s="53">
        <f t="shared" si="40"/>
        <v>0</v>
      </c>
      <c r="BL90" s="53">
        <f t="shared" si="40"/>
        <v>0</v>
      </c>
      <c r="BM90" s="53">
        <f t="shared" si="40"/>
        <v>0</v>
      </c>
      <c r="BN90" s="53">
        <f t="shared" si="40"/>
        <v>0</v>
      </c>
      <c r="BO90" s="53">
        <f t="shared" si="40"/>
        <v>0</v>
      </c>
      <c r="BP90" s="53">
        <f t="shared" si="41"/>
        <v>0</v>
      </c>
      <c r="BQ90" s="53">
        <f t="shared" si="41"/>
        <v>0</v>
      </c>
      <c r="BR90" s="53">
        <f t="shared" si="41"/>
        <v>0</v>
      </c>
      <c r="BS90" s="53">
        <f t="shared" si="41"/>
        <v>0</v>
      </c>
      <c r="BT90" s="53">
        <f t="shared" si="41"/>
        <v>0</v>
      </c>
      <c r="BU90" s="53">
        <f t="shared" si="41"/>
        <v>0</v>
      </c>
      <c r="BV90" s="53">
        <f t="shared" si="41"/>
        <v>0</v>
      </c>
      <c r="BW90" s="53">
        <f t="shared" si="41"/>
        <v>0</v>
      </c>
      <c r="BX90" s="53">
        <f t="shared" si="41"/>
        <v>0</v>
      </c>
      <c r="BY90" s="53">
        <f t="shared" si="41"/>
        <v>0</v>
      </c>
      <c r="BZ90" s="53">
        <f t="shared" si="41"/>
        <v>0</v>
      </c>
      <c r="CA90" s="53">
        <f t="shared" si="41"/>
        <v>0</v>
      </c>
    </row>
    <row r="91" spans="2:79" x14ac:dyDescent="0.35">
      <c r="B91" s="382">
        <v>28</v>
      </c>
      <c r="C91" s="383"/>
      <c r="D91" s="383"/>
      <c r="E91" s="383"/>
      <c r="F91" s="383"/>
      <c r="G91" s="384"/>
      <c r="H91" s="53">
        <f t="shared" si="38"/>
        <v>0</v>
      </c>
      <c r="I91" s="53">
        <f t="shared" si="38"/>
        <v>0</v>
      </c>
      <c r="J91" s="53">
        <f t="shared" si="38"/>
        <v>0</v>
      </c>
      <c r="K91" s="53">
        <f t="shared" si="38"/>
        <v>0</v>
      </c>
      <c r="L91" s="53">
        <f t="shared" si="38"/>
        <v>0</v>
      </c>
      <c r="M91" s="53">
        <f t="shared" si="5"/>
        <v>0</v>
      </c>
      <c r="N91" s="53">
        <f t="shared" si="6"/>
        <v>0</v>
      </c>
      <c r="O91" s="53">
        <f t="shared" si="7"/>
        <v>0</v>
      </c>
      <c r="P91" s="53">
        <f t="shared" si="8"/>
        <v>0</v>
      </c>
      <c r="Q91" s="53">
        <f t="shared" si="9"/>
        <v>0</v>
      </c>
      <c r="R91" s="53">
        <f t="shared" si="10"/>
        <v>0</v>
      </c>
      <c r="S91" s="53">
        <f t="shared" si="11"/>
        <v>0</v>
      </c>
      <c r="T91" s="53">
        <f t="shared" si="12"/>
        <v>0</v>
      </c>
      <c r="U91" s="53">
        <f t="shared" si="13"/>
        <v>0</v>
      </c>
      <c r="V91" s="53">
        <f t="shared" si="14"/>
        <v>0</v>
      </c>
      <c r="W91" s="53">
        <f t="shared" si="15"/>
        <v>0</v>
      </c>
      <c r="X91" s="53">
        <f t="shared" si="16"/>
        <v>0</v>
      </c>
      <c r="Y91" s="53">
        <f t="shared" si="17"/>
        <v>0</v>
      </c>
      <c r="Z91" s="53">
        <f t="shared" si="18"/>
        <v>0</v>
      </c>
      <c r="AA91" s="53">
        <f t="shared" si="19"/>
        <v>0</v>
      </c>
      <c r="AB91" s="53">
        <f t="shared" si="20"/>
        <v>0</v>
      </c>
      <c r="AC91" s="53">
        <f t="shared" si="21"/>
        <v>0</v>
      </c>
      <c r="AD91" s="53">
        <f t="shared" si="22"/>
        <v>0</v>
      </c>
      <c r="AE91" s="53">
        <f t="shared" si="23"/>
        <v>0</v>
      </c>
      <c r="AF91" s="53">
        <f t="shared" si="24"/>
        <v>0</v>
      </c>
      <c r="AG91" s="53">
        <f t="shared" si="25"/>
        <v>0</v>
      </c>
      <c r="AH91" s="53">
        <f t="shared" si="26"/>
        <v>0</v>
      </c>
      <c r="AI91" s="53">
        <f t="shared" si="27"/>
        <v>0</v>
      </c>
      <c r="AJ91" s="53">
        <f t="shared" si="28"/>
        <v>0</v>
      </c>
      <c r="AK91" s="53">
        <f t="shared" si="29"/>
        <v>0</v>
      </c>
      <c r="AL91" s="53">
        <f t="shared" si="30"/>
        <v>0</v>
      </c>
      <c r="AM91" s="53">
        <f t="shared" si="31"/>
        <v>0</v>
      </c>
      <c r="AN91" s="53">
        <f t="shared" si="32"/>
        <v>0</v>
      </c>
      <c r="AO91" s="53">
        <f t="shared" si="33"/>
        <v>0</v>
      </c>
      <c r="AP91" s="53">
        <f t="shared" si="34"/>
        <v>0</v>
      </c>
      <c r="AQ91" s="53">
        <f t="shared" si="35"/>
        <v>0</v>
      </c>
      <c r="AR91" s="53">
        <f t="shared" si="36"/>
        <v>0</v>
      </c>
      <c r="AS91" s="53">
        <f t="shared" si="37"/>
        <v>0</v>
      </c>
      <c r="AT91" s="53">
        <f t="shared" si="39"/>
        <v>0</v>
      </c>
      <c r="AU91" s="53">
        <f t="shared" si="39"/>
        <v>0</v>
      </c>
      <c r="AV91" s="53">
        <f t="shared" si="39"/>
        <v>0</v>
      </c>
      <c r="AW91" s="53">
        <f t="shared" si="39"/>
        <v>0</v>
      </c>
      <c r="AX91" s="53">
        <f t="shared" si="39"/>
        <v>0</v>
      </c>
      <c r="AY91" s="53">
        <f t="shared" si="39"/>
        <v>0</v>
      </c>
      <c r="AZ91" s="53">
        <f t="shared" si="39"/>
        <v>0</v>
      </c>
      <c r="BA91" s="53">
        <f t="shared" si="39"/>
        <v>0</v>
      </c>
      <c r="BB91" s="53">
        <f t="shared" si="39"/>
        <v>0</v>
      </c>
      <c r="BC91" s="53">
        <f t="shared" si="39"/>
        <v>0</v>
      </c>
      <c r="BD91" s="170">
        <f t="shared" si="40"/>
        <v>0</v>
      </c>
      <c r="BE91" s="53">
        <f t="shared" si="40"/>
        <v>0</v>
      </c>
      <c r="BF91" s="53">
        <f t="shared" si="40"/>
        <v>0</v>
      </c>
      <c r="BG91" s="53">
        <f t="shared" si="40"/>
        <v>0</v>
      </c>
      <c r="BH91" s="53">
        <f t="shared" si="40"/>
        <v>0</v>
      </c>
      <c r="BI91" s="53">
        <f t="shared" si="40"/>
        <v>0</v>
      </c>
      <c r="BJ91" s="53">
        <f t="shared" si="40"/>
        <v>0</v>
      </c>
      <c r="BK91" s="53">
        <f t="shared" si="40"/>
        <v>0</v>
      </c>
      <c r="BL91" s="53">
        <f t="shared" si="40"/>
        <v>0</v>
      </c>
      <c r="BM91" s="53">
        <f t="shared" si="40"/>
        <v>0</v>
      </c>
      <c r="BN91" s="53">
        <f t="shared" si="40"/>
        <v>0</v>
      </c>
      <c r="BO91" s="53">
        <f t="shared" si="40"/>
        <v>0</v>
      </c>
      <c r="BP91" s="53">
        <f t="shared" si="41"/>
        <v>0</v>
      </c>
      <c r="BQ91" s="53">
        <f t="shared" si="41"/>
        <v>0</v>
      </c>
      <c r="BR91" s="53">
        <f t="shared" si="41"/>
        <v>0</v>
      </c>
      <c r="BS91" s="53">
        <f t="shared" si="41"/>
        <v>0</v>
      </c>
      <c r="BT91" s="53">
        <f t="shared" si="41"/>
        <v>0</v>
      </c>
      <c r="BU91" s="53">
        <f t="shared" si="41"/>
        <v>0</v>
      </c>
      <c r="BV91" s="53">
        <f t="shared" si="41"/>
        <v>0</v>
      </c>
      <c r="BW91" s="53">
        <f t="shared" si="41"/>
        <v>0</v>
      </c>
      <c r="BX91" s="53">
        <f t="shared" si="41"/>
        <v>0</v>
      </c>
      <c r="BY91" s="53">
        <f t="shared" si="41"/>
        <v>0</v>
      </c>
      <c r="BZ91" s="53">
        <f t="shared" si="41"/>
        <v>0</v>
      </c>
      <c r="CA91" s="53">
        <f t="shared" si="41"/>
        <v>0</v>
      </c>
    </row>
    <row r="92" spans="2:79" x14ac:dyDescent="0.35">
      <c r="B92" s="382">
        <v>29</v>
      </c>
      <c r="C92" s="383"/>
      <c r="D92" s="383"/>
      <c r="E92" s="383"/>
      <c r="F92" s="383"/>
      <c r="G92" s="384"/>
      <c r="H92" s="53">
        <f t="shared" si="38"/>
        <v>0</v>
      </c>
      <c r="I92" s="53">
        <f t="shared" si="38"/>
        <v>0</v>
      </c>
      <c r="J92" s="53">
        <f t="shared" si="38"/>
        <v>0</v>
      </c>
      <c r="K92" s="53">
        <f t="shared" si="38"/>
        <v>0</v>
      </c>
      <c r="L92" s="53">
        <f t="shared" si="38"/>
        <v>0</v>
      </c>
      <c r="M92" s="53">
        <f t="shared" si="5"/>
        <v>0</v>
      </c>
      <c r="N92" s="53">
        <f t="shared" si="6"/>
        <v>0</v>
      </c>
      <c r="O92" s="53">
        <f t="shared" si="7"/>
        <v>0</v>
      </c>
      <c r="P92" s="53">
        <f t="shared" si="8"/>
        <v>0</v>
      </c>
      <c r="Q92" s="53">
        <f t="shared" si="9"/>
        <v>0</v>
      </c>
      <c r="R92" s="53">
        <f t="shared" si="10"/>
        <v>0</v>
      </c>
      <c r="S92" s="53">
        <f t="shared" si="11"/>
        <v>0</v>
      </c>
      <c r="T92" s="53">
        <f t="shared" si="12"/>
        <v>0</v>
      </c>
      <c r="U92" s="53">
        <f t="shared" si="13"/>
        <v>0</v>
      </c>
      <c r="V92" s="53">
        <f t="shared" si="14"/>
        <v>0</v>
      </c>
      <c r="W92" s="53">
        <f t="shared" si="15"/>
        <v>0</v>
      </c>
      <c r="X92" s="53">
        <f t="shared" si="16"/>
        <v>0</v>
      </c>
      <c r="Y92" s="53">
        <f t="shared" si="17"/>
        <v>0</v>
      </c>
      <c r="Z92" s="53">
        <f t="shared" si="18"/>
        <v>0</v>
      </c>
      <c r="AA92" s="53">
        <f t="shared" si="19"/>
        <v>0</v>
      </c>
      <c r="AB92" s="53">
        <f t="shared" si="20"/>
        <v>0</v>
      </c>
      <c r="AC92" s="53">
        <f t="shared" si="21"/>
        <v>0</v>
      </c>
      <c r="AD92" s="53">
        <f t="shared" si="22"/>
        <v>0</v>
      </c>
      <c r="AE92" s="53">
        <f t="shared" si="23"/>
        <v>0</v>
      </c>
      <c r="AF92" s="53">
        <f t="shared" si="24"/>
        <v>0</v>
      </c>
      <c r="AG92" s="53">
        <f t="shared" si="25"/>
        <v>0</v>
      </c>
      <c r="AH92" s="53">
        <f t="shared" si="26"/>
        <v>0</v>
      </c>
      <c r="AI92" s="53">
        <f t="shared" si="27"/>
        <v>0</v>
      </c>
      <c r="AJ92" s="53">
        <f t="shared" si="28"/>
        <v>2</v>
      </c>
      <c r="AK92" s="53">
        <f t="shared" si="29"/>
        <v>2</v>
      </c>
      <c r="AL92" s="53">
        <f t="shared" si="30"/>
        <v>2</v>
      </c>
      <c r="AM92" s="53">
        <f t="shared" si="31"/>
        <v>2</v>
      </c>
      <c r="AN92" s="53">
        <f t="shared" si="32"/>
        <v>2</v>
      </c>
      <c r="AO92" s="53">
        <f t="shared" si="33"/>
        <v>2</v>
      </c>
      <c r="AP92" s="53">
        <f t="shared" si="34"/>
        <v>2</v>
      </c>
      <c r="AQ92" s="53">
        <f t="shared" si="35"/>
        <v>2</v>
      </c>
      <c r="AR92" s="53">
        <f t="shared" si="36"/>
        <v>0</v>
      </c>
      <c r="AS92" s="53">
        <f t="shared" si="37"/>
        <v>0</v>
      </c>
      <c r="AT92" s="53">
        <f t="shared" si="39"/>
        <v>0</v>
      </c>
      <c r="AU92" s="53">
        <f t="shared" si="39"/>
        <v>0</v>
      </c>
      <c r="AV92" s="53">
        <f t="shared" si="39"/>
        <v>0</v>
      </c>
      <c r="AW92" s="53">
        <f t="shared" si="39"/>
        <v>0</v>
      </c>
      <c r="AX92" s="53">
        <f t="shared" si="39"/>
        <v>0</v>
      </c>
      <c r="AY92" s="53">
        <f t="shared" si="39"/>
        <v>0</v>
      </c>
      <c r="AZ92" s="53">
        <f t="shared" si="39"/>
        <v>0</v>
      </c>
      <c r="BA92" s="53">
        <f t="shared" si="39"/>
        <v>0</v>
      </c>
      <c r="BB92" s="53">
        <f t="shared" si="39"/>
        <v>0</v>
      </c>
      <c r="BC92" s="53">
        <f t="shared" si="39"/>
        <v>0</v>
      </c>
      <c r="BD92" s="170">
        <f t="shared" si="40"/>
        <v>0</v>
      </c>
      <c r="BE92" s="53">
        <f t="shared" si="40"/>
        <v>0</v>
      </c>
      <c r="BF92" s="53">
        <f t="shared" si="40"/>
        <v>0</v>
      </c>
      <c r="BG92" s="53">
        <f t="shared" si="40"/>
        <v>0</v>
      </c>
      <c r="BH92" s="53">
        <f t="shared" si="40"/>
        <v>0</v>
      </c>
      <c r="BI92" s="53">
        <f t="shared" si="40"/>
        <v>0</v>
      </c>
      <c r="BJ92" s="53">
        <f t="shared" si="40"/>
        <v>0</v>
      </c>
      <c r="BK92" s="53">
        <f t="shared" si="40"/>
        <v>0</v>
      </c>
      <c r="BL92" s="53">
        <f t="shared" si="40"/>
        <v>0</v>
      </c>
      <c r="BM92" s="53">
        <f t="shared" si="40"/>
        <v>0</v>
      </c>
      <c r="BN92" s="53">
        <f t="shared" si="40"/>
        <v>0</v>
      </c>
      <c r="BO92" s="53">
        <f t="shared" si="40"/>
        <v>0</v>
      </c>
      <c r="BP92" s="53">
        <f t="shared" si="41"/>
        <v>0</v>
      </c>
      <c r="BQ92" s="53">
        <f t="shared" si="41"/>
        <v>0</v>
      </c>
      <c r="BR92" s="53">
        <f t="shared" si="41"/>
        <v>0</v>
      </c>
      <c r="BS92" s="53">
        <f t="shared" si="41"/>
        <v>0</v>
      </c>
      <c r="BT92" s="53">
        <f t="shared" si="41"/>
        <v>0</v>
      </c>
      <c r="BU92" s="53">
        <f t="shared" si="41"/>
        <v>0</v>
      </c>
      <c r="BV92" s="53">
        <f t="shared" si="41"/>
        <v>0</v>
      </c>
      <c r="BW92" s="53">
        <f t="shared" si="41"/>
        <v>0</v>
      </c>
      <c r="BX92" s="53">
        <f t="shared" si="41"/>
        <v>0</v>
      </c>
      <c r="BY92" s="53">
        <f t="shared" si="41"/>
        <v>0</v>
      </c>
      <c r="BZ92" s="53">
        <f t="shared" si="41"/>
        <v>0</v>
      </c>
      <c r="CA92" s="53">
        <f t="shared" si="41"/>
        <v>0</v>
      </c>
    </row>
    <row r="93" spans="2:79" x14ac:dyDescent="0.35">
      <c r="B93" s="385">
        <v>30</v>
      </c>
      <c r="C93" s="386"/>
      <c r="D93" s="386"/>
      <c r="E93" s="386"/>
      <c r="F93" s="386"/>
      <c r="G93" s="387"/>
      <c r="H93" s="53">
        <f t="shared" si="38"/>
        <v>0</v>
      </c>
      <c r="I93" s="53">
        <f t="shared" si="38"/>
        <v>0</v>
      </c>
      <c r="J93" s="53">
        <f t="shared" si="38"/>
        <v>0</v>
      </c>
      <c r="K93" s="53">
        <f t="shared" si="38"/>
        <v>0</v>
      </c>
      <c r="L93" s="53">
        <f t="shared" si="38"/>
        <v>0</v>
      </c>
      <c r="M93" s="53">
        <f t="shared" si="5"/>
        <v>0</v>
      </c>
      <c r="N93" s="53">
        <f t="shared" si="6"/>
        <v>0</v>
      </c>
      <c r="O93" s="53">
        <f t="shared" si="7"/>
        <v>0</v>
      </c>
      <c r="P93" s="53">
        <f t="shared" si="8"/>
        <v>0</v>
      </c>
      <c r="Q93" s="53">
        <f t="shared" si="9"/>
        <v>0</v>
      </c>
      <c r="R93" s="53">
        <f t="shared" si="10"/>
        <v>0</v>
      </c>
      <c r="S93" s="53">
        <f t="shared" si="11"/>
        <v>0</v>
      </c>
      <c r="T93" s="53">
        <f t="shared" si="12"/>
        <v>0</v>
      </c>
      <c r="U93" s="53">
        <f t="shared" si="13"/>
        <v>0</v>
      </c>
      <c r="V93" s="53">
        <f t="shared" si="14"/>
        <v>0</v>
      </c>
      <c r="W93" s="53">
        <f t="shared" si="15"/>
        <v>0</v>
      </c>
      <c r="X93" s="53">
        <f t="shared" si="16"/>
        <v>0</v>
      </c>
      <c r="Y93" s="53">
        <f t="shared" si="17"/>
        <v>0</v>
      </c>
      <c r="Z93" s="53">
        <f t="shared" si="18"/>
        <v>0</v>
      </c>
      <c r="AA93" s="53">
        <f t="shared" si="19"/>
        <v>0</v>
      </c>
      <c r="AB93" s="53">
        <f t="shared" si="20"/>
        <v>0</v>
      </c>
      <c r="AC93" s="53">
        <f t="shared" si="21"/>
        <v>0</v>
      </c>
      <c r="AD93" s="53">
        <f t="shared" si="22"/>
        <v>0</v>
      </c>
      <c r="AE93" s="53">
        <f t="shared" si="23"/>
        <v>0</v>
      </c>
      <c r="AF93" s="53">
        <f t="shared" si="24"/>
        <v>0</v>
      </c>
      <c r="AG93" s="53">
        <f t="shared" si="25"/>
        <v>0</v>
      </c>
      <c r="AH93" s="53">
        <f t="shared" si="26"/>
        <v>0</v>
      </c>
      <c r="AI93" s="53">
        <f t="shared" si="27"/>
        <v>0</v>
      </c>
      <c r="AJ93" s="53">
        <f t="shared" si="28"/>
        <v>1</v>
      </c>
      <c r="AK93" s="53">
        <f t="shared" si="29"/>
        <v>1</v>
      </c>
      <c r="AL93" s="53">
        <f t="shared" si="30"/>
        <v>1</v>
      </c>
      <c r="AM93" s="53">
        <f t="shared" si="31"/>
        <v>1</v>
      </c>
      <c r="AN93" s="53">
        <f t="shared" si="32"/>
        <v>1</v>
      </c>
      <c r="AO93" s="53">
        <f t="shared" si="33"/>
        <v>1</v>
      </c>
      <c r="AP93" s="53">
        <f t="shared" si="34"/>
        <v>1</v>
      </c>
      <c r="AQ93" s="53">
        <f t="shared" si="35"/>
        <v>1</v>
      </c>
      <c r="AR93" s="53">
        <f t="shared" si="36"/>
        <v>0</v>
      </c>
      <c r="AS93" s="53">
        <f t="shared" si="37"/>
        <v>0</v>
      </c>
      <c r="AT93" s="53">
        <f t="shared" si="39"/>
        <v>0</v>
      </c>
      <c r="AU93" s="53">
        <f t="shared" si="39"/>
        <v>0</v>
      </c>
      <c r="AV93" s="53">
        <f t="shared" si="39"/>
        <v>1</v>
      </c>
      <c r="AW93" s="53">
        <f t="shared" si="39"/>
        <v>1</v>
      </c>
      <c r="AX93" s="53">
        <f t="shared" si="39"/>
        <v>1</v>
      </c>
      <c r="AY93" s="53">
        <f t="shared" si="39"/>
        <v>1</v>
      </c>
      <c r="AZ93" s="53">
        <f t="shared" si="39"/>
        <v>1</v>
      </c>
      <c r="BA93" s="53">
        <f t="shared" si="39"/>
        <v>1</v>
      </c>
      <c r="BB93" s="53">
        <f t="shared" si="39"/>
        <v>1</v>
      </c>
      <c r="BC93" s="53">
        <f t="shared" si="39"/>
        <v>1</v>
      </c>
      <c r="BD93" s="170">
        <f t="shared" si="40"/>
        <v>1</v>
      </c>
      <c r="BE93" s="53">
        <f t="shared" si="40"/>
        <v>1</v>
      </c>
      <c r="BF93" s="53">
        <f t="shared" si="40"/>
        <v>1</v>
      </c>
      <c r="BG93" s="53">
        <f t="shared" si="40"/>
        <v>1</v>
      </c>
      <c r="BH93" s="53">
        <f t="shared" si="40"/>
        <v>0</v>
      </c>
      <c r="BI93" s="53">
        <f t="shared" si="40"/>
        <v>0</v>
      </c>
      <c r="BJ93" s="53">
        <f t="shared" si="40"/>
        <v>0</v>
      </c>
      <c r="BK93" s="53">
        <f t="shared" si="40"/>
        <v>0</v>
      </c>
      <c r="BL93" s="53">
        <f t="shared" si="40"/>
        <v>0</v>
      </c>
      <c r="BM93" s="53">
        <f t="shared" si="40"/>
        <v>0</v>
      </c>
      <c r="BN93" s="53">
        <f t="shared" si="40"/>
        <v>0</v>
      </c>
      <c r="BO93" s="53">
        <f t="shared" si="40"/>
        <v>0</v>
      </c>
      <c r="BP93" s="53">
        <f t="shared" si="41"/>
        <v>0</v>
      </c>
      <c r="BQ93" s="53">
        <f t="shared" si="41"/>
        <v>0</v>
      </c>
      <c r="BR93" s="53">
        <f t="shared" si="41"/>
        <v>0</v>
      </c>
      <c r="BS93" s="53">
        <f t="shared" si="41"/>
        <v>0</v>
      </c>
      <c r="BT93" s="53">
        <f t="shared" si="41"/>
        <v>0</v>
      </c>
      <c r="BU93" s="53">
        <f t="shared" si="41"/>
        <v>0</v>
      </c>
      <c r="BV93" s="53">
        <f t="shared" si="41"/>
        <v>0</v>
      </c>
      <c r="BW93" s="53">
        <f t="shared" si="41"/>
        <v>0</v>
      </c>
      <c r="BX93" s="53">
        <f t="shared" si="41"/>
        <v>0</v>
      </c>
      <c r="BY93" s="53">
        <f t="shared" si="41"/>
        <v>0</v>
      </c>
      <c r="BZ93" s="53">
        <f t="shared" si="41"/>
        <v>0</v>
      </c>
      <c r="CA93" s="53">
        <f t="shared" si="41"/>
        <v>0</v>
      </c>
    </row>
    <row r="94" spans="2:79" x14ac:dyDescent="0.35">
      <c r="B94" s="373">
        <v>35</v>
      </c>
      <c r="C94" s="374"/>
      <c r="D94" s="374"/>
      <c r="E94" s="374"/>
      <c r="F94" s="374"/>
      <c r="G94" s="375"/>
      <c r="H94" s="53">
        <f t="shared" si="38"/>
        <v>0</v>
      </c>
      <c r="I94" s="53">
        <f t="shared" si="38"/>
        <v>0</v>
      </c>
      <c r="J94" s="53">
        <f t="shared" si="38"/>
        <v>0</v>
      </c>
      <c r="K94" s="53">
        <f t="shared" si="38"/>
        <v>0</v>
      </c>
      <c r="L94" s="53">
        <f t="shared" si="38"/>
        <v>0</v>
      </c>
      <c r="M94" s="53">
        <f t="shared" si="5"/>
        <v>0</v>
      </c>
      <c r="N94" s="53">
        <f t="shared" si="6"/>
        <v>0</v>
      </c>
      <c r="O94" s="53">
        <f t="shared" si="7"/>
        <v>0</v>
      </c>
      <c r="P94" s="53">
        <f t="shared" si="8"/>
        <v>0</v>
      </c>
      <c r="Q94" s="53">
        <f t="shared" si="9"/>
        <v>0</v>
      </c>
      <c r="R94" s="53">
        <f t="shared" si="10"/>
        <v>0</v>
      </c>
      <c r="S94" s="53">
        <f t="shared" si="11"/>
        <v>0</v>
      </c>
      <c r="T94" s="53">
        <f t="shared" si="12"/>
        <v>0</v>
      </c>
      <c r="U94" s="53">
        <f t="shared" si="13"/>
        <v>0</v>
      </c>
      <c r="V94" s="53">
        <f t="shared" si="14"/>
        <v>0</v>
      </c>
      <c r="W94" s="53">
        <f t="shared" si="15"/>
        <v>0</v>
      </c>
      <c r="X94" s="53">
        <f t="shared" si="16"/>
        <v>0</v>
      </c>
      <c r="Y94" s="53">
        <f t="shared" si="17"/>
        <v>0</v>
      </c>
      <c r="Z94" s="53">
        <f t="shared" si="18"/>
        <v>0</v>
      </c>
      <c r="AA94" s="53">
        <f t="shared" si="19"/>
        <v>0</v>
      </c>
      <c r="AB94" s="53">
        <f t="shared" si="20"/>
        <v>0</v>
      </c>
      <c r="AC94" s="53">
        <f t="shared" si="21"/>
        <v>0</v>
      </c>
      <c r="AD94" s="53">
        <f t="shared" si="22"/>
        <v>0</v>
      </c>
      <c r="AE94" s="53">
        <f t="shared" si="23"/>
        <v>0</v>
      </c>
      <c r="AF94" s="53">
        <f t="shared" si="24"/>
        <v>0</v>
      </c>
      <c r="AG94" s="53">
        <f t="shared" si="25"/>
        <v>0</v>
      </c>
      <c r="AH94" s="53">
        <f t="shared" si="26"/>
        <v>0</v>
      </c>
      <c r="AI94" s="53">
        <f t="shared" si="27"/>
        <v>0</v>
      </c>
      <c r="AJ94" s="53">
        <f t="shared" si="28"/>
        <v>1</v>
      </c>
      <c r="AK94" s="53">
        <f t="shared" si="29"/>
        <v>1</v>
      </c>
      <c r="AL94" s="53">
        <f t="shared" si="30"/>
        <v>1</v>
      </c>
      <c r="AM94" s="53">
        <f t="shared" si="31"/>
        <v>1</v>
      </c>
      <c r="AN94" s="53">
        <f t="shared" si="32"/>
        <v>1</v>
      </c>
      <c r="AO94" s="53">
        <f t="shared" si="33"/>
        <v>1</v>
      </c>
      <c r="AP94" s="53">
        <f t="shared" si="34"/>
        <v>1</v>
      </c>
      <c r="AQ94" s="53">
        <f t="shared" si="35"/>
        <v>1</v>
      </c>
      <c r="AR94" s="53">
        <f t="shared" si="36"/>
        <v>0</v>
      </c>
      <c r="AS94" s="53">
        <f t="shared" si="37"/>
        <v>0</v>
      </c>
      <c r="AT94" s="53">
        <f t="shared" si="39"/>
        <v>0</v>
      </c>
      <c r="AU94" s="53">
        <f t="shared" si="39"/>
        <v>0</v>
      </c>
      <c r="AV94" s="53">
        <f t="shared" si="39"/>
        <v>1</v>
      </c>
      <c r="AW94" s="53">
        <f t="shared" si="39"/>
        <v>1</v>
      </c>
      <c r="AX94" s="53">
        <f t="shared" si="39"/>
        <v>1</v>
      </c>
      <c r="AY94" s="53">
        <f t="shared" si="39"/>
        <v>1</v>
      </c>
      <c r="AZ94" s="53">
        <f t="shared" si="39"/>
        <v>1</v>
      </c>
      <c r="BA94" s="53">
        <f t="shared" si="39"/>
        <v>1</v>
      </c>
      <c r="BB94" s="53">
        <f t="shared" si="39"/>
        <v>1</v>
      </c>
      <c r="BC94" s="53">
        <f t="shared" si="39"/>
        <v>1</v>
      </c>
      <c r="BD94" s="170">
        <f t="shared" si="40"/>
        <v>1</v>
      </c>
      <c r="BE94" s="53">
        <f t="shared" si="40"/>
        <v>1</v>
      </c>
      <c r="BF94" s="53">
        <f t="shared" si="40"/>
        <v>1</v>
      </c>
      <c r="BG94" s="53">
        <f t="shared" si="40"/>
        <v>1</v>
      </c>
      <c r="BH94" s="53">
        <f t="shared" si="40"/>
        <v>0</v>
      </c>
      <c r="BI94" s="53">
        <f t="shared" si="40"/>
        <v>0</v>
      </c>
      <c r="BJ94" s="53">
        <f t="shared" si="40"/>
        <v>0</v>
      </c>
      <c r="BK94" s="53">
        <f t="shared" si="40"/>
        <v>0</v>
      </c>
      <c r="BL94" s="53">
        <f t="shared" si="40"/>
        <v>0</v>
      </c>
      <c r="BM94" s="53">
        <f t="shared" si="40"/>
        <v>0</v>
      </c>
      <c r="BN94" s="53">
        <f t="shared" si="40"/>
        <v>0</v>
      </c>
      <c r="BO94" s="53">
        <f t="shared" si="40"/>
        <v>0</v>
      </c>
      <c r="BP94" s="53">
        <f t="shared" si="41"/>
        <v>0</v>
      </c>
      <c r="BQ94" s="53">
        <f t="shared" si="41"/>
        <v>0</v>
      </c>
      <c r="BR94" s="53">
        <f t="shared" si="41"/>
        <v>0</v>
      </c>
      <c r="BS94" s="53">
        <f t="shared" si="41"/>
        <v>0</v>
      </c>
      <c r="BT94" s="53">
        <f t="shared" si="41"/>
        <v>0</v>
      </c>
      <c r="BU94" s="53">
        <f t="shared" si="41"/>
        <v>0</v>
      </c>
      <c r="BV94" s="53">
        <f t="shared" si="41"/>
        <v>0</v>
      </c>
      <c r="BW94" s="53">
        <f t="shared" si="41"/>
        <v>0</v>
      </c>
      <c r="BX94" s="53">
        <f t="shared" si="41"/>
        <v>0</v>
      </c>
      <c r="BY94" s="53">
        <f t="shared" si="41"/>
        <v>0</v>
      </c>
      <c r="BZ94" s="53">
        <f t="shared" si="41"/>
        <v>0</v>
      </c>
      <c r="CA94" s="53">
        <f t="shared" si="41"/>
        <v>0</v>
      </c>
    </row>
    <row r="95" spans="2:79" x14ac:dyDescent="0.35">
      <c r="B95" s="373">
        <v>37</v>
      </c>
      <c r="C95" s="374"/>
      <c r="D95" s="374"/>
      <c r="E95" s="374"/>
      <c r="F95" s="374"/>
      <c r="G95" s="375"/>
      <c r="H95" s="53">
        <f t="shared" si="38"/>
        <v>0</v>
      </c>
      <c r="I95" s="53">
        <f t="shared" si="38"/>
        <v>0</v>
      </c>
      <c r="J95" s="53">
        <f t="shared" si="38"/>
        <v>0</v>
      </c>
      <c r="K95" s="53">
        <f t="shared" si="38"/>
        <v>0</v>
      </c>
      <c r="L95" s="53">
        <f t="shared" si="38"/>
        <v>0</v>
      </c>
      <c r="M95" s="53">
        <f t="shared" si="5"/>
        <v>0</v>
      </c>
      <c r="N95" s="53">
        <f t="shared" si="6"/>
        <v>0</v>
      </c>
      <c r="O95" s="53">
        <f t="shared" si="7"/>
        <v>0</v>
      </c>
      <c r="P95" s="53">
        <f t="shared" si="8"/>
        <v>0</v>
      </c>
      <c r="Q95" s="53">
        <f t="shared" si="9"/>
        <v>0</v>
      </c>
      <c r="R95" s="53">
        <f t="shared" si="10"/>
        <v>0</v>
      </c>
      <c r="S95" s="53">
        <f t="shared" si="11"/>
        <v>0</v>
      </c>
      <c r="T95" s="53">
        <f t="shared" si="12"/>
        <v>0</v>
      </c>
      <c r="U95" s="53">
        <f t="shared" si="13"/>
        <v>0</v>
      </c>
      <c r="V95" s="53">
        <f t="shared" si="14"/>
        <v>0</v>
      </c>
      <c r="W95" s="53">
        <f t="shared" si="15"/>
        <v>0</v>
      </c>
      <c r="X95" s="53">
        <f t="shared" si="16"/>
        <v>0</v>
      </c>
      <c r="Y95" s="53">
        <f t="shared" si="17"/>
        <v>0</v>
      </c>
      <c r="Z95" s="53">
        <f t="shared" si="18"/>
        <v>0</v>
      </c>
      <c r="AA95" s="53">
        <f t="shared" si="19"/>
        <v>0</v>
      </c>
      <c r="AB95" s="53">
        <f t="shared" si="20"/>
        <v>0</v>
      </c>
      <c r="AC95" s="53">
        <f t="shared" si="21"/>
        <v>0</v>
      </c>
      <c r="AD95" s="53">
        <f t="shared" si="22"/>
        <v>0</v>
      </c>
      <c r="AE95" s="53">
        <f t="shared" si="23"/>
        <v>0</v>
      </c>
      <c r="AF95" s="53">
        <f t="shared" si="24"/>
        <v>0</v>
      </c>
      <c r="AG95" s="53">
        <f t="shared" si="25"/>
        <v>0</v>
      </c>
      <c r="AH95" s="53">
        <f t="shared" si="26"/>
        <v>0</v>
      </c>
      <c r="AI95" s="53">
        <f t="shared" si="27"/>
        <v>0</v>
      </c>
      <c r="AJ95" s="53">
        <f t="shared" si="28"/>
        <v>0</v>
      </c>
      <c r="AK95" s="53">
        <f t="shared" si="29"/>
        <v>0</v>
      </c>
      <c r="AL95" s="53">
        <f t="shared" si="30"/>
        <v>0</v>
      </c>
      <c r="AM95" s="53">
        <f t="shared" si="31"/>
        <v>0</v>
      </c>
      <c r="AN95" s="53">
        <f t="shared" si="32"/>
        <v>0</v>
      </c>
      <c r="AO95" s="53">
        <f t="shared" si="33"/>
        <v>0</v>
      </c>
      <c r="AP95" s="53">
        <f t="shared" si="34"/>
        <v>0</v>
      </c>
      <c r="AQ95" s="53">
        <f t="shared" si="35"/>
        <v>0</v>
      </c>
      <c r="AR95" s="53">
        <f t="shared" si="36"/>
        <v>0</v>
      </c>
      <c r="AS95" s="53">
        <f t="shared" si="37"/>
        <v>0</v>
      </c>
      <c r="AT95" s="53">
        <f t="shared" si="39"/>
        <v>0</v>
      </c>
      <c r="AU95" s="53">
        <f t="shared" si="39"/>
        <v>0</v>
      </c>
      <c r="AV95" s="53">
        <f t="shared" si="39"/>
        <v>1</v>
      </c>
      <c r="AW95" s="53">
        <f t="shared" si="39"/>
        <v>1</v>
      </c>
      <c r="AX95" s="53">
        <f t="shared" si="39"/>
        <v>1</v>
      </c>
      <c r="AY95" s="53">
        <f t="shared" si="39"/>
        <v>1</v>
      </c>
      <c r="AZ95" s="53">
        <f t="shared" si="39"/>
        <v>1</v>
      </c>
      <c r="BA95" s="53">
        <f t="shared" si="39"/>
        <v>1</v>
      </c>
      <c r="BB95" s="53">
        <f t="shared" si="39"/>
        <v>1</v>
      </c>
      <c r="BC95" s="53">
        <f t="shared" ref="BC95:BE95" si="42">COUNTIF(BC$5:BC$65,$B95)</f>
        <v>1</v>
      </c>
      <c r="BD95" s="170">
        <f t="shared" si="42"/>
        <v>1</v>
      </c>
      <c r="BE95" s="53">
        <f t="shared" si="42"/>
        <v>1</v>
      </c>
      <c r="BF95" s="53">
        <f t="shared" si="40"/>
        <v>1</v>
      </c>
      <c r="BG95" s="53">
        <f t="shared" si="40"/>
        <v>1</v>
      </c>
      <c r="BH95" s="53">
        <f t="shared" si="40"/>
        <v>0</v>
      </c>
      <c r="BI95" s="53">
        <f t="shared" si="40"/>
        <v>0</v>
      </c>
      <c r="BJ95" s="53">
        <f t="shared" si="40"/>
        <v>0</v>
      </c>
      <c r="BK95" s="53">
        <f t="shared" si="40"/>
        <v>0</v>
      </c>
      <c r="BL95" s="53">
        <f t="shared" si="40"/>
        <v>0</v>
      </c>
      <c r="BM95" s="53">
        <f t="shared" si="40"/>
        <v>0</v>
      </c>
      <c r="BN95" s="53">
        <f t="shared" si="40"/>
        <v>0</v>
      </c>
      <c r="BO95" s="53">
        <f t="shared" si="40"/>
        <v>0</v>
      </c>
      <c r="BP95" s="53">
        <f t="shared" si="41"/>
        <v>0</v>
      </c>
      <c r="BQ95" s="53">
        <f t="shared" si="41"/>
        <v>0</v>
      </c>
      <c r="BR95" s="53">
        <f t="shared" si="41"/>
        <v>0</v>
      </c>
      <c r="BS95" s="53">
        <f t="shared" si="41"/>
        <v>0</v>
      </c>
      <c r="BT95" s="53">
        <f t="shared" si="41"/>
        <v>0</v>
      </c>
      <c r="BU95" s="53">
        <f t="shared" si="41"/>
        <v>0</v>
      </c>
      <c r="BV95" s="53">
        <f t="shared" si="41"/>
        <v>0</v>
      </c>
      <c r="BW95" s="53">
        <f t="shared" si="41"/>
        <v>0</v>
      </c>
      <c r="BX95" s="53">
        <f t="shared" si="41"/>
        <v>0</v>
      </c>
      <c r="BY95" s="53">
        <f t="shared" si="41"/>
        <v>0</v>
      </c>
      <c r="BZ95" s="53">
        <f t="shared" si="41"/>
        <v>0</v>
      </c>
      <c r="CA95" s="53">
        <f t="shared" si="41"/>
        <v>0</v>
      </c>
    </row>
    <row r="96" spans="2:79" x14ac:dyDescent="0.35">
      <c r="B96" s="373">
        <v>36</v>
      </c>
      <c r="C96" s="374"/>
      <c r="D96" s="374"/>
      <c r="E96" s="374"/>
      <c r="F96" s="374"/>
      <c r="G96" s="375"/>
      <c r="H96" s="53">
        <f t="shared" ref="H96:L98" si="43">COUNTIF(H$5:H$65,$B96)</f>
        <v>0</v>
      </c>
      <c r="I96" s="53">
        <f t="shared" si="43"/>
        <v>0</v>
      </c>
      <c r="J96" s="53">
        <f t="shared" si="43"/>
        <v>0</v>
      </c>
      <c r="K96" s="53">
        <f t="shared" si="43"/>
        <v>0</v>
      </c>
      <c r="L96" s="53">
        <f t="shared" si="43"/>
        <v>0</v>
      </c>
      <c r="M96" s="53">
        <f t="shared" si="5"/>
        <v>4</v>
      </c>
      <c r="N96" s="53">
        <f t="shared" si="6"/>
        <v>7</v>
      </c>
      <c r="O96" s="53">
        <f t="shared" si="7"/>
        <v>7</v>
      </c>
      <c r="P96" s="53">
        <f t="shared" si="8"/>
        <v>9</v>
      </c>
      <c r="Q96" s="53">
        <f t="shared" si="9"/>
        <v>9</v>
      </c>
      <c r="R96" s="53">
        <f t="shared" si="10"/>
        <v>9</v>
      </c>
      <c r="S96" s="53">
        <f t="shared" si="11"/>
        <v>9</v>
      </c>
      <c r="T96" s="53">
        <f t="shared" si="12"/>
        <v>12</v>
      </c>
      <c r="U96" s="53">
        <f t="shared" si="13"/>
        <v>12</v>
      </c>
      <c r="V96" s="53">
        <f t="shared" si="14"/>
        <v>12</v>
      </c>
      <c r="W96" s="53">
        <f t="shared" si="15"/>
        <v>19</v>
      </c>
      <c r="X96" s="53">
        <f t="shared" si="16"/>
        <v>14</v>
      </c>
      <c r="Y96" s="53">
        <f t="shared" si="17"/>
        <v>14</v>
      </c>
      <c r="Z96" s="53">
        <f t="shared" si="18"/>
        <v>14</v>
      </c>
      <c r="AA96" s="53">
        <f t="shared" si="19"/>
        <v>19</v>
      </c>
      <c r="AB96" s="53">
        <f t="shared" si="20"/>
        <v>13</v>
      </c>
      <c r="AC96" s="53">
        <f t="shared" si="21"/>
        <v>13</v>
      </c>
      <c r="AD96" s="53">
        <f t="shared" si="22"/>
        <v>13</v>
      </c>
      <c r="AE96" s="53">
        <f t="shared" si="23"/>
        <v>18</v>
      </c>
      <c r="AF96" s="53">
        <f t="shared" si="24"/>
        <v>21</v>
      </c>
      <c r="AG96" s="53">
        <f t="shared" si="25"/>
        <v>21</v>
      </c>
      <c r="AH96" s="53">
        <f t="shared" si="26"/>
        <v>21</v>
      </c>
      <c r="AI96" s="53">
        <f t="shared" si="27"/>
        <v>20</v>
      </c>
      <c r="AJ96" s="53">
        <f t="shared" si="28"/>
        <v>20</v>
      </c>
      <c r="AK96" s="53">
        <f t="shared" si="29"/>
        <v>20</v>
      </c>
      <c r="AL96" s="53">
        <f t="shared" si="30"/>
        <v>20</v>
      </c>
      <c r="AM96" s="53">
        <f t="shared" si="31"/>
        <v>27</v>
      </c>
      <c r="AN96" s="53">
        <f t="shared" si="32"/>
        <v>21</v>
      </c>
      <c r="AO96" s="53">
        <f t="shared" si="33"/>
        <v>26</v>
      </c>
      <c r="AP96" s="53">
        <f t="shared" si="34"/>
        <v>26</v>
      </c>
      <c r="AQ96" s="53">
        <f t="shared" si="35"/>
        <v>21</v>
      </c>
      <c r="AR96" s="53">
        <f t="shared" si="36"/>
        <v>11</v>
      </c>
      <c r="AS96" s="53">
        <f t="shared" si="37"/>
        <v>11</v>
      </c>
      <c r="AT96" s="53">
        <f t="shared" ref="AT96:AW98" si="44">COUNTIF(AT$5:AT$65,$B96)</f>
        <v>0</v>
      </c>
      <c r="AU96" s="53">
        <f t="shared" si="44"/>
        <v>0</v>
      </c>
      <c r="AV96" s="53">
        <f t="shared" si="44"/>
        <v>0</v>
      </c>
      <c r="AW96" s="53">
        <f t="shared" si="44"/>
        <v>0</v>
      </c>
      <c r="AX96" s="53">
        <f t="shared" ref="AX96:BM98" si="45">COUNTIF(AX$5:AX$65,$B96)</f>
        <v>0</v>
      </c>
      <c r="AY96" s="53">
        <f t="shared" si="45"/>
        <v>0</v>
      </c>
      <c r="AZ96" s="53">
        <f t="shared" si="45"/>
        <v>0</v>
      </c>
      <c r="BA96" s="53">
        <f t="shared" si="45"/>
        <v>0</v>
      </c>
      <c r="BB96" s="53">
        <f t="shared" si="45"/>
        <v>0</v>
      </c>
      <c r="BC96" s="53">
        <f t="shared" si="45"/>
        <v>0</v>
      </c>
      <c r="BD96" s="170">
        <f t="shared" si="45"/>
        <v>0</v>
      </c>
      <c r="BE96" s="53">
        <f t="shared" si="45"/>
        <v>0</v>
      </c>
      <c r="BF96" s="53">
        <f t="shared" si="45"/>
        <v>0</v>
      </c>
      <c r="BG96" s="53">
        <f t="shared" si="45"/>
        <v>0</v>
      </c>
      <c r="BH96" s="53">
        <f t="shared" si="45"/>
        <v>0</v>
      </c>
      <c r="BI96" s="53">
        <f t="shared" si="45"/>
        <v>0</v>
      </c>
      <c r="BJ96" s="53">
        <f t="shared" si="45"/>
        <v>0</v>
      </c>
      <c r="BK96" s="53">
        <f t="shared" si="45"/>
        <v>0</v>
      </c>
      <c r="BL96" s="53">
        <f t="shared" si="45"/>
        <v>0</v>
      </c>
      <c r="BM96" s="53">
        <f t="shared" si="45"/>
        <v>0</v>
      </c>
      <c r="BN96" s="53">
        <f t="shared" ref="BN96:CA98" si="46">COUNTIF(BN$5:BN$65,$B96)</f>
        <v>0</v>
      </c>
      <c r="BO96" s="53">
        <f t="shared" si="46"/>
        <v>0</v>
      </c>
      <c r="BP96" s="53">
        <f t="shared" si="46"/>
        <v>0</v>
      </c>
      <c r="BQ96" s="53">
        <f t="shared" si="46"/>
        <v>0</v>
      </c>
      <c r="BR96" s="53">
        <f t="shared" si="46"/>
        <v>0</v>
      </c>
      <c r="BS96" s="53">
        <f t="shared" si="46"/>
        <v>0</v>
      </c>
      <c r="BT96" s="53">
        <f t="shared" si="46"/>
        <v>0</v>
      </c>
      <c r="BU96" s="53">
        <f t="shared" si="46"/>
        <v>0</v>
      </c>
      <c r="BV96" s="53">
        <f t="shared" si="46"/>
        <v>0</v>
      </c>
      <c r="BW96" s="53">
        <f t="shared" si="46"/>
        <v>0</v>
      </c>
      <c r="BX96" s="53">
        <f t="shared" si="46"/>
        <v>0</v>
      </c>
      <c r="BY96" s="53">
        <f t="shared" si="46"/>
        <v>0</v>
      </c>
      <c r="BZ96" s="53">
        <f t="shared" si="46"/>
        <v>0</v>
      </c>
      <c r="CA96" s="53">
        <f t="shared" si="46"/>
        <v>0</v>
      </c>
    </row>
    <row r="97" spans="2:79" x14ac:dyDescent="0.35">
      <c r="B97" s="376" t="s">
        <v>26</v>
      </c>
      <c r="C97" s="377"/>
      <c r="D97" s="377"/>
      <c r="E97" s="377"/>
      <c r="F97" s="377"/>
      <c r="G97" s="378"/>
      <c r="H97" s="53">
        <f t="shared" si="43"/>
        <v>0</v>
      </c>
      <c r="I97" s="53">
        <f t="shared" si="43"/>
        <v>4</v>
      </c>
      <c r="J97" s="53">
        <f t="shared" si="43"/>
        <v>4</v>
      </c>
      <c r="K97" s="53">
        <f t="shared" si="43"/>
        <v>4</v>
      </c>
      <c r="L97" s="53">
        <f t="shared" si="43"/>
        <v>4</v>
      </c>
      <c r="M97" s="53">
        <f t="shared" si="5"/>
        <v>0</v>
      </c>
      <c r="N97" s="53">
        <f t="shared" si="6"/>
        <v>0</v>
      </c>
      <c r="O97" s="53">
        <f t="shared" si="7"/>
        <v>0</v>
      </c>
      <c r="P97" s="53">
        <f t="shared" si="8"/>
        <v>0</v>
      </c>
      <c r="Q97" s="53">
        <f t="shared" si="9"/>
        <v>0</v>
      </c>
      <c r="R97" s="53">
        <f t="shared" si="10"/>
        <v>0</v>
      </c>
      <c r="S97" s="53">
        <f t="shared" si="11"/>
        <v>0</v>
      </c>
      <c r="T97" s="53">
        <f t="shared" si="12"/>
        <v>0</v>
      </c>
      <c r="U97" s="53">
        <f t="shared" si="13"/>
        <v>0</v>
      </c>
      <c r="V97" s="53">
        <f t="shared" si="14"/>
        <v>0</v>
      </c>
      <c r="W97" s="53">
        <f t="shared" si="15"/>
        <v>0</v>
      </c>
      <c r="X97" s="53">
        <f t="shared" si="16"/>
        <v>0</v>
      </c>
      <c r="Y97" s="53">
        <f t="shared" si="17"/>
        <v>0</v>
      </c>
      <c r="Z97" s="53">
        <f t="shared" si="18"/>
        <v>0</v>
      </c>
      <c r="AA97" s="53">
        <f t="shared" si="19"/>
        <v>0</v>
      </c>
      <c r="AB97" s="53">
        <f t="shared" si="20"/>
        <v>0</v>
      </c>
      <c r="AC97" s="53">
        <f t="shared" si="21"/>
        <v>0</v>
      </c>
      <c r="AD97" s="53">
        <f t="shared" si="22"/>
        <v>0</v>
      </c>
      <c r="AE97" s="53">
        <f t="shared" si="23"/>
        <v>0</v>
      </c>
      <c r="AF97" s="53">
        <f t="shared" si="24"/>
        <v>0</v>
      </c>
      <c r="AG97" s="53">
        <f t="shared" si="25"/>
        <v>0</v>
      </c>
      <c r="AH97" s="53">
        <f t="shared" si="26"/>
        <v>0</v>
      </c>
      <c r="AI97" s="53">
        <f t="shared" si="27"/>
        <v>0</v>
      </c>
      <c r="AJ97" s="53">
        <f t="shared" si="28"/>
        <v>0</v>
      </c>
      <c r="AK97" s="53">
        <f t="shared" si="29"/>
        <v>0</v>
      </c>
      <c r="AL97" s="53">
        <f t="shared" si="30"/>
        <v>0</v>
      </c>
      <c r="AM97" s="53">
        <f t="shared" si="31"/>
        <v>0</v>
      </c>
      <c r="AN97" s="53">
        <f t="shared" si="32"/>
        <v>0</v>
      </c>
      <c r="AO97" s="53">
        <f t="shared" si="33"/>
        <v>0</v>
      </c>
      <c r="AP97" s="53">
        <f t="shared" si="34"/>
        <v>0</v>
      </c>
      <c r="AQ97" s="53">
        <f t="shared" si="35"/>
        <v>0</v>
      </c>
      <c r="AR97" s="53">
        <f t="shared" si="36"/>
        <v>0</v>
      </c>
      <c r="AS97" s="53">
        <f t="shared" si="37"/>
        <v>0</v>
      </c>
      <c r="AT97" s="53">
        <f t="shared" si="44"/>
        <v>11</v>
      </c>
      <c r="AU97" s="53">
        <f t="shared" si="44"/>
        <v>27</v>
      </c>
      <c r="AV97" s="53">
        <f t="shared" si="44"/>
        <v>7</v>
      </c>
      <c r="AW97" s="53">
        <f t="shared" si="44"/>
        <v>13</v>
      </c>
      <c r="AX97" s="53">
        <f t="shared" si="45"/>
        <v>13</v>
      </c>
      <c r="AY97" s="53">
        <f t="shared" si="45"/>
        <v>15</v>
      </c>
      <c r="AZ97" s="53">
        <f t="shared" si="45"/>
        <v>9</v>
      </c>
      <c r="BA97" s="53">
        <f t="shared" si="45"/>
        <v>9</v>
      </c>
      <c r="BB97" s="53">
        <f t="shared" si="45"/>
        <v>9</v>
      </c>
      <c r="BC97" s="53">
        <f t="shared" si="45"/>
        <v>9</v>
      </c>
      <c r="BD97" s="170">
        <f t="shared" si="45"/>
        <v>9</v>
      </c>
      <c r="BE97" s="53">
        <f t="shared" si="45"/>
        <v>9</v>
      </c>
      <c r="BF97" s="53">
        <f t="shared" si="45"/>
        <v>9</v>
      </c>
      <c r="BG97" s="53">
        <f t="shared" si="45"/>
        <v>9</v>
      </c>
      <c r="BH97" s="53">
        <f t="shared" si="45"/>
        <v>0</v>
      </c>
      <c r="BI97" s="53">
        <f t="shared" si="45"/>
        <v>0</v>
      </c>
      <c r="BJ97" s="53">
        <f t="shared" si="45"/>
        <v>0</v>
      </c>
      <c r="BK97" s="53">
        <f t="shared" si="45"/>
        <v>11</v>
      </c>
      <c r="BL97" s="53">
        <f t="shared" si="45"/>
        <v>11</v>
      </c>
      <c r="BM97" s="53">
        <f t="shared" si="45"/>
        <v>11</v>
      </c>
      <c r="BN97" s="53">
        <f t="shared" si="46"/>
        <v>11</v>
      </c>
      <c r="BO97" s="53">
        <f t="shared" si="46"/>
        <v>0</v>
      </c>
      <c r="BP97" s="53">
        <f t="shared" si="46"/>
        <v>0</v>
      </c>
      <c r="BQ97" s="53">
        <f t="shared" si="46"/>
        <v>0</v>
      </c>
      <c r="BR97" s="53">
        <f t="shared" si="46"/>
        <v>0</v>
      </c>
      <c r="BS97" s="53">
        <f t="shared" si="46"/>
        <v>0</v>
      </c>
      <c r="BT97" s="53">
        <f t="shared" si="46"/>
        <v>0</v>
      </c>
      <c r="BU97" s="53">
        <f t="shared" si="46"/>
        <v>0</v>
      </c>
      <c r="BV97" s="53">
        <f t="shared" si="46"/>
        <v>0</v>
      </c>
      <c r="BW97" s="53">
        <f t="shared" si="46"/>
        <v>0</v>
      </c>
      <c r="BX97" s="53">
        <f t="shared" si="46"/>
        <v>0</v>
      </c>
      <c r="BY97" s="53">
        <f t="shared" si="46"/>
        <v>0</v>
      </c>
      <c r="BZ97" s="53">
        <f t="shared" si="46"/>
        <v>0</v>
      </c>
      <c r="CA97" s="53">
        <f t="shared" si="46"/>
        <v>0</v>
      </c>
    </row>
    <row r="98" spans="2:79" x14ac:dyDescent="0.35">
      <c r="B98" s="379" t="s">
        <v>27</v>
      </c>
      <c r="C98" s="380"/>
      <c r="D98" s="380"/>
      <c r="E98" s="380"/>
      <c r="F98" s="380"/>
      <c r="G98" s="381"/>
      <c r="H98" s="53">
        <f t="shared" si="43"/>
        <v>0</v>
      </c>
      <c r="I98" s="53">
        <f t="shared" si="43"/>
        <v>0</v>
      </c>
      <c r="J98" s="53">
        <f t="shared" si="43"/>
        <v>0</v>
      </c>
      <c r="K98" s="53">
        <f t="shared" si="43"/>
        <v>0</v>
      </c>
      <c r="L98" s="53">
        <f t="shared" si="43"/>
        <v>0</v>
      </c>
      <c r="AT98" s="53">
        <f t="shared" si="44"/>
        <v>0</v>
      </c>
      <c r="AU98" s="53">
        <f t="shared" si="44"/>
        <v>0</v>
      </c>
      <c r="AV98" s="53">
        <f t="shared" si="44"/>
        <v>0</v>
      </c>
      <c r="AW98" s="53">
        <f t="shared" si="44"/>
        <v>0</v>
      </c>
      <c r="AX98" s="53">
        <f t="shared" si="45"/>
        <v>0</v>
      </c>
      <c r="AY98" s="53">
        <f t="shared" si="45"/>
        <v>0</v>
      </c>
      <c r="AZ98" s="53">
        <f t="shared" si="45"/>
        <v>0</v>
      </c>
      <c r="BA98" s="53">
        <f t="shared" si="45"/>
        <v>0</v>
      </c>
      <c r="BB98" s="53">
        <f t="shared" si="45"/>
        <v>0</v>
      </c>
      <c r="BC98" s="53">
        <f t="shared" si="45"/>
        <v>0</v>
      </c>
      <c r="BD98" s="170">
        <f t="shared" si="45"/>
        <v>0</v>
      </c>
      <c r="BE98" s="53">
        <f t="shared" si="45"/>
        <v>0</v>
      </c>
      <c r="BF98" s="53">
        <f t="shared" si="45"/>
        <v>0</v>
      </c>
      <c r="BG98" s="53">
        <f t="shared" si="45"/>
        <v>0</v>
      </c>
      <c r="BH98" s="53">
        <f t="shared" si="45"/>
        <v>0</v>
      </c>
      <c r="BI98" s="53">
        <f t="shared" si="45"/>
        <v>0</v>
      </c>
      <c r="BJ98" s="53">
        <f t="shared" si="45"/>
        <v>0</v>
      </c>
      <c r="BK98" s="53">
        <f t="shared" si="45"/>
        <v>0</v>
      </c>
      <c r="BL98" s="53">
        <f t="shared" si="45"/>
        <v>0</v>
      </c>
      <c r="BM98" s="53">
        <f t="shared" si="45"/>
        <v>0</v>
      </c>
      <c r="BN98" s="53">
        <f t="shared" si="46"/>
        <v>0</v>
      </c>
      <c r="BO98" s="53">
        <f t="shared" si="46"/>
        <v>0</v>
      </c>
      <c r="BP98" s="53">
        <f t="shared" si="46"/>
        <v>0</v>
      </c>
      <c r="BQ98" s="53">
        <f t="shared" si="46"/>
        <v>0</v>
      </c>
      <c r="BR98" s="53">
        <f t="shared" si="46"/>
        <v>0</v>
      </c>
      <c r="BS98" s="53">
        <f t="shared" si="46"/>
        <v>0</v>
      </c>
      <c r="BT98" s="53">
        <f t="shared" si="46"/>
        <v>0</v>
      </c>
      <c r="BU98" s="53">
        <f t="shared" si="46"/>
        <v>0</v>
      </c>
      <c r="BV98" s="53">
        <f t="shared" si="46"/>
        <v>0</v>
      </c>
      <c r="BW98" s="53">
        <f t="shared" si="46"/>
        <v>0</v>
      </c>
      <c r="BX98" s="53">
        <f t="shared" si="46"/>
        <v>0</v>
      </c>
      <c r="BY98" s="53">
        <f t="shared" si="46"/>
        <v>0</v>
      </c>
      <c r="BZ98" s="53">
        <f t="shared" si="46"/>
        <v>0</v>
      </c>
      <c r="CA98" s="53">
        <f t="shared" si="46"/>
        <v>0</v>
      </c>
    </row>
    <row r="100" spans="2:79" x14ac:dyDescent="0.35">
      <c r="E100" s="326"/>
      <c r="F100" s="326"/>
    </row>
    <row r="101" spans="2:79" x14ac:dyDescent="0.35">
      <c r="E101" s="326"/>
      <c r="F101" s="326"/>
    </row>
    <row r="102" spans="2:79" x14ac:dyDescent="0.35">
      <c r="E102" s="326"/>
      <c r="F102" s="326"/>
    </row>
    <row r="103" spans="2:79" x14ac:dyDescent="0.35">
      <c r="E103" s="326"/>
      <c r="F103" s="326"/>
    </row>
    <row r="104" spans="2:79" x14ac:dyDescent="0.35">
      <c r="E104" s="326"/>
      <c r="F104" s="326"/>
    </row>
    <row r="105" spans="2:79" x14ac:dyDescent="0.35">
      <c r="E105" s="326"/>
      <c r="F105" s="326"/>
    </row>
    <row r="106" spans="2:79" x14ac:dyDescent="0.35">
      <c r="E106" s="326"/>
      <c r="F106" s="326"/>
    </row>
    <row r="107" spans="2:79" x14ac:dyDescent="0.35">
      <c r="E107" s="326"/>
      <c r="F107" s="326"/>
    </row>
    <row r="108" spans="2:79" x14ac:dyDescent="0.35">
      <c r="E108" s="326"/>
      <c r="F108" s="326"/>
    </row>
    <row r="109" spans="2:79" x14ac:dyDescent="0.35">
      <c r="E109" s="326"/>
      <c r="F109" s="326"/>
    </row>
  </sheetData>
  <mergeCells count="323">
    <mergeCell ref="AA2:AQ2"/>
    <mergeCell ref="AV2:BB2"/>
    <mergeCell ref="BD2:BJ2"/>
    <mergeCell ref="CZ2:DB2"/>
    <mergeCell ref="DC2:DG2"/>
    <mergeCell ref="CF3:CM3"/>
    <mergeCell ref="CZ3:DB3"/>
    <mergeCell ref="DC3:DG3"/>
    <mergeCell ref="B1:F3"/>
    <mergeCell ref="G1:H1"/>
    <mergeCell ref="J1:K1"/>
    <mergeCell ref="M1:N1"/>
    <mergeCell ref="P1:Q1"/>
    <mergeCell ref="G2:H2"/>
    <mergeCell ref="J2:N2"/>
    <mergeCell ref="P2:S2"/>
    <mergeCell ref="AB4:AE4"/>
    <mergeCell ref="AF4:AI4"/>
    <mergeCell ref="AJ4:AM4"/>
    <mergeCell ref="AN4:AQ4"/>
    <mergeCell ref="AR4:AU4"/>
    <mergeCell ref="AV4:AY4"/>
    <mergeCell ref="E4:F4"/>
    <mergeCell ref="H4:K4"/>
    <mergeCell ref="L4:O4"/>
    <mergeCell ref="P4:S4"/>
    <mergeCell ref="T4:W4"/>
    <mergeCell ref="X4:AA4"/>
    <mergeCell ref="BX4:CA4"/>
    <mergeCell ref="CB4:CE4"/>
    <mergeCell ref="CF4:CI4"/>
    <mergeCell ref="CJ4:CM4"/>
    <mergeCell ref="CF5:CI5"/>
    <mergeCell ref="CJ5:CM5"/>
    <mergeCell ref="AZ4:BC4"/>
    <mergeCell ref="BD4:BG4"/>
    <mergeCell ref="BH4:BK4"/>
    <mergeCell ref="BL4:BO4"/>
    <mergeCell ref="BP4:BS4"/>
    <mergeCell ref="BT4:BW4"/>
    <mergeCell ref="CF8:CI8"/>
    <mergeCell ref="CJ8:CM8"/>
    <mergeCell ref="CN8:CS8"/>
    <mergeCell ref="CF9:CI9"/>
    <mergeCell ref="CJ9:CM9"/>
    <mergeCell ref="CN9:CS9"/>
    <mergeCell ref="CN5:CS5"/>
    <mergeCell ref="CF6:CI6"/>
    <mergeCell ref="CJ6:CM6"/>
    <mergeCell ref="CN6:CS6"/>
    <mergeCell ref="CF7:CI7"/>
    <mergeCell ref="CJ7:CM7"/>
    <mergeCell ref="CN7:CS7"/>
    <mergeCell ref="CF12:CI12"/>
    <mergeCell ref="CJ12:CM12"/>
    <mergeCell ref="CN12:CS12"/>
    <mergeCell ref="CF13:CI13"/>
    <mergeCell ref="CJ13:CM13"/>
    <mergeCell ref="CN13:CS13"/>
    <mergeCell ref="CF10:CI10"/>
    <mergeCell ref="CJ10:CM10"/>
    <mergeCell ref="CN10:CS10"/>
    <mergeCell ref="CF11:CI11"/>
    <mergeCell ref="CJ11:CM11"/>
    <mergeCell ref="CN11:CS11"/>
    <mergeCell ref="CF16:CI16"/>
    <mergeCell ref="CJ16:CM16"/>
    <mergeCell ref="CN16:CS16"/>
    <mergeCell ref="CF17:CI17"/>
    <mergeCell ref="CJ17:CM17"/>
    <mergeCell ref="CN17:CS17"/>
    <mergeCell ref="CF14:CI14"/>
    <mergeCell ref="CJ14:CM14"/>
    <mergeCell ref="CN14:CS14"/>
    <mergeCell ref="CF15:CI15"/>
    <mergeCell ref="CJ15:CM15"/>
    <mergeCell ref="CN15:CS15"/>
    <mergeCell ref="CF20:CI20"/>
    <mergeCell ref="CJ20:CM20"/>
    <mergeCell ref="CN20:CS20"/>
    <mergeCell ref="CF21:CI21"/>
    <mergeCell ref="CJ21:CM21"/>
    <mergeCell ref="CN21:CS21"/>
    <mergeCell ref="CF18:CI18"/>
    <mergeCell ref="CJ18:CM18"/>
    <mergeCell ref="CN18:CS18"/>
    <mergeCell ref="CF19:CI19"/>
    <mergeCell ref="CJ19:CM19"/>
    <mergeCell ref="CN19:CS19"/>
    <mergeCell ref="CF24:CI24"/>
    <mergeCell ref="CJ24:CM24"/>
    <mergeCell ref="CN24:CS24"/>
    <mergeCell ref="CF25:CI25"/>
    <mergeCell ref="CJ25:CM25"/>
    <mergeCell ref="CN25:CS25"/>
    <mergeCell ref="CF22:CI22"/>
    <mergeCell ref="CJ22:CM22"/>
    <mergeCell ref="CN22:CS22"/>
    <mergeCell ref="CF23:CI23"/>
    <mergeCell ref="CJ23:CM23"/>
    <mergeCell ref="CN23:CS23"/>
    <mergeCell ref="CF28:CI28"/>
    <mergeCell ref="CJ28:CM28"/>
    <mergeCell ref="CN28:CS28"/>
    <mergeCell ref="CF29:CI29"/>
    <mergeCell ref="CJ29:CM29"/>
    <mergeCell ref="CN29:CS29"/>
    <mergeCell ref="CF26:CI26"/>
    <mergeCell ref="CJ26:CM26"/>
    <mergeCell ref="CN26:CS26"/>
    <mergeCell ref="CF27:CI27"/>
    <mergeCell ref="CJ27:CM27"/>
    <mergeCell ref="CN27:CS27"/>
    <mergeCell ref="CF32:CI32"/>
    <mergeCell ref="CJ32:CM32"/>
    <mergeCell ref="CN32:CS32"/>
    <mergeCell ref="CF33:CI33"/>
    <mergeCell ref="CJ33:CM33"/>
    <mergeCell ref="CN33:CS33"/>
    <mergeCell ref="CF30:CI30"/>
    <mergeCell ref="CJ30:CM30"/>
    <mergeCell ref="CN30:CS30"/>
    <mergeCell ref="CF31:CI31"/>
    <mergeCell ref="CJ31:CM31"/>
    <mergeCell ref="CN31:CS31"/>
    <mergeCell ref="CF36:CI36"/>
    <mergeCell ref="CJ36:CM36"/>
    <mergeCell ref="CN36:CS36"/>
    <mergeCell ref="CF37:CI37"/>
    <mergeCell ref="CJ37:CM37"/>
    <mergeCell ref="CN37:CS37"/>
    <mergeCell ref="CF34:CI34"/>
    <mergeCell ref="CJ34:CM34"/>
    <mergeCell ref="CN34:CS34"/>
    <mergeCell ref="CF35:CI35"/>
    <mergeCell ref="CJ35:CM35"/>
    <mergeCell ref="CN35:CS35"/>
    <mergeCell ref="CF40:CI40"/>
    <mergeCell ref="CJ40:CM40"/>
    <mergeCell ref="CN40:CS40"/>
    <mergeCell ref="CF41:CI41"/>
    <mergeCell ref="CJ41:CM41"/>
    <mergeCell ref="CN41:CS41"/>
    <mergeCell ref="CF38:CI38"/>
    <mergeCell ref="CJ38:CM38"/>
    <mergeCell ref="CN38:CS38"/>
    <mergeCell ref="CF39:CI39"/>
    <mergeCell ref="CJ39:CM39"/>
    <mergeCell ref="CN39:CS39"/>
    <mergeCell ref="CF44:CI44"/>
    <mergeCell ref="CJ44:CM44"/>
    <mergeCell ref="CN44:CS44"/>
    <mergeCell ref="CF45:CI45"/>
    <mergeCell ref="CJ45:CM45"/>
    <mergeCell ref="CN45:CS45"/>
    <mergeCell ref="CF42:CI42"/>
    <mergeCell ref="CJ42:CM42"/>
    <mergeCell ref="CN42:CS42"/>
    <mergeCell ref="CF43:CI43"/>
    <mergeCell ref="CJ43:CM43"/>
    <mergeCell ref="CN43:CS43"/>
    <mergeCell ref="CF48:CI48"/>
    <mergeCell ref="CJ48:CM48"/>
    <mergeCell ref="CN48:CS48"/>
    <mergeCell ref="CF49:CI49"/>
    <mergeCell ref="CJ49:CM49"/>
    <mergeCell ref="CN49:CS49"/>
    <mergeCell ref="CF46:CI46"/>
    <mergeCell ref="CJ46:CM46"/>
    <mergeCell ref="CN46:CS46"/>
    <mergeCell ref="CF47:CI47"/>
    <mergeCell ref="CJ47:CM47"/>
    <mergeCell ref="CN47:CS47"/>
    <mergeCell ref="CF52:CI52"/>
    <mergeCell ref="CJ52:CM52"/>
    <mergeCell ref="CN52:CS52"/>
    <mergeCell ref="CF53:CI53"/>
    <mergeCell ref="CJ53:CM53"/>
    <mergeCell ref="CN53:CS53"/>
    <mergeCell ref="CF50:CI50"/>
    <mergeCell ref="CJ50:CM50"/>
    <mergeCell ref="CN50:CS50"/>
    <mergeCell ref="CF51:CI51"/>
    <mergeCell ref="CJ51:CM51"/>
    <mergeCell ref="CN51:CS51"/>
    <mergeCell ref="CF56:CI56"/>
    <mergeCell ref="CJ56:CM56"/>
    <mergeCell ref="CN56:CS56"/>
    <mergeCell ref="CF57:CI57"/>
    <mergeCell ref="CJ57:CM57"/>
    <mergeCell ref="CN57:CS57"/>
    <mergeCell ref="CF54:CI54"/>
    <mergeCell ref="CJ54:CM54"/>
    <mergeCell ref="CN54:CS54"/>
    <mergeCell ref="CF55:CI55"/>
    <mergeCell ref="CJ55:CM55"/>
    <mergeCell ref="CN55:CS55"/>
    <mergeCell ref="E62:F62"/>
    <mergeCell ref="H62:K62"/>
    <mergeCell ref="P61:S61"/>
    <mergeCell ref="T61:W61"/>
    <mergeCell ref="CF58:CI58"/>
    <mergeCell ref="CJ58:CM58"/>
    <mergeCell ref="CN58:CS58"/>
    <mergeCell ref="CF59:CI59"/>
    <mergeCell ref="CJ59:CM59"/>
    <mergeCell ref="CN59:CS59"/>
    <mergeCell ref="X61:AA61"/>
    <mergeCell ref="AB61:AE61"/>
    <mergeCell ref="AF61:AI61"/>
    <mergeCell ref="AJ61:AM61"/>
    <mergeCell ref="AN61:AQ61"/>
    <mergeCell ref="CF60:CI60"/>
    <mergeCell ref="CJ60:CM60"/>
    <mergeCell ref="CN60:CS60"/>
    <mergeCell ref="CF61:CM61"/>
    <mergeCell ref="CN61:CS61"/>
    <mergeCell ref="BT62:BW62"/>
    <mergeCell ref="BX62:CA62"/>
    <mergeCell ref="CB62:CE62"/>
    <mergeCell ref="CF62:CI62"/>
    <mergeCell ref="CJ62:CM62"/>
    <mergeCell ref="CN62:CS62"/>
    <mergeCell ref="AV62:AY62"/>
    <mergeCell ref="AZ62:BC62"/>
    <mergeCell ref="BD62:BG62"/>
    <mergeCell ref="BH62:BK62"/>
    <mergeCell ref="BL62:BO62"/>
    <mergeCell ref="BP62:BS62"/>
    <mergeCell ref="CF65:CI65"/>
    <mergeCell ref="CJ65:CM65"/>
    <mergeCell ref="CN65:CS65"/>
    <mergeCell ref="CF66:CI66"/>
    <mergeCell ref="CJ66:CM66"/>
    <mergeCell ref="CN66:CS66"/>
    <mergeCell ref="CF63:CI63"/>
    <mergeCell ref="CJ63:CM63"/>
    <mergeCell ref="CN63:CS63"/>
    <mergeCell ref="CF64:CI64"/>
    <mergeCell ref="CJ64:CM64"/>
    <mergeCell ref="CN64:CS64"/>
    <mergeCell ref="D68:G68"/>
    <mergeCell ref="AG68:AL68"/>
    <mergeCell ref="AX69:BC69"/>
    <mergeCell ref="BD69:BF69"/>
    <mergeCell ref="BG69:BI69"/>
    <mergeCell ref="BJ69:BL69"/>
    <mergeCell ref="BJ70:BL70"/>
    <mergeCell ref="AG70:AL70"/>
    <mergeCell ref="AX71:BC71"/>
    <mergeCell ref="BD71:BF71"/>
    <mergeCell ref="BG71:BI71"/>
    <mergeCell ref="BJ71:BL71"/>
    <mergeCell ref="AG69:AL69"/>
    <mergeCell ref="AX70:BC70"/>
    <mergeCell ref="BD70:BF70"/>
    <mergeCell ref="BG70:BI70"/>
    <mergeCell ref="BJ72:BL72"/>
    <mergeCell ref="AG72:AL72"/>
    <mergeCell ref="AX73:BC73"/>
    <mergeCell ref="BD73:BF73"/>
    <mergeCell ref="BG73:BI73"/>
    <mergeCell ref="BJ73:BL73"/>
    <mergeCell ref="AG71:AL71"/>
    <mergeCell ref="AX72:BC72"/>
    <mergeCell ref="BD72:BF72"/>
    <mergeCell ref="BG72:BI72"/>
    <mergeCell ref="BJ74:BL74"/>
    <mergeCell ref="AG74:AL74"/>
    <mergeCell ref="AX75:BC75"/>
    <mergeCell ref="BD75:BF75"/>
    <mergeCell ref="BG75:BI75"/>
    <mergeCell ref="BJ75:BL75"/>
    <mergeCell ref="AG73:AL73"/>
    <mergeCell ref="AX74:BC74"/>
    <mergeCell ref="BD74:BF74"/>
    <mergeCell ref="BG74:BI74"/>
    <mergeCell ref="BJ76:BL76"/>
    <mergeCell ref="AG76:AL76"/>
    <mergeCell ref="AX77:BC77"/>
    <mergeCell ref="BD77:BF77"/>
    <mergeCell ref="BG77:BI77"/>
    <mergeCell ref="BJ77:BL77"/>
    <mergeCell ref="AG75:AL75"/>
    <mergeCell ref="AX76:BC76"/>
    <mergeCell ref="BD76:BF76"/>
    <mergeCell ref="BG76:BI76"/>
    <mergeCell ref="BN77:BP77"/>
    <mergeCell ref="H79:K79"/>
    <mergeCell ref="P78:S78"/>
    <mergeCell ref="T78:W78"/>
    <mergeCell ref="X78:AA78"/>
    <mergeCell ref="AB78:AE78"/>
    <mergeCell ref="AF78:AI78"/>
    <mergeCell ref="AJ78:AM78"/>
    <mergeCell ref="AN78:AQ78"/>
    <mergeCell ref="B83:G83"/>
    <mergeCell ref="B84:G84"/>
    <mergeCell ref="B85:G85"/>
    <mergeCell ref="B86:G86"/>
    <mergeCell ref="B87:G87"/>
    <mergeCell ref="B88:G88"/>
    <mergeCell ref="BP79:BS79"/>
    <mergeCell ref="BT79:BW79"/>
    <mergeCell ref="BX79:CA79"/>
    <mergeCell ref="B80:G80"/>
    <mergeCell ref="B81:G81"/>
    <mergeCell ref="B82:G82"/>
    <mergeCell ref="AV79:AY79"/>
    <mergeCell ref="AZ79:BC79"/>
    <mergeCell ref="BD79:BG79"/>
    <mergeCell ref="BH79:BK79"/>
    <mergeCell ref="BL79:BO79"/>
    <mergeCell ref="B95:G95"/>
    <mergeCell ref="B96:G96"/>
    <mergeCell ref="B97:G97"/>
    <mergeCell ref="B98:G98"/>
    <mergeCell ref="B89:G89"/>
    <mergeCell ref="B90:G90"/>
    <mergeCell ref="B91:G91"/>
    <mergeCell ref="B92:G92"/>
    <mergeCell ref="B93:G93"/>
    <mergeCell ref="B94:G94"/>
  </mergeCells>
  <conditionalFormatting sqref="H80:L98 AT80:CA98 M79:AS97">
    <cfRule type="cellIs" dxfId="312" priority="35" operator="greaterThan">
      <formula>1</formula>
    </cfRule>
    <cfRule type="cellIs" dxfId="311" priority="36" operator="greaterThan">
      <formula>0</formula>
    </cfRule>
  </conditionalFormatting>
  <conditionalFormatting sqref="P2:S2">
    <cfRule type="cellIs" dxfId="310" priority="32" operator="greaterThan">
      <formula>3</formula>
    </cfRule>
    <cfRule type="cellIs" dxfId="309" priority="33" operator="between">
      <formula>-3</formula>
      <formula>3</formula>
    </cfRule>
    <cfRule type="cellIs" dxfId="308" priority="34" operator="lessThan">
      <formula>-3</formula>
    </cfRule>
  </conditionalFormatting>
  <conditionalFormatting sqref="D63:D66 D5:D60">
    <cfRule type="containsBlanks" dxfId="307" priority="25">
      <formula>LEN(TRIM(D5))=0</formula>
    </cfRule>
  </conditionalFormatting>
  <conditionalFormatting sqref="D5:D92">
    <cfRule type="duplicateValues" dxfId="306" priority="3"/>
  </conditionalFormatting>
  <conditionalFormatting sqref="H5:H60">
    <cfRule type="cellIs" dxfId="305" priority="27" operator="equal">
      <formula>"p"</formula>
    </cfRule>
    <cfRule type="cellIs" dxfId="304" priority="29" operator="equal">
      <formula>"i"</formula>
    </cfRule>
    <cfRule type="cellIs" dxfId="303" priority="30" operator="equal">
      <formula>"xc"</formula>
    </cfRule>
  </conditionalFormatting>
  <conditionalFormatting sqref="H14:L60 AT40:CE60 M40:AS59 M14:CE39 H5:CE13">
    <cfRule type="cellIs" dxfId="302" priority="21" operator="between">
      <formula>23</formula>
      <formula>24</formula>
    </cfRule>
    <cfRule type="cellIs" dxfId="301" priority="22" operator="between">
      <formula>10</formula>
      <formula>13</formula>
    </cfRule>
  </conditionalFormatting>
  <conditionalFormatting sqref="H14:L80 AT40:CE80 M40:AS79 M14:CE39 H5:CE13">
    <cfRule type="cellIs" dxfId="300" priority="15" operator="equal">
      <formula>"CC"</formula>
    </cfRule>
    <cfRule type="cellIs" dxfId="299" priority="16" operator="equal">
      <formula>"B"</formula>
    </cfRule>
    <cfRule type="cellIs" dxfId="298" priority="17" operator="equal">
      <formula>"Z"</formula>
    </cfRule>
    <cfRule type="cellIs" dxfId="297" priority="18" operator="equal">
      <formula>"A"</formula>
    </cfRule>
    <cfRule type="cellIs" dxfId="296" priority="19" operator="equal">
      <formula>"L"</formula>
    </cfRule>
    <cfRule type="cellIs" dxfId="295" priority="20" operator="equal">
      <formula>"F"</formula>
    </cfRule>
    <cfRule type="cellIs" dxfId="294" priority="24" operator="equal">
      <formula>"K"</formula>
    </cfRule>
  </conditionalFormatting>
  <conditionalFormatting sqref="D5:D60">
    <cfRule type="expression" dxfId="293" priority="26">
      <formula>$H5="p"</formula>
    </cfRule>
    <cfRule type="expression" dxfId="292" priority="28">
      <formula>$H5="i"</formula>
    </cfRule>
    <cfRule type="expression" dxfId="291" priority="31">
      <formula>$H5="XC"</formula>
    </cfRule>
  </conditionalFormatting>
  <conditionalFormatting sqref="I14:L60 AT40:CE60 M40:AS59 M14:CE39 I5:CE13">
    <cfRule type="cellIs" dxfId="290" priority="23" operator="between">
      <formula>14</formula>
      <formula>37</formula>
    </cfRule>
  </conditionalFormatting>
  <conditionalFormatting sqref="H14:L66 AT14:CE66 H5:CE13">
    <cfRule type="expression" dxfId="289" priority="1">
      <formula>AND(OR($H5="XC",$H5="P",$H5="I"),OR(H5="K",H5=24,H5=23,H5=10,H5=11,H5=12))</formula>
    </cfRule>
    <cfRule type="expression" dxfId="288" priority="2">
      <formula>AND(OR($D5="NORMA",$D5="SANDRINE",$D5="GIULIA",$D5="JULIANA",$D5="NATALIA",$D5="RITA",$D5="FATIMA",$D5="FATIHA",$D5="ISABEL",$D5="TAMI",$D5="MOHAMED"),OR(H5="K",H5=24,H5=23))</formula>
    </cfRule>
  </conditionalFormatting>
  <conditionalFormatting sqref="M14:AS65">
    <cfRule type="expression" dxfId="287" priority="774">
      <formula>AND(OR($H15="XC",$H15="P",$H15="I"),OR(M14="K",M14=24,M14=23,M14=10,M14=11,M14=12))</formula>
    </cfRule>
    <cfRule type="expression" dxfId="286" priority="775">
      <formula>AND(OR($D15="NORMA",$D15="SANDRINE",$D15="GIULIA",$D15="JULIANA",$D15="NATALIA",$D15="RITA",$D15="FATIMA",$D15="FATIHA",$D15="ISABEL",$D15="TAMI",$D15="MOHAMED"),OR(M14="K",M14=24,M14=23))</formula>
    </cfRule>
  </conditionalFormatting>
  <pageMargins left="0.25" right="0.25" top="0.75" bottom="0.75" header="0.3" footer="0.3"/>
  <pageSetup paperSize="9" scale="57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AfficherONGLETS.afficherONGLETS">
                <anchor moveWithCells="1" sizeWithCells="1">
                  <from>
                    <xdr:col>2</xdr:col>
                    <xdr:colOff>44450</xdr:colOff>
                    <xdr:row>130</xdr:row>
                    <xdr:rowOff>31750</xdr:rowOff>
                  </from>
                  <to>
                    <xdr:col>3</xdr:col>
                    <xdr:colOff>1003300</xdr:colOff>
                    <xdr:row>132</xdr:row>
                    <xdr:rowOff>107950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B1CCFF25-26FD-428E-9E2E-0EB6EBBAB0A1}">
            <xm:f>IF($E5&gt;stats!$N$35,$E5&lt;stats!$O$35)</xm:f>
            <x14:dxf>
              <fill>
                <patternFill>
                  <bgColor rgb="FF95B3D7"/>
                </patternFill>
              </fill>
            </x14:dxf>
          </x14:cfRule>
          <x14:cfRule type="expression" priority="5" id="{83EAEC08-D753-4C48-B9AB-BF5263066BD9}">
            <xm:f>IF($E5&gt;stats!$N$34,$E5&lt;stats!$O$34)</xm:f>
            <x14:dxf>
              <fill>
                <patternFill>
                  <bgColor rgb="FFE4D5FB"/>
                </patternFill>
              </fill>
            </x14:dxf>
          </x14:cfRule>
          <x14:cfRule type="expression" priority="6" id="{27C2DABD-6C9A-417B-86C1-F5204843EE16}">
            <xm:f>IF($E5&gt;stats!$N$33,$E5&lt;stats!$O$33)</xm:f>
            <x14:dxf>
              <fill>
                <patternFill>
                  <bgColor rgb="FFCCFFFF"/>
                </patternFill>
              </fill>
            </x14:dxf>
          </x14:cfRule>
          <x14:cfRule type="expression" priority="7" id="{080A5C4B-B979-4B19-AB6F-9E94CD83514E}">
            <xm:f>IF($E5&gt;stats!$N$32,$E5&lt;stats!$O$32)</xm:f>
            <x14:dxf>
              <fill>
                <patternFill>
                  <bgColor rgb="FFFCD5B4"/>
                </patternFill>
              </fill>
            </x14:dxf>
          </x14:cfRule>
          <x14:cfRule type="expression" priority="8" id="{89BE705E-3143-4C5B-B0AB-9E1BC025FEDA}">
            <xm:f>IF($E5&gt;stats!$N$31,$E5&lt;stats!$O$31)</xm:f>
            <x14:dxf>
              <fill>
                <patternFill>
                  <bgColor rgb="FFCCFFCC"/>
                </patternFill>
              </fill>
            </x14:dxf>
          </x14:cfRule>
          <x14:cfRule type="expression" priority="9" id="{DB5D9150-F13C-449C-AA39-85BC185506DE}">
            <xm:f>IF($E5&gt;stats!$N$30,$E5&lt;stats!$O$30)</xm:f>
            <x14:dxf>
              <fill>
                <patternFill>
                  <bgColor rgb="FFDDD9C4"/>
                </patternFill>
              </fill>
            </x14:dxf>
          </x14:cfRule>
          <x14:cfRule type="expression" priority="10" id="{D26F11BC-0CCA-4F1D-B195-88D5F25321A8}">
            <xm:f>IF($E5&gt;stats!$N$29,$E5&lt;stats!$O$29)</xm:f>
            <x14:dxf>
              <fill>
                <patternFill>
                  <bgColor rgb="FFFFE285"/>
                </patternFill>
              </fill>
            </x14:dxf>
          </x14:cfRule>
          <x14:cfRule type="expression" priority="11" id="{BDC03927-73E1-479A-B874-D2C0E1D5C3DA}">
            <xm:f>IF($E5&gt;stats!$N$28,$E5&lt;stats!$O$28)</xm:f>
            <x14:dxf>
              <fill>
                <patternFill>
                  <bgColor rgb="FFFFFFCC"/>
                </patternFill>
              </fill>
            </x14:dxf>
          </x14:cfRule>
          <x14:cfRule type="expression" priority="12" id="{AF0F309A-FACB-4B5A-8B91-E2D0710CAA70}">
            <xm:f>IF($E5&gt;stats!$N$27,$E5&lt;stats!$O$27)</xm:f>
            <x14:dxf>
              <fill>
                <patternFill>
                  <bgColor rgb="FFE4DFEC"/>
                </patternFill>
              </fill>
            </x14:dxf>
          </x14:cfRule>
          <x14:cfRule type="expression" priority="13" id="{6E30ABB3-FC96-4DDD-A362-807E92E8E9E1}">
            <xm:f>IF($E5&gt;stats!$N$26,$E5&lt;stats!$O$26)</xm:f>
            <x14:dxf>
              <fill>
                <patternFill>
                  <bgColor rgb="FFFFCCFF"/>
                </patternFill>
              </fill>
            </x14:dxf>
          </x14:cfRule>
          <x14:cfRule type="expression" priority="14" id="{34A0D453-EAAC-409B-84A2-6E9EC0348F11}">
            <xm:f>IF($E5&gt;stats!$N$25,$E5&lt;stats!$O$25)</xm:f>
            <x14:dxf>
              <fill>
                <patternFill>
                  <bgColor rgb="FFEBF1DE"/>
                </patternFill>
              </fill>
            </x14:dxf>
          </x14:cfRule>
          <xm:sqref>CF5:CM60 CF62:CM66 D5:G66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45F268-D337-4E3C-94EB-39AD82FC92EE}">
  <sheetPr codeName="Sheet15">
    <pageSetUpPr fitToPage="1"/>
  </sheetPr>
  <dimension ref="A1:FO109"/>
  <sheetViews>
    <sheetView showGridLines="0" zoomScaleNormal="100" workbookViewId="0">
      <pane ySplit="4" topLeftCell="A5" activePane="bottomLeft" state="frozen"/>
      <selection activeCell="BO34" sqref="BO34"/>
      <selection pane="bottomLeft" activeCell="AE12" sqref="AE12"/>
    </sheetView>
  </sheetViews>
  <sheetFormatPr defaultColWidth="9.1796875" defaultRowHeight="14.5" x14ac:dyDescent="0.35"/>
  <cols>
    <col min="1" max="1" width="9.1796875" style="49" hidden="1" customWidth="1"/>
    <col min="2" max="3" width="6.7265625" style="49" customWidth="1"/>
    <col min="4" max="4" width="20.7265625" style="49" customWidth="1"/>
    <col min="5" max="7" width="6.7265625" style="49" customWidth="1"/>
    <col min="8" max="102" width="2.7265625" style="49" customWidth="1"/>
    <col min="103" max="111" width="2.7265625" style="49" hidden="1" customWidth="1"/>
    <col min="112" max="16384" width="9.1796875" style="49"/>
  </cols>
  <sheetData>
    <row r="1" spans="1:171" ht="15" thickBot="1" x14ac:dyDescent="0.4">
      <c r="B1" s="462" t="s">
        <v>128</v>
      </c>
      <c r="C1" s="462"/>
      <c r="D1" s="462"/>
      <c r="E1" s="462"/>
      <c r="F1" s="462"/>
      <c r="G1" s="463" t="s">
        <v>66</v>
      </c>
      <c r="H1" s="463"/>
      <c r="J1" s="463" t="s">
        <v>0</v>
      </c>
      <c r="K1" s="463"/>
      <c r="M1" s="463"/>
      <c r="N1" s="463"/>
      <c r="P1" s="463" t="s">
        <v>1</v>
      </c>
      <c r="Q1" s="463"/>
    </row>
    <row r="2" spans="1:171" ht="24" thickBot="1" x14ac:dyDescent="0.6">
      <c r="B2" s="462"/>
      <c r="C2" s="462"/>
      <c r="D2" s="462"/>
      <c r="E2" s="462"/>
      <c r="F2" s="462"/>
      <c r="G2" s="464">
        <v>13.541666666666666</v>
      </c>
      <c r="H2" s="465"/>
      <c r="I2" s="51"/>
      <c r="J2" s="466">
        <f>SUM(B5:B80)</f>
        <v>27.583333333345472</v>
      </c>
      <c r="K2" s="467"/>
      <c r="L2" s="467"/>
      <c r="M2" s="467"/>
      <c r="N2" s="468"/>
      <c r="O2" s="50"/>
      <c r="P2" s="469">
        <f>CZ2-CZ3</f>
        <v>337.00000000029127</v>
      </c>
      <c r="Q2" s="470"/>
      <c r="R2" s="470"/>
      <c r="S2" s="471"/>
      <c r="T2" s="213"/>
      <c r="U2" s="213"/>
      <c r="V2" s="213"/>
      <c r="W2" s="213"/>
      <c r="X2" s="213"/>
      <c r="Y2" s="51"/>
      <c r="AA2" s="449" t="str">
        <f>stats!L2&amp;stats!M2&amp;stats!N1</f>
        <v>LUNDI 10 FEVRIER</v>
      </c>
      <c r="AB2" s="450"/>
      <c r="AC2" s="450"/>
      <c r="AD2" s="450"/>
      <c r="AE2" s="450"/>
      <c r="AF2" s="450"/>
      <c r="AG2" s="450"/>
      <c r="AH2" s="450"/>
      <c r="AI2" s="450"/>
      <c r="AJ2" s="450"/>
      <c r="AK2" s="450"/>
      <c r="AL2" s="450"/>
      <c r="AM2" s="450"/>
      <c r="AN2" s="450"/>
      <c r="AO2" s="450"/>
      <c r="AP2" s="450"/>
      <c r="AQ2" s="451"/>
      <c r="AV2" s="452" t="str">
        <f>"EMT "&amp;[0]!EMTsem</f>
        <v>EMT 08H00</v>
      </c>
      <c r="AW2" s="453"/>
      <c r="AX2" s="453"/>
      <c r="AY2" s="453"/>
      <c r="AZ2" s="453"/>
      <c r="BA2" s="453"/>
      <c r="BB2" s="454"/>
      <c r="BD2" s="452" t="str">
        <f>[0]!POHsem</f>
        <v>10H00 - 19H00</v>
      </c>
      <c r="BE2" s="453"/>
      <c r="BF2" s="453"/>
      <c r="BG2" s="453"/>
      <c r="BH2" s="453"/>
      <c r="BI2" s="453"/>
      <c r="BJ2" s="454"/>
      <c r="CZ2" s="455">
        <f>J2*24</f>
        <v>662.00000000029127</v>
      </c>
      <c r="DA2" s="455"/>
      <c r="DB2" s="455"/>
      <c r="DC2" s="456" t="s">
        <v>0</v>
      </c>
      <c r="DD2" s="456"/>
      <c r="DE2" s="456"/>
      <c r="DF2" s="456"/>
      <c r="DG2" s="456"/>
    </row>
    <row r="3" spans="1:171" ht="19" customHeight="1" thickBot="1" x14ac:dyDescent="0.55000000000000004">
      <c r="B3" s="462"/>
      <c r="C3" s="462"/>
      <c r="D3" s="462"/>
      <c r="E3" s="462"/>
      <c r="F3" s="462"/>
      <c r="X3" s="51"/>
      <c r="CF3" s="457" t="s">
        <v>111</v>
      </c>
      <c r="CG3" s="458"/>
      <c r="CH3" s="458"/>
      <c r="CI3" s="458"/>
      <c r="CJ3" s="458"/>
      <c r="CK3" s="458"/>
      <c r="CL3" s="458"/>
      <c r="CM3" s="459"/>
      <c r="CZ3" s="460">
        <f>G2*24</f>
        <v>325</v>
      </c>
      <c r="DA3" s="460"/>
      <c r="DB3" s="460"/>
      <c r="DC3" s="461" t="s">
        <v>66</v>
      </c>
      <c r="DD3" s="461"/>
      <c r="DE3" s="461"/>
      <c r="DF3" s="461"/>
      <c r="DG3" s="461"/>
    </row>
    <row r="4" spans="1:171" ht="15" customHeight="1" thickBot="1" x14ac:dyDescent="0.4">
      <c r="B4" s="94"/>
      <c r="C4" s="350" t="s">
        <v>54</v>
      </c>
      <c r="D4" s="351" t="s">
        <v>2</v>
      </c>
      <c r="E4" s="433" t="s">
        <v>59</v>
      </c>
      <c r="F4" s="434"/>
      <c r="G4" s="352" t="s">
        <v>58</v>
      </c>
      <c r="H4" s="397" t="s">
        <v>3</v>
      </c>
      <c r="I4" s="398"/>
      <c r="J4" s="398"/>
      <c r="K4" s="399"/>
      <c r="L4" s="397" t="s">
        <v>4</v>
      </c>
      <c r="M4" s="398"/>
      <c r="N4" s="398"/>
      <c r="O4" s="399"/>
      <c r="P4" s="397" t="s">
        <v>5</v>
      </c>
      <c r="Q4" s="398"/>
      <c r="R4" s="398"/>
      <c r="S4" s="399"/>
      <c r="T4" s="397" t="s">
        <v>6</v>
      </c>
      <c r="U4" s="398"/>
      <c r="V4" s="398"/>
      <c r="W4" s="399"/>
      <c r="X4" s="397" t="s">
        <v>7</v>
      </c>
      <c r="Y4" s="398"/>
      <c r="Z4" s="398"/>
      <c r="AA4" s="399"/>
      <c r="AB4" s="397" t="s">
        <v>8</v>
      </c>
      <c r="AC4" s="398"/>
      <c r="AD4" s="398"/>
      <c r="AE4" s="399"/>
      <c r="AF4" s="397" t="s">
        <v>9</v>
      </c>
      <c r="AG4" s="398"/>
      <c r="AH4" s="398"/>
      <c r="AI4" s="399"/>
      <c r="AJ4" s="397" t="s">
        <v>10</v>
      </c>
      <c r="AK4" s="398"/>
      <c r="AL4" s="398"/>
      <c r="AM4" s="399"/>
      <c r="AN4" s="397" t="s">
        <v>11</v>
      </c>
      <c r="AO4" s="398"/>
      <c r="AP4" s="398"/>
      <c r="AQ4" s="399"/>
      <c r="AR4" s="397" t="s">
        <v>12</v>
      </c>
      <c r="AS4" s="398"/>
      <c r="AT4" s="398"/>
      <c r="AU4" s="399"/>
      <c r="AV4" s="397" t="s">
        <v>13</v>
      </c>
      <c r="AW4" s="398"/>
      <c r="AX4" s="398"/>
      <c r="AY4" s="399"/>
      <c r="AZ4" s="397" t="s">
        <v>14</v>
      </c>
      <c r="BA4" s="398"/>
      <c r="BB4" s="398"/>
      <c r="BC4" s="399"/>
      <c r="BD4" s="397" t="s">
        <v>15</v>
      </c>
      <c r="BE4" s="398"/>
      <c r="BF4" s="398"/>
      <c r="BG4" s="399"/>
      <c r="BH4" s="397" t="s">
        <v>16</v>
      </c>
      <c r="BI4" s="398"/>
      <c r="BJ4" s="398"/>
      <c r="BK4" s="399"/>
      <c r="BL4" s="397" t="s">
        <v>17</v>
      </c>
      <c r="BM4" s="398"/>
      <c r="BN4" s="398"/>
      <c r="BO4" s="399"/>
      <c r="BP4" s="397" t="s">
        <v>18</v>
      </c>
      <c r="BQ4" s="398"/>
      <c r="BR4" s="398"/>
      <c r="BS4" s="399"/>
      <c r="BT4" s="397" t="s">
        <v>19</v>
      </c>
      <c r="BU4" s="398"/>
      <c r="BV4" s="398"/>
      <c r="BW4" s="399"/>
      <c r="BX4" s="397" t="s">
        <v>20</v>
      </c>
      <c r="BY4" s="398"/>
      <c r="BZ4" s="398"/>
      <c r="CA4" s="399"/>
      <c r="CB4" s="397" t="s">
        <v>21</v>
      </c>
      <c r="CC4" s="398"/>
      <c r="CD4" s="398"/>
      <c r="CE4" s="399"/>
      <c r="CF4" s="446" t="s">
        <v>22</v>
      </c>
      <c r="CG4" s="447"/>
      <c r="CH4" s="447"/>
      <c r="CI4" s="448"/>
      <c r="CJ4" s="446" t="s">
        <v>23</v>
      </c>
      <c r="CK4" s="447"/>
      <c r="CL4" s="447"/>
      <c r="CM4" s="448"/>
    </row>
    <row r="5" spans="1:171" customFormat="1" x14ac:dyDescent="0.35">
      <c r="A5" s="212">
        <v>1.1111111111111112E-2</v>
      </c>
      <c r="B5" s="179">
        <f>SUM(F5-E5)-G5+A5</f>
        <v>0.29166666666197771</v>
      </c>
      <c r="C5" s="214" t="str">
        <f>IF(ISNA(VLOOKUP(D5,[2]listing!$A$1:$E$80,4,FALSE)),"NN",VLOOKUP(D5,[2]listing!$A$1:$E$80,4,FALSE))</f>
        <v>NN</v>
      </c>
      <c r="D5" s="290"/>
      <c r="E5" s="291">
        <v>36526.318055555559</v>
      </c>
      <c r="F5" s="292">
        <v>36526.640277777777</v>
      </c>
      <c r="G5" s="293">
        <v>4.1666666666666664E-2</v>
      </c>
      <c r="H5" s="222" t="str" cm="1">
        <f t="array" ref="H5">IF(SUMPRODUCT(--ISNUMBER(SEARCH(BOUTIQUES,D5))) &gt;0, "XC",IF(ISNUMBER(SEARCH("pool",D5)),"P",IF(ISNUMBER(SEARCH("int",D5)),"I",IF(ISNUMBER(SEARCH("HAP",$G$1))," "))))</f>
        <v xml:space="preserve"> </v>
      </c>
      <c r="I5" s="226" t="s">
        <v>26</v>
      </c>
      <c r="J5" s="227" t="s">
        <v>26</v>
      </c>
      <c r="K5" s="228" t="s">
        <v>26</v>
      </c>
      <c r="L5" s="229" t="s">
        <v>26</v>
      </c>
      <c r="M5" s="227" t="s">
        <v>26</v>
      </c>
      <c r="N5" s="227" t="s">
        <v>26</v>
      </c>
      <c r="O5" s="230" t="s">
        <v>26</v>
      </c>
      <c r="P5" s="231" t="s">
        <v>26</v>
      </c>
      <c r="Q5" s="227" t="s">
        <v>26</v>
      </c>
      <c r="R5" s="227" t="s">
        <v>26</v>
      </c>
      <c r="S5" s="228" t="s">
        <v>26</v>
      </c>
      <c r="T5" s="229" t="s">
        <v>26</v>
      </c>
      <c r="U5" s="227" t="s">
        <v>26</v>
      </c>
      <c r="V5" s="227" t="s">
        <v>26</v>
      </c>
      <c r="W5" s="228" t="s">
        <v>26</v>
      </c>
      <c r="X5" s="135" t="s">
        <v>25</v>
      </c>
      <c r="Y5" s="136" t="s">
        <v>25</v>
      </c>
      <c r="Z5" s="136" t="s">
        <v>25</v>
      </c>
      <c r="AA5" s="137" t="s">
        <v>26</v>
      </c>
      <c r="AB5" s="135" t="s">
        <v>26</v>
      </c>
      <c r="AC5" s="136" t="s">
        <v>26</v>
      </c>
      <c r="AD5" s="136" t="s">
        <v>26</v>
      </c>
      <c r="AE5" s="137" t="s">
        <v>26</v>
      </c>
      <c r="AF5" s="135" t="s">
        <v>24</v>
      </c>
      <c r="AG5" s="136" t="s">
        <v>26</v>
      </c>
      <c r="AH5" s="136" t="s">
        <v>26</v>
      </c>
      <c r="AI5" s="346" t="s">
        <v>28</v>
      </c>
      <c r="AJ5" s="135" t="s">
        <v>28</v>
      </c>
      <c r="AK5" s="136" t="s">
        <v>126</v>
      </c>
      <c r="AL5" s="136"/>
      <c r="AM5" s="137"/>
      <c r="AN5" s="135"/>
      <c r="AO5" s="227"/>
      <c r="AP5" s="227"/>
      <c r="AQ5" s="228"/>
      <c r="AR5" s="229"/>
      <c r="AS5" s="227"/>
      <c r="AT5" s="227"/>
      <c r="AU5" s="228"/>
      <c r="AV5" s="229"/>
      <c r="AW5" s="227"/>
      <c r="AX5" s="227"/>
      <c r="AY5" s="228"/>
      <c r="AZ5" s="233"/>
      <c r="BA5" s="234"/>
      <c r="BB5" s="234"/>
      <c r="BC5" s="235"/>
      <c r="BD5" s="231"/>
      <c r="BE5" s="232"/>
      <c r="BF5" s="232"/>
      <c r="BG5" s="236"/>
      <c r="BH5" s="135"/>
      <c r="BI5" s="136"/>
      <c r="BJ5" s="136"/>
      <c r="BK5" s="137"/>
      <c r="BL5" s="135"/>
      <c r="BM5" s="136"/>
      <c r="BN5" s="136"/>
      <c r="BO5" s="137"/>
      <c r="BP5" s="135"/>
      <c r="BQ5" s="136"/>
      <c r="BR5" s="136"/>
      <c r="BS5" s="137"/>
      <c r="BT5" s="135"/>
      <c r="BU5" s="136"/>
      <c r="BV5" s="136"/>
      <c r="BW5" s="137"/>
      <c r="BX5" s="135"/>
      <c r="BY5" s="136"/>
      <c r="BZ5" s="136"/>
      <c r="CA5" s="137"/>
      <c r="CB5" s="233"/>
      <c r="CC5" s="234"/>
      <c r="CD5" s="234"/>
      <c r="CE5" s="235"/>
      <c r="CF5" s="416"/>
      <c r="CG5" s="417"/>
      <c r="CH5" s="417"/>
      <c r="CI5" s="418"/>
      <c r="CJ5" s="416"/>
      <c r="CK5" s="417"/>
      <c r="CL5" s="417"/>
      <c r="CM5" s="418"/>
      <c r="CN5" s="443">
        <f>D5</f>
        <v>0</v>
      </c>
      <c r="CO5" s="444"/>
      <c r="CP5" s="444"/>
      <c r="CQ5" s="444"/>
      <c r="CR5" s="444"/>
      <c r="CS5" s="445"/>
    </row>
    <row r="6" spans="1:171" x14ac:dyDescent="0.35">
      <c r="A6" s="212">
        <v>1.1111111111111112E-2</v>
      </c>
      <c r="B6" s="95">
        <f t="shared" ref="B6:B32" si="0">SUM(F6-E6)-G6+A6</f>
        <v>0.29166666666197771</v>
      </c>
      <c r="C6" s="214" t="str">
        <f>IF(ISNA(VLOOKUP(D6,[2]listing!$A$1:$E$80,4,FALSE)),"NN",VLOOKUP(D6,[2]listing!$A$1:$E$80,4,FALSE))</f>
        <v>NN</v>
      </c>
      <c r="D6" s="290"/>
      <c r="E6" s="294">
        <v>36526.318055555559</v>
      </c>
      <c r="F6" s="295">
        <v>36526.640277777777</v>
      </c>
      <c r="G6" s="293">
        <v>4.1666666666666664E-2</v>
      </c>
      <c r="H6" s="222" t="str" cm="1">
        <f t="array" ref="H6">IF(SUMPRODUCT(--ISNUMBER(SEARCH(BOUTIQUES,D6))) &gt;0, "XC",IF(ISNUMBER(SEARCH("pool",D6)),"P",IF(ISNUMBER(SEARCH("int",D6)),"I",IF(ISNUMBER(SEARCH("HAP",$G$1))," "))))</f>
        <v xml:space="preserve"> </v>
      </c>
      <c r="I6" s="226" t="s">
        <v>26</v>
      </c>
      <c r="J6" s="227" t="s">
        <v>26</v>
      </c>
      <c r="K6" s="228" t="s">
        <v>26</v>
      </c>
      <c r="L6" s="229" t="s">
        <v>26</v>
      </c>
      <c r="M6" s="227" t="s">
        <v>26</v>
      </c>
      <c r="N6" s="227" t="s">
        <v>26</v>
      </c>
      <c r="O6" s="346" t="s">
        <v>26</v>
      </c>
      <c r="P6" s="229" t="s">
        <v>26</v>
      </c>
      <c r="Q6" s="227" t="s">
        <v>26</v>
      </c>
      <c r="R6" s="227" t="s">
        <v>26</v>
      </c>
      <c r="S6" s="228" t="s">
        <v>26</v>
      </c>
      <c r="T6" s="229" t="s">
        <v>26</v>
      </c>
      <c r="U6" s="227" t="s">
        <v>26</v>
      </c>
      <c r="V6" s="227" t="s">
        <v>26</v>
      </c>
      <c r="W6" s="228" t="s">
        <v>26</v>
      </c>
      <c r="X6" s="135" t="s">
        <v>25</v>
      </c>
      <c r="Y6" s="136" t="s">
        <v>25</v>
      </c>
      <c r="Z6" s="136" t="s">
        <v>25</v>
      </c>
      <c r="AA6" s="137" t="s">
        <v>26</v>
      </c>
      <c r="AB6" s="135" t="s">
        <v>26</v>
      </c>
      <c r="AC6" s="136" t="s">
        <v>26</v>
      </c>
      <c r="AD6" s="136" t="s">
        <v>26</v>
      </c>
      <c r="AE6" s="137" t="s">
        <v>26</v>
      </c>
      <c r="AF6" s="135" t="s">
        <v>24</v>
      </c>
      <c r="AG6" s="346" t="s">
        <v>26</v>
      </c>
      <c r="AH6" s="136" t="s">
        <v>26</v>
      </c>
      <c r="AI6" s="346" t="s">
        <v>28</v>
      </c>
      <c r="AJ6" s="135" t="s">
        <v>28</v>
      </c>
      <c r="AK6" s="136" t="s">
        <v>126</v>
      </c>
      <c r="AL6" s="136"/>
      <c r="AM6" s="137"/>
      <c r="AN6" s="135"/>
      <c r="AO6" s="136"/>
      <c r="AP6" s="136"/>
      <c r="AQ6" s="137"/>
      <c r="AR6" s="135"/>
      <c r="AS6" s="136"/>
      <c r="AT6" s="136"/>
      <c r="AU6" s="137"/>
      <c r="AV6" s="135"/>
      <c r="AW6" s="136"/>
      <c r="AX6" s="136"/>
      <c r="AY6" s="137"/>
      <c r="AZ6" s="135"/>
      <c r="BA6" s="136"/>
      <c r="BB6" s="136"/>
      <c r="BC6" s="137"/>
      <c r="BD6" s="229"/>
      <c r="BE6" s="227"/>
      <c r="BF6" s="227"/>
      <c r="BG6" s="228"/>
      <c r="BH6" s="229"/>
      <c r="BI6" s="227"/>
      <c r="BJ6" s="227"/>
      <c r="BK6" s="228"/>
      <c r="BL6" s="229"/>
      <c r="BM6" s="227"/>
      <c r="BN6" s="227"/>
      <c r="BO6" s="228"/>
      <c r="BP6" s="229"/>
      <c r="BQ6" s="227"/>
      <c r="BR6" s="227"/>
      <c r="BS6" s="228"/>
      <c r="BT6" s="229"/>
      <c r="BU6" s="227"/>
      <c r="BV6" s="227"/>
      <c r="BW6" s="228"/>
      <c r="BX6" s="229"/>
      <c r="BY6" s="227"/>
      <c r="BZ6" s="227"/>
      <c r="CA6" s="228"/>
      <c r="CB6" s="135"/>
      <c r="CC6" s="136"/>
      <c r="CD6" s="136"/>
      <c r="CE6" s="137"/>
      <c r="CF6" s="430"/>
      <c r="CG6" s="431"/>
      <c r="CH6" s="431"/>
      <c r="CI6" s="432"/>
      <c r="CJ6" s="430"/>
      <c r="CK6" s="431"/>
      <c r="CL6" s="431"/>
      <c r="CM6" s="432"/>
      <c r="CN6" s="436">
        <f t="shared" ref="CN6:CN32" si="1">D6</f>
        <v>0</v>
      </c>
      <c r="CO6" s="436"/>
      <c r="CP6" s="436"/>
      <c r="CQ6" s="436"/>
      <c r="CR6" s="436"/>
      <c r="CS6" s="436"/>
    </row>
    <row r="7" spans="1:171" x14ac:dyDescent="0.35">
      <c r="A7" s="212">
        <v>1.1111111111111112E-2</v>
      </c>
      <c r="B7" s="95">
        <f t="shared" si="0"/>
        <v>0.29166666666197771</v>
      </c>
      <c r="C7" s="214" t="str">
        <f>IF(ISNA(VLOOKUP(D7,[2]listing!$A$1:$E$80,4,FALSE)),"NN",VLOOKUP(D7,[2]listing!$A$1:$E$80,4,FALSE))</f>
        <v>NN</v>
      </c>
      <c r="D7" s="296"/>
      <c r="E7" s="294">
        <v>36526.318055555559</v>
      </c>
      <c r="F7" s="295">
        <v>36526.640277777777</v>
      </c>
      <c r="G7" s="293">
        <v>4.1666666666666664E-2</v>
      </c>
      <c r="H7" s="222" t="str" cm="1">
        <f t="array" ref="H7">IF(SUMPRODUCT(--ISNUMBER(SEARCH(BOUTIQUES,D7))) &gt;0, "XC",IF(ISNUMBER(SEARCH("pool",D7)),"P",IF(ISNUMBER(SEARCH("int",D7)),"I",IF(ISNUMBER(SEARCH("HAP",$G$1))," "))))</f>
        <v xml:space="preserve"> </v>
      </c>
      <c r="I7" s="226" t="s">
        <v>26</v>
      </c>
      <c r="J7" s="227" t="s">
        <v>26</v>
      </c>
      <c r="K7" s="228" t="s">
        <v>26</v>
      </c>
      <c r="L7" s="229" t="s">
        <v>26</v>
      </c>
      <c r="M7" s="227" t="s">
        <v>26</v>
      </c>
      <c r="N7" s="227" t="s">
        <v>26</v>
      </c>
      <c r="O7" s="228" t="s">
        <v>26</v>
      </c>
      <c r="P7" s="136" t="s">
        <v>26</v>
      </c>
      <c r="Q7" s="227" t="s">
        <v>26</v>
      </c>
      <c r="R7" s="227" t="s">
        <v>26</v>
      </c>
      <c r="S7" s="228" t="s">
        <v>26</v>
      </c>
      <c r="T7" s="229" t="s">
        <v>26</v>
      </c>
      <c r="U7" s="227" t="s">
        <v>26</v>
      </c>
      <c r="V7" s="227" t="s">
        <v>26</v>
      </c>
      <c r="W7" s="228" t="s">
        <v>26</v>
      </c>
      <c r="X7" s="135" t="s">
        <v>25</v>
      </c>
      <c r="Y7" s="136" t="s">
        <v>25</v>
      </c>
      <c r="Z7" s="136" t="s">
        <v>25</v>
      </c>
      <c r="AA7" s="137" t="s">
        <v>26</v>
      </c>
      <c r="AB7" s="135" t="s">
        <v>26</v>
      </c>
      <c r="AC7" s="136" t="s">
        <v>26</v>
      </c>
      <c r="AD7" s="136" t="s">
        <v>26</v>
      </c>
      <c r="AE7" s="137" t="s">
        <v>26</v>
      </c>
      <c r="AF7" s="135" t="s">
        <v>24</v>
      </c>
      <c r="AG7" s="346" t="s">
        <v>26</v>
      </c>
      <c r="AH7" s="136" t="s">
        <v>26</v>
      </c>
      <c r="AI7" s="346" t="s">
        <v>28</v>
      </c>
      <c r="AJ7" s="135" t="s">
        <v>28</v>
      </c>
      <c r="AK7" s="227" t="s">
        <v>126</v>
      </c>
      <c r="AL7" s="227"/>
      <c r="AM7" s="228"/>
      <c r="AN7" s="229"/>
      <c r="AO7" s="227"/>
      <c r="AP7" s="227"/>
      <c r="AQ7" s="228"/>
      <c r="AR7" s="229"/>
      <c r="AS7" s="227"/>
      <c r="AT7" s="227"/>
      <c r="AU7" s="228"/>
      <c r="AV7" s="229"/>
      <c r="AW7" s="227"/>
      <c r="AX7" s="227"/>
      <c r="AY7" s="228"/>
      <c r="AZ7" s="229"/>
      <c r="BA7" s="227"/>
      <c r="BB7" s="227"/>
      <c r="BC7" s="228"/>
      <c r="BD7" s="237"/>
      <c r="BE7" s="238"/>
      <c r="BF7" s="238"/>
      <c r="BG7" s="239"/>
      <c r="BH7" s="237"/>
      <c r="BI7" s="238"/>
      <c r="BJ7" s="238"/>
      <c r="BK7" s="239"/>
      <c r="BL7" s="237"/>
      <c r="BM7" s="238"/>
      <c r="BN7" s="238"/>
      <c r="BO7" s="239"/>
      <c r="BP7" s="237"/>
      <c r="BQ7" s="238"/>
      <c r="BR7" s="238"/>
      <c r="BS7" s="239"/>
      <c r="BT7" s="237"/>
      <c r="BU7" s="238"/>
      <c r="BV7" s="238"/>
      <c r="BW7" s="239"/>
      <c r="BX7" s="237"/>
      <c r="BY7" s="238"/>
      <c r="BZ7" s="238"/>
      <c r="CA7" s="239"/>
      <c r="CB7" s="229"/>
      <c r="CC7" s="227"/>
      <c r="CD7" s="227"/>
      <c r="CE7" s="228"/>
      <c r="CF7" s="416"/>
      <c r="CG7" s="417"/>
      <c r="CH7" s="417"/>
      <c r="CI7" s="418"/>
      <c r="CJ7" s="416"/>
      <c r="CK7" s="417"/>
      <c r="CL7" s="417"/>
      <c r="CM7" s="418"/>
      <c r="CN7" s="436">
        <f t="shared" si="1"/>
        <v>0</v>
      </c>
      <c r="CO7" s="436"/>
      <c r="CP7" s="436"/>
      <c r="CQ7" s="436"/>
      <c r="CR7" s="436"/>
      <c r="CS7" s="436"/>
    </row>
    <row r="8" spans="1:171" customFormat="1" x14ac:dyDescent="0.35">
      <c r="A8" s="212">
        <v>1.1111111111111112E-2</v>
      </c>
      <c r="B8" s="95">
        <f t="shared" si="0"/>
        <v>0.29166666666197771</v>
      </c>
      <c r="C8" s="214" t="str">
        <f>IF(ISNA(VLOOKUP(D8,[2]listing!$A$1:$E$80,4,FALSE)),"NN",VLOOKUP(D8,[2]listing!$A$1:$E$80,4,FALSE))</f>
        <v>NN</v>
      </c>
      <c r="D8" s="296"/>
      <c r="E8" s="294">
        <v>36526.318055555559</v>
      </c>
      <c r="F8" s="295">
        <v>36526.640277777777</v>
      </c>
      <c r="G8" s="293">
        <v>4.1666666666666664E-2</v>
      </c>
      <c r="H8" s="222" t="str" cm="1">
        <f t="array" ref="H8">IF(SUMPRODUCT(--ISNUMBER(SEARCH(BOUTIQUES,D8))) &gt;0, "XC",IF(ISNUMBER(SEARCH("pool",D8)),"P",IF(ISNUMBER(SEARCH("int",D8)),"I",IF(ISNUMBER(SEARCH("HAP",$G$1))," "))))</f>
        <v xml:space="preserve"> </v>
      </c>
      <c r="I8" s="226" t="s">
        <v>26</v>
      </c>
      <c r="J8" s="227" t="s">
        <v>26</v>
      </c>
      <c r="K8" s="228" t="s">
        <v>26</v>
      </c>
      <c r="L8" s="229" t="s">
        <v>26</v>
      </c>
      <c r="M8" s="227" t="s">
        <v>26</v>
      </c>
      <c r="N8" s="227" t="s">
        <v>26</v>
      </c>
      <c r="O8" s="346" t="s">
        <v>26</v>
      </c>
      <c r="P8" s="229" t="s">
        <v>26</v>
      </c>
      <c r="Q8" s="227" t="s">
        <v>26</v>
      </c>
      <c r="R8" s="227" t="s">
        <v>26</v>
      </c>
      <c r="S8" s="228" t="s">
        <v>26</v>
      </c>
      <c r="T8" s="229" t="s">
        <v>26</v>
      </c>
      <c r="U8" s="227" t="s">
        <v>26</v>
      </c>
      <c r="V8" s="227" t="s">
        <v>26</v>
      </c>
      <c r="W8" s="228" t="s">
        <v>26</v>
      </c>
      <c r="X8" s="135" t="s">
        <v>25</v>
      </c>
      <c r="Y8" s="136" t="s">
        <v>25</v>
      </c>
      <c r="Z8" s="136" t="s">
        <v>25</v>
      </c>
      <c r="AA8" s="137" t="s">
        <v>26</v>
      </c>
      <c r="AB8" s="135" t="s">
        <v>26</v>
      </c>
      <c r="AC8" s="136" t="s">
        <v>26</v>
      </c>
      <c r="AD8" s="136" t="s">
        <v>26</v>
      </c>
      <c r="AE8" s="137" t="s">
        <v>26</v>
      </c>
      <c r="AF8" s="135" t="s">
        <v>24</v>
      </c>
      <c r="AG8" s="346" t="s">
        <v>26</v>
      </c>
      <c r="AH8" s="136" t="s">
        <v>26</v>
      </c>
      <c r="AI8" s="346" t="s">
        <v>28</v>
      </c>
      <c r="AJ8" s="135" t="s">
        <v>28</v>
      </c>
      <c r="AK8" s="136" t="s">
        <v>126</v>
      </c>
      <c r="AL8" s="136"/>
      <c r="AM8" s="137"/>
      <c r="AN8" s="135"/>
      <c r="AO8" s="136"/>
      <c r="AP8" s="136"/>
      <c r="AQ8" s="137"/>
      <c r="AR8" s="135"/>
      <c r="AS8" s="136"/>
      <c r="AT8" s="136"/>
      <c r="AU8" s="137"/>
      <c r="AV8" s="135"/>
      <c r="AW8" s="136"/>
      <c r="AX8" s="136"/>
      <c r="AY8" s="137"/>
      <c r="AZ8" s="135"/>
      <c r="BA8" s="136"/>
      <c r="BB8" s="136"/>
      <c r="BC8" s="137"/>
      <c r="BD8" s="135"/>
      <c r="BE8" s="136"/>
      <c r="BF8" s="136"/>
      <c r="BG8" s="137"/>
      <c r="BH8" s="135"/>
      <c r="BI8" s="136"/>
      <c r="BJ8" s="136"/>
      <c r="BK8" s="137"/>
      <c r="BL8" s="135"/>
      <c r="BM8" s="136"/>
      <c r="BN8" s="136"/>
      <c r="BO8" s="137"/>
      <c r="BP8" s="135"/>
      <c r="BQ8" s="136"/>
      <c r="BR8" s="136"/>
      <c r="BS8" s="137"/>
      <c r="BT8" s="135"/>
      <c r="BU8" s="136"/>
      <c r="BV8" s="136"/>
      <c r="BW8" s="137"/>
      <c r="BX8" s="135"/>
      <c r="BY8" s="136"/>
      <c r="BZ8" s="136"/>
      <c r="CA8" s="137"/>
      <c r="CB8" s="135"/>
      <c r="CC8" s="136"/>
      <c r="CD8" s="136"/>
      <c r="CE8" s="137"/>
      <c r="CF8" s="430"/>
      <c r="CG8" s="431"/>
      <c r="CH8" s="431"/>
      <c r="CI8" s="432"/>
      <c r="CJ8" s="430"/>
      <c r="CK8" s="431"/>
      <c r="CL8" s="431"/>
      <c r="CM8" s="432"/>
      <c r="CN8" s="436">
        <f t="shared" si="1"/>
        <v>0</v>
      </c>
      <c r="CO8" s="436"/>
      <c r="CP8" s="436"/>
      <c r="CQ8" s="436"/>
      <c r="CR8" s="436"/>
      <c r="CS8" s="436"/>
    </row>
    <row r="9" spans="1:171" customFormat="1" x14ac:dyDescent="0.35">
      <c r="A9" s="212">
        <v>1.1111111111111112E-2</v>
      </c>
      <c r="B9" s="95">
        <f t="shared" si="0"/>
        <v>0.29166666666197771</v>
      </c>
      <c r="C9" s="214" t="str">
        <f>IF(ISNA(VLOOKUP(D9,[2]listing!$A$1:$E$80,4,FALSE)),"NN",VLOOKUP(D9,[2]listing!$A$1:$E$80,4,FALSE))</f>
        <v>NN</v>
      </c>
      <c r="D9" s="290"/>
      <c r="E9" s="297">
        <v>36526.395833333336</v>
      </c>
      <c r="F9" s="298">
        <v>36526.718055555553</v>
      </c>
      <c r="G9" s="299">
        <v>4.1666666666666664E-2</v>
      </c>
      <c r="H9" s="222" t="str" cm="1">
        <f t="array" ref="H9">IF(SUMPRODUCT(--ISNUMBER(SEARCH(BOUTIQUES,D9))) &gt;0, "XC",IF(ISNUMBER(SEARCH("pool",D9)),"P",IF(ISNUMBER(SEARCH("int",D9)),"I",IF(ISNUMBER(SEARCH("HAP",$G$1))," "))))</f>
        <v xml:space="preserve"> </v>
      </c>
      <c r="I9" s="240"/>
      <c r="J9" s="241"/>
      <c r="K9" s="242"/>
      <c r="L9" s="135"/>
      <c r="M9" s="137" t="s">
        <v>125</v>
      </c>
      <c r="N9" s="136" t="s">
        <v>26</v>
      </c>
      <c r="O9" s="137" t="s">
        <v>26</v>
      </c>
      <c r="P9" s="135" t="s">
        <v>26</v>
      </c>
      <c r="Q9" s="136" t="s">
        <v>26</v>
      </c>
      <c r="R9" s="136" t="s">
        <v>26</v>
      </c>
      <c r="S9" s="137" t="s">
        <v>26</v>
      </c>
      <c r="T9" s="135" t="s">
        <v>26</v>
      </c>
      <c r="U9" s="136" t="s">
        <v>26</v>
      </c>
      <c r="V9" s="136" t="s">
        <v>26</v>
      </c>
      <c r="W9" s="137" t="s">
        <v>26</v>
      </c>
      <c r="X9" s="135" t="s">
        <v>26</v>
      </c>
      <c r="Y9" s="136" t="s">
        <v>26</v>
      </c>
      <c r="Z9" s="136" t="s">
        <v>26</v>
      </c>
      <c r="AA9" s="137" t="s">
        <v>26</v>
      </c>
      <c r="AB9" s="135" t="s">
        <v>25</v>
      </c>
      <c r="AC9" s="136" t="s">
        <v>25</v>
      </c>
      <c r="AD9" s="136" t="s">
        <v>25</v>
      </c>
      <c r="AE9" s="137" t="s">
        <v>26</v>
      </c>
      <c r="AF9" s="135" t="s">
        <v>26</v>
      </c>
      <c r="AG9" s="136" t="s">
        <v>26</v>
      </c>
      <c r="AH9" s="136" t="s">
        <v>26</v>
      </c>
      <c r="AI9" s="137" t="s">
        <v>26</v>
      </c>
      <c r="AJ9" s="135" t="s">
        <v>26</v>
      </c>
      <c r="AK9" s="136" t="s">
        <v>26</v>
      </c>
      <c r="AL9" s="136" t="s">
        <v>26</v>
      </c>
      <c r="AM9" s="137" t="s">
        <v>26</v>
      </c>
      <c r="AN9" s="136" t="s">
        <v>24</v>
      </c>
      <c r="AO9" s="136" t="s">
        <v>26</v>
      </c>
      <c r="AP9" s="136" t="s">
        <v>26</v>
      </c>
      <c r="AQ9" s="137" t="s">
        <v>28</v>
      </c>
      <c r="AR9" s="135" t="s">
        <v>28</v>
      </c>
      <c r="AS9" s="136" t="s">
        <v>126</v>
      </c>
      <c r="AT9" s="136"/>
      <c r="AU9" s="137"/>
      <c r="AV9" s="135"/>
      <c r="AW9" s="136"/>
      <c r="AX9" s="136"/>
      <c r="AY9" s="137"/>
      <c r="AZ9" s="135"/>
      <c r="BA9" s="136"/>
      <c r="BB9" s="136"/>
      <c r="BC9" s="137"/>
      <c r="BD9" s="135"/>
      <c r="BE9" s="136"/>
      <c r="BF9" s="136"/>
      <c r="BG9" s="137"/>
      <c r="BH9" s="135"/>
      <c r="BI9" s="136"/>
      <c r="BJ9" s="136"/>
      <c r="BK9" s="137"/>
      <c r="BL9" s="135"/>
      <c r="BM9" s="136"/>
      <c r="BN9" s="136"/>
      <c r="BO9" s="137"/>
      <c r="BP9" s="135"/>
      <c r="BQ9" s="136"/>
      <c r="BR9" s="136"/>
      <c r="BS9" s="137"/>
      <c r="BT9" s="135"/>
      <c r="BU9" s="136"/>
      <c r="BV9" s="136"/>
      <c r="BW9" s="137"/>
      <c r="BX9" s="135"/>
      <c r="BY9" s="136"/>
      <c r="BZ9" s="136"/>
      <c r="CA9" s="137"/>
      <c r="CB9" s="135"/>
      <c r="CC9" s="136"/>
      <c r="CD9" s="136"/>
      <c r="CE9" s="137"/>
      <c r="CF9" s="430"/>
      <c r="CG9" s="431"/>
      <c r="CH9" s="431"/>
      <c r="CI9" s="432"/>
      <c r="CJ9" s="430"/>
      <c r="CK9" s="431"/>
      <c r="CL9" s="431"/>
      <c r="CM9" s="432"/>
      <c r="CN9" s="436">
        <f t="shared" si="1"/>
        <v>0</v>
      </c>
      <c r="CO9" s="436"/>
      <c r="CP9" s="436"/>
      <c r="CQ9" s="436"/>
      <c r="CR9" s="436"/>
      <c r="CS9" s="436"/>
      <c r="FO9" s="223"/>
    </row>
    <row r="10" spans="1:171" customFormat="1" x14ac:dyDescent="0.35">
      <c r="A10" s="212">
        <v>1.1111111111111112E-2</v>
      </c>
      <c r="B10" s="95">
        <f t="shared" si="0"/>
        <v>0.29166666666197771</v>
      </c>
      <c r="C10" s="214" t="str">
        <f>IF(ISNA(VLOOKUP(D10,[2]listing!$A$1:$E$80,4,FALSE)),"NN",VLOOKUP(D10,[2]listing!$A$1:$E$80,4,FALSE))</f>
        <v>NN</v>
      </c>
      <c r="D10" s="245"/>
      <c r="E10" s="297">
        <v>36526.395833333336</v>
      </c>
      <c r="F10" s="298">
        <v>36526.718055555553</v>
      </c>
      <c r="G10" s="299">
        <v>4.1666666666666664E-2</v>
      </c>
      <c r="H10" s="222"/>
      <c r="I10" s="240"/>
      <c r="J10" s="241"/>
      <c r="K10" s="242"/>
      <c r="L10" s="135"/>
      <c r="M10" s="137" t="s">
        <v>125</v>
      </c>
      <c r="N10" s="136" t="s">
        <v>26</v>
      </c>
      <c r="O10" s="137" t="s">
        <v>26</v>
      </c>
      <c r="P10" s="135" t="s">
        <v>26</v>
      </c>
      <c r="Q10" s="136" t="s">
        <v>26</v>
      </c>
      <c r="R10" s="136" t="s">
        <v>26</v>
      </c>
      <c r="S10" s="137" t="s">
        <v>26</v>
      </c>
      <c r="T10" s="135" t="s">
        <v>26</v>
      </c>
      <c r="U10" s="136" t="s">
        <v>26</v>
      </c>
      <c r="V10" s="136" t="s">
        <v>26</v>
      </c>
      <c r="W10" s="137" t="s">
        <v>26</v>
      </c>
      <c r="X10" s="135" t="s">
        <v>26</v>
      </c>
      <c r="Y10" s="136" t="s">
        <v>26</v>
      </c>
      <c r="Z10" s="136" t="s">
        <v>26</v>
      </c>
      <c r="AA10" s="137" t="s">
        <v>26</v>
      </c>
      <c r="AB10" s="135" t="s">
        <v>25</v>
      </c>
      <c r="AC10" s="136" t="s">
        <v>25</v>
      </c>
      <c r="AD10" s="136" t="s">
        <v>25</v>
      </c>
      <c r="AE10" s="137" t="s">
        <v>26</v>
      </c>
      <c r="AF10" s="135" t="s">
        <v>26</v>
      </c>
      <c r="AG10" s="136" t="s">
        <v>26</v>
      </c>
      <c r="AH10" s="136" t="s">
        <v>26</v>
      </c>
      <c r="AI10" s="137" t="s">
        <v>26</v>
      </c>
      <c r="AJ10" s="135" t="s">
        <v>26</v>
      </c>
      <c r="AK10" s="136" t="s">
        <v>26</v>
      </c>
      <c r="AL10" s="136" t="s">
        <v>26</v>
      </c>
      <c r="AM10" s="137" t="s">
        <v>26</v>
      </c>
      <c r="AN10" s="136" t="s">
        <v>24</v>
      </c>
      <c r="AO10" s="136" t="s">
        <v>26</v>
      </c>
      <c r="AP10" s="136" t="s">
        <v>26</v>
      </c>
      <c r="AQ10" s="137" t="s">
        <v>28</v>
      </c>
      <c r="AR10" s="135" t="s">
        <v>28</v>
      </c>
      <c r="AS10" s="136" t="s">
        <v>126</v>
      </c>
      <c r="AT10" s="136"/>
      <c r="AU10" s="137"/>
      <c r="AV10" s="135"/>
      <c r="AW10" s="136"/>
      <c r="AX10" s="136"/>
      <c r="AY10" s="137"/>
      <c r="AZ10" s="135"/>
      <c r="BA10" s="136"/>
      <c r="BB10" s="136"/>
      <c r="BC10" s="137"/>
      <c r="BD10" s="135"/>
      <c r="BE10" s="136"/>
      <c r="BF10" s="136"/>
      <c r="BG10" s="137"/>
      <c r="BH10" s="135"/>
      <c r="BI10" s="136"/>
      <c r="BJ10" s="136"/>
      <c r="BK10" s="137"/>
      <c r="BL10" s="135"/>
      <c r="BM10" s="136"/>
      <c r="BN10" s="136"/>
      <c r="BO10" s="137"/>
      <c r="BP10" s="135"/>
      <c r="BQ10" s="136"/>
      <c r="BR10" s="136"/>
      <c r="BS10" s="137"/>
      <c r="BT10" s="135"/>
      <c r="BU10" s="136"/>
      <c r="BV10" s="136"/>
      <c r="BW10" s="137"/>
      <c r="BX10" s="135"/>
      <c r="BY10" s="136"/>
      <c r="BZ10" s="136"/>
      <c r="CA10" s="137"/>
      <c r="CB10" s="135"/>
      <c r="CC10" s="136"/>
      <c r="CD10" s="136"/>
      <c r="CE10" s="137"/>
      <c r="CF10" s="416"/>
      <c r="CG10" s="417"/>
      <c r="CH10" s="417"/>
      <c r="CI10" s="418"/>
      <c r="CJ10" s="430"/>
      <c r="CK10" s="431"/>
      <c r="CL10" s="431"/>
      <c r="CM10" s="432"/>
      <c r="CN10" s="436">
        <f t="shared" si="1"/>
        <v>0</v>
      </c>
      <c r="CO10" s="436"/>
      <c r="CP10" s="436"/>
      <c r="CQ10" s="436"/>
      <c r="CR10" s="436"/>
      <c r="CS10" s="436"/>
    </row>
    <row r="11" spans="1:171" customFormat="1" x14ac:dyDescent="0.35">
      <c r="A11" s="212">
        <v>1.1111111111111112E-2</v>
      </c>
      <c r="B11" s="95">
        <f t="shared" si="0"/>
        <v>0.29166666666197771</v>
      </c>
      <c r="C11" s="214" t="str">
        <f>IF(ISNA(VLOOKUP(D11,[2]listing!$A$1:$E$80,4,FALSE)),"NN",VLOOKUP(D11,[2]listing!$A$1:$E$80,4,FALSE))</f>
        <v>NN</v>
      </c>
      <c r="D11" s="245"/>
      <c r="E11" s="300">
        <v>36526.395833333336</v>
      </c>
      <c r="F11" s="298">
        <v>36526.718055555553</v>
      </c>
      <c r="G11" s="299">
        <v>4.1666666666666664E-2</v>
      </c>
      <c r="H11" s="222" t="str" cm="1">
        <f t="array" ref="H11">IF(SUMPRODUCT(--ISNUMBER(SEARCH(BOUTIQUES,D11))) &gt;0, "XC",IF(ISNUMBER(SEARCH("pool",D11)),"P",IF(ISNUMBER(SEARCH("int",D11)),"I",IF(ISNUMBER(SEARCH("HAP",$G$1))," "))))</f>
        <v xml:space="preserve"> </v>
      </c>
      <c r="I11" s="240"/>
      <c r="J11" s="241"/>
      <c r="K11" s="242"/>
      <c r="L11" s="135"/>
      <c r="M11" s="137" t="s">
        <v>125</v>
      </c>
      <c r="N11" s="136" t="s">
        <v>26</v>
      </c>
      <c r="O11" s="137" t="s">
        <v>26</v>
      </c>
      <c r="P11" s="135" t="s">
        <v>26</v>
      </c>
      <c r="Q11" s="136" t="s">
        <v>26</v>
      </c>
      <c r="R11" s="136" t="s">
        <v>26</v>
      </c>
      <c r="S11" s="137" t="s">
        <v>26</v>
      </c>
      <c r="T11" s="135" t="s">
        <v>26</v>
      </c>
      <c r="U11" s="136" t="s">
        <v>26</v>
      </c>
      <c r="V11" s="136" t="s">
        <v>26</v>
      </c>
      <c r="W11" s="137" t="s">
        <v>26</v>
      </c>
      <c r="X11" s="135" t="s">
        <v>26</v>
      </c>
      <c r="Y11" s="136" t="s">
        <v>26</v>
      </c>
      <c r="Z11" s="136" t="s">
        <v>26</v>
      </c>
      <c r="AA11" s="137" t="s">
        <v>26</v>
      </c>
      <c r="AB11" s="135" t="s">
        <v>25</v>
      </c>
      <c r="AC11" s="136" t="s">
        <v>25</v>
      </c>
      <c r="AD11" s="136" t="s">
        <v>25</v>
      </c>
      <c r="AE11" s="137" t="s">
        <v>26</v>
      </c>
      <c r="AF11" s="135" t="s">
        <v>26</v>
      </c>
      <c r="AG11" s="136" t="s">
        <v>26</v>
      </c>
      <c r="AH11" s="136" t="s">
        <v>26</v>
      </c>
      <c r="AI11" s="137" t="s">
        <v>26</v>
      </c>
      <c r="AJ11" s="135" t="s">
        <v>26</v>
      </c>
      <c r="AK11" s="136" t="s">
        <v>26</v>
      </c>
      <c r="AL11" s="136" t="s">
        <v>26</v>
      </c>
      <c r="AM11" s="137" t="s">
        <v>26</v>
      </c>
      <c r="AN11" s="136" t="s">
        <v>24</v>
      </c>
      <c r="AO11" s="136" t="s">
        <v>26</v>
      </c>
      <c r="AP11" s="136" t="s">
        <v>26</v>
      </c>
      <c r="AQ11" s="137" t="s">
        <v>28</v>
      </c>
      <c r="AR11" s="135" t="s">
        <v>28</v>
      </c>
      <c r="AS11" s="136" t="s">
        <v>126</v>
      </c>
      <c r="AT11" s="136"/>
      <c r="AU11" s="137"/>
      <c r="AV11" s="135"/>
      <c r="AW11" s="136"/>
      <c r="AX11" s="136"/>
      <c r="AY11" s="137"/>
      <c r="AZ11" s="135"/>
      <c r="BA11" s="136"/>
      <c r="BB11" s="136"/>
      <c r="BC11" s="137"/>
      <c r="BD11" s="135"/>
      <c r="BE11" s="136"/>
      <c r="BF11" s="136"/>
      <c r="BG11" s="137"/>
      <c r="BH11" s="135"/>
      <c r="BI11" s="136"/>
      <c r="BJ11" s="136"/>
      <c r="BK11" s="137"/>
      <c r="BL11" s="135"/>
      <c r="BM11" s="136"/>
      <c r="BN11" s="136"/>
      <c r="BO11" s="137"/>
      <c r="BP11" s="135"/>
      <c r="BQ11" s="136"/>
      <c r="BR11" s="136"/>
      <c r="BS11" s="137"/>
      <c r="BT11" s="135"/>
      <c r="BU11" s="136"/>
      <c r="BV11" s="136"/>
      <c r="BW11" s="137"/>
      <c r="BX11" s="135"/>
      <c r="BY11" s="136"/>
      <c r="BZ11" s="136"/>
      <c r="CA11" s="137"/>
      <c r="CB11" s="135"/>
      <c r="CC11" s="136"/>
      <c r="CD11" s="136"/>
      <c r="CE11" s="137"/>
      <c r="CF11" s="416"/>
      <c r="CG11" s="417"/>
      <c r="CH11" s="417"/>
      <c r="CI11" s="418"/>
      <c r="CJ11" s="430"/>
      <c r="CK11" s="431"/>
      <c r="CL11" s="431"/>
      <c r="CM11" s="432"/>
      <c r="CN11" s="436">
        <f t="shared" si="1"/>
        <v>0</v>
      </c>
      <c r="CO11" s="436"/>
      <c r="CP11" s="436"/>
      <c r="CQ11" s="436"/>
      <c r="CR11" s="436"/>
      <c r="CS11" s="436"/>
      <c r="FO11" s="223"/>
    </row>
    <row r="12" spans="1:171" customFormat="1" x14ac:dyDescent="0.35">
      <c r="A12" s="212">
        <v>1.1111111111111112E-2</v>
      </c>
      <c r="B12" s="95">
        <f t="shared" si="0"/>
        <v>0.29166666666197771</v>
      </c>
      <c r="C12" s="214" t="str">
        <f>IF(ISNA(VLOOKUP(D12,[2]listing!$A$1:$E$80,4,FALSE)),"NN",VLOOKUP(D12,[2]listing!$A$1:$E$80,4,FALSE))</f>
        <v>NN</v>
      </c>
      <c r="D12" s="245"/>
      <c r="E12" s="297">
        <v>36526.395833333336</v>
      </c>
      <c r="F12" s="301">
        <v>36526.718055555553</v>
      </c>
      <c r="G12" s="299">
        <v>4.1666666666666664E-2</v>
      </c>
      <c r="H12" s="222" t="str" cm="1">
        <f t="array" ref="H12">IF(SUMPRODUCT(--ISNUMBER(SEARCH(BOUTIQUES,D12))) &gt;0, "XC",IF(ISNUMBER(SEARCH("pool",D12)),"P",IF(ISNUMBER(SEARCH("int",D12)),"I",IF(ISNUMBER(SEARCH("HAP",$G$1))," "))))</f>
        <v xml:space="preserve"> </v>
      </c>
      <c r="I12" s="240"/>
      <c r="J12" s="241"/>
      <c r="K12" s="242"/>
      <c r="L12" s="135"/>
      <c r="M12" s="137" t="s">
        <v>125</v>
      </c>
      <c r="N12" s="136" t="s">
        <v>26</v>
      </c>
      <c r="O12" s="137" t="s">
        <v>26</v>
      </c>
      <c r="P12" s="135" t="s">
        <v>26</v>
      </c>
      <c r="Q12" s="136" t="s">
        <v>26</v>
      </c>
      <c r="R12" s="136" t="s">
        <v>26</v>
      </c>
      <c r="S12" s="137" t="s">
        <v>26</v>
      </c>
      <c r="T12" s="135" t="s">
        <v>26</v>
      </c>
      <c r="U12" s="136" t="s">
        <v>26</v>
      </c>
      <c r="V12" s="136" t="s">
        <v>26</v>
      </c>
      <c r="W12" s="137" t="s">
        <v>26</v>
      </c>
      <c r="X12" s="135" t="s">
        <v>26</v>
      </c>
      <c r="Y12" s="136" t="s">
        <v>26</v>
      </c>
      <c r="Z12" s="136" t="s">
        <v>26</v>
      </c>
      <c r="AA12" s="137" t="s">
        <v>26</v>
      </c>
      <c r="AB12" s="135" t="s">
        <v>25</v>
      </c>
      <c r="AC12" s="136" t="s">
        <v>25</v>
      </c>
      <c r="AD12" s="136" t="s">
        <v>25</v>
      </c>
      <c r="AE12" s="137" t="s">
        <v>26</v>
      </c>
      <c r="AF12" s="135" t="s">
        <v>26</v>
      </c>
      <c r="AG12" s="136" t="s">
        <v>26</v>
      </c>
      <c r="AH12" s="136" t="s">
        <v>26</v>
      </c>
      <c r="AI12" s="137" t="s">
        <v>26</v>
      </c>
      <c r="AJ12" s="135" t="s">
        <v>26</v>
      </c>
      <c r="AK12" s="136" t="s">
        <v>26</v>
      </c>
      <c r="AL12" s="136" t="s">
        <v>26</v>
      </c>
      <c r="AM12" s="137" t="s">
        <v>26</v>
      </c>
      <c r="AN12" s="136" t="s">
        <v>24</v>
      </c>
      <c r="AO12" s="136" t="s">
        <v>26</v>
      </c>
      <c r="AP12" s="136" t="s">
        <v>26</v>
      </c>
      <c r="AQ12" s="137" t="s">
        <v>28</v>
      </c>
      <c r="AR12" s="135" t="s">
        <v>28</v>
      </c>
      <c r="AS12" s="136" t="s">
        <v>126</v>
      </c>
      <c r="AT12" s="136"/>
      <c r="AU12" s="137"/>
      <c r="AV12" s="135"/>
      <c r="AW12" s="136"/>
      <c r="AX12" s="136"/>
      <c r="AY12" s="137"/>
      <c r="AZ12" s="135"/>
      <c r="BA12" s="136"/>
      <c r="BB12" s="136"/>
      <c r="BC12" s="137"/>
      <c r="BD12" s="135"/>
      <c r="BE12" s="136"/>
      <c r="BF12" s="136"/>
      <c r="BG12" s="137"/>
      <c r="BH12" s="135"/>
      <c r="BI12" s="136"/>
      <c r="BJ12" s="136"/>
      <c r="BK12" s="137"/>
      <c r="BL12" s="135"/>
      <c r="BM12" s="136"/>
      <c r="BN12" s="136"/>
      <c r="BO12" s="137"/>
      <c r="BP12" s="135"/>
      <c r="BQ12" s="136"/>
      <c r="BR12" s="136"/>
      <c r="BS12" s="137"/>
      <c r="BT12" s="135"/>
      <c r="BU12" s="136"/>
      <c r="BV12" s="136"/>
      <c r="BW12" s="137"/>
      <c r="BX12" s="135"/>
      <c r="BY12" s="136"/>
      <c r="BZ12" s="136"/>
      <c r="CA12" s="137"/>
      <c r="CB12" s="135"/>
      <c r="CC12" s="136"/>
      <c r="CD12" s="136"/>
      <c r="CE12" s="137"/>
      <c r="CF12" s="416"/>
      <c r="CG12" s="417"/>
      <c r="CH12" s="417"/>
      <c r="CI12" s="418"/>
      <c r="CJ12" s="430"/>
      <c r="CK12" s="431"/>
      <c r="CL12" s="431"/>
      <c r="CM12" s="432"/>
      <c r="CN12" s="436">
        <f t="shared" si="1"/>
        <v>0</v>
      </c>
      <c r="CO12" s="436"/>
      <c r="CP12" s="436"/>
      <c r="CQ12" s="436"/>
      <c r="CR12" s="436"/>
      <c r="CS12" s="436"/>
    </row>
    <row r="13" spans="1:171" customFormat="1" x14ac:dyDescent="0.35">
      <c r="A13" s="212">
        <v>1.1111111111111112E-2</v>
      </c>
      <c r="B13" s="95">
        <f t="shared" si="0"/>
        <v>0.33333333333349502</v>
      </c>
      <c r="C13" s="214" t="str">
        <f>IF(ISNA(VLOOKUP(D13,[2]listing!$A$1:$E$80,4,FALSE)),"NN",VLOOKUP(D13,[2]listing!$A$1:$E$80,4,FALSE))</f>
        <v>NN</v>
      </c>
      <c r="D13" s="245"/>
      <c r="E13" s="297">
        <v>36526.395833333336</v>
      </c>
      <c r="F13" s="301">
        <v>36526.759722222225</v>
      </c>
      <c r="G13" s="299">
        <v>4.1666666666666664E-2</v>
      </c>
      <c r="H13" s="222"/>
      <c r="I13" s="240"/>
      <c r="J13" s="241"/>
      <c r="K13" s="242"/>
      <c r="L13" s="135"/>
      <c r="M13" s="137" t="s">
        <v>125</v>
      </c>
      <c r="N13" s="136" t="s">
        <v>26</v>
      </c>
      <c r="O13" s="137" t="s">
        <v>26</v>
      </c>
      <c r="P13" s="135" t="s">
        <v>26</v>
      </c>
      <c r="Q13" s="136" t="s">
        <v>26</v>
      </c>
      <c r="R13" s="136" t="s">
        <v>26</v>
      </c>
      <c r="S13" s="137" t="s">
        <v>26</v>
      </c>
      <c r="T13" s="135" t="s">
        <v>26</v>
      </c>
      <c r="U13" s="136" t="s">
        <v>26</v>
      </c>
      <c r="V13" s="136" t="s">
        <v>26</v>
      </c>
      <c r="W13" s="137" t="s">
        <v>26</v>
      </c>
      <c r="X13" s="135" t="s">
        <v>26</v>
      </c>
      <c r="Y13" s="136" t="s">
        <v>26</v>
      </c>
      <c r="Z13" s="136" t="s">
        <v>26</v>
      </c>
      <c r="AA13" s="137" t="s">
        <v>26</v>
      </c>
      <c r="AB13" s="135" t="s">
        <v>25</v>
      </c>
      <c r="AC13" s="136" t="s">
        <v>25</v>
      </c>
      <c r="AD13" s="136" t="s">
        <v>25</v>
      </c>
      <c r="AE13" s="137" t="s">
        <v>26</v>
      </c>
      <c r="AF13" s="135" t="s">
        <v>26</v>
      </c>
      <c r="AG13" s="136" t="s">
        <v>26</v>
      </c>
      <c r="AH13" s="136" t="s">
        <v>26</v>
      </c>
      <c r="AI13" s="137" t="s">
        <v>26</v>
      </c>
      <c r="AJ13" s="135" t="s">
        <v>26</v>
      </c>
      <c r="AK13" s="136" t="s">
        <v>26</v>
      </c>
      <c r="AL13" s="136" t="s">
        <v>26</v>
      </c>
      <c r="AM13" s="137" t="s">
        <v>26</v>
      </c>
      <c r="AN13" s="136" t="s">
        <v>26</v>
      </c>
      <c r="AO13" s="136" t="s">
        <v>26</v>
      </c>
      <c r="AP13" s="136" t="s">
        <v>26</v>
      </c>
      <c r="AQ13" s="137" t="s">
        <v>26</v>
      </c>
      <c r="AR13" s="135" t="s">
        <v>24</v>
      </c>
      <c r="AS13" s="136" t="s">
        <v>26</v>
      </c>
      <c r="AT13" s="136" t="s">
        <v>26</v>
      </c>
      <c r="AU13" s="137" t="s">
        <v>28</v>
      </c>
      <c r="AV13" s="135" t="s">
        <v>28</v>
      </c>
      <c r="AW13" s="136" t="s">
        <v>126</v>
      </c>
      <c r="AX13" s="136"/>
      <c r="AY13" s="137"/>
      <c r="AZ13" s="135"/>
      <c r="BA13" s="136"/>
      <c r="BB13" s="136"/>
      <c r="BC13" s="137"/>
      <c r="BD13" s="135"/>
      <c r="BE13" s="136"/>
      <c r="BF13" s="136"/>
      <c r="BG13" s="137"/>
      <c r="BH13" s="135"/>
      <c r="BI13" s="136"/>
      <c r="BJ13" s="136"/>
      <c r="BK13" s="137"/>
      <c r="BL13" s="135"/>
      <c r="BM13" s="136"/>
      <c r="BN13" s="136"/>
      <c r="BO13" s="137"/>
      <c r="BP13" s="135"/>
      <c r="BQ13" s="136"/>
      <c r="BR13" s="136"/>
      <c r="BS13" s="137"/>
      <c r="BT13" s="135"/>
      <c r="BU13" s="136"/>
      <c r="BV13" s="136"/>
      <c r="BW13" s="137"/>
      <c r="BX13" s="135"/>
      <c r="BY13" s="136"/>
      <c r="BZ13" s="136"/>
      <c r="CA13" s="137"/>
      <c r="CB13" s="135"/>
      <c r="CC13" s="136"/>
      <c r="CD13" s="136"/>
      <c r="CE13" s="137"/>
      <c r="CF13" s="416"/>
      <c r="CG13" s="417"/>
      <c r="CH13" s="417"/>
      <c r="CI13" s="418"/>
      <c r="CJ13" s="416"/>
      <c r="CK13" s="417"/>
      <c r="CL13" s="417"/>
      <c r="CM13" s="418"/>
      <c r="CN13" s="436">
        <f t="shared" si="1"/>
        <v>0</v>
      </c>
      <c r="CO13" s="436"/>
      <c r="CP13" s="436"/>
      <c r="CQ13" s="436"/>
      <c r="CR13" s="436"/>
      <c r="CS13" s="436"/>
    </row>
    <row r="14" spans="1:171" customFormat="1" x14ac:dyDescent="0.35">
      <c r="A14" s="212">
        <v>1.1111111111111112E-2</v>
      </c>
      <c r="B14" s="95">
        <f t="shared" si="0"/>
        <v>0.29166666666197771</v>
      </c>
      <c r="C14" s="214" t="str">
        <f>IF(ISNA(VLOOKUP(D14,[2]listing!$A$1:$E$80,4,FALSE)),"NN",VLOOKUP(D14,[2]listing!$A$1:$E$80,4,FALSE))</f>
        <v>NN</v>
      </c>
      <c r="D14" s="245"/>
      <c r="E14" s="302">
        <v>36526.458333333336</v>
      </c>
      <c r="F14" s="303">
        <v>36526.780555555553</v>
      </c>
      <c r="G14" s="304">
        <v>4.1666666666666664E-2</v>
      </c>
      <c r="H14" s="222"/>
      <c r="I14" s="243"/>
      <c r="J14" s="136"/>
      <c r="K14" s="137"/>
      <c r="L14" s="135"/>
      <c r="M14" s="136"/>
      <c r="N14" s="136"/>
      <c r="O14" s="137"/>
      <c r="P14" s="135"/>
      <c r="Q14" s="136"/>
      <c r="R14" s="136"/>
      <c r="S14" s="137" t="s">
        <v>83</v>
      </c>
      <c r="T14" s="244" t="s">
        <v>26</v>
      </c>
      <c r="U14" s="136" t="s">
        <v>26</v>
      </c>
      <c r="V14" s="136" t="s">
        <v>26</v>
      </c>
      <c r="W14" s="137" t="s">
        <v>26</v>
      </c>
      <c r="X14" s="135" t="s">
        <v>26</v>
      </c>
      <c r="Y14" s="136" t="s">
        <v>26</v>
      </c>
      <c r="Z14" s="136" t="s">
        <v>26</v>
      </c>
      <c r="AA14" s="137" t="s">
        <v>26</v>
      </c>
      <c r="AB14" s="135" t="s">
        <v>26</v>
      </c>
      <c r="AC14" s="136" t="s">
        <v>26</v>
      </c>
      <c r="AD14" s="136" t="s">
        <v>26</v>
      </c>
      <c r="AE14" s="137" t="s">
        <v>26</v>
      </c>
      <c r="AF14" s="135" t="s">
        <v>25</v>
      </c>
      <c r="AG14" s="136" t="s">
        <v>25</v>
      </c>
      <c r="AH14" s="136" t="s">
        <v>25</v>
      </c>
      <c r="AI14" s="137" t="s">
        <v>26</v>
      </c>
      <c r="AJ14" s="135" t="s">
        <v>26</v>
      </c>
      <c r="AK14" s="136" t="s">
        <v>26</v>
      </c>
      <c r="AL14" s="136" t="s">
        <v>26</v>
      </c>
      <c r="AM14" s="137" t="s">
        <v>26</v>
      </c>
      <c r="AN14" s="135" t="s">
        <v>26</v>
      </c>
      <c r="AO14" s="136" t="s">
        <v>26</v>
      </c>
      <c r="AP14" s="136" t="s">
        <v>26</v>
      </c>
      <c r="AQ14" s="137" t="s">
        <v>26</v>
      </c>
      <c r="AR14" s="135" t="s">
        <v>26</v>
      </c>
      <c r="AS14" s="136" t="s">
        <v>26</v>
      </c>
      <c r="AT14" s="136" t="s">
        <v>26</v>
      </c>
      <c r="AU14" s="137" t="s">
        <v>26</v>
      </c>
      <c r="AV14" s="245" t="s">
        <v>24</v>
      </c>
      <c r="AW14" s="136" t="s">
        <v>28</v>
      </c>
      <c r="AX14" s="136" t="s">
        <v>28</v>
      </c>
      <c r="AY14" s="137" t="s">
        <v>82</v>
      </c>
      <c r="AZ14" s="135"/>
      <c r="BA14" s="136"/>
      <c r="BB14" s="136"/>
      <c r="BC14" s="137"/>
      <c r="BD14" s="135"/>
      <c r="BE14" s="136"/>
      <c r="BF14" s="136"/>
      <c r="BG14" s="137"/>
      <c r="BH14" s="135"/>
      <c r="BI14" s="136"/>
      <c r="BJ14" s="136"/>
      <c r="BK14" s="137"/>
      <c r="BL14" s="135"/>
      <c r="BM14" s="136"/>
      <c r="BN14" s="136"/>
      <c r="BO14" s="137"/>
      <c r="BP14" s="135"/>
      <c r="BQ14" s="136"/>
      <c r="BR14" s="136"/>
      <c r="BS14" s="137"/>
      <c r="BT14" s="135"/>
      <c r="BU14" s="136"/>
      <c r="BV14" s="136"/>
      <c r="BW14" s="137"/>
      <c r="BX14" s="135"/>
      <c r="BY14" s="136"/>
      <c r="BZ14" s="136"/>
      <c r="CA14" s="137"/>
      <c r="CB14" s="135"/>
      <c r="CC14" s="136"/>
      <c r="CD14" s="136"/>
      <c r="CE14" s="137"/>
      <c r="CF14" s="430"/>
      <c r="CG14" s="431"/>
      <c r="CH14" s="431"/>
      <c r="CI14" s="432"/>
      <c r="CJ14" s="430"/>
      <c r="CK14" s="431"/>
      <c r="CL14" s="431"/>
      <c r="CM14" s="432"/>
      <c r="CN14" s="436">
        <f t="shared" si="1"/>
        <v>0</v>
      </c>
      <c r="CO14" s="436"/>
      <c r="CP14" s="436"/>
      <c r="CQ14" s="436"/>
      <c r="CR14" s="436"/>
      <c r="CS14" s="436"/>
    </row>
    <row r="15" spans="1:171" customFormat="1" x14ac:dyDescent="0.35">
      <c r="A15" s="212">
        <v>1.1111111111111112E-2</v>
      </c>
      <c r="B15" s="95">
        <f t="shared" si="0"/>
        <v>0.29166666666197771</v>
      </c>
      <c r="C15" s="214" t="str">
        <f>IF(ISNA(VLOOKUP(D15,[2]listing!$A$1:$E$80,4,FALSE)),"NN",VLOOKUP(D15,[2]listing!$A$1:$E$80,4,FALSE))</f>
        <v>NN</v>
      </c>
      <c r="D15" s="245"/>
      <c r="E15" s="302">
        <v>36526.458333333336</v>
      </c>
      <c r="F15" s="303">
        <v>36526.780555555553</v>
      </c>
      <c r="G15" s="304">
        <v>4.1666666666666664E-2</v>
      </c>
      <c r="H15" s="222" t="str" cm="1">
        <f t="array" ref="H15">IF(SUMPRODUCT(--ISNUMBER(SEARCH(BOUTIQUES,D15))) &gt;0, "XC",IF(ISNUMBER(SEARCH("pool",D15)),"P",IF(ISNUMBER(SEARCH("int",D15)),"I",IF(ISNUMBER(SEARCH("HAP",$G$1))," "))))</f>
        <v xml:space="preserve"> </v>
      </c>
      <c r="I15" s="243"/>
      <c r="J15" s="136"/>
      <c r="K15" s="137"/>
      <c r="L15" s="135"/>
      <c r="M15" s="136"/>
      <c r="N15" s="136"/>
      <c r="O15" s="137"/>
      <c r="P15" s="135"/>
      <c r="Q15" s="136"/>
      <c r="R15" s="136"/>
      <c r="S15" s="137" t="s">
        <v>83</v>
      </c>
      <c r="T15" s="244" t="s">
        <v>26</v>
      </c>
      <c r="U15" s="136" t="s">
        <v>26</v>
      </c>
      <c r="V15" s="136" t="s">
        <v>26</v>
      </c>
      <c r="W15" s="137" t="s">
        <v>26</v>
      </c>
      <c r="X15" s="135" t="s">
        <v>26</v>
      </c>
      <c r="Y15" s="136" t="s">
        <v>26</v>
      </c>
      <c r="Z15" s="136" t="s">
        <v>26</v>
      </c>
      <c r="AA15" s="137" t="s">
        <v>26</v>
      </c>
      <c r="AB15" s="135" t="s">
        <v>26</v>
      </c>
      <c r="AC15" s="136" t="s">
        <v>26</v>
      </c>
      <c r="AD15" s="136" t="s">
        <v>26</v>
      </c>
      <c r="AE15" s="137" t="s">
        <v>26</v>
      </c>
      <c r="AF15" s="135" t="s">
        <v>25</v>
      </c>
      <c r="AG15" s="136" t="s">
        <v>25</v>
      </c>
      <c r="AH15" s="136" t="s">
        <v>25</v>
      </c>
      <c r="AI15" s="137" t="s">
        <v>26</v>
      </c>
      <c r="AJ15" s="135" t="s">
        <v>26</v>
      </c>
      <c r="AK15" s="136" t="s">
        <v>26</v>
      </c>
      <c r="AL15" s="136" t="s">
        <v>26</v>
      </c>
      <c r="AM15" s="137" t="s">
        <v>26</v>
      </c>
      <c r="AN15" s="135" t="s">
        <v>26</v>
      </c>
      <c r="AO15" s="136" t="s">
        <v>26</v>
      </c>
      <c r="AP15" s="136" t="s">
        <v>26</v>
      </c>
      <c r="AQ15" s="137" t="s">
        <v>26</v>
      </c>
      <c r="AR15" s="135" t="s">
        <v>26</v>
      </c>
      <c r="AS15" s="136" t="s">
        <v>26</v>
      </c>
      <c r="AT15" s="136" t="s">
        <v>26</v>
      </c>
      <c r="AU15" s="137" t="s">
        <v>26</v>
      </c>
      <c r="AV15" s="245" t="s">
        <v>24</v>
      </c>
      <c r="AW15" s="136" t="s">
        <v>28</v>
      </c>
      <c r="AX15" s="136" t="s">
        <v>28</v>
      </c>
      <c r="AY15" s="137" t="s">
        <v>82</v>
      </c>
      <c r="AZ15" s="135"/>
      <c r="BA15" s="136"/>
      <c r="BB15" s="136"/>
      <c r="BC15" s="137"/>
      <c r="BD15" s="135"/>
      <c r="BE15" s="136"/>
      <c r="BF15" s="136"/>
      <c r="BG15" s="137"/>
      <c r="BH15" s="135"/>
      <c r="BI15" s="136"/>
      <c r="BJ15" s="136"/>
      <c r="BK15" s="137"/>
      <c r="BL15" s="135"/>
      <c r="BM15" s="136"/>
      <c r="BN15" s="136"/>
      <c r="BO15" s="137"/>
      <c r="BP15" s="135"/>
      <c r="BQ15" s="136"/>
      <c r="BR15" s="136"/>
      <c r="BS15" s="137"/>
      <c r="BT15" s="135"/>
      <c r="BU15" s="136"/>
      <c r="BV15" s="136"/>
      <c r="BW15" s="137"/>
      <c r="BX15" s="135"/>
      <c r="BY15" s="136"/>
      <c r="BZ15" s="136"/>
      <c r="CA15" s="137"/>
      <c r="CB15" s="229"/>
      <c r="CC15" s="227"/>
      <c r="CD15" s="227"/>
      <c r="CE15" s="228"/>
      <c r="CF15" s="416"/>
      <c r="CG15" s="417"/>
      <c r="CH15" s="417"/>
      <c r="CI15" s="418"/>
      <c r="CJ15" s="416"/>
      <c r="CK15" s="417"/>
      <c r="CL15" s="417"/>
      <c r="CM15" s="418"/>
      <c r="CN15" s="436">
        <f t="shared" si="1"/>
        <v>0</v>
      </c>
      <c r="CO15" s="436"/>
      <c r="CP15" s="436"/>
      <c r="CQ15" s="436"/>
      <c r="CR15" s="436"/>
      <c r="CS15" s="436"/>
    </row>
    <row r="16" spans="1:171" customFormat="1" x14ac:dyDescent="0.35">
      <c r="A16" s="212">
        <v>1.1111111111111112E-2</v>
      </c>
      <c r="B16" s="95">
        <f t="shared" si="0"/>
        <v>0.29166666666197771</v>
      </c>
      <c r="C16" s="214" t="str">
        <f>IF(ISNA(VLOOKUP(D16,[2]listing!$A$1:$E$80,4,FALSE)),"NN",VLOOKUP(D16,[2]listing!$A$1:$E$80,4,FALSE))</f>
        <v>NN</v>
      </c>
      <c r="D16" s="245"/>
      <c r="E16" s="302">
        <v>36526.458333333336</v>
      </c>
      <c r="F16" s="303">
        <v>36526.780555555553</v>
      </c>
      <c r="G16" s="304">
        <v>4.1666666666666664E-2</v>
      </c>
      <c r="H16" s="222" t="str" cm="1">
        <f t="array" ref="H16">IF(SUMPRODUCT(--ISNUMBER(SEARCH(BOUTIQUES,D16))) &gt;0, "XC",IF(ISNUMBER(SEARCH("pool",D16)),"P",IF(ISNUMBER(SEARCH("int",D16)),"I",IF(ISNUMBER(SEARCH("HAP",$G$1))," "))))</f>
        <v xml:space="preserve"> </v>
      </c>
      <c r="I16" s="243"/>
      <c r="J16" s="136"/>
      <c r="K16" s="137"/>
      <c r="L16" s="135"/>
      <c r="M16" s="136"/>
      <c r="N16" s="136"/>
      <c r="O16" s="137"/>
      <c r="P16" s="135"/>
      <c r="Q16" s="136"/>
      <c r="R16" s="136"/>
      <c r="S16" s="137" t="s">
        <v>125</v>
      </c>
      <c r="T16" s="244" t="s">
        <v>26</v>
      </c>
      <c r="U16" s="136" t="s">
        <v>26</v>
      </c>
      <c r="V16" s="136" t="s">
        <v>26</v>
      </c>
      <c r="W16" s="137" t="s">
        <v>26</v>
      </c>
      <c r="X16" s="135" t="s">
        <v>26</v>
      </c>
      <c r="Y16" s="136" t="s">
        <v>26</v>
      </c>
      <c r="Z16" s="136" t="s">
        <v>26</v>
      </c>
      <c r="AA16" s="137" t="s">
        <v>26</v>
      </c>
      <c r="AB16" s="135" t="s">
        <v>26</v>
      </c>
      <c r="AC16" s="136" t="s">
        <v>26</v>
      </c>
      <c r="AD16" s="136" t="s">
        <v>26</v>
      </c>
      <c r="AE16" s="137" t="s">
        <v>26</v>
      </c>
      <c r="AF16" s="135" t="s">
        <v>25</v>
      </c>
      <c r="AG16" s="136" t="s">
        <v>25</v>
      </c>
      <c r="AH16" s="136" t="s">
        <v>25</v>
      </c>
      <c r="AI16" s="137" t="s">
        <v>26</v>
      </c>
      <c r="AJ16" s="135" t="s">
        <v>26</v>
      </c>
      <c r="AK16" s="136" t="s">
        <v>26</v>
      </c>
      <c r="AL16" s="136" t="s">
        <v>26</v>
      </c>
      <c r="AM16" s="137" t="s">
        <v>26</v>
      </c>
      <c r="AN16" s="135" t="s">
        <v>26</v>
      </c>
      <c r="AO16" s="136" t="s">
        <v>26</v>
      </c>
      <c r="AP16" s="136" t="s">
        <v>26</v>
      </c>
      <c r="AQ16" s="137" t="s">
        <v>26</v>
      </c>
      <c r="AR16" s="135" t="s">
        <v>26</v>
      </c>
      <c r="AS16" s="136" t="s">
        <v>26</v>
      </c>
      <c r="AT16" s="136" t="s">
        <v>26</v>
      </c>
      <c r="AU16" s="137" t="s">
        <v>26</v>
      </c>
      <c r="AV16" s="245" t="s">
        <v>24</v>
      </c>
      <c r="AW16" s="136" t="s">
        <v>28</v>
      </c>
      <c r="AX16" s="136" t="s">
        <v>28</v>
      </c>
      <c r="AY16" s="137" t="s">
        <v>126</v>
      </c>
      <c r="AZ16" s="135"/>
      <c r="BA16" s="136"/>
      <c r="BB16" s="136"/>
      <c r="BC16" s="137"/>
      <c r="BD16" s="135"/>
      <c r="BE16" s="136"/>
      <c r="BF16" s="136"/>
      <c r="BG16" s="137"/>
      <c r="BH16" s="135"/>
      <c r="BI16" s="136"/>
      <c r="BJ16" s="136"/>
      <c r="BK16" s="137"/>
      <c r="BL16" s="135"/>
      <c r="BM16" s="136"/>
      <c r="BN16" s="136"/>
      <c r="BO16" s="137"/>
      <c r="BP16" s="135"/>
      <c r="BQ16" s="136"/>
      <c r="BR16" s="136"/>
      <c r="BS16" s="137"/>
      <c r="BT16" s="135"/>
      <c r="BU16" s="136"/>
      <c r="BV16" s="136"/>
      <c r="BW16" s="137"/>
      <c r="BX16" s="135"/>
      <c r="BY16" s="136"/>
      <c r="BZ16" s="136"/>
      <c r="CA16" s="137"/>
      <c r="CB16" s="135"/>
      <c r="CC16" s="136"/>
      <c r="CD16" s="136"/>
      <c r="CE16" s="137"/>
      <c r="CF16" s="416"/>
      <c r="CG16" s="417"/>
      <c r="CH16" s="417"/>
      <c r="CI16" s="418"/>
      <c r="CJ16" s="430"/>
      <c r="CK16" s="431"/>
      <c r="CL16" s="431"/>
      <c r="CM16" s="432"/>
      <c r="CN16" s="436">
        <f t="shared" si="1"/>
        <v>0</v>
      </c>
      <c r="CO16" s="436"/>
      <c r="CP16" s="436"/>
      <c r="CQ16" s="436"/>
      <c r="CR16" s="436"/>
      <c r="CS16" s="436"/>
    </row>
    <row r="17" spans="1:97" customFormat="1" x14ac:dyDescent="0.35">
      <c r="A17" s="212">
        <v>1.1111111111111112E-2</v>
      </c>
      <c r="B17" s="95">
        <f t="shared" si="0"/>
        <v>0.29166666666925367</v>
      </c>
      <c r="C17" s="214" t="str">
        <f>IF(ISNA(VLOOKUP(D17,[2]listing!$A$1:$E$80,4,FALSE)),"NN",VLOOKUP(D17,[2]listing!$A$1:$E$80,4,FALSE))</f>
        <v>NN</v>
      </c>
      <c r="D17" s="245"/>
      <c r="E17" s="300">
        <v>36526.490277777775</v>
      </c>
      <c r="F17" s="298">
        <v>36526.8125</v>
      </c>
      <c r="G17" s="299">
        <v>4.1666666666666664E-2</v>
      </c>
      <c r="H17" s="222" t="str" cm="1">
        <f t="array" ref="H17">IF(SUMPRODUCT(--ISNUMBER(SEARCH(BOUTIQUES,D17))) &gt;0, "XC",IF(ISNUMBER(SEARCH("pool",D17)),"P",IF(ISNUMBER(SEARCH("int",D17)),"I",IF(ISNUMBER(SEARCH("HAP",$G$1))," "))))</f>
        <v xml:space="preserve"> </v>
      </c>
      <c r="I17" s="243"/>
      <c r="J17" s="136"/>
      <c r="K17" s="137"/>
      <c r="L17" s="135"/>
      <c r="M17" s="136"/>
      <c r="N17" s="136"/>
      <c r="O17" s="137"/>
      <c r="P17" s="135"/>
      <c r="Q17" s="136"/>
      <c r="R17" s="136"/>
      <c r="S17" s="137"/>
      <c r="T17" s="135"/>
      <c r="U17" s="136"/>
      <c r="V17" s="136" t="s">
        <v>83</v>
      </c>
      <c r="W17" s="246" t="s">
        <v>26</v>
      </c>
      <c r="X17" s="135" t="s">
        <v>26</v>
      </c>
      <c r="Y17" s="136" t="s">
        <v>26</v>
      </c>
      <c r="Z17" s="136" t="s">
        <v>26</v>
      </c>
      <c r="AA17" s="137" t="s">
        <v>26</v>
      </c>
      <c r="AB17" s="135" t="s">
        <v>26</v>
      </c>
      <c r="AC17" s="136" t="s">
        <v>26</v>
      </c>
      <c r="AD17" s="136" t="s">
        <v>26</v>
      </c>
      <c r="AE17" s="137" t="s">
        <v>26</v>
      </c>
      <c r="AF17" s="135" t="s">
        <v>26</v>
      </c>
      <c r="AG17" s="136" t="s">
        <v>26</v>
      </c>
      <c r="AH17" s="136" t="s">
        <v>26</v>
      </c>
      <c r="AI17" s="137" t="s">
        <v>26</v>
      </c>
      <c r="AJ17" s="135" t="s">
        <v>25</v>
      </c>
      <c r="AK17" s="136" t="s">
        <v>25</v>
      </c>
      <c r="AL17" s="136" t="s">
        <v>25</v>
      </c>
      <c r="AM17" s="137" t="s">
        <v>26</v>
      </c>
      <c r="AN17" s="135" t="s">
        <v>26</v>
      </c>
      <c r="AO17" s="136" t="s">
        <v>26</v>
      </c>
      <c r="AP17" s="136" t="s">
        <v>26</v>
      </c>
      <c r="AQ17" s="137" t="s">
        <v>26</v>
      </c>
      <c r="AR17" s="135" t="s">
        <v>26</v>
      </c>
      <c r="AS17" s="136" t="s">
        <v>26</v>
      </c>
      <c r="AT17" s="136" t="s">
        <v>26</v>
      </c>
      <c r="AU17" s="137" t="s">
        <v>26</v>
      </c>
      <c r="AV17" s="245" t="s">
        <v>24</v>
      </c>
      <c r="AW17" s="136" t="s">
        <v>26</v>
      </c>
      <c r="AX17" s="136" t="s">
        <v>26</v>
      </c>
      <c r="AY17" s="137" t="s">
        <v>26</v>
      </c>
      <c r="AZ17" s="135" t="s">
        <v>28</v>
      </c>
      <c r="BA17" s="136" t="s">
        <v>28</v>
      </c>
      <c r="BB17" s="136" t="s">
        <v>82</v>
      </c>
      <c r="BC17" s="137"/>
      <c r="BD17" s="135"/>
      <c r="BE17" s="136"/>
      <c r="BF17" s="136"/>
      <c r="BG17" s="137"/>
      <c r="BH17" s="135"/>
      <c r="BI17" s="136"/>
      <c r="BJ17" s="136"/>
      <c r="BK17" s="137"/>
      <c r="BL17" s="135"/>
      <c r="BM17" s="136"/>
      <c r="BN17" s="136"/>
      <c r="BO17" s="137"/>
      <c r="BP17" s="135"/>
      <c r="BQ17" s="136"/>
      <c r="BR17" s="136"/>
      <c r="BS17" s="137"/>
      <c r="BT17" s="135"/>
      <c r="BU17" s="136"/>
      <c r="BV17" s="136"/>
      <c r="BW17" s="137"/>
      <c r="BX17" s="135"/>
      <c r="BY17" s="136"/>
      <c r="BZ17" s="136"/>
      <c r="CA17" s="137"/>
      <c r="CB17" s="135"/>
      <c r="CC17" s="136"/>
      <c r="CD17" s="136"/>
      <c r="CE17" s="137"/>
      <c r="CF17" s="430"/>
      <c r="CG17" s="431"/>
      <c r="CH17" s="431"/>
      <c r="CI17" s="432"/>
      <c r="CJ17" s="430"/>
      <c r="CK17" s="431"/>
      <c r="CL17" s="431"/>
      <c r="CM17" s="432"/>
      <c r="CN17" s="422">
        <f t="shared" si="1"/>
        <v>0</v>
      </c>
      <c r="CO17" s="423"/>
      <c r="CP17" s="423"/>
      <c r="CQ17" s="423"/>
      <c r="CR17" s="423"/>
      <c r="CS17" s="424"/>
    </row>
    <row r="18" spans="1:97" x14ac:dyDescent="0.35">
      <c r="A18" s="212">
        <v>1.1111111111111112E-2</v>
      </c>
      <c r="B18" s="95">
        <f t="shared" si="0"/>
        <v>0.29166666666925367</v>
      </c>
      <c r="C18" s="214" t="str">
        <f>IF(ISNA(VLOOKUP(D18,[2]listing!$A$1:$E$80,4,FALSE)),"NN",VLOOKUP(D18,[2]listing!$A$1:$E$80,4,FALSE))</f>
        <v>NN</v>
      </c>
      <c r="D18" s="245"/>
      <c r="E18" s="300">
        <v>36526.490277777775</v>
      </c>
      <c r="F18" s="298">
        <v>36526.8125</v>
      </c>
      <c r="G18" s="299">
        <v>4.1666666666666664E-2</v>
      </c>
      <c r="H18" s="222" t="str" cm="1">
        <f t="array" ref="H18">IF(SUMPRODUCT(--ISNUMBER(SEARCH(BOUTIQUES,D18))) &gt;0, "XC",IF(ISNUMBER(SEARCH("pool",D18)),"P",IF(ISNUMBER(SEARCH("int",D18)),"I",IF(ISNUMBER(SEARCH("HAP",$G$1))," "))))</f>
        <v xml:space="preserve"> </v>
      </c>
      <c r="I18" s="243"/>
      <c r="J18" s="136"/>
      <c r="K18" s="137"/>
      <c r="L18" s="135"/>
      <c r="M18" s="136"/>
      <c r="N18" s="136"/>
      <c r="O18" s="137"/>
      <c r="P18" s="135"/>
      <c r="Q18" s="136"/>
      <c r="R18" s="136"/>
      <c r="S18" s="137"/>
      <c r="T18" s="135"/>
      <c r="U18" s="136"/>
      <c r="V18" s="136" t="s">
        <v>125</v>
      </c>
      <c r="W18" s="246" t="s">
        <v>26</v>
      </c>
      <c r="X18" s="229" t="s">
        <v>26</v>
      </c>
      <c r="Y18" s="227" t="s">
        <v>26</v>
      </c>
      <c r="Z18" s="227" t="s">
        <v>26</v>
      </c>
      <c r="AA18" s="228" t="s">
        <v>26</v>
      </c>
      <c r="AB18" s="229" t="s">
        <v>26</v>
      </c>
      <c r="AC18" s="227" t="s">
        <v>26</v>
      </c>
      <c r="AD18" s="227" t="s">
        <v>26</v>
      </c>
      <c r="AE18" s="228" t="s">
        <v>26</v>
      </c>
      <c r="AF18" s="229" t="s">
        <v>26</v>
      </c>
      <c r="AG18" s="227" t="s">
        <v>26</v>
      </c>
      <c r="AH18" s="227" t="s">
        <v>26</v>
      </c>
      <c r="AI18" s="228" t="s">
        <v>26</v>
      </c>
      <c r="AJ18" s="135" t="s">
        <v>25</v>
      </c>
      <c r="AK18" s="136" t="s">
        <v>25</v>
      </c>
      <c r="AL18" s="136" t="s">
        <v>25</v>
      </c>
      <c r="AM18" s="137" t="s">
        <v>26</v>
      </c>
      <c r="AN18" s="135" t="s">
        <v>26</v>
      </c>
      <c r="AO18" s="136" t="s">
        <v>26</v>
      </c>
      <c r="AP18" s="136" t="s">
        <v>26</v>
      </c>
      <c r="AQ18" s="137" t="s">
        <v>26</v>
      </c>
      <c r="AR18" s="229" t="s">
        <v>26</v>
      </c>
      <c r="AS18" s="227" t="s">
        <v>26</v>
      </c>
      <c r="AT18" s="227" t="s">
        <v>26</v>
      </c>
      <c r="AU18" s="228" t="s">
        <v>26</v>
      </c>
      <c r="AV18" s="245" t="s">
        <v>24</v>
      </c>
      <c r="AW18" s="136" t="s">
        <v>26</v>
      </c>
      <c r="AX18" s="136" t="s">
        <v>26</v>
      </c>
      <c r="AY18" s="137" t="s">
        <v>26</v>
      </c>
      <c r="AZ18" s="135" t="s">
        <v>28</v>
      </c>
      <c r="BA18" s="136" t="s">
        <v>28</v>
      </c>
      <c r="BB18" s="136" t="s">
        <v>126</v>
      </c>
      <c r="BC18" s="137"/>
      <c r="BD18" s="135"/>
      <c r="BE18" s="136"/>
      <c r="BF18" s="136"/>
      <c r="BG18" s="137"/>
      <c r="BH18" s="229"/>
      <c r="BI18" s="227"/>
      <c r="BJ18" s="227"/>
      <c r="BK18" s="228"/>
      <c r="BL18" s="229"/>
      <c r="BM18" s="227"/>
      <c r="BN18" s="227"/>
      <c r="BO18" s="228"/>
      <c r="BP18" s="229"/>
      <c r="BQ18" s="227"/>
      <c r="BR18" s="227"/>
      <c r="BS18" s="228"/>
      <c r="BT18" s="229"/>
      <c r="BU18" s="227"/>
      <c r="BV18" s="227"/>
      <c r="BW18" s="228"/>
      <c r="BX18" s="229"/>
      <c r="BY18" s="227"/>
      <c r="BZ18" s="227"/>
      <c r="CA18" s="228"/>
      <c r="CB18" s="229"/>
      <c r="CC18" s="227"/>
      <c r="CD18" s="227"/>
      <c r="CE18" s="228"/>
      <c r="CF18" s="416"/>
      <c r="CG18" s="417"/>
      <c r="CH18" s="417"/>
      <c r="CI18" s="418"/>
      <c r="CJ18" s="416"/>
      <c r="CK18" s="417"/>
      <c r="CL18" s="417"/>
      <c r="CM18" s="418"/>
      <c r="CN18" s="436">
        <f t="shared" si="1"/>
        <v>0</v>
      </c>
      <c r="CO18" s="436"/>
      <c r="CP18" s="436"/>
      <c r="CQ18" s="436"/>
      <c r="CR18" s="436"/>
      <c r="CS18" s="436"/>
    </row>
    <row r="19" spans="1:97" customFormat="1" x14ac:dyDescent="0.35">
      <c r="A19" s="212">
        <v>1.1111111111111112E-2</v>
      </c>
      <c r="B19" s="95">
        <f t="shared" si="0"/>
        <v>0.29166666666925367</v>
      </c>
      <c r="C19" s="214" t="str">
        <f>IF(ISNA(VLOOKUP(D19,[2]listing!$A$1:$E$80,4,FALSE)),"NN",VLOOKUP(D19,[2]listing!$A$1:$E$80,4,FALSE))</f>
        <v>NN</v>
      </c>
      <c r="D19" s="245"/>
      <c r="E19" s="300">
        <v>36526.490277777775</v>
      </c>
      <c r="F19" s="298">
        <v>36526.8125</v>
      </c>
      <c r="G19" s="299">
        <v>4.1666666666666664E-2</v>
      </c>
      <c r="H19" s="222" t="str" cm="1">
        <f t="array" ref="H19">IF(SUMPRODUCT(--ISNUMBER(SEARCH(BOUTIQUES,D19))) &gt;0, "XC",IF(ISNUMBER(SEARCH("pool",D19)),"P",IF(ISNUMBER(SEARCH("int",D19)),"I",IF(ISNUMBER(SEARCH("HAP",$G$1))," "))))</f>
        <v xml:space="preserve"> </v>
      </c>
      <c r="I19" s="243"/>
      <c r="J19" s="136"/>
      <c r="K19" s="137"/>
      <c r="L19" s="135"/>
      <c r="M19" s="136"/>
      <c r="N19" s="136"/>
      <c r="O19" s="137"/>
      <c r="P19" s="135"/>
      <c r="Q19" s="136"/>
      <c r="R19" s="136"/>
      <c r="S19" s="137"/>
      <c r="T19" s="135"/>
      <c r="U19" s="136"/>
      <c r="V19" s="136" t="s">
        <v>125</v>
      </c>
      <c r="W19" s="246" t="s">
        <v>26</v>
      </c>
      <c r="X19" s="229" t="s">
        <v>26</v>
      </c>
      <c r="Y19" s="227" t="s">
        <v>26</v>
      </c>
      <c r="Z19" s="227" t="s">
        <v>26</v>
      </c>
      <c r="AA19" s="228" t="s">
        <v>26</v>
      </c>
      <c r="AB19" s="229" t="s">
        <v>26</v>
      </c>
      <c r="AC19" s="227" t="s">
        <v>26</v>
      </c>
      <c r="AD19" s="227" t="s">
        <v>26</v>
      </c>
      <c r="AE19" s="228" t="s">
        <v>26</v>
      </c>
      <c r="AF19" s="229" t="s">
        <v>26</v>
      </c>
      <c r="AG19" s="227" t="s">
        <v>26</v>
      </c>
      <c r="AH19" s="227" t="s">
        <v>26</v>
      </c>
      <c r="AI19" s="228" t="s">
        <v>26</v>
      </c>
      <c r="AJ19" s="135" t="s">
        <v>25</v>
      </c>
      <c r="AK19" s="136" t="s">
        <v>25</v>
      </c>
      <c r="AL19" s="136" t="s">
        <v>25</v>
      </c>
      <c r="AM19" s="137" t="s">
        <v>26</v>
      </c>
      <c r="AN19" s="135" t="s">
        <v>26</v>
      </c>
      <c r="AO19" s="136" t="s">
        <v>26</v>
      </c>
      <c r="AP19" s="136" t="s">
        <v>26</v>
      </c>
      <c r="AQ19" s="137" t="s">
        <v>26</v>
      </c>
      <c r="AR19" s="229" t="s">
        <v>26</v>
      </c>
      <c r="AS19" s="227" t="s">
        <v>26</v>
      </c>
      <c r="AT19" s="227" t="s">
        <v>26</v>
      </c>
      <c r="AU19" s="228" t="s">
        <v>26</v>
      </c>
      <c r="AV19" s="245" t="s">
        <v>24</v>
      </c>
      <c r="AW19" s="136" t="s">
        <v>26</v>
      </c>
      <c r="AX19" s="136" t="s">
        <v>26</v>
      </c>
      <c r="AY19" s="137" t="s">
        <v>26</v>
      </c>
      <c r="AZ19" s="135" t="s">
        <v>28</v>
      </c>
      <c r="BA19" s="136" t="s">
        <v>28</v>
      </c>
      <c r="BB19" s="136" t="s">
        <v>126</v>
      </c>
      <c r="BC19" s="137"/>
      <c r="BD19" s="135"/>
      <c r="BE19" s="136"/>
      <c r="BF19" s="136"/>
      <c r="BG19" s="137"/>
      <c r="BH19" s="135"/>
      <c r="BI19" s="136"/>
      <c r="BJ19" s="136"/>
      <c r="BK19" s="137"/>
      <c r="BL19" s="135"/>
      <c r="BM19" s="136"/>
      <c r="BN19" s="136"/>
      <c r="BO19" s="137"/>
      <c r="BP19" s="135"/>
      <c r="BQ19" s="136"/>
      <c r="BR19" s="136"/>
      <c r="BS19" s="137"/>
      <c r="BT19" s="135"/>
      <c r="BU19" s="136"/>
      <c r="BV19" s="136"/>
      <c r="BW19" s="137"/>
      <c r="BX19" s="135"/>
      <c r="BY19" s="136"/>
      <c r="BZ19" s="136"/>
      <c r="CA19" s="137"/>
      <c r="CB19" s="135"/>
      <c r="CC19" s="136"/>
      <c r="CD19" s="136"/>
      <c r="CE19" s="137"/>
      <c r="CF19" s="416"/>
      <c r="CG19" s="417"/>
      <c r="CH19" s="417"/>
      <c r="CI19" s="418"/>
      <c r="CJ19" s="416"/>
      <c r="CK19" s="417"/>
      <c r="CL19" s="417"/>
      <c r="CM19" s="418"/>
      <c r="CN19" s="436">
        <f t="shared" si="1"/>
        <v>0</v>
      </c>
      <c r="CO19" s="436"/>
      <c r="CP19" s="436"/>
      <c r="CQ19" s="436"/>
      <c r="CR19" s="436"/>
      <c r="CS19" s="436"/>
    </row>
    <row r="20" spans="1:97" customFormat="1" x14ac:dyDescent="0.35">
      <c r="A20" s="212">
        <v>1.1111111111111112E-2</v>
      </c>
      <c r="B20" s="95">
        <f t="shared" si="0"/>
        <v>0.29166666666925367</v>
      </c>
      <c r="C20" s="214" t="str">
        <f>IF(ISNA(VLOOKUP(D20,[2]listing!$A$1:$E$80,4,FALSE)),"NN",VLOOKUP(D20,[2]listing!$A$1:$E$80,4,FALSE))</f>
        <v>NN</v>
      </c>
      <c r="D20" s="245"/>
      <c r="E20" s="300">
        <v>36526.490277777775</v>
      </c>
      <c r="F20" s="298">
        <v>36526.8125</v>
      </c>
      <c r="G20" s="299">
        <v>4.1666666666666664E-2</v>
      </c>
      <c r="H20" s="222" t="str" cm="1">
        <f t="array" ref="H20">IF(SUMPRODUCT(--ISNUMBER(SEARCH(BOUTIQUES,D20))) &gt;0, "XC",IF(ISNUMBER(SEARCH("pool",D20)),"P",IF(ISNUMBER(SEARCH("int",D20)),"I",IF(ISNUMBER(SEARCH("HAP",$G$1))," "))))</f>
        <v xml:space="preserve"> </v>
      </c>
      <c r="I20" s="243"/>
      <c r="J20" s="136"/>
      <c r="K20" s="137"/>
      <c r="L20" s="135"/>
      <c r="M20" s="136"/>
      <c r="N20" s="136"/>
      <c r="O20" s="137"/>
      <c r="P20" s="135"/>
      <c r="Q20" s="136"/>
      <c r="R20" s="136"/>
      <c r="S20" s="137"/>
      <c r="T20" s="135"/>
      <c r="U20" s="136"/>
      <c r="V20" s="136" t="s">
        <v>83</v>
      </c>
      <c r="W20" s="246" t="s">
        <v>26</v>
      </c>
      <c r="X20" s="229" t="s">
        <v>26</v>
      </c>
      <c r="Y20" s="227" t="s">
        <v>26</v>
      </c>
      <c r="Z20" s="227" t="s">
        <v>26</v>
      </c>
      <c r="AA20" s="228" t="s">
        <v>26</v>
      </c>
      <c r="AB20" s="229" t="s">
        <v>26</v>
      </c>
      <c r="AC20" s="227" t="s">
        <v>26</v>
      </c>
      <c r="AD20" s="227" t="s">
        <v>26</v>
      </c>
      <c r="AE20" s="228" t="s">
        <v>26</v>
      </c>
      <c r="AF20" s="229" t="s">
        <v>26</v>
      </c>
      <c r="AG20" s="227" t="s">
        <v>26</v>
      </c>
      <c r="AH20" s="227" t="s">
        <v>26</v>
      </c>
      <c r="AI20" s="228" t="s">
        <v>26</v>
      </c>
      <c r="AJ20" s="135" t="s">
        <v>25</v>
      </c>
      <c r="AK20" s="136" t="s">
        <v>25</v>
      </c>
      <c r="AL20" s="136" t="s">
        <v>25</v>
      </c>
      <c r="AM20" s="137" t="s">
        <v>26</v>
      </c>
      <c r="AN20" s="135" t="s">
        <v>26</v>
      </c>
      <c r="AO20" s="136" t="s">
        <v>26</v>
      </c>
      <c r="AP20" s="136" t="s">
        <v>26</v>
      </c>
      <c r="AQ20" s="137" t="s">
        <v>26</v>
      </c>
      <c r="AR20" s="229" t="s">
        <v>26</v>
      </c>
      <c r="AS20" s="227" t="s">
        <v>26</v>
      </c>
      <c r="AT20" s="227" t="s">
        <v>26</v>
      </c>
      <c r="AU20" s="228" t="s">
        <v>26</v>
      </c>
      <c r="AV20" s="245" t="s">
        <v>24</v>
      </c>
      <c r="AW20" s="136" t="s">
        <v>26</v>
      </c>
      <c r="AX20" s="136" t="s">
        <v>26</v>
      </c>
      <c r="AY20" s="137" t="s">
        <v>26</v>
      </c>
      <c r="AZ20" s="135" t="s">
        <v>28</v>
      </c>
      <c r="BA20" s="136" t="s">
        <v>28</v>
      </c>
      <c r="BB20" s="136" t="s">
        <v>82</v>
      </c>
      <c r="BC20" s="137"/>
      <c r="BD20" s="135"/>
      <c r="BE20" s="136"/>
      <c r="BF20" s="136"/>
      <c r="BG20" s="137"/>
      <c r="BH20" s="135"/>
      <c r="BI20" s="136"/>
      <c r="BJ20" s="136"/>
      <c r="BK20" s="137"/>
      <c r="BL20" s="135"/>
      <c r="BM20" s="136"/>
      <c r="BN20" s="136"/>
      <c r="BO20" s="137"/>
      <c r="BP20" s="135"/>
      <c r="BQ20" s="136"/>
      <c r="BR20" s="136"/>
      <c r="BS20" s="137"/>
      <c r="BT20" s="135"/>
      <c r="BU20" s="136"/>
      <c r="BV20" s="136"/>
      <c r="BW20" s="137"/>
      <c r="BX20" s="135"/>
      <c r="BY20" s="136"/>
      <c r="BZ20" s="136"/>
      <c r="CA20" s="137"/>
      <c r="CB20" s="135"/>
      <c r="CC20" s="136"/>
      <c r="CD20" s="136"/>
      <c r="CE20" s="137"/>
      <c r="CF20" s="416"/>
      <c r="CG20" s="417"/>
      <c r="CH20" s="417"/>
      <c r="CI20" s="418"/>
      <c r="CJ20" s="430"/>
      <c r="CK20" s="431"/>
      <c r="CL20" s="431"/>
      <c r="CM20" s="432"/>
      <c r="CN20" s="436">
        <f t="shared" si="1"/>
        <v>0</v>
      </c>
      <c r="CO20" s="436"/>
      <c r="CP20" s="436"/>
      <c r="CQ20" s="436"/>
      <c r="CR20" s="436"/>
      <c r="CS20" s="436"/>
    </row>
    <row r="21" spans="1:97" customFormat="1" x14ac:dyDescent="0.35">
      <c r="A21" s="212">
        <v>1.1111111111111112E-2</v>
      </c>
      <c r="B21" s="95">
        <f t="shared" si="0"/>
        <v>0.29166666666925367</v>
      </c>
      <c r="C21" s="214" t="str">
        <f>IF(ISNA(VLOOKUP(D21,[2]listing!$A$1:$E$80,4,FALSE)),"NN",VLOOKUP(D21,[2]listing!$A$1:$E$80,4,FALSE))</f>
        <v>NN</v>
      </c>
      <c r="D21" s="245"/>
      <c r="E21" s="300">
        <v>36526.490277777775</v>
      </c>
      <c r="F21" s="298">
        <v>36526.8125</v>
      </c>
      <c r="G21" s="299">
        <v>4.1666666666666664E-2</v>
      </c>
      <c r="H21" s="222" t="str" cm="1">
        <f t="array" ref="H21">IF(SUMPRODUCT(--ISNUMBER(SEARCH(BOUTIQUES,D21))) &gt;0, "XC",IF(ISNUMBER(SEARCH("pool",D21)),"P",IF(ISNUMBER(SEARCH("int",D21)),"I",IF(ISNUMBER(SEARCH("HAP",$G$1))," "))))</f>
        <v xml:space="preserve"> </v>
      </c>
      <c r="I21" s="243"/>
      <c r="J21" s="136"/>
      <c r="K21" s="137"/>
      <c r="L21" s="135"/>
      <c r="M21" s="136"/>
      <c r="N21" s="136"/>
      <c r="O21" s="137"/>
      <c r="P21" s="135"/>
      <c r="Q21" s="136"/>
      <c r="R21" s="136"/>
      <c r="S21" s="137"/>
      <c r="T21" s="135"/>
      <c r="U21" s="136"/>
      <c r="V21" s="136" t="s">
        <v>125</v>
      </c>
      <c r="W21" s="246" t="s">
        <v>26</v>
      </c>
      <c r="X21" s="135" t="s">
        <v>26</v>
      </c>
      <c r="Y21" s="136" t="s">
        <v>26</v>
      </c>
      <c r="Z21" s="136" t="s">
        <v>26</v>
      </c>
      <c r="AA21" s="137" t="s">
        <v>26</v>
      </c>
      <c r="AB21" s="135" t="s">
        <v>26</v>
      </c>
      <c r="AC21" s="136" t="s">
        <v>26</v>
      </c>
      <c r="AD21" s="136" t="s">
        <v>26</v>
      </c>
      <c r="AE21" s="137" t="s">
        <v>26</v>
      </c>
      <c r="AF21" s="135" t="s">
        <v>26</v>
      </c>
      <c r="AG21" s="136" t="s">
        <v>26</v>
      </c>
      <c r="AH21" s="136" t="s">
        <v>26</v>
      </c>
      <c r="AI21" s="137" t="s">
        <v>26</v>
      </c>
      <c r="AJ21" s="135" t="s">
        <v>25</v>
      </c>
      <c r="AK21" s="136" t="s">
        <v>25</v>
      </c>
      <c r="AL21" s="136" t="s">
        <v>25</v>
      </c>
      <c r="AM21" s="137" t="s">
        <v>26</v>
      </c>
      <c r="AN21" s="135" t="s">
        <v>26</v>
      </c>
      <c r="AO21" s="136" t="s">
        <v>26</v>
      </c>
      <c r="AP21" s="136" t="s">
        <v>26</v>
      </c>
      <c r="AQ21" s="137" t="s">
        <v>26</v>
      </c>
      <c r="AR21" s="135" t="s">
        <v>26</v>
      </c>
      <c r="AS21" s="136" t="s">
        <v>26</v>
      </c>
      <c r="AT21" s="136" t="s">
        <v>26</v>
      </c>
      <c r="AU21" s="137" t="s">
        <v>26</v>
      </c>
      <c r="AV21" s="245" t="s">
        <v>24</v>
      </c>
      <c r="AW21" s="136" t="s">
        <v>26</v>
      </c>
      <c r="AX21" s="136" t="s">
        <v>26</v>
      </c>
      <c r="AY21" s="137" t="s">
        <v>26</v>
      </c>
      <c r="AZ21" s="135" t="s">
        <v>28</v>
      </c>
      <c r="BA21" s="136" t="s">
        <v>28</v>
      </c>
      <c r="BB21" s="136" t="s">
        <v>82</v>
      </c>
      <c r="BC21" s="137"/>
      <c r="BD21" s="135"/>
      <c r="BE21" s="136"/>
      <c r="BF21" s="136"/>
      <c r="BG21" s="137"/>
      <c r="BH21" s="135"/>
      <c r="BI21" s="136"/>
      <c r="BJ21" s="136"/>
      <c r="BK21" s="137"/>
      <c r="BL21" s="135"/>
      <c r="BM21" s="136"/>
      <c r="BN21" s="136"/>
      <c r="BO21" s="137"/>
      <c r="BP21" s="135"/>
      <c r="BQ21" s="136"/>
      <c r="BR21" s="136"/>
      <c r="BS21" s="137"/>
      <c r="BT21" s="135"/>
      <c r="BU21" s="136"/>
      <c r="BV21" s="136"/>
      <c r="BW21" s="137"/>
      <c r="BX21" s="135"/>
      <c r="BY21" s="136"/>
      <c r="BZ21" s="136"/>
      <c r="CA21" s="137"/>
      <c r="CB21" s="135"/>
      <c r="CC21" s="136"/>
      <c r="CD21" s="136"/>
      <c r="CE21" s="137"/>
      <c r="CF21" s="430"/>
      <c r="CG21" s="431"/>
      <c r="CH21" s="431"/>
      <c r="CI21" s="432"/>
      <c r="CJ21" s="430"/>
      <c r="CK21" s="431"/>
      <c r="CL21" s="431"/>
      <c r="CM21" s="432"/>
      <c r="CN21" s="436">
        <f t="shared" si="1"/>
        <v>0</v>
      </c>
      <c r="CO21" s="436"/>
      <c r="CP21" s="436"/>
      <c r="CQ21" s="436"/>
      <c r="CR21" s="436"/>
      <c r="CS21" s="436"/>
    </row>
    <row r="22" spans="1:97" customFormat="1" x14ac:dyDescent="0.35">
      <c r="A22" s="212">
        <v>1.1111111111111112E-2</v>
      </c>
      <c r="B22" s="95">
        <f t="shared" si="0"/>
        <v>0.29166666666925367</v>
      </c>
      <c r="C22" s="214" t="str">
        <f>IF(ISNA(VLOOKUP(D22,[2]listing!$A$1:$E$80,4,FALSE)),"NN",VLOOKUP(D22,[2]listing!$A$1:$E$80,4,FALSE))</f>
        <v>NN</v>
      </c>
      <c r="D22" s="245"/>
      <c r="E22" s="300">
        <v>36526.490277777775</v>
      </c>
      <c r="F22" s="298">
        <v>36526.8125</v>
      </c>
      <c r="G22" s="299">
        <v>4.1666666666666664E-2</v>
      </c>
      <c r="H22" s="222" t="str" cm="1">
        <f t="array" ref="H22">IF(SUMPRODUCT(--ISNUMBER(SEARCH(BOUTIQUES,D22))) &gt;0, "XC",IF(ISNUMBER(SEARCH("pool",D22)),"P",IF(ISNUMBER(SEARCH("int",D22)),"I",IF(ISNUMBER(SEARCH("HAP",$G$1))," "))))</f>
        <v xml:space="preserve"> </v>
      </c>
      <c r="I22" s="243"/>
      <c r="J22" s="136"/>
      <c r="K22" s="137"/>
      <c r="L22" s="135"/>
      <c r="M22" s="136"/>
      <c r="N22" s="136"/>
      <c r="O22" s="137"/>
      <c r="P22" s="135"/>
      <c r="Q22" s="136"/>
      <c r="R22" s="136"/>
      <c r="S22" s="137"/>
      <c r="T22" s="135"/>
      <c r="U22" s="136"/>
      <c r="V22" s="136" t="s">
        <v>83</v>
      </c>
      <c r="W22" s="246" t="s">
        <v>26</v>
      </c>
      <c r="X22" s="229" t="s">
        <v>26</v>
      </c>
      <c r="Y22" s="227" t="s">
        <v>26</v>
      </c>
      <c r="Z22" s="227" t="s">
        <v>26</v>
      </c>
      <c r="AA22" s="228" t="s">
        <v>26</v>
      </c>
      <c r="AB22" s="229" t="s">
        <v>26</v>
      </c>
      <c r="AC22" s="227" t="s">
        <v>26</v>
      </c>
      <c r="AD22" s="227" t="s">
        <v>26</v>
      </c>
      <c r="AE22" s="228" t="s">
        <v>26</v>
      </c>
      <c r="AF22" s="229" t="s">
        <v>26</v>
      </c>
      <c r="AG22" s="227" t="s">
        <v>26</v>
      </c>
      <c r="AH22" s="227" t="s">
        <v>26</v>
      </c>
      <c r="AI22" s="228" t="s">
        <v>26</v>
      </c>
      <c r="AJ22" s="135" t="s">
        <v>25</v>
      </c>
      <c r="AK22" s="136" t="s">
        <v>25</v>
      </c>
      <c r="AL22" s="136" t="s">
        <v>25</v>
      </c>
      <c r="AM22" s="137" t="s">
        <v>26</v>
      </c>
      <c r="AN22" s="135" t="s">
        <v>26</v>
      </c>
      <c r="AO22" s="136" t="s">
        <v>26</v>
      </c>
      <c r="AP22" s="136" t="s">
        <v>26</v>
      </c>
      <c r="AQ22" s="137" t="s">
        <v>26</v>
      </c>
      <c r="AR22" s="135" t="s">
        <v>26</v>
      </c>
      <c r="AS22" s="136" t="s">
        <v>26</v>
      </c>
      <c r="AT22" s="136" t="s">
        <v>26</v>
      </c>
      <c r="AU22" s="137" t="s">
        <v>26</v>
      </c>
      <c r="AV22" s="245" t="s">
        <v>24</v>
      </c>
      <c r="AW22" s="136" t="s">
        <v>26</v>
      </c>
      <c r="AX22" s="136" t="s">
        <v>26</v>
      </c>
      <c r="AY22" s="137" t="s">
        <v>26</v>
      </c>
      <c r="AZ22" s="135" t="s">
        <v>28</v>
      </c>
      <c r="BA22" s="136" t="s">
        <v>28</v>
      </c>
      <c r="BB22" s="136" t="s">
        <v>82</v>
      </c>
      <c r="BC22" s="137"/>
      <c r="BD22" s="135"/>
      <c r="BE22" s="136"/>
      <c r="BF22" s="136"/>
      <c r="BG22" s="137"/>
      <c r="BH22" s="135"/>
      <c r="BI22" s="136"/>
      <c r="BJ22" s="136"/>
      <c r="BK22" s="137"/>
      <c r="BL22" s="135"/>
      <c r="BM22" s="136"/>
      <c r="BN22" s="136"/>
      <c r="BO22" s="137"/>
      <c r="BP22" s="135"/>
      <c r="BQ22" s="136"/>
      <c r="BR22" s="136"/>
      <c r="BS22" s="137"/>
      <c r="BT22" s="135"/>
      <c r="BU22" s="136"/>
      <c r="BV22" s="136"/>
      <c r="BW22" s="137"/>
      <c r="BX22" s="135"/>
      <c r="BY22" s="136"/>
      <c r="BZ22" s="136"/>
      <c r="CA22" s="137"/>
      <c r="CB22" s="135"/>
      <c r="CC22" s="136"/>
      <c r="CD22" s="136"/>
      <c r="CE22" s="137"/>
      <c r="CF22" s="416"/>
      <c r="CG22" s="417"/>
      <c r="CH22" s="417"/>
      <c r="CI22" s="418"/>
      <c r="CJ22" s="430"/>
      <c r="CK22" s="431"/>
      <c r="CL22" s="431"/>
      <c r="CM22" s="432"/>
      <c r="CN22" s="436">
        <f t="shared" si="1"/>
        <v>0</v>
      </c>
      <c r="CO22" s="436"/>
      <c r="CP22" s="436"/>
      <c r="CQ22" s="436"/>
      <c r="CR22" s="436"/>
      <c r="CS22" s="436"/>
    </row>
    <row r="23" spans="1:97" customFormat="1" x14ac:dyDescent="0.35">
      <c r="A23" s="212">
        <v>1.1111111111111112E-2</v>
      </c>
      <c r="B23" s="95">
        <f t="shared" si="0"/>
        <v>0.29166666666197771</v>
      </c>
      <c r="C23" s="214" t="str">
        <f>IF(ISNA(VLOOKUP(D23,[2]listing!$A$1:$E$80,4,FALSE)),"NN",VLOOKUP(D23,[2]listing!$A$1:$E$80,4,FALSE))</f>
        <v>NN</v>
      </c>
      <c r="D23" s="245"/>
      <c r="E23" s="302">
        <v>36526.583333333336</v>
      </c>
      <c r="F23" s="298">
        <v>36526.905555555553</v>
      </c>
      <c r="G23" s="299">
        <v>4.1666666666666664E-2</v>
      </c>
      <c r="H23" s="222" t="str" cm="1">
        <f t="array" ref="H23">IF(SUMPRODUCT(--ISNUMBER(SEARCH(BOUTIQUES,D23))) &gt;0, "XC",IF(ISNUMBER(SEARCH("pool",D23)),"P",IF(ISNUMBER(SEARCH("int",D23)),"I",IF(ISNUMBER(SEARCH("HAP",$G$1))," "))))</f>
        <v xml:space="preserve"> </v>
      </c>
      <c r="I23" s="243"/>
      <c r="J23" s="136"/>
      <c r="K23" s="137"/>
      <c r="L23" s="135"/>
      <c r="M23" s="136"/>
      <c r="N23" s="136"/>
      <c r="O23" s="137"/>
      <c r="P23" s="135"/>
      <c r="Q23" s="136"/>
      <c r="R23" s="136"/>
      <c r="S23" s="137"/>
      <c r="T23" s="135"/>
      <c r="U23" s="136"/>
      <c r="V23" s="136"/>
      <c r="W23" s="137"/>
      <c r="X23" s="135"/>
      <c r="Y23" s="136"/>
      <c r="Z23" s="136"/>
      <c r="AA23" s="137"/>
      <c r="AB23" s="135"/>
      <c r="AC23" s="136"/>
      <c r="AD23" s="136"/>
      <c r="AE23" s="137" t="s">
        <v>83</v>
      </c>
      <c r="AF23" s="244" t="s">
        <v>26</v>
      </c>
      <c r="AG23" s="136" t="s">
        <v>26</v>
      </c>
      <c r="AH23" s="136" t="s">
        <v>26</v>
      </c>
      <c r="AI23" s="137" t="s">
        <v>26</v>
      </c>
      <c r="AJ23" s="229">
        <v>12</v>
      </c>
      <c r="AK23" s="227">
        <v>12</v>
      </c>
      <c r="AL23" s="227">
        <v>12</v>
      </c>
      <c r="AM23" s="228">
        <v>12</v>
      </c>
      <c r="AN23" s="229">
        <v>12</v>
      </c>
      <c r="AO23" s="227">
        <v>12</v>
      </c>
      <c r="AP23" s="227">
        <v>12</v>
      </c>
      <c r="AQ23" s="228">
        <v>12</v>
      </c>
      <c r="AR23" s="229" t="s">
        <v>25</v>
      </c>
      <c r="AS23" s="227" t="s">
        <v>25</v>
      </c>
      <c r="AT23" s="227" t="s">
        <v>25</v>
      </c>
      <c r="AU23" s="228" t="s">
        <v>26</v>
      </c>
      <c r="AV23" s="135">
        <v>26</v>
      </c>
      <c r="AW23" s="136">
        <v>26</v>
      </c>
      <c r="AX23" s="136">
        <v>26</v>
      </c>
      <c r="AY23" s="137">
        <v>26</v>
      </c>
      <c r="AZ23" s="135">
        <v>26</v>
      </c>
      <c r="BA23" s="136">
        <v>26</v>
      </c>
      <c r="BB23" s="136">
        <v>26</v>
      </c>
      <c r="BC23" s="137">
        <v>26</v>
      </c>
      <c r="BD23" s="135">
        <v>26</v>
      </c>
      <c r="BE23" s="136">
        <v>26</v>
      </c>
      <c r="BF23" s="136">
        <v>26</v>
      </c>
      <c r="BG23" s="137">
        <v>26</v>
      </c>
      <c r="BH23" s="229" t="s">
        <v>24</v>
      </c>
      <c r="BI23" s="136" t="s">
        <v>28</v>
      </c>
      <c r="BJ23" s="136" t="s">
        <v>28</v>
      </c>
      <c r="BK23" s="137" t="s">
        <v>82</v>
      </c>
      <c r="BL23" s="135"/>
      <c r="BM23" s="136"/>
      <c r="BN23" s="136"/>
      <c r="BO23" s="137"/>
      <c r="BP23" s="135"/>
      <c r="BQ23" s="136"/>
      <c r="BR23" s="136"/>
      <c r="BS23" s="137"/>
      <c r="BT23" s="135"/>
      <c r="BU23" s="136"/>
      <c r="BV23" s="136"/>
      <c r="BW23" s="137"/>
      <c r="BX23" s="135"/>
      <c r="BY23" s="136"/>
      <c r="BZ23" s="136"/>
      <c r="CA23" s="137"/>
      <c r="CB23" s="135"/>
      <c r="CC23" s="136"/>
      <c r="CD23" s="136"/>
      <c r="CE23" s="137"/>
      <c r="CF23" s="430"/>
      <c r="CG23" s="431"/>
      <c r="CH23" s="431"/>
      <c r="CI23" s="432"/>
      <c r="CJ23" s="430"/>
      <c r="CK23" s="431"/>
      <c r="CL23" s="431"/>
      <c r="CM23" s="432"/>
      <c r="CN23" s="436">
        <f t="shared" si="1"/>
        <v>0</v>
      </c>
      <c r="CO23" s="436"/>
      <c r="CP23" s="436"/>
      <c r="CQ23" s="436"/>
      <c r="CR23" s="436"/>
      <c r="CS23" s="436"/>
    </row>
    <row r="24" spans="1:97" customFormat="1" x14ac:dyDescent="0.35">
      <c r="A24" s="212">
        <v>1.1111111111111112E-2</v>
      </c>
      <c r="B24" s="95">
        <f t="shared" si="0"/>
        <v>0.29166666666197771</v>
      </c>
      <c r="C24" s="214" t="str">
        <f>IF(ISNA(VLOOKUP(D24,[2]listing!$A$1:$E$80,4,FALSE)),"NN",VLOOKUP(D24,[2]listing!$A$1:$E$80,4,FALSE))</f>
        <v>NN</v>
      </c>
      <c r="D24" s="290"/>
      <c r="E24" s="302">
        <v>36526.583333333336</v>
      </c>
      <c r="F24" s="298">
        <v>36526.905555555553</v>
      </c>
      <c r="G24" s="299">
        <v>4.1666666666666664E-2</v>
      </c>
      <c r="H24" s="222" t="str" cm="1">
        <f t="array" ref="H24">IF(SUMPRODUCT(--ISNUMBER(SEARCH(BOUTIQUES,D24))) &gt;0, "XC",IF(ISNUMBER(SEARCH("pool",D24)),"P",IF(ISNUMBER(SEARCH("int",D24)),"I",IF(ISNUMBER(SEARCH("HAP",$G$1))," "))))</f>
        <v xml:space="preserve"> </v>
      </c>
      <c r="I24" s="243"/>
      <c r="J24" s="136"/>
      <c r="K24" s="137"/>
      <c r="L24" s="135"/>
      <c r="M24" s="136"/>
      <c r="N24" s="136"/>
      <c r="O24" s="137"/>
      <c r="P24" s="135"/>
      <c r="Q24" s="136"/>
      <c r="R24" s="136"/>
      <c r="S24" s="137"/>
      <c r="T24" s="135"/>
      <c r="U24" s="136"/>
      <c r="V24" s="136"/>
      <c r="W24" s="137"/>
      <c r="X24" s="135"/>
      <c r="Y24" s="136"/>
      <c r="Z24" s="136"/>
      <c r="AA24" s="137"/>
      <c r="AB24" s="135"/>
      <c r="AC24" s="136"/>
      <c r="AD24" s="136"/>
      <c r="AE24" s="228" t="s">
        <v>83</v>
      </c>
      <c r="AF24" s="247" t="s">
        <v>26</v>
      </c>
      <c r="AG24" s="136" t="s">
        <v>26</v>
      </c>
      <c r="AH24" s="136" t="s">
        <v>26</v>
      </c>
      <c r="AI24" s="137" t="s">
        <v>26</v>
      </c>
      <c r="AJ24" s="229">
        <v>11</v>
      </c>
      <c r="AK24" s="227">
        <v>11</v>
      </c>
      <c r="AL24" s="227">
        <v>11</v>
      </c>
      <c r="AM24" s="228">
        <v>11</v>
      </c>
      <c r="AN24" s="229">
        <v>11</v>
      </c>
      <c r="AO24" s="227">
        <v>11</v>
      </c>
      <c r="AP24" s="227">
        <v>11</v>
      </c>
      <c r="AQ24" s="228">
        <v>11</v>
      </c>
      <c r="AR24" s="229" t="s">
        <v>25</v>
      </c>
      <c r="AS24" s="227" t="s">
        <v>25</v>
      </c>
      <c r="AT24" s="227" t="s">
        <v>25</v>
      </c>
      <c r="AU24" s="228" t="s">
        <v>26</v>
      </c>
      <c r="AV24" s="135">
        <v>30</v>
      </c>
      <c r="AW24" s="136">
        <v>30</v>
      </c>
      <c r="AX24" s="136">
        <v>30</v>
      </c>
      <c r="AY24" s="137">
        <v>30</v>
      </c>
      <c r="AZ24" s="135">
        <v>30</v>
      </c>
      <c r="BA24" s="136">
        <v>30</v>
      </c>
      <c r="BB24" s="136">
        <v>30</v>
      </c>
      <c r="BC24" s="137">
        <v>30</v>
      </c>
      <c r="BD24" s="135">
        <v>30</v>
      </c>
      <c r="BE24" s="136">
        <v>30</v>
      </c>
      <c r="BF24" s="136">
        <v>30</v>
      </c>
      <c r="BG24" s="137">
        <v>30</v>
      </c>
      <c r="BH24" s="229" t="s">
        <v>24</v>
      </c>
      <c r="BI24" s="136" t="s">
        <v>28</v>
      </c>
      <c r="BJ24" s="136" t="s">
        <v>28</v>
      </c>
      <c r="BK24" s="137" t="s">
        <v>82</v>
      </c>
      <c r="BL24" s="135"/>
      <c r="BM24" s="136"/>
      <c r="BN24" s="136"/>
      <c r="BO24" s="137"/>
      <c r="BP24" s="135"/>
      <c r="BQ24" s="136"/>
      <c r="BR24" s="136"/>
      <c r="BS24" s="137"/>
      <c r="BT24" s="135"/>
      <c r="BU24" s="136"/>
      <c r="BV24" s="136"/>
      <c r="BW24" s="137"/>
      <c r="BX24" s="135"/>
      <c r="BY24" s="136"/>
      <c r="BZ24" s="136"/>
      <c r="CA24" s="137"/>
      <c r="CB24" s="135"/>
      <c r="CC24" s="136"/>
      <c r="CD24" s="136"/>
      <c r="CE24" s="137"/>
      <c r="CF24" s="416"/>
      <c r="CG24" s="417"/>
      <c r="CH24" s="417"/>
      <c r="CI24" s="418"/>
      <c r="CJ24" s="416"/>
      <c r="CK24" s="417"/>
      <c r="CL24" s="417"/>
      <c r="CM24" s="418"/>
      <c r="CN24" s="436">
        <f t="shared" si="1"/>
        <v>0</v>
      </c>
      <c r="CO24" s="436"/>
      <c r="CP24" s="436"/>
      <c r="CQ24" s="436"/>
      <c r="CR24" s="436"/>
      <c r="CS24" s="436"/>
    </row>
    <row r="25" spans="1:97" customFormat="1" x14ac:dyDescent="0.35">
      <c r="A25" s="212">
        <v>1.1111111111111112E-2</v>
      </c>
      <c r="B25" s="95">
        <f t="shared" si="0"/>
        <v>0.29166666666197771</v>
      </c>
      <c r="C25" s="214" t="str">
        <f>IF(ISNA(VLOOKUP(D25,[2]listing!$A$1:$E$80,4,FALSE)),"NN",VLOOKUP(D25,[2]listing!$A$1:$E$80,4,FALSE))</f>
        <v>NN</v>
      </c>
      <c r="D25" s="245"/>
      <c r="E25" s="302">
        <v>36526.583333333336</v>
      </c>
      <c r="F25" s="298">
        <v>36526.905555555553</v>
      </c>
      <c r="G25" s="299">
        <v>4.1666666666666664E-2</v>
      </c>
      <c r="H25" s="222" t="str" cm="1">
        <f t="array" ref="H25">IF(SUMPRODUCT(--ISNUMBER(SEARCH(BOUTIQUES,D25))) &gt;0, "XC",IF(ISNUMBER(SEARCH("pool",D25)),"P",IF(ISNUMBER(SEARCH("int",D25)),"I",IF(ISNUMBER(SEARCH("HAP",$G$1))," "))))</f>
        <v xml:space="preserve"> </v>
      </c>
      <c r="I25" s="243"/>
      <c r="J25" s="136"/>
      <c r="K25" s="137"/>
      <c r="L25" s="135"/>
      <c r="M25" s="136"/>
      <c r="N25" s="136"/>
      <c r="O25" s="137"/>
      <c r="P25" s="135"/>
      <c r="Q25" s="136"/>
      <c r="R25" s="136"/>
      <c r="S25" s="137"/>
      <c r="T25" s="135"/>
      <c r="U25" s="136"/>
      <c r="V25" s="136"/>
      <c r="W25" s="137"/>
      <c r="X25" s="135"/>
      <c r="Y25" s="136"/>
      <c r="Z25" s="136"/>
      <c r="AA25" s="137"/>
      <c r="AB25" s="135"/>
      <c r="AC25" s="136"/>
      <c r="AD25" s="136"/>
      <c r="AE25" s="228" t="s">
        <v>83</v>
      </c>
      <c r="AF25" s="247" t="s">
        <v>26</v>
      </c>
      <c r="AG25" s="136" t="s">
        <v>26</v>
      </c>
      <c r="AH25" s="136" t="s">
        <v>26</v>
      </c>
      <c r="AI25" s="137" t="s">
        <v>26</v>
      </c>
      <c r="AJ25" s="229">
        <v>23</v>
      </c>
      <c r="AK25" s="227">
        <v>23</v>
      </c>
      <c r="AL25" s="227">
        <v>23</v>
      </c>
      <c r="AM25" s="228">
        <v>23</v>
      </c>
      <c r="AN25" s="229">
        <v>23</v>
      </c>
      <c r="AO25" s="227">
        <v>23</v>
      </c>
      <c r="AP25" s="227">
        <v>23</v>
      </c>
      <c r="AQ25" s="228">
        <v>23</v>
      </c>
      <c r="AR25" s="229" t="s">
        <v>25</v>
      </c>
      <c r="AS25" s="227" t="s">
        <v>25</v>
      </c>
      <c r="AT25" s="227" t="s">
        <v>25</v>
      </c>
      <c r="AU25" s="228" t="s">
        <v>26</v>
      </c>
      <c r="AV25" s="135">
        <v>37</v>
      </c>
      <c r="AW25" s="136">
        <v>37</v>
      </c>
      <c r="AX25" s="136">
        <v>37</v>
      </c>
      <c r="AY25" s="137">
        <v>37</v>
      </c>
      <c r="AZ25" s="135">
        <v>37</v>
      </c>
      <c r="BA25" s="136">
        <v>37</v>
      </c>
      <c r="BB25" s="136">
        <v>37</v>
      </c>
      <c r="BC25" s="137">
        <v>37</v>
      </c>
      <c r="BD25" s="135">
        <v>37</v>
      </c>
      <c r="BE25" s="136">
        <v>37</v>
      </c>
      <c r="BF25" s="136">
        <v>37</v>
      </c>
      <c r="BG25" s="137">
        <v>37</v>
      </c>
      <c r="BH25" s="229" t="s">
        <v>24</v>
      </c>
      <c r="BI25" s="136" t="s">
        <v>28</v>
      </c>
      <c r="BJ25" s="136" t="s">
        <v>28</v>
      </c>
      <c r="BK25" s="137" t="s">
        <v>82</v>
      </c>
      <c r="BL25" s="135"/>
      <c r="BM25" s="136"/>
      <c r="BN25" s="136"/>
      <c r="BO25" s="137"/>
      <c r="BP25" s="135"/>
      <c r="BQ25" s="136"/>
      <c r="BR25" s="136"/>
      <c r="BS25" s="137"/>
      <c r="BT25" s="135"/>
      <c r="BU25" s="136"/>
      <c r="BV25" s="136"/>
      <c r="BW25" s="137"/>
      <c r="BX25" s="135"/>
      <c r="BY25" s="136"/>
      <c r="BZ25" s="136"/>
      <c r="CA25" s="137"/>
      <c r="CB25" s="135"/>
      <c r="CC25" s="136"/>
      <c r="CD25" s="136"/>
      <c r="CE25" s="137"/>
      <c r="CF25" s="416"/>
      <c r="CG25" s="417"/>
      <c r="CH25" s="417"/>
      <c r="CI25" s="418"/>
      <c r="CJ25" s="430"/>
      <c r="CK25" s="431"/>
      <c r="CL25" s="431"/>
      <c r="CM25" s="432"/>
      <c r="CN25" s="436">
        <f t="shared" si="1"/>
        <v>0</v>
      </c>
      <c r="CO25" s="436"/>
      <c r="CP25" s="436"/>
      <c r="CQ25" s="436"/>
      <c r="CR25" s="436"/>
      <c r="CS25" s="436"/>
    </row>
    <row r="26" spans="1:97" customFormat="1" x14ac:dyDescent="0.35">
      <c r="A26" s="212">
        <v>1.1111111111111112E-2</v>
      </c>
      <c r="B26" s="95">
        <f t="shared" si="0"/>
        <v>0.29166666666197771</v>
      </c>
      <c r="C26" s="214" t="str">
        <f>IF(ISNA(VLOOKUP(D26,[2]listing!$A$1:$E$80,4,FALSE)),"NN",VLOOKUP(D26,[2]listing!$A$1:$E$80,4,FALSE))</f>
        <v>NN</v>
      </c>
      <c r="D26" s="245"/>
      <c r="E26" s="302">
        <v>36526.583333333336</v>
      </c>
      <c r="F26" s="298">
        <v>36526.905555555553</v>
      </c>
      <c r="G26" s="299">
        <v>4.1666666666666664E-2</v>
      </c>
      <c r="H26" s="222" t="str" cm="1">
        <f t="array" ref="H26">IF(SUMPRODUCT(--ISNUMBER(SEARCH(BOUTIQUES,D26))) &gt;0, "XC",IF(ISNUMBER(SEARCH("pool",D26)),"P",IF(ISNUMBER(SEARCH("int",D26)),"I",IF(ISNUMBER(SEARCH("HAP",$G$1))," "))))</f>
        <v xml:space="preserve"> </v>
      </c>
      <c r="I26" s="243"/>
      <c r="J26" s="136"/>
      <c r="K26" s="137"/>
      <c r="L26" s="135"/>
      <c r="M26" s="136"/>
      <c r="N26" s="136"/>
      <c r="O26" s="137"/>
      <c r="P26" s="135"/>
      <c r="Q26" s="136"/>
      <c r="R26" s="136"/>
      <c r="S26" s="137"/>
      <c r="T26" s="135"/>
      <c r="U26" s="136"/>
      <c r="V26" s="136"/>
      <c r="W26" s="137"/>
      <c r="X26" s="135"/>
      <c r="Y26" s="136"/>
      <c r="Z26" s="136"/>
      <c r="AA26" s="137"/>
      <c r="AB26" s="135"/>
      <c r="AC26" s="136"/>
      <c r="AD26" s="136"/>
      <c r="AE26" s="137" t="s">
        <v>83</v>
      </c>
      <c r="AF26" s="244" t="s">
        <v>26</v>
      </c>
      <c r="AG26" s="136" t="s">
        <v>26</v>
      </c>
      <c r="AH26" s="136" t="s">
        <v>26</v>
      </c>
      <c r="AI26" s="137" t="s">
        <v>26</v>
      </c>
      <c r="AJ26" s="135">
        <v>35</v>
      </c>
      <c r="AK26" s="136">
        <v>35</v>
      </c>
      <c r="AL26" s="136">
        <v>35</v>
      </c>
      <c r="AM26" s="137">
        <v>35</v>
      </c>
      <c r="AN26" s="135">
        <v>35</v>
      </c>
      <c r="AO26" s="136">
        <v>35</v>
      </c>
      <c r="AP26" s="136">
        <v>35</v>
      </c>
      <c r="AQ26" s="137">
        <v>35</v>
      </c>
      <c r="AR26" s="229" t="s">
        <v>25</v>
      </c>
      <c r="AS26" s="227" t="s">
        <v>25</v>
      </c>
      <c r="AT26" s="227" t="s">
        <v>25</v>
      </c>
      <c r="AU26" s="228" t="s">
        <v>26</v>
      </c>
      <c r="AV26" s="135">
        <v>12</v>
      </c>
      <c r="AW26" s="136">
        <v>12</v>
      </c>
      <c r="AX26" s="136">
        <v>12</v>
      </c>
      <c r="AY26" s="137">
        <v>12</v>
      </c>
      <c r="AZ26" s="135">
        <v>12</v>
      </c>
      <c r="BA26" s="136">
        <v>12</v>
      </c>
      <c r="BB26" s="136">
        <v>12</v>
      </c>
      <c r="BC26" s="137">
        <v>12</v>
      </c>
      <c r="BD26" s="135">
        <v>12</v>
      </c>
      <c r="BE26" s="136">
        <v>12</v>
      </c>
      <c r="BF26" s="136">
        <v>12</v>
      </c>
      <c r="BG26" s="137">
        <v>12</v>
      </c>
      <c r="BH26" s="229" t="s">
        <v>24</v>
      </c>
      <c r="BI26" s="136" t="s">
        <v>28</v>
      </c>
      <c r="BJ26" s="136" t="s">
        <v>28</v>
      </c>
      <c r="BK26" s="137" t="s">
        <v>82</v>
      </c>
      <c r="BL26" s="135"/>
      <c r="BM26" s="136"/>
      <c r="BN26" s="136"/>
      <c r="BO26" s="137"/>
      <c r="BP26" s="135"/>
      <c r="BQ26" s="136"/>
      <c r="BR26" s="136"/>
      <c r="BS26" s="137"/>
      <c r="BT26" s="135"/>
      <c r="BU26" s="136"/>
      <c r="BV26" s="136"/>
      <c r="BW26" s="137"/>
      <c r="BX26" s="135"/>
      <c r="BY26" s="136"/>
      <c r="BZ26" s="136"/>
      <c r="CA26" s="137"/>
      <c r="CB26" s="135"/>
      <c r="CC26" s="136"/>
      <c r="CD26" s="136"/>
      <c r="CE26" s="137"/>
      <c r="CF26" s="416"/>
      <c r="CG26" s="417"/>
      <c r="CH26" s="417"/>
      <c r="CI26" s="418"/>
      <c r="CJ26" s="430"/>
      <c r="CK26" s="431"/>
      <c r="CL26" s="431"/>
      <c r="CM26" s="432"/>
      <c r="CN26" s="436">
        <f t="shared" si="1"/>
        <v>0</v>
      </c>
      <c r="CO26" s="436"/>
      <c r="CP26" s="436"/>
      <c r="CQ26" s="436"/>
      <c r="CR26" s="436"/>
      <c r="CS26" s="436"/>
    </row>
    <row r="27" spans="1:97" customFormat="1" x14ac:dyDescent="0.35">
      <c r="A27" s="212">
        <v>1.1111111111111112E-2</v>
      </c>
      <c r="B27" s="95">
        <f t="shared" si="0"/>
        <v>0.29166666666197771</v>
      </c>
      <c r="C27" s="214" t="str">
        <f>IF(ISNA(VLOOKUP(D27,[2]listing!$A$1:$E$80,4,FALSE)),"NN",VLOOKUP(D27,[2]listing!$A$1:$E$80,4,FALSE))</f>
        <v>NN</v>
      </c>
      <c r="D27" s="245"/>
      <c r="E27" s="302">
        <v>36526.583333333336</v>
      </c>
      <c r="F27" s="298">
        <v>36526.905555555553</v>
      </c>
      <c r="G27" s="299">
        <v>4.1666666666666664E-2</v>
      </c>
      <c r="H27" s="222" t="str" cm="1">
        <f t="array" ref="H27">IF(SUMPRODUCT(--ISNUMBER(SEARCH(BOUTIQUES,D27))) &gt;0, "XC",IF(ISNUMBER(SEARCH("pool",D27)),"P",IF(ISNUMBER(SEARCH("int",D27)),"I",IF(ISNUMBER(SEARCH("HAP",$G$1))," "))))</f>
        <v xml:space="preserve"> </v>
      </c>
      <c r="I27" s="243"/>
      <c r="J27" s="136"/>
      <c r="K27" s="137"/>
      <c r="L27" s="135"/>
      <c r="M27" s="136"/>
      <c r="N27" s="136"/>
      <c r="O27" s="137"/>
      <c r="P27" s="135"/>
      <c r="Q27" s="136"/>
      <c r="R27" s="136"/>
      <c r="S27" s="137"/>
      <c r="T27" s="135"/>
      <c r="U27" s="136"/>
      <c r="V27" s="136"/>
      <c r="W27" s="137"/>
      <c r="X27" s="135"/>
      <c r="Y27" s="136"/>
      <c r="Z27" s="136"/>
      <c r="AA27" s="137"/>
      <c r="AB27" s="135"/>
      <c r="AC27" s="136"/>
      <c r="AD27" s="136"/>
      <c r="AE27" s="137" t="s">
        <v>83</v>
      </c>
      <c r="AF27" s="244" t="s">
        <v>26</v>
      </c>
      <c r="AG27" s="136" t="s">
        <v>26</v>
      </c>
      <c r="AH27" s="136" t="s">
        <v>26</v>
      </c>
      <c r="AI27" s="137" t="s">
        <v>26</v>
      </c>
      <c r="AJ27" s="135">
        <v>37</v>
      </c>
      <c r="AK27" s="136">
        <v>37</v>
      </c>
      <c r="AL27" s="136">
        <v>37</v>
      </c>
      <c r="AM27" s="137">
        <v>37</v>
      </c>
      <c r="AN27" s="135">
        <v>37</v>
      </c>
      <c r="AO27" s="136">
        <v>37</v>
      </c>
      <c r="AP27" s="136">
        <v>37</v>
      </c>
      <c r="AQ27" s="137">
        <v>37</v>
      </c>
      <c r="AR27" s="229" t="s">
        <v>25</v>
      </c>
      <c r="AS27" s="227" t="s">
        <v>25</v>
      </c>
      <c r="AT27" s="227" t="s">
        <v>25</v>
      </c>
      <c r="AU27" s="228" t="s">
        <v>26</v>
      </c>
      <c r="AV27" s="135">
        <v>11</v>
      </c>
      <c r="AW27" s="136">
        <v>11</v>
      </c>
      <c r="AX27" s="136">
        <v>11</v>
      </c>
      <c r="AY27" s="137">
        <v>11</v>
      </c>
      <c r="AZ27" s="135">
        <v>11</v>
      </c>
      <c r="BA27" s="136">
        <v>11</v>
      </c>
      <c r="BB27" s="136">
        <v>11</v>
      </c>
      <c r="BC27" s="137">
        <v>11</v>
      </c>
      <c r="BD27" s="135">
        <v>11</v>
      </c>
      <c r="BE27" s="136">
        <v>11</v>
      </c>
      <c r="BF27" s="136">
        <v>11</v>
      </c>
      <c r="BG27" s="137">
        <v>11</v>
      </c>
      <c r="BH27" s="229" t="s">
        <v>24</v>
      </c>
      <c r="BI27" s="136" t="s">
        <v>28</v>
      </c>
      <c r="BJ27" s="136" t="s">
        <v>28</v>
      </c>
      <c r="BK27" s="137" t="s">
        <v>82</v>
      </c>
      <c r="BL27" s="135"/>
      <c r="BM27" s="136"/>
      <c r="BN27" s="136"/>
      <c r="BO27" s="137"/>
      <c r="BP27" s="135"/>
      <c r="BQ27" s="136"/>
      <c r="BR27" s="136"/>
      <c r="BS27" s="137"/>
      <c r="BT27" s="135"/>
      <c r="BU27" s="136"/>
      <c r="BV27" s="136"/>
      <c r="BW27" s="137"/>
      <c r="BX27" s="135"/>
      <c r="BY27" s="136"/>
      <c r="BZ27" s="136"/>
      <c r="CA27" s="137"/>
      <c r="CB27" s="135"/>
      <c r="CC27" s="136"/>
      <c r="CD27" s="136"/>
      <c r="CE27" s="137"/>
      <c r="CF27" s="416"/>
      <c r="CG27" s="417"/>
      <c r="CH27" s="417"/>
      <c r="CI27" s="418"/>
      <c r="CJ27" s="430"/>
      <c r="CK27" s="431"/>
      <c r="CL27" s="431"/>
      <c r="CM27" s="432"/>
      <c r="CN27" s="436">
        <f t="shared" si="1"/>
        <v>0</v>
      </c>
      <c r="CO27" s="436"/>
      <c r="CP27" s="436"/>
      <c r="CQ27" s="436"/>
      <c r="CR27" s="436"/>
      <c r="CS27" s="436"/>
    </row>
    <row r="28" spans="1:97" customFormat="1" x14ac:dyDescent="0.35">
      <c r="A28" s="212">
        <v>1.1111111111111112E-2</v>
      </c>
      <c r="B28" s="95">
        <f t="shared" si="0"/>
        <v>0.29166666666197771</v>
      </c>
      <c r="C28" s="214" t="str">
        <f>IF(ISNA(VLOOKUP(D28,[2]listing!$A$1:$E$80,4,FALSE)),"NN",VLOOKUP(D28,[2]listing!$A$1:$E$80,4,FALSE))</f>
        <v>NN</v>
      </c>
      <c r="D28" s="245"/>
      <c r="E28" s="302">
        <v>36526.583333333336</v>
      </c>
      <c r="F28" s="298">
        <v>36526.905555555553</v>
      </c>
      <c r="G28" s="299">
        <v>4.1666666666666664E-2</v>
      </c>
      <c r="H28" s="222" t="str" cm="1">
        <f t="array" ref="H28">IF(SUMPRODUCT(--ISNUMBER(SEARCH(BOUTIQUES,D28))) &gt;0, "XC",IF(ISNUMBER(SEARCH("pool",D28)),"P",IF(ISNUMBER(SEARCH("int",D28)),"I",IF(ISNUMBER(SEARCH("HAP",$G$1))," "))))</f>
        <v xml:space="preserve"> </v>
      </c>
      <c r="I28" s="248"/>
      <c r="J28" s="249"/>
      <c r="K28" s="250"/>
      <c r="L28" s="251"/>
      <c r="M28" s="249"/>
      <c r="N28" s="249"/>
      <c r="O28" s="250"/>
      <c r="P28" s="251"/>
      <c r="Q28" s="249"/>
      <c r="R28" s="249"/>
      <c r="S28" s="250"/>
      <c r="T28" s="251"/>
      <c r="U28" s="249"/>
      <c r="V28" s="249"/>
      <c r="W28" s="250"/>
      <c r="X28" s="251"/>
      <c r="Y28" s="249"/>
      <c r="Z28" s="249"/>
      <c r="AA28" s="250"/>
      <c r="AB28" s="135"/>
      <c r="AC28" s="136"/>
      <c r="AD28" s="136"/>
      <c r="AE28" s="137" t="s">
        <v>83</v>
      </c>
      <c r="AF28" s="244" t="s">
        <v>26</v>
      </c>
      <c r="AG28" s="136" t="s">
        <v>26</v>
      </c>
      <c r="AH28" s="136" t="s">
        <v>26</v>
      </c>
      <c r="AI28" s="137" t="s">
        <v>26</v>
      </c>
      <c r="AJ28" s="135">
        <v>30</v>
      </c>
      <c r="AK28" s="136">
        <v>30</v>
      </c>
      <c r="AL28" s="136">
        <v>30</v>
      </c>
      <c r="AM28" s="137">
        <v>30</v>
      </c>
      <c r="AN28" s="135">
        <v>30</v>
      </c>
      <c r="AO28" s="136">
        <v>30</v>
      </c>
      <c r="AP28" s="136">
        <v>30</v>
      </c>
      <c r="AQ28" s="137">
        <v>30</v>
      </c>
      <c r="AR28" s="229" t="s">
        <v>25</v>
      </c>
      <c r="AS28" s="227" t="s">
        <v>25</v>
      </c>
      <c r="AT28" s="227" t="s">
        <v>25</v>
      </c>
      <c r="AU28" s="228" t="s">
        <v>26</v>
      </c>
      <c r="AV28" s="135">
        <v>20</v>
      </c>
      <c r="AW28" s="136">
        <v>20</v>
      </c>
      <c r="AX28" s="136">
        <v>20</v>
      </c>
      <c r="AY28" s="137">
        <v>20</v>
      </c>
      <c r="AZ28" s="135">
        <v>20</v>
      </c>
      <c r="BA28" s="136">
        <v>20</v>
      </c>
      <c r="BB28" s="136">
        <v>20</v>
      </c>
      <c r="BC28" s="137">
        <v>20</v>
      </c>
      <c r="BD28" s="135">
        <v>20</v>
      </c>
      <c r="BE28" s="136">
        <v>20</v>
      </c>
      <c r="BF28" s="136">
        <v>20</v>
      </c>
      <c r="BG28" s="137">
        <v>20</v>
      </c>
      <c r="BH28" s="229" t="s">
        <v>24</v>
      </c>
      <c r="BI28" s="136" t="s">
        <v>28</v>
      </c>
      <c r="BJ28" s="136" t="s">
        <v>28</v>
      </c>
      <c r="BK28" s="137" t="s">
        <v>82</v>
      </c>
      <c r="BL28" s="135"/>
      <c r="BM28" s="136"/>
      <c r="BN28" s="136"/>
      <c r="BO28" s="137"/>
      <c r="BP28" s="135"/>
      <c r="BQ28" s="136"/>
      <c r="BR28" s="136"/>
      <c r="BS28" s="137"/>
      <c r="BT28" s="245"/>
      <c r="BU28" s="136"/>
      <c r="BV28" s="136"/>
      <c r="BW28" s="252"/>
      <c r="BX28" s="135"/>
      <c r="BY28" s="136"/>
      <c r="BZ28" s="136"/>
      <c r="CA28" s="137"/>
      <c r="CB28" s="135"/>
      <c r="CC28" s="136"/>
      <c r="CD28" s="136"/>
      <c r="CE28" s="137"/>
      <c r="CF28" s="416"/>
      <c r="CG28" s="417"/>
      <c r="CH28" s="417"/>
      <c r="CI28" s="418"/>
      <c r="CJ28" s="430"/>
      <c r="CK28" s="431"/>
      <c r="CL28" s="431"/>
      <c r="CM28" s="432"/>
      <c r="CN28" s="436">
        <f t="shared" si="1"/>
        <v>0</v>
      </c>
      <c r="CO28" s="436"/>
      <c r="CP28" s="436"/>
      <c r="CQ28" s="436"/>
      <c r="CR28" s="436"/>
      <c r="CS28" s="436"/>
    </row>
    <row r="29" spans="1:97" customFormat="1" x14ac:dyDescent="0.35">
      <c r="A29" s="212">
        <v>1.1111111111111112E-2</v>
      </c>
      <c r="B29" s="95">
        <f t="shared" si="0"/>
        <v>0.29166666666925367</v>
      </c>
      <c r="C29" s="214" t="str">
        <f>IF(ISNA(VLOOKUP(D29,[2]listing!$A$1:$E$80,4,FALSE)),"NN",VLOOKUP(D29,[2]listing!$A$1:$E$80,4,FALSE))</f>
        <v>NN</v>
      </c>
      <c r="D29" s="245"/>
      <c r="E29" s="300">
        <v>36526.625</v>
      </c>
      <c r="F29" s="298">
        <v>36526.947222222225</v>
      </c>
      <c r="G29" s="299">
        <v>4.1666666666666664E-2</v>
      </c>
      <c r="H29" s="222" t="str" cm="1">
        <f t="array" ref="H29">IF(SUMPRODUCT(--ISNUMBER(SEARCH(BOUTIQUES,D29))) &gt;0, "XC",IF(ISNUMBER(SEARCH("pool",D29)),"P",IF(ISNUMBER(SEARCH("int",D29)),"I",IF(ISNUMBER(SEARCH("HAP",$G$1))," "))))</f>
        <v xml:space="preserve"> </v>
      </c>
      <c r="I29" s="243"/>
      <c r="J29" s="136"/>
      <c r="K29" s="137"/>
      <c r="L29" s="135"/>
      <c r="M29" s="136"/>
      <c r="N29" s="136"/>
      <c r="O29" s="137"/>
      <c r="P29" s="135"/>
      <c r="Q29" s="136"/>
      <c r="R29" s="136"/>
      <c r="S29" s="137"/>
      <c r="T29" s="135"/>
      <c r="U29" s="136"/>
      <c r="V29" s="136"/>
      <c r="W29" s="137"/>
      <c r="X29" s="135"/>
      <c r="Y29" s="136"/>
      <c r="Z29" s="136"/>
      <c r="AA29" s="137"/>
      <c r="AB29" s="135"/>
      <c r="AC29" s="136"/>
      <c r="AD29" s="136"/>
      <c r="AE29" s="137"/>
      <c r="AF29" s="135"/>
      <c r="AG29" s="136"/>
      <c r="AH29" s="136"/>
      <c r="AI29" s="137" t="s">
        <v>83</v>
      </c>
      <c r="AJ29" s="244" t="s">
        <v>26</v>
      </c>
      <c r="AK29" s="136" t="s">
        <v>26</v>
      </c>
      <c r="AL29" s="136" t="s">
        <v>26</v>
      </c>
      <c r="AM29" s="137" t="s">
        <v>26</v>
      </c>
      <c r="AN29" s="135" t="s">
        <v>26</v>
      </c>
      <c r="AO29" s="136" t="s">
        <v>26</v>
      </c>
      <c r="AP29" s="136" t="s">
        <v>26</v>
      </c>
      <c r="AQ29" s="137" t="s">
        <v>26</v>
      </c>
      <c r="AR29" s="229" t="s">
        <v>25</v>
      </c>
      <c r="AS29" s="227" t="s">
        <v>25</v>
      </c>
      <c r="AT29" s="227" t="s">
        <v>25</v>
      </c>
      <c r="AU29" s="228" t="s">
        <v>26</v>
      </c>
      <c r="AV29" s="229">
        <v>35</v>
      </c>
      <c r="AW29" s="227">
        <v>35</v>
      </c>
      <c r="AX29" s="227">
        <v>35</v>
      </c>
      <c r="AY29" s="228">
        <v>35</v>
      </c>
      <c r="AZ29" s="229">
        <v>35</v>
      </c>
      <c r="BA29" s="227">
        <v>35</v>
      </c>
      <c r="BB29" s="227">
        <v>35</v>
      </c>
      <c r="BC29" s="228">
        <v>35</v>
      </c>
      <c r="BD29" s="229">
        <v>35</v>
      </c>
      <c r="BE29" s="227">
        <v>35</v>
      </c>
      <c r="BF29" s="227">
        <v>35</v>
      </c>
      <c r="BG29" s="228">
        <v>35</v>
      </c>
      <c r="BH29" s="229" t="s">
        <v>24</v>
      </c>
      <c r="BI29" s="136" t="s">
        <v>28</v>
      </c>
      <c r="BJ29" s="136" t="s">
        <v>28</v>
      </c>
      <c r="BK29" s="137" t="s">
        <v>26</v>
      </c>
      <c r="BL29" s="136" t="s">
        <v>26</v>
      </c>
      <c r="BM29" s="136" t="s">
        <v>26</v>
      </c>
      <c r="BN29" s="136" t="s">
        <v>26</v>
      </c>
      <c r="BO29" s="137" t="s">
        <v>82</v>
      </c>
      <c r="BP29" s="135"/>
      <c r="BQ29" s="136"/>
      <c r="BR29" s="136"/>
      <c r="BS29" s="137"/>
      <c r="BT29" s="135"/>
      <c r="BU29" s="136"/>
      <c r="BV29" s="136"/>
      <c r="BW29" s="137"/>
      <c r="BX29" s="135"/>
      <c r="BY29" s="136"/>
      <c r="BZ29" s="136"/>
      <c r="CA29" s="137"/>
      <c r="CB29" s="135"/>
      <c r="CC29" s="136"/>
      <c r="CD29" s="136"/>
      <c r="CE29" s="137"/>
      <c r="CF29" s="416"/>
      <c r="CG29" s="417"/>
      <c r="CH29" s="417"/>
      <c r="CI29" s="418"/>
      <c r="CJ29" s="430"/>
      <c r="CK29" s="431"/>
      <c r="CL29" s="431"/>
      <c r="CM29" s="432"/>
      <c r="CN29" s="422">
        <f t="shared" si="1"/>
        <v>0</v>
      </c>
      <c r="CO29" s="423"/>
      <c r="CP29" s="423"/>
      <c r="CQ29" s="423"/>
      <c r="CR29" s="423"/>
      <c r="CS29" s="424"/>
    </row>
    <row r="30" spans="1:97" customFormat="1" ht="15.75" customHeight="1" x14ac:dyDescent="0.35">
      <c r="A30" s="212">
        <v>1.1111111111111112E-2</v>
      </c>
      <c r="B30" s="95">
        <f t="shared" si="0"/>
        <v>0.29166666666925367</v>
      </c>
      <c r="C30" s="214" t="str">
        <f>IF(ISNA(VLOOKUP(D30,[2]listing!$A$1:$E$80,4,FALSE)),"NN",VLOOKUP(D30,[2]listing!$A$1:$E$80,4,FALSE))</f>
        <v>NN</v>
      </c>
      <c r="D30" s="245"/>
      <c r="E30" s="300">
        <v>36526.625</v>
      </c>
      <c r="F30" s="298">
        <v>36526.947222222225</v>
      </c>
      <c r="G30" s="299">
        <v>4.1666666666666664E-2</v>
      </c>
      <c r="H30" s="222" t="str" cm="1">
        <f t="array" ref="H30">IF(SUMPRODUCT(--ISNUMBER(SEARCH(BOUTIQUES,D30))) &gt;0, "XC",IF(ISNUMBER(SEARCH("pool",D30)),"P",IF(ISNUMBER(SEARCH("int",D30)),"I",IF(ISNUMBER(SEARCH("HAP",$G$1))," "))))</f>
        <v xml:space="preserve"> </v>
      </c>
      <c r="I30" s="243"/>
      <c r="J30" s="136"/>
      <c r="K30" s="137"/>
      <c r="L30" s="135"/>
      <c r="M30" s="136"/>
      <c r="N30" s="136"/>
      <c r="O30" s="137"/>
      <c r="P30" s="135"/>
      <c r="Q30" s="136"/>
      <c r="R30" s="136"/>
      <c r="S30" s="137"/>
      <c r="T30" s="135"/>
      <c r="U30" s="136"/>
      <c r="V30" s="136"/>
      <c r="W30" s="137"/>
      <c r="X30" s="135"/>
      <c r="Y30" s="136"/>
      <c r="Z30" s="136"/>
      <c r="AA30" s="137"/>
      <c r="AB30" s="135"/>
      <c r="AC30" s="136"/>
      <c r="AD30" s="136"/>
      <c r="AE30" s="137"/>
      <c r="AF30" s="135"/>
      <c r="AG30" s="136"/>
      <c r="AH30" s="136"/>
      <c r="AI30" s="137" t="s">
        <v>83</v>
      </c>
      <c r="AJ30" s="244" t="s">
        <v>26</v>
      </c>
      <c r="AK30" s="136" t="s">
        <v>26</v>
      </c>
      <c r="AL30" s="136" t="s">
        <v>26</v>
      </c>
      <c r="AM30" s="137" t="s">
        <v>26</v>
      </c>
      <c r="AN30" s="135" t="s">
        <v>26</v>
      </c>
      <c r="AO30" s="136" t="s">
        <v>26</v>
      </c>
      <c r="AP30" s="136" t="s">
        <v>26</v>
      </c>
      <c r="AQ30" s="137" t="s">
        <v>26</v>
      </c>
      <c r="AR30" s="229" t="s">
        <v>25</v>
      </c>
      <c r="AS30" s="227" t="s">
        <v>25</v>
      </c>
      <c r="AT30" s="227" t="s">
        <v>25</v>
      </c>
      <c r="AU30" s="228" t="s">
        <v>26</v>
      </c>
      <c r="AV30" s="229">
        <v>23</v>
      </c>
      <c r="AW30" s="227">
        <v>23</v>
      </c>
      <c r="AX30" s="227">
        <v>23</v>
      </c>
      <c r="AY30" s="228">
        <v>23</v>
      </c>
      <c r="AZ30" s="229">
        <v>23</v>
      </c>
      <c r="BA30" s="227">
        <v>23</v>
      </c>
      <c r="BB30" s="227">
        <v>23</v>
      </c>
      <c r="BC30" s="228">
        <v>23</v>
      </c>
      <c r="BD30" s="229">
        <v>23</v>
      </c>
      <c r="BE30" s="227">
        <v>23</v>
      </c>
      <c r="BF30" s="227">
        <v>23</v>
      </c>
      <c r="BG30" s="228">
        <v>23</v>
      </c>
      <c r="BH30" s="229" t="s">
        <v>24</v>
      </c>
      <c r="BI30" s="136" t="s">
        <v>28</v>
      </c>
      <c r="BJ30" s="136" t="s">
        <v>28</v>
      </c>
      <c r="BK30" s="137" t="s">
        <v>26</v>
      </c>
      <c r="BL30" s="136" t="s">
        <v>26</v>
      </c>
      <c r="BM30" s="136" t="s">
        <v>26</v>
      </c>
      <c r="BN30" s="136" t="s">
        <v>26</v>
      </c>
      <c r="BO30" s="137" t="s">
        <v>82</v>
      </c>
      <c r="BP30" s="135"/>
      <c r="BQ30" s="136"/>
      <c r="BR30" s="136"/>
      <c r="BS30" s="137"/>
      <c r="BT30" s="135"/>
      <c r="BU30" s="136"/>
      <c r="BV30" s="136"/>
      <c r="BW30" s="137"/>
      <c r="BX30" s="135"/>
      <c r="BY30" s="136"/>
      <c r="BZ30" s="136"/>
      <c r="CA30" s="137"/>
      <c r="CB30" s="135"/>
      <c r="CC30" s="136"/>
      <c r="CD30" s="136"/>
      <c r="CE30" s="137"/>
      <c r="CF30" s="430"/>
      <c r="CG30" s="431"/>
      <c r="CH30" s="431"/>
      <c r="CI30" s="432"/>
      <c r="CJ30" s="430"/>
      <c r="CK30" s="431"/>
      <c r="CL30" s="431"/>
      <c r="CM30" s="432"/>
      <c r="CN30" s="436">
        <f t="shared" si="1"/>
        <v>0</v>
      </c>
      <c r="CO30" s="436"/>
      <c r="CP30" s="436"/>
      <c r="CQ30" s="436"/>
      <c r="CR30" s="436"/>
      <c r="CS30" s="436"/>
    </row>
    <row r="31" spans="1:97" customFormat="1" ht="15.75" customHeight="1" x14ac:dyDescent="0.35">
      <c r="A31" s="212">
        <v>1.1111111111111112E-2</v>
      </c>
      <c r="B31" s="95">
        <f t="shared" si="0"/>
        <v>0.29166666666925367</v>
      </c>
      <c r="C31" s="214" t="str">
        <f>IF(ISNA(VLOOKUP(D31,[2]listing!$A$1:$E$80,4,FALSE)),"NN",VLOOKUP(D31,[2]listing!$A$1:$E$80,4,FALSE))</f>
        <v>NN</v>
      </c>
      <c r="D31" s="245"/>
      <c r="E31" s="300">
        <v>36526.625</v>
      </c>
      <c r="F31" s="298">
        <v>36526.947222222225</v>
      </c>
      <c r="G31" s="299">
        <v>4.1666666666666664E-2</v>
      </c>
      <c r="H31" s="222" t="str" cm="1">
        <f t="array" ref="H31">IF(SUMPRODUCT(--ISNUMBER(SEARCH(BOUTIQUES,D31))) &gt;0, "XC",IF(ISNUMBER(SEARCH("pool",D31)),"P",IF(ISNUMBER(SEARCH("int",D31)),"I",IF(ISNUMBER(SEARCH("HAP",$G$1))," "))))</f>
        <v xml:space="preserve"> </v>
      </c>
      <c r="I31" s="243"/>
      <c r="J31" s="136"/>
      <c r="K31" s="137"/>
      <c r="L31" s="135"/>
      <c r="M31" s="136"/>
      <c r="N31" s="136"/>
      <c r="O31" s="137"/>
      <c r="P31" s="135"/>
      <c r="Q31" s="136"/>
      <c r="R31" s="136"/>
      <c r="S31" s="137"/>
      <c r="T31" s="135"/>
      <c r="U31" s="136"/>
      <c r="V31" s="136"/>
      <c r="W31" s="137"/>
      <c r="X31" s="135"/>
      <c r="Y31" s="136"/>
      <c r="Z31" s="136"/>
      <c r="AA31" s="137"/>
      <c r="AB31" s="135"/>
      <c r="AC31" s="136"/>
      <c r="AD31" s="136"/>
      <c r="AE31" s="137"/>
      <c r="AF31" s="135"/>
      <c r="AG31" s="136"/>
      <c r="AH31" s="136"/>
      <c r="AI31" s="137" t="s">
        <v>83</v>
      </c>
      <c r="AJ31" s="244" t="s">
        <v>26</v>
      </c>
      <c r="AK31" s="136" t="s">
        <v>26</v>
      </c>
      <c r="AL31" s="136" t="s">
        <v>26</v>
      </c>
      <c r="AM31" s="137" t="s">
        <v>26</v>
      </c>
      <c r="AN31" s="135" t="s">
        <v>26</v>
      </c>
      <c r="AO31" s="136" t="s">
        <v>26</v>
      </c>
      <c r="AP31" s="136" t="s">
        <v>26</v>
      </c>
      <c r="AQ31" s="137" t="s">
        <v>26</v>
      </c>
      <c r="AR31" s="229" t="s">
        <v>25</v>
      </c>
      <c r="AS31" s="227" t="s">
        <v>25</v>
      </c>
      <c r="AT31" s="227" t="s">
        <v>25</v>
      </c>
      <c r="AU31" s="228" t="s">
        <v>26</v>
      </c>
      <c r="AV31" s="229">
        <v>24</v>
      </c>
      <c r="AW31" s="227">
        <v>24</v>
      </c>
      <c r="AX31" s="227">
        <v>24</v>
      </c>
      <c r="AY31" s="228">
        <v>24</v>
      </c>
      <c r="AZ31" s="229">
        <v>24</v>
      </c>
      <c r="BA31" s="227">
        <v>24</v>
      </c>
      <c r="BB31" s="227">
        <v>24</v>
      </c>
      <c r="BC31" s="228">
        <v>24</v>
      </c>
      <c r="BD31" s="229">
        <v>24</v>
      </c>
      <c r="BE31" s="227">
        <v>24</v>
      </c>
      <c r="BF31" s="227">
        <v>24</v>
      </c>
      <c r="BG31" s="228">
        <v>24</v>
      </c>
      <c r="BH31" s="229" t="s">
        <v>24</v>
      </c>
      <c r="BI31" s="136" t="s">
        <v>28</v>
      </c>
      <c r="BJ31" s="136" t="s">
        <v>28</v>
      </c>
      <c r="BK31" s="137" t="s">
        <v>26</v>
      </c>
      <c r="BL31" s="136" t="s">
        <v>26</v>
      </c>
      <c r="BM31" s="136" t="s">
        <v>26</v>
      </c>
      <c r="BN31" s="136" t="s">
        <v>26</v>
      </c>
      <c r="BO31" s="137" t="s">
        <v>82</v>
      </c>
      <c r="BP31" s="135"/>
      <c r="BQ31" s="136"/>
      <c r="BR31" s="136"/>
      <c r="BS31" s="137"/>
      <c r="BT31" s="135"/>
      <c r="BU31" s="136"/>
      <c r="BV31" s="136"/>
      <c r="BW31" s="137"/>
      <c r="BX31" s="135"/>
      <c r="BY31" s="136"/>
      <c r="BZ31" s="136"/>
      <c r="CA31" s="137"/>
      <c r="CB31" s="135"/>
      <c r="CC31" s="136"/>
      <c r="CD31" s="136"/>
      <c r="CE31" s="137"/>
      <c r="CF31" s="416"/>
      <c r="CG31" s="417"/>
      <c r="CH31" s="417"/>
      <c r="CI31" s="418"/>
      <c r="CJ31" s="430"/>
      <c r="CK31" s="431"/>
      <c r="CL31" s="431"/>
      <c r="CM31" s="432"/>
      <c r="CN31" s="436">
        <f t="shared" si="1"/>
        <v>0</v>
      </c>
      <c r="CO31" s="436"/>
      <c r="CP31" s="436"/>
      <c r="CQ31" s="436"/>
      <c r="CR31" s="436"/>
      <c r="CS31" s="436"/>
    </row>
    <row r="32" spans="1:97" ht="15" customHeight="1" x14ac:dyDescent="0.35">
      <c r="A32" s="212">
        <v>1.1111111111111112E-2</v>
      </c>
      <c r="B32" s="95">
        <f t="shared" si="0"/>
        <v>0.29166666666925367</v>
      </c>
      <c r="C32" s="214" t="str">
        <f>IF(ISNA(VLOOKUP(D32,[2]listing!$A$1:$E$80,4,FALSE)),"NN",VLOOKUP(D32,[2]listing!$A$1:$E$80,4,FALSE))</f>
        <v>NN</v>
      </c>
      <c r="D32" s="245"/>
      <c r="E32" s="300">
        <v>36526.625</v>
      </c>
      <c r="F32" s="298">
        <v>36526.947222222225</v>
      </c>
      <c r="G32" s="299">
        <v>4.1666666666666664E-2</v>
      </c>
      <c r="H32" s="222" t="str" cm="1">
        <f t="array" ref="H32">IF(SUMPRODUCT(--ISNUMBER(SEARCH(BOUTIQUES,D32))) &gt;0, "XC",IF(ISNUMBER(SEARCH("pool",D32)),"P",IF(ISNUMBER(SEARCH("int",D32)),"I",IF(ISNUMBER(SEARCH("HAP",$G$1))," "))))</f>
        <v xml:space="preserve"> </v>
      </c>
      <c r="I32" s="243"/>
      <c r="J32" s="136"/>
      <c r="K32" s="137"/>
      <c r="L32" s="135"/>
      <c r="M32" s="136"/>
      <c r="N32" s="136"/>
      <c r="O32" s="137"/>
      <c r="P32" s="135"/>
      <c r="Q32" s="136"/>
      <c r="R32" s="136"/>
      <c r="S32" s="137"/>
      <c r="T32" s="135"/>
      <c r="U32" s="136"/>
      <c r="V32" s="136"/>
      <c r="W32" s="137"/>
      <c r="X32" s="135"/>
      <c r="Y32" s="136"/>
      <c r="Z32" s="136"/>
      <c r="AA32" s="137"/>
      <c r="AB32" s="135"/>
      <c r="AC32" s="136"/>
      <c r="AD32" s="136"/>
      <c r="AE32" s="137"/>
      <c r="AF32" s="135"/>
      <c r="AG32" s="136"/>
      <c r="AH32" s="136"/>
      <c r="AI32" s="137" t="s">
        <v>83</v>
      </c>
      <c r="AJ32" s="244" t="s">
        <v>26</v>
      </c>
      <c r="AK32" s="136" t="s">
        <v>26</v>
      </c>
      <c r="AL32" s="136" t="s">
        <v>26</v>
      </c>
      <c r="AM32" s="137" t="s">
        <v>26</v>
      </c>
      <c r="AN32" s="135" t="s">
        <v>26</v>
      </c>
      <c r="AO32" s="136" t="s">
        <v>26</v>
      </c>
      <c r="AP32" s="136" t="s">
        <v>26</v>
      </c>
      <c r="AQ32" s="137" t="s">
        <v>26</v>
      </c>
      <c r="AR32" s="229" t="s">
        <v>25</v>
      </c>
      <c r="AS32" s="227" t="s">
        <v>25</v>
      </c>
      <c r="AT32" s="227" t="s">
        <v>25</v>
      </c>
      <c r="AU32" s="228" t="s">
        <v>26</v>
      </c>
      <c r="AV32" s="229" t="s">
        <v>26</v>
      </c>
      <c r="AW32" s="227" t="s">
        <v>26</v>
      </c>
      <c r="AX32" s="227" t="s">
        <v>26</v>
      </c>
      <c r="AY32" s="228" t="s">
        <v>26</v>
      </c>
      <c r="AZ32" s="229" t="s">
        <v>26</v>
      </c>
      <c r="BA32" s="227" t="s">
        <v>26</v>
      </c>
      <c r="BB32" s="227" t="s">
        <v>26</v>
      </c>
      <c r="BC32" s="228" t="s">
        <v>26</v>
      </c>
      <c r="BD32" s="229" t="s">
        <v>26</v>
      </c>
      <c r="BE32" s="227" t="s">
        <v>26</v>
      </c>
      <c r="BF32" s="227" t="s">
        <v>26</v>
      </c>
      <c r="BG32" s="228" t="s">
        <v>26</v>
      </c>
      <c r="BH32" s="229" t="s">
        <v>24</v>
      </c>
      <c r="BI32" s="136" t="s">
        <v>28</v>
      </c>
      <c r="BJ32" s="136" t="s">
        <v>28</v>
      </c>
      <c r="BK32" s="137" t="s">
        <v>26</v>
      </c>
      <c r="BL32" s="136" t="s">
        <v>26</v>
      </c>
      <c r="BM32" s="136" t="s">
        <v>26</v>
      </c>
      <c r="BN32" s="136" t="s">
        <v>26</v>
      </c>
      <c r="BO32" s="137" t="s">
        <v>82</v>
      </c>
      <c r="BP32" s="135"/>
      <c r="BQ32" s="136"/>
      <c r="BR32" s="136"/>
      <c r="BS32" s="137"/>
      <c r="BT32" s="135"/>
      <c r="BU32" s="136"/>
      <c r="BV32" s="136"/>
      <c r="BW32" s="137"/>
      <c r="BX32" s="135"/>
      <c r="BY32" s="136"/>
      <c r="BZ32" s="136"/>
      <c r="CA32" s="137"/>
      <c r="CB32" s="135"/>
      <c r="CC32" s="136"/>
      <c r="CD32" s="136"/>
      <c r="CE32" s="137"/>
      <c r="CF32" s="416"/>
      <c r="CG32" s="417"/>
      <c r="CH32" s="417"/>
      <c r="CI32" s="418"/>
      <c r="CJ32" s="430"/>
      <c r="CK32" s="431"/>
      <c r="CL32" s="431"/>
      <c r="CM32" s="432"/>
      <c r="CN32" s="436">
        <f t="shared" si="1"/>
        <v>0</v>
      </c>
      <c r="CO32" s="436"/>
      <c r="CP32" s="436"/>
      <c r="CQ32" s="436"/>
      <c r="CR32" s="436"/>
      <c r="CS32" s="436"/>
    </row>
    <row r="33" spans="1:97" customFormat="1" ht="15.75" customHeight="1" x14ac:dyDescent="0.35">
      <c r="A33" s="212">
        <v>1.1111111111111112E-2</v>
      </c>
      <c r="B33" s="95">
        <f>SUM(F33-E33)-G33+A33</f>
        <v>0.29166666666925367</v>
      </c>
      <c r="C33" s="214" t="str">
        <f>IF(ISNA(VLOOKUP(D33,[2]listing!$A$1:$E$80,4,FALSE)),"NN",VLOOKUP(D33,[2]listing!$A$1:$E$80,4,FALSE))</f>
        <v>NN</v>
      </c>
      <c r="D33" s="245"/>
      <c r="E33" s="300">
        <v>36526.625</v>
      </c>
      <c r="F33" s="298">
        <v>36526.947222222225</v>
      </c>
      <c r="G33" s="299">
        <v>4.1666666666666664E-2</v>
      </c>
      <c r="H33" s="222" t="str" cm="1">
        <f t="array" ref="H33">IF(SUMPRODUCT(--ISNUMBER(SEARCH(BOUTIQUES,D33))) &gt;0, "XC",IF(ISNUMBER(SEARCH("pool",D33)),"P",IF(ISNUMBER(SEARCH("int",D33)),"I",IF(ISNUMBER(SEARCH("HAP",$G$1))," "))))</f>
        <v xml:space="preserve"> </v>
      </c>
      <c r="I33" s="243"/>
      <c r="J33" s="136"/>
      <c r="K33" s="137"/>
      <c r="L33" s="135"/>
      <c r="M33" s="136"/>
      <c r="N33" s="136"/>
      <c r="O33" s="137"/>
      <c r="P33" s="135"/>
      <c r="Q33" s="136"/>
      <c r="R33" s="136"/>
      <c r="S33" s="137"/>
      <c r="T33" s="135"/>
      <c r="U33" s="136"/>
      <c r="V33" s="136"/>
      <c r="W33" s="137"/>
      <c r="X33" s="135"/>
      <c r="Y33" s="136"/>
      <c r="Z33" s="136"/>
      <c r="AA33" s="137"/>
      <c r="AB33" s="135"/>
      <c r="AC33" s="136"/>
      <c r="AD33" s="136"/>
      <c r="AE33" s="137"/>
      <c r="AF33" s="135"/>
      <c r="AG33" s="136"/>
      <c r="AH33" s="136"/>
      <c r="AI33" s="137" t="s">
        <v>83</v>
      </c>
      <c r="AJ33" s="244" t="s">
        <v>26</v>
      </c>
      <c r="AK33" s="136" t="s">
        <v>26</v>
      </c>
      <c r="AL33" s="136" t="s">
        <v>26</v>
      </c>
      <c r="AM33" s="137" t="s">
        <v>26</v>
      </c>
      <c r="AN33" s="135" t="s">
        <v>26</v>
      </c>
      <c r="AO33" s="136" t="s">
        <v>26</v>
      </c>
      <c r="AP33" s="136" t="s">
        <v>26</v>
      </c>
      <c r="AQ33" s="137" t="s">
        <v>26</v>
      </c>
      <c r="AR33" s="229" t="s">
        <v>25</v>
      </c>
      <c r="AS33" s="227" t="s">
        <v>25</v>
      </c>
      <c r="AT33" s="227" t="s">
        <v>25</v>
      </c>
      <c r="AU33" s="228" t="s">
        <v>26</v>
      </c>
      <c r="AV33" s="136" t="s">
        <v>26</v>
      </c>
      <c r="AW33" s="136" t="s">
        <v>26</v>
      </c>
      <c r="AX33" s="136" t="s">
        <v>26</v>
      </c>
      <c r="AY33" s="137" t="s">
        <v>26</v>
      </c>
      <c r="AZ33" s="136" t="s">
        <v>26</v>
      </c>
      <c r="BA33" s="136" t="s">
        <v>26</v>
      </c>
      <c r="BB33" s="136" t="s">
        <v>26</v>
      </c>
      <c r="BC33" s="137" t="s">
        <v>26</v>
      </c>
      <c r="BD33" s="135" t="s">
        <v>26</v>
      </c>
      <c r="BE33" s="136" t="s">
        <v>26</v>
      </c>
      <c r="BF33" s="136" t="s">
        <v>26</v>
      </c>
      <c r="BG33" s="137" t="s">
        <v>26</v>
      </c>
      <c r="BH33" s="229" t="s">
        <v>24</v>
      </c>
      <c r="BI33" s="136" t="s">
        <v>28</v>
      </c>
      <c r="BJ33" s="136" t="s">
        <v>28</v>
      </c>
      <c r="BK33" s="137" t="s">
        <v>26</v>
      </c>
      <c r="BL33" s="136" t="s">
        <v>26</v>
      </c>
      <c r="BM33" s="136" t="s">
        <v>26</v>
      </c>
      <c r="BN33" s="136" t="s">
        <v>26</v>
      </c>
      <c r="BO33" s="137" t="s">
        <v>82</v>
      </c>
      <c r="BP33" s="135"/>
      <c r="BQ33" s="136"/>
      <c r="BR33" s="136"/>
      <c r="BS33" s="137"/>
      <c r="BT33" s="135"/>
      <c r="BU33" s="136"/>
      <c r="BV33" s="136"/>
      <c r="BW33" s="137"/>
      <c r="BX33" s="135"/>
      <c r="BY33" s="136"/>
      <c r="BZ33" s="136"/>
      <c r="CA33" s="137"/>
      <c r="CB33" s="135"/>
      <c r="CC33" s="136"/>
      <c r="CD33" s="136"/>
      <c r="CE33" s="137"/>
      <c r="CF33" s="416"/>
      <c r="CG33" s="417"/>
      <c r="CH33" s="417"/>
      <c r="CI33" s="418"/>
      <c r="CJ33" s="430"/>
      <c r="CK33" s="431"/>
      <c r="CL33" s="431"/>
      <c r="CM33" s="432"/>
      <c r="CN33" s="436">
        <f>D33</f>
        <v>0</v>
      </c>
      <c r="CO33" s="436"/>
      <c r="CP33" s="436"/>
      <c r="CQ33" s="436"/>
      <c r="CR33" s="436"/>
      <c r="CS33" s="436"/>
    </row>
    <row r="34" spans="1:97" customFormat="1" ht="15.75" customHeight="1" x14ac:dyDescent="0.35">
      <c r="A34" s="212">
        <v>1.1111111111111112E-2</v>
      </c>
      <c r="B34" s="95">
        <f>SUM(F34-E34)-G34+A34</f>
        <v>0.29166666666925367</v>
      </c>
      <c r="C34" s="214" t="str">
        <f>IF(ISNA(VLOOKUP(D34,[2]listing!$A$1:$E$80,4,FALSE)),"NN",VLOOKUP(D34,[2]listing!$A$1:$E$80,4,FALSE))</f>
        <v>NN</v>
      </c>
      <c r="D34" s="245"/>
      <c r="E34" s="300">
        <v>36526.625</v>
      </c>
      <c r="F34" s="298">
        <v>36526.947222222225</v>
      </c>
      <c r="G34" s="299">
        <v>4.1666666666666664E-2</v>
      </c>
      <c r="H34" s="222" t="str" cm="1">
        <f t="array" ref="H34">IF(SUMPRODUCT(--ISNUMBER(SEARCH(BOUTIQUES,D34))) &gt;0, "XC",IF(ISNUMBER(SEARCH("pool",D34)),"P",IF(ISNUMBER(SEARCH("int",D34)),"I",IF(ISNUMBER(SEARCH("HAP",$G$1))," "))))</f>
        <v xml:space="preserve"> </v>
      </c>
      <c r="I34" s="243"/>
      <c r="J34" s="136"/>
      <c r="K34" s="137"/>
      <c r="L34" s="135"/>
      <c r="M34" s="136"/>
      <c r="N34" s="136"/>
      <c r="O34" s="137"/>
      <c r="P34" s="135"/>
      <c r="Q34" s="136"/>
      <c r="R34" s="136"/>
      <c r="S34" s="137"/>
      <c r="T34" s="135"/>
      <c r="U34" s="136"/>
      <c r="V34" s="136"/>
      <c r="W34" s="137"/>
      <c r="X34" s="135"/>
      <c r="Y34" s="136"/>
      <c r="Z34" s="136"/>
      <c r="AA34" s="137"/>
      <c r="AB34" s="135"/>
      <c r="AC34" s="136"/>
      <c r="AD34" s="136"/>
      <c r="AE34" s="137"/>
      <c r="AF34" s="135"/>
      <c r="AG34" s="136"/>
      <c r="AH34" s="136"/>
      <c r="AI34" s="137" t="s">
        <v>83</v>
      </c>
      <c r="AJ34" s="244" t="s">
        <v>26</v>
      </c>
      <c r="AK34" s="136" t="s">
        <v>26</v>
      </c>
      <c r="AL34" s="136" t="s">
        <v>26</v>
      </c>
      <c r="AM34" s="137" t="s">
        <v>26</v>
      </c>
      <c r="AN34" s="135" t="s">
        <v>26</v>
      </c>
      <c r="AO34" s="136" t="s">
        <v>26</v>
      </c>
      <c r="AP34" s="136" t="s">
        <v>26</v>
      </c>
      <c r="AQ34" s="137" t="s">
        <v>26</v>
      </c>
      <c r="AR34" s="229" t="s">
        <v>25</v>
      </c>
      <c r="AS34" s="227" t="s">
        <v>25</v>
      </c>
      <c r="AT34" s="227" t="s">
        <v>25</v>
      </c>
      <c r="AU34" s="228" t="s">
        <v>26</v>
      </c>
      <c r="AV34" s="136" t="s">
        <v>26</v>
      </c>
      <c r="AW34" s="136" t="s">
        <v>26</v>
      </c>
      <c r="AX34" s="136" t="s">
        <v>26</v>
      </c>
      <c r="AY34" s="137" t="s">
        <v>26</v>
      </c>
      <c r="AZ34" s="136" t="s">
        <v>26</v>
      </c>
      <c r="BA34" s="136" t="s">
        <v>26</v>
      </c>
      <c r="BB34" s="136" t="s">
        <v>26</v>
      </c>
      <c r="BC34" s="137" t="s">
        <v>26</v>
      </c>
      <c r="BD34" s="135" t="s">
        <v>26</v>
      </c>
      <c r="BE34" s="136" t="s">
        <v>26</v>
      </c>
      <c r="BF34" s="136" t="s">
        <v>26</v>
      </c>
      <c r="BG34" s="137" t="s">
        <v>26</v>
      </c>
      <c r="BH34" s="229" t="s">
        <v>24</v>
      </c>
      <c r="BI34" s="136" t="s">
        <v>28</v>
      </c>
      <c r="BJ34" s="136" t="s">
        <v>28</v>
      </c>
      <c r="BK34" s="137" t="s">
        <v>26</v>
      </c>
      <c r="BL34" s="136" t="s">
        <v>26</v>
      </c>
      <c r="BM34" s="136" t="s">
        <v>26</v>
      </c>
      <c r="BN34" s="136" t="s">
        <v>26</v>
      </c>
      <c r="BO34" s="137" t="s">
        <v>82</v>
      </c>
      <c r="BP34" s="135"/>
      <c r="BQ34" s="136"/>
      <c r="BR34" s="136"/>
      <c r="BS34" s="137"/>
      <c r="BT34" s="135"/>
      <c r="BU34" s="136"/>
      <c r="BV34" s="136"/>
      <c r="BW34" s="137"/>
      <c r="BX34" s="135"/>
      <c r="BY34" s="136"/>
      <c r="BZ34" s="136"/>
      <c r="CA34" s="137"/>
      <c r="CB34" s="135"/>
      <c r="CC34" s="136"/>
      <c r="CD34" s="136"/>
      <c r="CE34" s="137"/>
      <c r="CF34" s="416"/>
      <c r="CG34" s="417"/>
      <c r="CH34" s="417"/>
      <c r="CI34" s="418"/>
      <c r="CJ34" s="430"/>
      <c r="CK34" s="431"/>
      <c r="CL34" s="431"/>
      <c r="CM34" s="432"/>
      <c r="CN34" s="436">
        <f>D34</f>
        <v>0</v>
      </c>
      <c r="CO34" s="436"/>
      <c r="CP34" s="436"/>
      <c r="CQ34" s="436"/>
      <c r="CR34" s="436"/>
      <c r="CS34" s="436"/>
    </row>
    <row r="35" spans="1:97" customFormat="1" ht="15.75" customHeight="1" x14ac:dyDescent="0.35">
      <c r="A35" s="212">
        <v>1.1111111111111112E-2</v>
      </c>
      <c r="B35" s="95">
        <f t="shared" ref="B35:B60" si="2">SUM(F35-E35)-G35+A35</f>
        <v>0.29166666666925367</v>
      </c>
      <c r="C35" s="214" t="str">
        <f>IF(ISNA(VLOOKUP(D35,[2]listing!$A$1:$E$80,4,FALSE)),"NN",VLOOKUP(D35,[2]listing!$A$1:$E$80,4,FALSE))</f>
        <v>NN</v>
      </c>
      <c r="D35" s="245"/>
      <c r="E35" s="300">
        <v>36526.625</v>
      </c>
      <c r="F35" s="298">
        <v>36526.947222222225</v>
      </c>
      <c r="G35" s="299">
        <v>4.1666666666666664E-2</v>
      </c>
      <c r="H35" s="222" t="str" cm="1">
        <f t="array" ref="H35">IF(SUMPRODUCT(--ISNUMBER(SEARCH(BOUTIQUES,D35))) &gt;0, "XC",IF(ISNUMBER(SEARCH("pool",D35)),"P",IF(ISNUMBER(SEARCH("int",D35)),"I",IF(ISNUMBER(SEARCH("HAP",$G$1))," "))))</f>
        <v xml:space="preserve"> </v>
      </c>
      <c r="I35" s="243"/>
      <c r="J35" s="136"/>
      <c r="K35" s="137"/>
      <c r="L35" s="135"/>
      <c r="M35" s="136"/>
      <c r="N35" s="136"/>
      <c r="O35" s="137"/>
      <c r="P35" s="135"/>
      <c r="Q35" s="136"/>
      <c r="R35" s="136"/>
      <c r="S35" s="137"/>
      <c r="T35" s="135"/>
      <c r="U35" s="136"/>
      <c r="V35" s="136"/>
      <c r="W35" s="137"/>
      <c r="X35" s="135"/>
      <c r="Y35" s="136"/>
      <c r="Z35" s="136"/>
      <c r="AA35" s="137"/>
      <c r="AB35" s="135"/>
      <c r="AC35" s="136"/>
      <c r="AD35" s="136"/>
      <c r="AE35" s="137"/>
      <c r="AF35" s="135"/>
      <c r="AG35" s="136"/>
      <c r="AH35" s="136"/>
      <c r="AI35" s="137" t="s">
        <v>83</v>
      </c>
      <c r="AJ35" s="244" t="s">
        <v>26</v>
      </c>
      <c r="AK35" s="136" t="s">
        <v>26</v>
      </c>
      <c r="AL35" s="136" t="s">
        <v>26</v>
      </c>
      <c r="AM35" s="137" t="s">
        <v>26</v>
      </c>
      <c r="AN35" s="135" t="s">
        <v>26</v>
      </c>
      <c r="AO35" s="136" t="s">
        <v>26</v>
      </c>
      <c r="AP35" s="136" t="s">
        <v>26</v>
      </c>
      <c r="AQ35" s="137" t="s">
        <v>26</v>
      </c>
      <c r="AR35" s="229" t="s">
        <v>25</v>
      </c>
      <c r="AS35" s="227" t="s">
        <v>25</v>
      </c>
      <c r="AT35" s="227" t="s">
        <v>25</v>
      </c>
      <c r="AU35" s="228" t="s">
        <v>26</v>
      </c>
      <c r="AV35" s="136" t="s">
        <v>26</v>
      </c>
      <c r="AW35" s="136" t="s">
        <v>26</v>
      </c>
      <c r="AX35" s="136" t="s">
        <v>26</v>
      </c>
      <c r="AY35" s="137" t="s">
        <v>26</v>
      </c>
      <c r="AZ35" s="136" t="s">
        <v>26</v>
      </c>
      <c r="BA35" s="136" t="s">
        <v>26</v>
      </c>
      <c r="BB35" s="136" t="s">
        <v>26</v>
      </c>
      <c r="BC35" s="137" t="s">
        <v>26</v>
      </c>
      <c r="BD35" s="135" t="s">
        <v>26</v>
      </c>
      <c r="BE35" s="136" t="s">
        <v>26</v>
      </c>
      <c r="BF35" s="136" t="s">
        <v>26</v>
      </c>
      <c r="BG35" s="137" t="s">
        <v>26</v>
      </c>
      <c r="BH35" s="229" t="s">
        <v>24</v>
      </c>
      <c r="BI35" s="136" t="s">
        <v>28</v>
      </c>
      <c r="BJ35" s="136" t="s">
        <v>28</v>
      </c>
      <c r="BK35" s="137" t="s">
        <v>26</v>
      </c>
      <c r="BL35" s="136" t="s">
        <v>26</v>
      </c>
      <c r="BM35" s="136" t="s">
        <v>26</v>
      </c>
      <c r="BN35" s="136" t="s">
        <v>26</v>
      </c>
      <c r="BO35" s="137" t="s">
        <v>82</v>
      </c>
      <c r="BP35" s="135"/>
      <c r="BQ35" s="136"/>
      <c r="BR35" s="136"/>
      <c r="BS35" s="137"/>
      <c r="BT35" s="135"/>
      <c r="BU35" s="136"/>
      <c r="BV35" s="136"/>
      <c r="BW35" s="137"/>
      <c r="BX35" s="135"/>
      <c r="BY35" s="136"/>
      <c r="BZ35" s="136"/>
      <c r="CA35" s="137"/>
      <c r="CB35" s="135"/>
      <c r="CC35" s="136"/>
      <c r="CD35" s="136"/>
      <c r="CE35" s="137"/>
      <c r="CF35" s="416"/>
      <c r="CG35" s="417"/>
      <c r="CH35" s="417"/>
      <c r="CI35" s="418"/>
      <c r="CJ35" s="430"/>
      <c r="CK35" s="431"/>
      <c r="CL35" s="431"/>
      <c r="CM35" s="432"/>
      <c r="CN35" s="436">
        <f t="shared" ref="CN35:CN60" si="3">D35</f>
        <v>0</v>
      </c>
      <c r="CO35" s="436"/>
      <c r="CP35" s="436"/>
      <c r="CQ35" s="436"/>
      <c r="CR35" s="436"/>
      <c r="CS35" s="436"/>
    </row>
    <row r="36" spans="1:97" customFormat="1" ht="15.75" customHeight="1" x14ac:dyDescent="0.35">
      <c r="A36" s="212">
        <v>1.1111111111111112E-2</v>
      </c>
      <c r="B36" s="95">
        <f t="shared" si="2"/>
        <v>0.29166666666925367</v>
      </c>
      <c r="C36" s="214" t="str">
        <f>IF(ISNA(VLOOKUP(D36,[2]listing!$A$1:$E$80,4,FALSE)),"NN",VLOOKUP(D36,[2]listing!$A$1:$E$80,4,FALSE))</f>
        <v>NN</v>
      </c>
      <c r="D36" s="245"/>
      <c r="E36" s="300">
        <v>36526.625</v>
      </c>
      <c r="F36" s="298">
        <v>36526.947222222225</v>
      </c>
      <c r="G36" s="299">
        <v>4.1666666666666664E-2</v>
      </c>
      <c r="H36" s="222" t="str" cm="1">
        <f t="array" ref="H36">IF(SUMPRODUCT(--ISNUMBER(SEARCH(BOUTIQUES,D36))) &gt;0, "XC",IF(ISNUMBER(SEARCH("pool",D36)),"P",IF(ISNUMBER(SEARCH("int",D36)),"I",IF(ISNUMBER(SEARCH("HAP",$G$1))," "))))</f>
        <v xml:space="preserve"> </v>
      </c>
      <c r="I36" s="243"/>
      <c r="J36" s="136"/>
      <c r="K36" s="137"/>
      <c r="L36" s="135"/>
      <c r="M36" s="136"/>
      <c r="N36" s="136"/>
      <c r="O36" s="137"/>
      <c r="P36" s="135"/>
      <c r="Q36" s="136"/>
      <c r="R36" s="136"/>
      <c r="S36" s="137"/>
      <c r="T36" s="135"/>
      <c r="U36" s="136"/>
      <c r="V36" s="136"/>
      <c r="W36" s="137"/>
      <c r="X36" s="135"/>
      <c r="Y36" s="136"/>
      <c r="Z36" s="136"/>
      <c r="AA36" s="137"/>
      <c r="AB36" s="135"/>
      <c r="AC36" s="136"/>
      <c r="AD36" s="136"/>
      <c r="AE36" s="137"/>
      <c r="AF36" s="135"/>
      <c r="AG36" s="136"/>
      <c r="AH36" s="136"/>
      <c r="AI36" s="137" t="s">
        <v>83</v>
      </c>
      <c r="AJ36" s="244" t="s">
        <v>26</v>
      </c>
      <c r="AK36" s="136" t="s">
        <v>26</v>
      </c>
      <c r="AL36" s="136" t="s">
        <v>26</v>
      </c>
      <c r="AM36" s="137" t="s">
        <v>26</v>
      </c>
      <c r="AN36" s="135" t="s">
        <v>26</v>
      </c>
      <c r="AO36" s="136" t="s">
        <v>26</v>
      </c>
      <c r="AP36" s="136" t="s">
        <v>26</v>
      </c>
      <c r="AQ36" s="137" t="s">
        <v>26</v>
      </c>
      <c r="AR36" s="229" t="s">
        <v>25</v>
      </c>
      <c r="AS36" s="227" t="s">
        <v>25</v>
      </c>
      <c r="AT36" s="227" t="s">
        <v>25</v>
      </c>
      <c r="AU36" s="228" t="s">
        <v>26</v>
      </c>
      <c r="AV36" s="136" t="s">
        <v>26</v>
      </c>
      <c r="AW36" s="136" t="s">
        <v>26</v>
      </c>
      <c r="AX36" s="136" t="s">
        <v>26</v>
      </c>
      <c r="AY36" s="137" t="s">
        <v>26</v>
      </c>
      <c r="AZ36" s="136" t="s">
        <v>26</v>
      </c>
      <c r="BA36" s="136" t="s">
        <v>26</v>
      </c>
      <c r="BB36" s="136" t="s">
        <v>26</v>
      </c>
      <c r="BC36" s="137" t="s">
        <v>26</v>
      </c>
      <c r="BD36" s="135" t="s">
        <v>26</v>
      </c>
      <c r="BE36" s="136" t="s">
        <v>26</v>
      </c>
      <c r="BF36" s="136" t="s">
        <v>26</v>
      </c>
      <c r="BG36" s="137" t="s">
        <v>26</v>
      </c>
      <c r="BH36" s="229" t="s">
        <v>24</v>
      </c>
      <c r="BI36" s="136" t="s">
        <v>28</v>
      </c>
      <c r="BJ36" s="136" t="s">
        <v>28</v>
      </c>
      <c r="BK36" s="137" t="s">
        <v>26</v>
      </c>
      <c r="BL36" s="136" t="s">
        <v>26</v>
      </c>
      <c r="BM36" s="136" t="s">
        <v>26</v>
      </c>
      <c r="BN36" s="136" t="s">
        <v>26</v>
      </c>
      <c r="BO36" s="137" t="s">
        <v>82</v>
      </c>
      <c r="BP36" s="135"/>
      <c r="BQ36" s="136"/>
      <c r="BR36" s="136"/>
      <c r="BS36" s="137"/>
      <c r="BT36" s="135"/>
      <c r="BU36" s="136"/>
      <c r="BV36" s="136"/>
      <c r="BW36" s="137"/>
      <c r="BX36" s="135"/>
      <c r="BY36" s="136"/>
      <c r="BZ36" s="136"/>
      <c r="CA36" s="137"/>
      <c r="CB36" s="135"/>
      <c r="CC36" s="136"/>
      <c r="CD36" s="136"/>
      <c r="CE36" s="137"/>
      <c r="CF36" s="416"/>
      <c r="CG36" s="417"/>
      <c r="CH36" s="417"/>
      <c r="CI36" s="418"/>
      <c r="CJ36" s="430"/>
      <c r="CK36" s="431"/>
      <c r="CL36" s="431"/>
      <c r="CM36" s="432"/>
      <c r="CN36" s="436">
        <f t="shared" si="3"/>
        <v>0</v>
      </c>
      <c r="CO36" s="436"/>
      <c r="CP36" s="436"/>
      <c r="CQ36" s="436"/>
      <c r="CR36" s="436"/>
      <c r="CS36" s="436"/>
    </row>
    <row r="37" spans="1:97" customFormat="1" ht="15.75" customHeight="1" x14ac:dyDescent="0.35">
      <c r="A37" s="212">
        <v>1.1111111111111112E-2</v>
      </c>
      <c r="B37" s="95">
        <f t="shared" si="2"/>
        <v>0.29166666666925367</v>
      </c>
      <c r="C37" s="214" t="str">
        <f>IF(ISNA(VLOOKUP(D37,[2]listing!$A$1:$E$80,4,FALSE)),"NN",VLOOKUP(D37,[2]listing!$A$1:$E$80,4,FALSE))</f>
        <v>NN</v>
      </c>
      <c r="D37" s="245"/>
      <c r="E37" s="300">
        <v>36526.625</v>
      </c>
      <c r="F37" s="298">
        <v>36526.947222222225</v>
      </c>
      <c r="G37" s="299">
        <v>4.1666666666666664E-2</v>
      </c>
      <c r="H37" s="222" t="str" cm="1">
        <f t="array" ref="H37">IF(SUMPRODUCT(--ISNUMBER(SEARCH(BOUTIQUES,D37))) &gt;0, "XC",IF(ISNUMBER(SEARCH("pool",D37)),"P",IF(ISNUMBER(SEARCH("int",D37)),"I",IF(ISNUMBER(SEARCH("HAP",$G$1))," "))))</f>
        <v xml:space="preserve"> </v>
      </c>
      <c r="I37" s="243"/>
      <c r="J37" s="136"/>
      <c r="K37" s="137"/>
      <c r="L37" s="135"/>
      <c r="M37" s="136"/>
      <c r="N37" s="136"/>
      <c r="O37" s="137"/>
      <c r="P37" s="135"/>
      <c r="Q37" s="136"/>
      <c r="R37" s="136"/>
      <c r="S37" s="137"/>
      <c r="T37" s="135"/>
      <c r="U37" s="136"/>
      <c r="V37" s="136"/>
      <c r="W37" s="137"/>
      <c r="X37" s="135"/>
      <c r="Y37" s="136"/>
      <c r="Z37" s="136"/>
      <c r="AA37" s="137"/>
      <c r="AB37" s="135"/>
      <c r="AC37" s="136"/>
      <c r="AD37" s="136"/>
      <c r="AE37" s="137"/>
      <c r="AF37" s="135"/>
      <c r="AG37" s="136"/>
      <c r="AH37" s="136"/>
      <c r="AI37" s="137" t="s">
        <v>83</v>
      </c>
      <c r="AJ37" s="244" t="s">
        <v>26</v>
      </c>
      <c r="AK37" s="136" t="s">
        <v>26</v>
      </c>
      <c r="AL37" s="136" t="s">
        <v>26</v>
      </c>
      <c r="AM37" s="137" t="s">
        <v>26</v>
      </c>
      <c r="AN37" s="135" t="s">
        <v>26</v>
      </c>
      <c r="AO37" s="136" t="s">
        <v>26</v>
      </c>
      <c r="AP37" s="136" t="s">
        <v>26</v>
      </c>
      <c r="AQ37" s="137" t="s">
        <v>26</v>
      </c>
      <c r="AR37" s="229" t="s">
        <v>25</v>
      </c>
      <c r="AS37" s="227" t="s">
        <v>25</v>
      </c>
      <c r="AT37" s="227" t="s">
        <v>25</v>
      </c>
      <c r="AU37" s="228" t="s">
        <v>26</v>
      </c>
      <c r="AV37" s="136" t="s">
        <v>26</v>
      </c>
      <c r="AW37" s="136" t="s">
        <v>26</v>
      </c>
      <c r="AX37" s="136" t="s">
        <v>26</v>
      </c>
      <c r="AY37" s="137" t="s">
        <v>26</v>
      </c>
      <c r="AZ37" s="136" t="s">
        <v>26</v>
      </c>
      <c r="BA37" s="136" t="s">
        <v>26</v>
      </c>
      <c r="BB37" s="136" t="s">
        <v>26</v>
      </c>
      <c r="BC37" s="137" t="s">
        <v>26</v>
      </c>
      <c r="BD37" s="135" t="s">
        <v>26</v>
      </c>
      <c r="BE37" s="136" t="s">
        <v>26</v>
      </c>
      <c r="BF37" s="136" t="s">
        <v>26</v>
      </c>
      <c r="BG37" s="137" t="s">
        <v>26</v>
      </c>
      <c r="BH37" s="229" t="s">
        <v>24</v>
      </c>
      <c r="BI37" s="136" t="s">
        <v>28</v>
      </c>
      <c r="BJ37" s="136" t="s">
        <v>28</v>
      </c>
      <c r="BK37" s="137" t="s">
        <v>26</v>
      </c>
      <c r="BL37" s="136" t="s">
        <v>26</v>
      </c>
      <c r="BM37" s="136" t="s">
        <v>26</v>
      </c>
      <c r="BN37" s="136" t="s">
        <v>26</v>
      </c>
      <c r="BO37" s="137" t="s">
        <v>82</v>
      </c>
      <c r="BP37" s="135"/>
      <c r="BQ37" s="136"/>
      <c r="BR37" s="136"/>
      <c r="BS37" s="137"/>
      <c r="BT37" s="135"/>
      <c r="BU37" s="136"/>
      <c r="BV37" s="136"/>
      <c r="BW37" s="137"/>
      <c r="BX37" s="135"/>
      <c r="BY37" s="136"/>
      <c r="BZ37" s="136"/>
      <c r="CA37" s="137"/>
      <c r="CB37" s="135"/>
      <c r="CC37" s="136"/>
      <c r="CD37" s="136"/>
      <c r="CE37" s="137"/>
      <c r="CF37" s="416"/>
      <c r="CG37" s="417"/>
      <c r="CH37" s="417"/>
      <c r="CI37" s="418"/>
      <c r="CJ37" s="430"/>
      <c r="CK37" s="431"/>
      <c r="CL37" s="431"/>
      <c r="CM37" s="432"/>
      <c r="CN37" s="436">
        <f t="shared" si="3"/>
        <v>0</v>
      </c>
      <c r="CO37" s="436"/>
      <c r="CP37" s="436"/>
      <c r="CQ37" s="436"/>
      <c r="CR37" s="436"/>
      <c r="CS37" s="436"/>
    </row>
    <row r="38" spans="1:97" customFormat="1" ht="15.75" customHeight="1" x14ac:dyDescent="0.35">
      <c r="A38" s="212">
        <v>1.1111111111111112E-2</v>
      </c>
      <c r="B38" s="95">
        <f t="shared" si="2"/>
        <v>0.29166666666925367</v>
      </c>
      <c r="C38" s="214" t="str">
        <f>IF(ISNA(VLOOKUP(D38,[2]listing!$A$1:$E$80,4,FALSE)),"NN",VLOOKUP(D38,[2]listing!$A$1:$E$80,4,FALSE))</f>
        <v>NN</v>
      </c>
      <c r="D38" s="245"/>
      <c r="E38" s="300">
        <v>36526.625</v>
      </c>
      <c r="F38" s="298">
        <v>36526.947222222225</v>
      </c>
      <c r="G38" s="299">
        <v>4.1666666666666664E-2</v>
      </c>
      <c r="H38" s="222" t="str" cm="1">
        <f t="array" ref="H38">IF(SUMPRODUCT(--ISNUMBER(SEARCH(BOUTIQUES,D38))) &gt;0, "XC",IF(ISNUMBER(SEARCH("pool",D38)),"P",IF(ISNUMBER(SEARCH("int",D38)),"I",IF(ISNUMBER(SEARCH("HAP",$G$1))," "))))</f>
        <v xml:space="preserve"> </v>
      </c>
      <c r="I38" s="243"/>
      <c r="J38" s="136"/>
      <c r="K38" s="137"/>
      <c r="L38" s="135"/>
      <c r="M38" s="136"/>
      <c r="N38" s="136"/>
      <c r="O38" s="137"/>
      <c r="P38" s="135"/>
      <c r="Q38" s="136"/>
      <c r="R38" s="136"/>
      <c r="S38" s="137"/>
      <c r="T38" s="135"/>
      <c r="U38" s="136"/>
      <c r="V38" s="136"/>
      <c r="W38" s="137"/>
      <c r="X38" s="135"/>
      <c r="Y38" s="136"/>
      <c r="Z38" s="136"/>
      <c r="AA38" s="137"/>
      <c r="AB38" s="135"/>
      <c r="AC38" s="136"/>
      <c r="AD38" s="136"/>
      <c r="AE38" s="137"/>
      <c r="AF38" s="135"/>
      <c r="AG38" s="136"/>
      <c r="AH38" s="136"/>
      <c r="AI38" s="137" t="s">
        <v>83</v>
      </c>
      <c r="AJ38" s="244" t="s">
        <v>26</v>
      </c>
      <c r="AK38" s="136" t="s">
        <v>26</v>
      </c>
      <c r="AL38" s="136" t="s">
        <v>26</v>
      </c>
      <c r="AM38" s="137" t="s">
        <v>26</v>
      </c>
      <c r="AN38" s="135" t="s">
        <v>26</v>
      </c>
      <c r="AO38" s="136" t="s">
        <v>26</v>
      </c>
      <c r="AP38" s="136" t="s">
        <v>26</v>
      </c>
      <c r="AQ38" s="137" t="s">
        <v>26</v>
      </c>
      <c r="AR38" s="135" t="s">
        <v>26</v>
      </c>
      <c r="AS38" s="136" t="s">
        <v>26</v>
      </c>
      <c r="AT38" s="136" t="s">
        <v>26</v>
      </c>
      <c r="AU38" s="137" t="s">
        <v>26</v>
      </c>
      <c r="AV38" s="135" t="s">
        <v>25</v>
      </c>
      <c r="AW38" s="136" t="s">
        <v>25</v>
      </c>
      <c r="AX38" s="136" t="s">
        <v>25</v>
      </c>
      <c r="AY38" s="137" t="s">
        <v>26</v>
      </c>
      <c r="AZ38" s="136" t="s">
        <v>26</v>
      </c>
      <c r="BA38" s="136" t="s">
        <v>26</v>
      </c>
      <c r="BB38" s="136" t="s">
        <v>26</v>
      </c>
      <c r="BC38" s="137" t="s">
        <v>26</v>
      </c>
      <c r="BD38" s="135" t="s">
        <v>26</v>
      </c>
      <c r="BE38" s="136" t="s">
        <v>26</v>
      </c>
      <c r="BF38" s="136" t="s">
        <v>26</v>
      </c>
      <c r="BG38" s="137" t="s">
        <v>26</v>
      </c>
      <c r="BH38" s="229" t="s">
        <v>24</v>
      </c>
      <c r="BI38" s="136" t="s">
        <v>28</v>
      </c>
      <c r="BJ38" s="136" t="s">
        <v>28</v>
      </c>
      <c r="BK38" s="137" t="s">
        <v>26</v>
      </c>
      <c r="BL38" s="136" t="s">
        <v>26</v>
      </c>
      <c r="BM38" s="136" t="s">
        <v>26</v>
      </c>
      <c r="BN38" s="136" t="s">
        <v>26</v>
      </c>
      <c r="BO38" s="137" t="s">
        <v>82</v>
      </c>
      <c r="BP38" s="135"/>
      <c r="BQ38" s="136"/>
      <c r="BR38" s="136"/>
      <c r="BS38" s="137"/>
      <c r="BT38" s="135"/>
      <c r="BU38" s="136"/>
      <c r="BV38" s="136"/>
      <c r="BW38" s="137"/>
      <c r="BX38" s="135"/>
      <c r="BY38" s="136"/>
      <c r="BZ38" s="136"/>
      <c r="CA38" s="137"/>
      <c r="CB38" s="135"/>
      <c r="CC38" s="136"/>
      <c r="CD38" s="136"/>
      <c r="CE38" s="137"/>
      <c r="CF38" s="435"/>
      <c r="CG38" s="435"/>
      <c r="CH38" s="435"/>
      <c r="CI38" s="435"/>
      <c r="CJ38" s="435"/>
      <c r="CK38" s="435"/>
      <c r="CL38" s="435"/>
      <c r="CM38" s="435"/>
      <c r="CN38" s="436">
        <f t="shared" si="3"/>
        <v>0</v>
      </c>
      <c r="CO38" s="436"/>
      <c r="CP38" s="436"/>
      <c r="CQ38" s="436"/>
      <c r="CR38" s="436"/>
      <c r="CS38" s="436"/>
    </row>
    <row r="39" spans="1:97" customFormat="1" ht="15.75" customHeight="1" x14ac:dyDescent="0.35">
      <c r="A39" s="212">
        <v>1.1111111111111112E-2</v>
      </c>
      <c r="B39" s="95">
        <f t="shared" si="2"/>
        <v>0.29166666666925367</v>
      </c>
      <c r="C39" s="214" t="str">
        <f>IF(ISNA(VLOOKUP(D39,[2]listing!$A$1:$E$80,4,FALSE)),"NN",VLOOKUP(D39,[2]listing!$A$1:$E$80,4,FALSE))</f>
        <v>NN</v>
      </c>
      <c r="D39" s="245"/>
      <c r="E39" s="300">
        <v>36526.625</v>
      </c>
      <c r="F39" s="298">
        <v>36526.947222222225</v>
      </c>
      <c r="G39" s="299">
        <v>4.1666666666666664E-2</v>
      </c>
      <c r="H39" s="222" t="str" cm="1">
        <f t="array" ref="H39">IF(SUMPRODUCT(--ISNUMBER(SEARCH(BOUTIQUES,D39))) &gt;0, "XC",IF(ISNUMBER(SEARCH("pool",D39)),"P",IF(ISNUMBER(SEARCH("int",D39)),"I",IF(ISNUMBER(SEARCH("HAP",$G$1))," "))))</f>
        <v xml:space="preserve"> </v>
      </c>
      <c r="I39" s="243"/>
      <c r="J39" s="136"/>
      <c r="K39" s="137"/>
      <c r="L39" s="135"/>
      <c r="M39" s="136"/>
      <c r="N39" s="136"/>
      <c r="O39" s="137"/>
      <c r="P39" s="135"/>
      <c r="Q39" s="136"/>
      <c r="R39" s="136"/>
      <c r="S39" s="137"/>
      <c r="T39" s="135"/>
      <c r="U39" s="136"/>
      <c r="V39" s="136"/>
      <c r="W39" s="137"/>
      <c r="X39" s="135"/>
      <c r="Y39" s="136"/>
      <c r="Z39" s="136"/>
      <c r="AA39" s="137"/>
      <c r="AB39" s="135"/>
      <c r="AC39" s="136"/>
      <c r="AD39" s="136"/>
      <c r="AE39" s="137"/>
      <c r="AF39" s="135"/>
      <c r="AG39" s="136"/>
      <c r="AH39" s="136"/>
      <c r="AI39" s="137" t="s">
        <v>83</v>
      </c>
      <c r="AJ39" s="244" t="s">
        <v>26</v>
      </c>
      <c r="AK39" s="136" t="s">
        <v>26</v>
      </c>
      <c r="AL39" s="136" t="s">
        <v>26</v>
      </c>
      <c r="AM39" s="137" t="s">
        <v>26</v>
      </c>
      <c r="AN39" s="135" t="s">
        <v>26</v>
      </c>
      <c r="AO39" s="136" t="s">
        <v>26</v>
      </c>
      <c r="AP39" s="136" t="s">
        <v>26</v>
      </c>
      <c r="AQ39" s="137" t="s">
        <v>26</v>
      </c>
      <c r="AR39" s="135" t="s">
        <v>26</v>
      </c>
      <c r="AS39" s="136" t="s">
        <v>26</v>
      </c>
      <c r="AT39" s="136" t="s">
        <v>26</v>
      </c>
      <c r="AU39" s="137" t="s">
        <v>26</v>
      </c>
      <c r="AV39" s="135" t="s">
        <v>25</v>
      </c>
      <c r="AW39" s="136" t="s">
        <v>25</v>
      </c>
      <c r="AX39" s="136" t="s">
        <v>25</v>
      </c>
      <c r="AY39" s="137" t="s">
        <v>26</v>
      </c>
      <c r="AZ39" s="136" t="s">
        <v>26</v>
      </c>
      <c r="BA39" s="136" t="s">
        <v>26</v>
      </c>
      <c r="BB39" s="136" t="s">
        <v>26</v>
      </c>
      <c r="BC39" s="137" t="s">
        <v>26</v>
      </c>
      <c r="BD39" s="135" t="s">
        <v>26</v>
      </c>
      <c r="BE39" s="136" t="s">
        <v>26</v>
      </c>
      <c r="BF39" s="136" t="s">
        <v>26</v>
      </c>
      <c r="BG39" s="137" t="s">
        <v>26</v>
      </c>
      <c r="BH39" s="229" t="s">
        <v>24</v>
      </c>
      <c r="BI39" s="136" t="s">
        <v>28</v>
      </c>
      <c r="BJ39" s="136" t="s">
        <v>28</v>
      </c>
      <c r="BK39" s="137" t="s">
        <v>26</v>
      </c>
      <c r="BL39" s="136" t="s">
        <v>26</v>
      </c>
      <c r="BM39" s="136" t="s">
        <v>26</v>
      </c>
      <c r="BN39" s="136" t="s">
        <v>26</v>
      </c>
      <c r="BO39" s="137" t="s">
        <v>82</v>
      </c>
      <c r="BP39" s="135"/>
      <c r="BQ39" s="136"/>
      <c r="BR39" s="136"/>
      <c r="BS39" s="137"/>
      <c r="BT39" s="135"/>
      <c r="BU39" s="136"/>
      <c r="BV39" s="136"/>
      <c r="BW39" s="137"/>
      <c r="BX39" s="135"/>
      <c r="BY39" s="136"/>
      <c r="BZ39" s="136"/>
      <c r="CA39" s="137"/>
      <c r="CB39" s="135"/>
      <c r="CC39" s="136"/>
      <c r="CD39" s="136"/>
      <c r="CE39" s="137"/>
      <c r="CF39" s="435"/>
      <c r="CG39" s="435"/>
      <c r="CH39" s="435"/>
      <c r="CI39" s="435"/>
      <c r="CJ39" s="435"/>
      <c r="CK39" s="435"/>
      <c r="CL39" s="435"/>
      <c r="CM39" s="435"/>
      <c r="CN39" s="436">
        <f t="shared" si="3"/>
        <v>0</v>
      </c>
      <c r="CO39" s="436"/>
      <c r="CP39" s="436"/>
      <c r="CQ39" s="436"/>
      <c r="CR39" s="436"/>
      <c r="CS39" s="436"/>
    </row>
    <row r="40" spans="1:97" customFormat="1" ht="15.75" customHeight="1" x14ac:dyDescent="0.35">
      <c r="A40" s="212">
        <v>1.1111111111111112E-2</v>
      </c>
      <c r="B40" s="95">
        <f t="shared" si="2"/>
        <v>0.29166666666925367</v>
      </c>
      <c r="C40" s="214" t="str">
        <f>IF(ISNA(VLOOKUP(D40,[2]listing!$A$1:$E$80,4,FALSE)),"NN",VLOOKUP(D40,[2]listing!$A$1:$E$80,4,FALSE))</f>
        <v>NN</v>
      </c>
      <c r="D40" s="305"/>
      <c r="E40" s="300">
        <v>36526.625</v>
      </c>
      <c r="F40" s="298">
        <v>36526.947222222225</v>
      </c>
      <c r="G40" s="299">
        <v>4.1666666666666664E-2</v>
      </c>
      <c r="H40" s="222" t="str" cm="1">
        <f t="array" ref="H40">IF(SUMPRODUCT(--ISNUMBER(SEARCH(BOUTIQUES,D40))) &gt;0, "XC",IF(ISNUMBER(SEARCH("pool",D40)),"P",IF(ISNUMBER(SEARCH("int",D40)),"I",IF(ISNUMBER(SEARCH("HAP",$G$1))," "))))</f>
        <v xml:space="preserve"> </v>
      </c>
      <c r="I40" s="248"/>
      <c r="J40" s="249"/>
      <c r="K40" s="250"/>
      <c r="L40" s="251"/>
      <c r="M40" s="249"/>
      <c r="N40" s="249"/>
      <c r="O40" s="250"/>
      <c r="P40" s="251"/>
      <c r="Q40" s="249"/>
      <c r="R40" s="249"/>
      <c r="S40" s="250"/>
      <c r="T40" s="251"/>
      <c r="U40" s="249"/>
      <c r="V40" s="249"/>
      <c r="W40" s="250"/>
      <c r="X40" s="251"/>
      <c r="Y40" s="249"/>
      <c r="Z40" s="249"/>
      <c r="AA40" s="250"/>
      <c r="AB40" s="251"/>
      <c r="AC40" s="249"/>
      <c r="AD40" s="249"/>
      <c r="AE40" s="250"/>
      <c r="AF40" s="251"/>
      <c r="AG40" s="249"/>
      <c r="AH40" s="249"/>
      <c r="AI40" s="250"/>
      <c r="AJ40" s="251"/>
      <c r="AK40" s="249"/>
      <c r="AL40" s="249"/>
      <c r="AM40" s="250"/>
      <c r="AN40" s="251"/>
      <c r="AO40" s="249"/>
      <c r="AP40" s="249"/>
      <c r="AQ40" s="250"/>
      <c r="AR40" s="251"/>
      <c r="AS40" s="249"/>
      <c r="AT40" s="249"/>
      <c r="AU40" s="250"/>
      <c r="AV40" s="251"/>
      <c r="AW40" s="249"/>
      <c r="AX40" s="249"/>
      <c r="AY40" s="250"/>
      <c r="AZ40" s="251"/>
      <c r="BA40" s="249"/>
      <c r="BB40" s="249"/>
      <c r="BC40" s="250"/>
      <c r="BD40" s="251"/>
      <c r="BE40" s="249"/>
      <c r="BF40" s="249"/>
      <c r="BG40" s="250"/>
      <c r="BH40" s="251"/>
      <c r="BI40" s="249"/>
      <c r="BJ40" s="249"/>
      <c r="BK40" s="250"/>
      <c r="BL40" s="251"/>
      <c r="BM40" s="249"/>
      <c r="BN40" s="249"/>
      <c r="BO40" s="250"/>
      <c r="BP40" s="251"/>
      <c r="BQ40" s="249"/>
      <c r="BR40" s="249"/>
      <c r="BS40" s="250"/>
      <c r="BT40" s="251"/>
      <c r="BU40" s="249"/>
      <c r="BV40" s="249"/>
      <c r="BW40" s="250"/>
      <c r="BX40" s="251"/>
      <c r="BY40" s="249"/>
      <c r="BZ40" s="249"/>
      <c r="CA40" s="250"/>
      <c r="CB40" s="251"/>
      <c r="CC40" s="249"/>
      <c r="CD40" s="249"/>
      <c r="CE40" s="250"/>
      <c r="CF40" s="435"/>
      <c r="CG40" s="435"/>
      <c r="CH40" s="435"/>
      <c r="CI40" s="435"/>
      <c r="CJ40" s="435"/>
      <c r="CK40" s="435"/>
      <c r="CL40" s="435"/>
      <c r="CM40" s="435"/>
      <c r="CN40" s="436">
        <f t="shared" si="3"/>
        <v>0</v>
      </c>
      <c r="CO40" s="436"/>
      <c r="CP40" s="436"/>
      <c r="CQ40" s="436"/>
      <c r="CR40" s="436"/>
      <c r="CS40" s="436"/>
    </row>
    <row r="41" spans="1:97" customFormat="1" ht="15.75" customHeight="1" x14ac:dyDescent="0.35">
      <c r="A41" s="212">
        <v>1.1111111111111112E-2</v>
      </c>
      <c r="B41" s="95">
        <f t="shared" si="2"/>
        <v>0.29166666666925367</v>
      </c>
      <c r="C41" s="214" t="str">
        <f>IF(ISNA(VLOOKUP(D41,[2]listing!$A$1:$E$80,4,FALSE)),"NN",VLOOKUP(D41,[2]listing!$A$1:$E$80,4,FALSE))</f>
        <v>NN</v>
      </c>
      <c r="D41" s="305"/>
      <c r="E41" s="300">
        <v>36526.625</v>
      </c>
      <c r="F41" s="298">
        <v>36526.947222222225</v>
      </c>
      <c r="G41" s="299">
        <v>4.1666666666666664E-2</v>
      </c>
      <c r="H41" s="222" t="str" cm="1">
        <f t="array" ref="H41">IF(SUMPRODUCT(--ISNUMBER(SEARCH(BOUTIQUES,D41))) &gt;0, "XC",IF(ISNUMBER(SEARCH("pool",D41)),"P",IF(ISNUMBER(SEARCH("int",D41)),"I",IF(ISNUMBER(SEARCH("HAP",$G$1))," "))))</f>
        <v xml:space="preserve"> </v>
      </c>
      <c r="I41" s="248"/>
      <c r="J41" s="249"/>
      <c r="K41" s="250"/>
      <c r="L41" s="251"/>
      <c r="M41" s="249"/>
      <c r="N41" s="249"/>
      <c r="O41" s="250"/>
      <c r="P41" s="251"/>
      <c r="Q41" s="249"/>
      <c r="R41" s="249"/>
      <c r="S41" s="250"/>
      <c r="T41" s="251"/>
      <c r="U41" s="249"/>
      <c r="V41" s="249"/>
      <c r="W41" s="250"/>
      <c r="X41" s="251"/>
      <c r="Y41" s="249"/>
      <c r="Z41" s="249"/>
      <c r="AA41" s="250"/>
      <c r="AB41" s="251"/>
      <c r="AC41" s="249"/>
      <c r="AD41" s="249"/>
      <c r="AE41" s="250"/>
      <c r="AF41" s="251"/>
      <c r="AG41" s="249"/>
      <c r="AH41" s="249"/>
      <c r="AI41" s="250"/>
      <c r="AJ41" s="251"/>
      <c r="AK41" s="249"/>
      <c r="AL41" s="249"/>
      <c r="AM41" s="250"/>
      <c r="AN41" s="251"/>
      <c r="AO41" s="249"/>
      <c r="AP41" s="249"/>
      <c r="AQ41" s="250"/>
      <c r="AR41" s="251"/>
      <c r="AS41" s="249"/>
      <c r="AT41" s="249"/>
      <c r="AU41" s="250"/>
      <c r="AV41" s="251"/>
      <c r="AW41" s="249"/>
      <c r="AX41" s="249"/>
      <c r="AY41" s="250"/>
      <c r="AZ41" s="251"/>
      <c r="BA41" s="249"/>
      <c r="BB41" s="249"/>
      <c r="BC41" s="250"/>
      <c r="BD41" s="251"/>
      <c r="BE41" s="249"/>
      <c r="BF41" s="249"/>
      <c r="BG41" s="250"/>
      <c r="BH41" s="251"/>
      <c r="BI41" s="249"/>
      <c r="BJ41" s="249"/>
      <c r="BK41" s="250"/>
      <c r="BL41" s="251"/>
      <c r="BM41" s="249"/>
      <c r="BN41" s="249"/>
      <c r="BO41" s="250"/>
      <c r="BP41" s="251"/>
      <c r="BQ41" s="249"/>
      <c r="BR41" s="249"/>
      <c r="BS41" s="250"/>
      <c r="BT41" s="251"/>
      <c r="BU41" s="249"/>
      <c r="BV41" s="249"/>
      <c r="BW41" s="250"/>
      <c r="BX41" s="251"/>
      <c r="BY41" s="249"/>
      <c r="BZ41" s="249"/>
      <c r="CA41" s="250"/>
      <c r="CB41" s="251"/>
      <c r="CC41" s="249"/>
      <c r="CD41" s="249"/>
      <c r="CE41" s="250"/>
      <c r="CF41" s="435"/>
      <c r="CG41" s="435"/>
      <c r="CH41" s="435"/>
      <c r="CI41" s="435"/>
      <c r="CJ41" s="435"/>
      <c r="CK41" s="435"/>
      <c r="CL41" s="435"/>
      <c r="CM41" s="435"/>
      <c r="CN41" s="436">
        <f t="shared" si="3"/>
        <v>0</v>
      </c>
      <c r="CO41" s="436"/>
      <c r="CP41" s="436"/>
      <c r="CQ41" s="436"/>
      <c r="CR41" s="436"/>
      <c r="CS41" s="436"/>
    </row>
    <row r="42" spans="1:97" customFormat="1" ht="15.75" customHeight="1" x14ac:dyDescent="0.35">
      <c r="A42" s="212">
        <v>1.1111111111111112E-2</v>
      </c>
      <c r="B42" s="95">
        <f t="shared" si="2"/>
        <v>0.29166666666925367</v>
      </c>
      <c r="C42" s="214" t="str">
        <f>IF(ISNA(VLOOKUP(D42,[2]listing!$A$1:$E$80,4,FALSE)),"NN",VLOOKUP(D42,[2]listing!$A$1:$E$80,4,FALSE))</f>
        <v>NN</v>
      </c>
      <c r="D42" s="305"/>
      <c r="E42" s="300">
        <v>36526.666666666664</v>
      </c>
      <c r="F42" s="298">
        <v>36526.988888888889</v>
      </c>
      <c r="G42" s="299">
        <v>4.1666666666666664E-2</v>
      </c>
      <c r="H42" s="222" t="str" cm="1">
        <f t="array" ref="H42">IF(SUMPRODUCT(--ISNUMBER(SEARCH(BOUTIQUES,D42))) &gt;0, "XC",IF(ISNUMBER(SEARCH("pool",D42)),"P",IF(ISNUMBER(SEARCH("int",D42)),"I",IF(ISNUMBER(SEARCH("HAP",$G$1))," "))))</f>
        <v xml:space="preserve"> </v>
      </c>
      <c r="I42" s="248"/>
      <c r="J42" s="249"/>
      <c r="K42" s="250"/>
      <c r="L42" s="251"/>
      <c r="M42" s="249"/>
      <c r="N42" s="249"/>
      <c r="O42" s="250"/>
      <c r="P42" s="251"/>
      <c r="Q42" s="249"/>
      <c r="R42" s="249"/>
      <c r="S42" s="250"/>
      <c r="T42" s="251"/>
      <c r="U42" s="249"/>
      <c r="V42" s="249"/>
      <c r="W42" s="250"/>
      <c r="X42" s="251"/>
      <c r="Y42" s="249"/>
      <c r="Z42" s="249"/>
      <c r="AA42" s="250"/>
      <c r="AB42" s="251"/>
      <c r="AC42" s="249"/>
      <c r="AD42" s="249"/>
      <c r="AE42" s="250"/>
      <c r="AF42" s="251"/>
      <c r="AG42" s="249"/>
      <c r="AH42" s="249"/>
      <c r="AI42" s="250"/>
      <c r="AJ42" s="251"/>
      <c r="AK42" s="249"/>
      <c r="AL42" s="249"/>
      <c r="AM42" s="250"/>
      <c r="AN42" s="251"/>
      <c r="AO42" s="249"/>
      <c r="AP42" s="249"/>
      <c r="AQ42" s="250"/>
      <c r="AR42" s="251"/>
      <c r="AS42" s="249"/>
      <c r="AT42" s="249"/>
      <c r="AU42" s="250"/>
      <c r="AV42" s="251"/>
      <c r="AW42" s="249"/>
      <c r="AX42" s="249"/>
      <c r="AY42" s="250"/>
      <c r="AZ42" s="251"/>
      <c r="BA42" s="249"/>
      <c r="BB42" s="249"/>
      <c r="BC42" s="250"/>
      <c r="BD42" s="251"/>
      <c r="BE42" s="249"/>
      <c r="BF42" s="249"/>
      <c r="BG42" s="250"/>
      <c r="BH42" s="251"/>
      <c r="BI42" s="249"/>
      <c r="BJ42" s="249"/>
      <c r="BK42" s="250"/>
      <c r="BL42" s="251"/>
      <c r="BM42" s="249"/>
      <c r="BN42" s="249"/>
      <c r="BO42" s="250"/>
      <c r="BP42" s="251"/>
      <c r="BQ42" s="249"/>
      <c r="BR42" s="249"/>
      <c r="BS42" s="250"/>
      <c r="BT42" s="251"/>
      <c r="BU42" s="249"/>
      <c r="BV42" s="249"/>
      <c r="BW42" s="250"/>
      <c r="BX42" s="251"/>
      <c r="BY42" s="249"/>
      <c r="BZ42" s="249"/>
      <c r="CA42" s="250"/>
      <c r="CB42" s="251"/>
      <c r="CC42" s="249"/>
      <c r="CD42" s="249"/>
      <c r="CE42" s="250"/>
      <c r="CF42" s="435"/>
      <c r="CG42" s="435"/>
      <c r="CH42" s="435"/>
      <c r="CI42" s="435"/>
      <c r="CJ42" s="435"/>
      <c r="CK42" s="435"/>
      <c r="CL42" s="435"/>
      <c r="CM42" s="435"/>
      <c r="CN42" s="436">
        <f t="shared" si="3"/>
        <v>0</v>
      </c>
      <c r="CO42" s="436"/>
      <c r="CP42" s="436"/>
      <c r="CQ42" s="436"/>
      <c r="CR42" s="436"/>
      <c r="CS42" s="436"/>
    </row>
    <row r="43" spans="1:97" customFormat="1" ht="15.75" customHeight="1" x14ac:dyDescent="0.35">
      <c r="A43" s="212">
        <v>1.1111111111111112E-2</v>
      </c>
      <c r="B43" s="95">
        <f t="shared" si="2"/>
        <v>0.29166666666197771</v>
      </c>
      <c r="C43" s="214" t="str">
        <f>IF(ISNA(VLOOKUP(D43,[2]listing!$A$1:$E$80,4,FALSE)),"NN",VLOOKUP(D43,[2]listing!$A$1:$E$80,4,FALSE))</f>
        <v>NN</v>
      </c>
      <c r="D43" s="305"/>
      <c r="E43" s="300">
        <v>36526.708333333336</v>
      </c>
      <c r="F43" s="298">
        <v>36527.030555555553</v>
      </c>
      <c r="G43" s="299">
        <v>4.1666666666666664E-2</v>
      </c>
      <c r="H43" s="222" t="str" cm="1">
        <f t="array" ref="H43">IF(SUMPRODUCT(--ISNUMBER(SEARCH(BOUTIQUES,D43))) &gt;0, "XC",IF(ISNUMBER(SEARCH("pool",D43)),"P",IF(ISNUMBER(SEARCH("int",D43)),"I",IF(ISNUMBER(SEARCH("HAP",$G$1))," "))))</f>
        <v xml:space="preserve"> </v>
      </c>
      <c r="I43" s="248"/>
      <c r="J43" s="249"/>
      <c r="K43" s="250"/>
      <c r="L43" s="251"/>
      <c r="M43" s="249"/>
      <c r="N43" s="249"/>
      <c r="O43" s="250"/>
      <c r="P43" s="251"/>
      <c r="Q43" s="249"/>
      <c r="R43" s="249"/>
      <c r="S43" s="250"/>
      <c r="T43" s="251"/>
      <c r="U43" s="249"/>
      <c r="V43" s="249"/>
      <c r="W43" s="250"/>
      <c r="X43" s="251"/>
      <c r="Y43" s="249"/>
      <c r="Z43" s="249"/>
      <c r="AA43" s="250"/>
      <c r="AB43" s="251"/>
      <c r="AC43" s="249"/>
      <c r="AD43" s="249"/>
      <c r="AE43" s="250"/>
      <c r="AF43" s="251"/>
      <c r="AG43" s="249"/>
      <c r="AH43" s="249"/>
      <c r="AI43" s="250"/>
      <c r="AJ43" s="251"/>
      <c r="AK43" s="249"/>
      <c r="AL43" s="249"/>
      <c r="AM43" s="250"/>
      <c r="AN43" s="251"/>
      <c r="AO43" s="249"/>
      <c r="AP43" s="249"/>
      <c r="AQ43" s="250"/>
      <c r="AR43" s="251"/>
      <c r="AS43" s="249"/>
      <c r="AT43" s="249"/>
      <c r="AU43" s="250"/>
      <c r="AV43" s="251"/>
      <c r="AW43" s="249"/>
      <c r="AX43" s="249"/>
      <c r="AY43" s="250"/>
      <c r="AZ43" s="251"/>
      <c r="BA43" s="249"/>
      <c r="BB43" s="249"/>
      <c r="BC43" s="250"/>
      <c r="BD43" s="251"/>
      <c r="BE43" s="249"/>
      <c r="BF43" s="249"/>
      <c r="BG43" s="250"/>
      <c r="BH43" s="251"/>
      <c r="BI43" s="249"/>
      <c r="BJ43" s="249"/>
      <c r="BK43" s="250"/>
      <c r="BL43" s="251"/>
      <c r="BM43" s="249"/>
      <c r="BN43" s="249"/>
      <c r="BO43" s="250"/>
      <c r="BP43" s="251"/>
      <c r="BQ43" s="249"/>
      <c r="BR43" s="249"/>
      <c r="BS43" s="250"/>
      <c r="BT43" s="251"/>
      <c r="BU43" s="249"/>
      <c r="BV43" s="249"/>
      <c r="BW43" s="250"/>
      <c r="BX43" s="251"/>
      <c r="BY43" s="249"/>
      <c r="BZ43" s="249"/>
      <c r="CA43" s="250"/>
      <c r="CB43" s="251"/>
      <c r="CC43" s="249"/>
      <c r="CD43" s="249"/>
      <c r="CE43" s="250"/>
      <c r="CF43" s="435"/>
      <c r="CG43" s="435"/>
      <c r="CH43" s="435"/>
      <c r="CI43" s="435"/>
      <c r="CJ43" s="435"/>
      <c r="CK43" s="435"/>
      <c r="CL43" s="435"/>
      <c r="CM43" s="435"/>
      <c r="CN43" s="436">
        <f t="shared" si="3"/>
        <v>0</v>
      </c>
      <c r="CO43" s="436"/>
      <c r="CP43" s="436"/>
      <c r="CQ43" s="436"/>
      <c r="CR43" s="436"/>
      <c r="CS43" s="436"/>
    </row>
    <row r="44" spans="1:97" customFormat="1" ht="15.75" customHeight="1" thickBot="1" x14ac:dyDescent="0.4">
      <c r="A44" s="212">
        <v>1.1111111111111112E-2</v>
      </c>
      <c r="B44" s="95">
        <f t="shared" si="2"/>
        <v>0.29166666666925367</v>
      </c>
      <c r="C44" s="214" t="str">
        <f>IF(ISNA(VLOOKUP(D44,[2]listing!$A$1:$E$80,4,FALSE)),"NN",VLOOKUP(D44,[2]listing!$A$1:$E$80,4,FALSE))</f>
        <v>NN</v>
      </c>
      <c r="D44" s="305"/>
      <c r="E44" s="300">
        <v>36526.75</v>
      </c>
      <c r="F44" s="298">
        <v>36527.072222222225</v>
      </c>
      <c r="G44" s="299">
        <v>4.1666666666666664E-2</v>
      </c>
      <c r="H44" s="222" t="str" cm="1">
        <f t="array" ref="H44">IF(SUMPRODUCT(--ISNUMBER(SEARCH(BOUTIQUES,D44))) &gt;0, "XC",IF(ISNUMBER(SEARCH("pool",D44)),"P",IF(ISNUMBER(SEARCH("int",D44)),"I",IF(ISNUMBER(SEARCH("HAP",$G$1))," "))))</f>
        <v xml:space="preserve"> </v>
      </c>
      <c r="I44" s="248"/>
      <c r="J44" s="249"/>
      <c r="K44" s="250"/>
      <c r="L44" s="251"/>
      <c r="M44" s="249"/>
      <c r="N44" s="249"/>
      <c r="O44" s="250"/>
      <c r="P44" s="251"/>
      <c r="Q44" s="249"/>
      <c r="R44" s="249"/>
      <c r="S44" s="250"/>
      <c r="T44" s="251"/>
      <c r="U44" s="249"/>
      <c r="V44" s="249"/>
      <c r="W44" s="250"/>
      <c r="X44" s="251"/>
      <c r="Y44" s="249"/>
      <c r="Z44" s="249"/>
      <c r="AA44" s="250"/>
      <c r="AB44" s="251"/>
      <c r="AC44" s="249"/>
      <c r="AD44" s="249"/>
      <c r="AE44" s="250"/>
      <c r="AF44" s="251"/>
      <c r="AG44" s="249"/>
      <c r="AH44" s="249"/>
      <c r="AI44" s="250"/>
      <c r="AJ44" s="251"/>
      <c r="AK44" s="249"/>
      <c r="AL44" s="249"/>
      <c r="AM44" s="250"/>
      <c r="AN44" s="251"/>
      <c r="AO44" s="249"/>
      <c r="AP44" s="249"/>
      <c r="AQ44" s="250"/>
      <c r="AR44" s="251"/>
      <c r="AS44" s="249"/>
      <c r="AT44" s="249"/>
      <c r="AU44" s="250"/>
      <c r="AV44" s="251"/>
      <c r="AW44" s="249"/>
      <c r="AX44" s="249"/>
      <c r="AY44" s="250"/>
      <c r="AZ44" s="251"/>
      <c r="BA44" s="249"/>
      <c r="BB44" s="249"/>
      <c r="BC44" s="250"/>
      <c r="BD44" s="251"/>
      <c r="BE44" s="249"/>
      <c r="BF44" s="249"/>
      <c r="BG44" s="250"/>
      <c r="BH44" s="251"/>
      <c r="BI44" s="249"/>
      <c r="BJ44" s="249"/>
      <c r="BK44" s="250"/>
      <c r="BL44" s="251"/>
      <c r="BM44" s="249"/>
      <c r="BN44" s="249"/>
      <c r="BO44" s="250"/>
      <c r="BP44" s="251"/>
      <c r="BQ44" s="249"/>
      <c r="BR44" s="249"/>
      <c r="BS44" s="250"/>
      <c r="BT44" s="251"/>
      <c r="BU44" s="249"/>
      <c r="BV44" s="249"/>
      <c r="BW44" s="250"/>
      <c r="BX44" s="251"/>
      <c r="BY44" s="249"/>
      <c r="BZ44" s="249"/>
      <c r="CA44" s="250"/>
      <c r="CB44" s="251"/>
      <c r="CC44" s="249"/>
      <c r="CD44" s="249"/>
      <c r="CE44" s="250"/>
      <c r="CF44" s="435"/>
      <c r="CG44" s="435"/>
      <c r="CH44" s="435"/>
      <c r="CI44" s="435"/>
      <c r="CJ44" s="435"/>
      <c r="CK44" s="435"/>
      <c r="CL44" s="435"/>
      <c r="CM44" s="435"/>
      <c r="CN44" s="436">
        <f t="shared" si="3"/>
        <v>0</v>
      </c>
      <c r="CO44" s="436"/>
      <c r="CP44" s="436"/>
      <c r="CQ44" s="436"/>
      <c r="CR44" s="436"/>
      <c r="CS44" s="436"/>
    </row>
    <row r="45" spans="1:97" customFormat="1" ht="15.75" hidden="1" customHeight="1" x14ac:dyDescent="0.35">
      <c r="A45" s="212">
        <v>1.1111111111111112E-2</v>
      </c>
      <c r="B45" s="95">
        <f t="shared" si="2"/>
        <v>0.29166666666925367</v>
      </c>
      <c r="C45" s="214" t="str">
        <f>IF(ISNA(VLOOKUP(D45,[2]listing!$A$1:$E$80,4,FALSE)),"NN",VLOOKUP(D45,[2]listing!$A$1:$E$80,4,FALSE))</f>
        <v>NN</v>
      </c>
      <c r="D45" s="305"/>
      <c r="E45" s="300">
        <v>36526.625</v>
      </c>
      <c r="F45" s="298">
        <v>36526.947222222225</v>
      </c>
      <c r="G45" s="299">
        <v>4.1666666666666664E-2</v>
      </c>
      <c r="H45" s="222" t="str" cm="1">
        <f t="array" ref="H45">IF(SUMPRODUCT(--ISNUMBER(SEARCH(BOUTIQUES,D45))) &gt;0, "XC",IF(ISNUMBER(SEARCH("pool",D45)),"P",IF(ISNUMBER(SEARCH("int",D45)),"I",IF(ISNUMBER(SEARCH("HAP",$G$1))," "))))</f>
        <v xml:space="preserve"> </v>
      </c>
      <c r="I45" s="248"/>
      <c r="J45" s="249"/>
      <c r="K45" s="250"/>
      <c r="L45" s="251"/>
      <c r="M45" s="249"/>
      <c r="N45" s="249"/>
      <c r="O45" s="250"/>
      <c r="P45" s="251"/>
      <c r="Q45" s="249"/>
      <c r="R45" s="249"/>
      <c r="S45" s="250"/>
      <c r="T45" s="251"/>
      <c r="U45" s="249"/>
      <c r="V45" s="249"/>
      <c r="W45" s="250"/>
      <c r="X45" s="251"/>
      <c r="Y45" s="249"/>
      <c r="Z45" s="249"/>
      <c r="AA45" s="250"/>
      <c r="AB45" s="251"/>
      <c r="AC45" s="249"/>
      <c r="AD45" s="249"/>
      <c r="AE45" s="250"/>
      <c r="AF45" s="251"/>
      <c r="AG45" s="249"/>
      <c r="AH45" s="249"/>
      <c r="AI45" s="250"/>
      <c r="AJ45" s="251"/>
      <c r="AK45" s="249"/>
      <c r="AL45" s="249"/>
      <c r="AM45" s="250"/>
      <c r="AN45" s="251"/>
      <c r="AO45" s="249"/>
      <c r="AP45" s="249"/>
      <c r="AQ45" s="250"/>
      <c r="AR45" s="251"/>
      <c r="AS45" s="249"/>
      <c r="AT45" s="249"/>
      <c r="AU45" s="250"/>
      <c r="AV45" s="251"/>
      <c r="AW45" s="249"/>
      <c r="AX45" s="249"/>
      <c r="AY45" s="250"/>
      <c r="AZ45" s="251"/>
      <c r="BA45" s="249"/>
      <c r="BB45" s="249"/>
      <c r="BC45" s="250"/>
      <c r="BD45" s="251"/>
      <c r="BE45" s="249"/>
      <c r="BF45" s="249"/>
      <c r="BG45" s="250"/>
      <c r="BH45" s="251"/>
      <c r="BI45" s="249"/>
      <c r="BJ45" s="249"/>
      <c r="BK45" s="250"/>
      <c r="BL45" s="251"/>
      <c r="BM45" s="249"/>
      <c r="BN45" s="249"/>
      <c r="BO45" s="250"/>
      <c r="BP45" s="251"/>
      <c r="BQ45" s="249"/>
      <c r="BR45" s="249"/>
      <c r="BS45" s="250"/>
      <c r="BT45" s="251"/>
      <c r="BU45" s="249"/>
      <c r="BV45" s="249"/>
      <c r="BW45" s="250"/>
      <c r="BX45" s="251"/>
      <c r="BY45" s="249"/>
      <c r="BZ45" s="249"/>
      <c r="CA45" s="250"/>
      <c r="CB45" s="251"/>
      <c r="CC45" s="249"/>
      <c r="CD45" s="249"/>
      <c r="CE45" s="250"/>
      <c r="CF45" s="435"/>
      <c r="CG45" s="435"/>
      <c r="CH45" s="435"/>
      <c r="CI45" s="435"/>
      <c r="CJ45" s="435"/>
      <c r="CK45" s="435"/>
      <c r="CL45" s="435"/>
      <c r="CM45" s="435"/>
      <c r="CN45" s="436">
        <f t="shared" si="3"/>
        <v>0</v>
      </c>
      <c r="CO45" s="436"/>
      <c r="CP45" s="436"/>
      <c r="CQ45" s="436"/>
      <c r="CR45" s="436"/>
      <c r="CS45" s="436"/>
    </row>
    <row r="46" spans="1:97" customFormat="1" ht="15.75" hidden="1" customHeight="1" x14ac:dyDescent="0.35">
      <c r="A46" s="212">
        <v>1.1111111111111112E-2</v>
      </c>
      <c r="B46" s="95">
        <f t="shared" si="2"/>
        <v>0.29166666666925367</v>
      </c>
      <c r="C46" s="214" t="str">
        <f>IF(ISNA(VLOOKUP(D46,[2]listing!$A$1:$E$80,4,FALSE)),"NN",VLOOKUP(D46,[2]listing!$A$1:$E$80,4,FALSE))</f>
        <v>NN</v>
      </c>
      <c r="D46" s="305"/>
      <c r="E46" s="300">
        <v>36526.625</v>
      </c>
      <c r="F46" s="298">
        <v>36526.947222222225</v>
      </c>
      <c r="G46" s="299">
        <v>4.1666666666666664E-2</v>
      </c>
      <c r="H46" s="222" t="str" cm="1">
        <f t="array" ref="H46">IF(SUMPRODUCT(--ISNUMBER(SEARCH(BOUTIQUES,D46))) &gt;0, "XC",IF(ISNUMBER(SEARCH("pool",D46)),"P",IF(ISNUMBER(SEARCH("int",D46)),"I",IF(ISNUMBER(SEARCH("HAP",$G$1))," "))))</f>
        <v xml:space="preserve"> </v>
      </c>
      <c r="I46" s="248"/>
      <c r="J46" s="249"/>
      <c r="K46" s="250"/>
      <c r="L46" s="251"/>
      <c r="M46" s="249"/>
      <c r="N46" s="249"/>
      <c r="O46" s="250"/>
      <c r="P46" s="251"/>
      <c r="Q46" s="249"/>
      <c r="R46" s="249"/>
      <c r="S46" s="250"/>
      <c r="T46" s="251"/>
      <c r="U46" s="249"/>
      <c r="V46" s="249"/>
      <c r="W46" s="250"/>
      <c r="X46" s="251"/>
      <c r="Y46" s="249"/>
      <c r="Z46" s="249"/>
      <c r="AA46" s="250"/>
      <c r="AB46" s="251"/>
      <c r="AC46" s="249"/>
      <c r="AD46" s="249"/>
      <c r="AE46" s="250"/>
      <c r="AF46" s="251"/>
      <c r="AG46" s="249"/>
      <c r="AH46" s="249"/>
      <c r="AI46" s="250"/>
      <c r="AJ46" s="251"/>
      <c r="AK46" s="249"/>
      <c r="AL46" s="249"/>
      <c r="AM46" s="250"/>
      <c r="AN46" s="251"/>
      <c r="AO46" s="249"/>
      <c r="AP46" s="249"/>
      <c r="AQ46" s="250"/>
      <c r="AR46" s="251"/>
      <c r="AS46" s="249"/>
      <c r="AT46" s="249"/>
      <c r="AU46" s="250"/>
      <c r="AV46" s="251"/>
      <c r="AW46" s="249"/>
      <c r="AX46" s="249"/>
      <c r="AY46" s="250"/>
      <c r="AZ46" s="251"/>
      <c r="BA46" s="249"/>
      <c r="BB46" s="249"/>
      <c r="BC46" s="250"/>
      <c r="BD46" s="251"/>
      <c r="BE46" s="249"/>
      <c r="BF46" s="249"/>
      <c r="BG46" s="250"/>
      <c r="BH46" s="251"/>
      <c r="BI46" s="249"/>
      <c r="BJ46" s="249"/>
      <c r="BK46" s="250"/>
      <c r="BL46" s="251"/>
      <c r="BM46" s="249"/>
      <c r="BN46" s="249"/>
      <c r="BO46" s="250"/>
      <c r="BP46" s="251"/>
      <c r="BQ46" s="249"/>
      <c r="BR46" s="249"/>
      <c r="BS46" s="250"/>
      <c r="BT46" s="251"/>
      <c r="BU46" s="249"/>
      <c r="BV46" s="249"/>
      <c r="BW46" s="250"/>
      <c r="BX46" s="251"/>
      <c r="BY46" s="249"/>
      <c r="BZ46" s="249"/>
      <c r="CA46" s="250"/>
      <c r="CB46" s="251"/>
      <c r="CC46" s="249"/>
      <c r="CD46" s="249"/>
      <c r="CE46" s="250"/>
      <c r="CF46" s="435"/>
      <c r="CG46" s="435"/>
      <c r="CH46" s="435"/>
      <c r="CI46" s="435"/>
      <c r="CJ46" s="435"/>
      <c r="CK46" s="435"/>
      <c r="CL46" s="435"/>
      <c r="CM46" s="435"/>
      <c r="CN46" s="436">
        <f t="shared" si="3"/>
        <v>0</v>
      </c>
      <c r="CO46" s="436"/>
      <c r="CP46" s="436"/>
      <c r="CQ46" s="436"/>
      <c r="CR46" s="436"/>
      <c r="CS46" s="436"/>
    </row>
    <row r="47" spans="1:97" customFormat="1" ht="15.75" hidden="1" customHeight="1" x14ac:dyDescent="0.35">
      <c r="A47" s="212">
        <v>1.1111111111111112E-2</v>
      </c>
      <c r="B47" s="95">
        <f t="shared" si="2"/>
        <v>0.29166666666925367</v>
      </c>
      <c r="C47" s="214" t="str">
        <f>IF(ISNA(VLOOKUP(D47,[2]listing!$A$1:$E$80,4,FALSE)),"NN",VLOOKUP(D47,[2]listing!$A$1:$E$80,4,FALSE))</f>
        <v>NN</v>
      </c>
      <c r="D47" s="305"/>
      <c r="E47" s="300">
        <v>36526.625</v>
      </c>
      <c r="F47" s="298">
        <v>36526.947222222225</v>
      </c>
      <c r="G47" s="299">
        <v>4.1666666666666664E-2</v>
      </c>
      <c r="H47" s="222" t="str" cm="1">
        <f t="array" ref="H47">IF(SUMPRODUCT(--ISNUMBER(SEARCH(BOUTIQUES,D47))) &gt;0, "XC",IF(ISNUMBER(SEARCH("pool",D47)),"P",IF(ISNUMBER(SEARCH("int",D47)),"I",IF(ISNUMBER(SEARCH("HAP",$G$1))," "))))</f>
        <v xml:space="preserve"> </v>
      </c>
      <c r="I47" s="248"/>
      <c r="J47" s="249"/>
      <c r="K47" s="250"/>
      <c r="L47" s="251"/>
      <c r="M47" s="249"/>
      <c r="N47" s="249"/>
      <c r="O47" s="250"/>
      <c r="P47" s="251"/>
      <c r="Q47" s="249"/>
      <c r="R47" s="249"/>
      <c r="S47" s="250"/>
      <c r="T47" s="251"/>
      <c r="U47" s="249"/>
      <c r="V47" s="249"/>
      <c r="W47" s="250"/>
      <c r="X47" s="251"/>
      <c r="Y47" s="249"/>
      <c r="Z47" s="249"/>
      <c r="AA47" s="250"/>
      <c r="AB47" s="251"/>
      <c r="AC47" s="249"/>
      <c r="AD47" s="249"/>
      <c r="AE47" s="250"/>
      <c r="AF47" s="251"/>
      <c r="AG47" s="249"/>
      <c r="AH47" s="249"/>
      <c r="AI47" s="250"/>
      <c r="AJ47" s="251"/>
      <c r="AK47" s="249"/>
      <c r="AL47" s="249"/>
      <c r="AM47" s="250"/>
      <c r="AN47" s="251"/>
      <c r="AO47" s="249"/>
      <c r="AP47" s="249"/>
      <c r="AQ47" s="250"/>
      <c r="AR47" s="251"/>
      <c r="AS47" s="249"/>
      <c r="AT47" s="249"/>
      <c r="AU47" s="250"/>
      <c r="AV47" s="251"/>
      <c r="AW47" s="249"/>
      <c r="AX47" s="249"/>
      <c r="AY47" s="250"/>
      <c r="AZ47" s="251"/>
      <c r="BA47" s="249"/>
      <c r="BB47" s="249"/>
      <c r="BC47" s="250"/>
      <c r="BD47" s="251"/>
      <c r="BE47" s="249"/>
      <c r="BF47" s="249"/>
      <c r="BG47" s="250"/>
      <c r="BH47" s="251"/>
      <c r="BI47" s="249"/>
      <c r="BJ47" s="249"/>
      <c r="BK47" s="250"/>
      <c r="BL47" s="251"/>
      <c r="BM47" s="249"/>
      <c r="BN47" s="249"/>
      <c r="BO47" s="250"/>
      <c r="BP47" s="251"/>
      <c r="BQ47" s="249"/>
      <c r="BR47" s="249"/>
      <c r="BS47" s="250"/>
      <c r="BT47" s="251"/>
      <c r="BU47" s="249"/>
      <c r="BV47" s="249"/>
      <c r="BW47" s="250"/>
      <c r="BX47" s="251"/>
      <c r="BY47" s="249"/>
      <c r="BZ47" s="249"/>
      <c r="CA47" s="250"/>
      <c r="CB47" s="251"/>
      <c r="CC47" s="249"/>
      <c r="CD47" s="249"/>
      <c r="CE47" s="250"/>
      <c r="CF47" s="435"/>
      <c r="CG47" s="435"/>
      <c r="CH47" s="435"/>
      <c r="CI47" s="435"/>
      <c r="CJ47" s="435"/>
      <c r="CK47" s="435"/>
      <c r="CL47" s="435"/>
      <c r="CM47" s="435"/>
      <c r="CN47" s="436">
        <f t="shared" si="3"/>
        <v>0</v>
      </c>
      <c r="CO47" s="436"/>
      <c r="CP47" s="436"/>
      <c r="CQ47" s="436"/>
      <c r="CR47" s="436"/>
      <c r="CS47" s="436"/>
    </row>
    <row r="48" spans="1:97" customFormat="1" ht="15.75" hidden="1" customHeight="1" x14ac:dyDescent="0.35">
      <c r="A48" s="212">
        <v>1.1111111111111112E-2</v>
      </c>
      <c r="B48" s="95">
        <f t="shared" si="2"/>
        <v>0.29166666666925367</v>
      </c>
      <c r="C48" s="214" t="str">
        <f>IF(ISNA(VLOOKUP(D48,[2]listing!$A$1:$E$80,4,FALSE)),"NN",VLOOKUP(D48,[2]listing!$A$1:$E$80,4,FALSE))</f>
        <v>NN</v>
      </c>
      <c r="D48" s="305"/>
      <c r="E48" s="300">
        <v>36526.625</v>
      </c>
      <c r="F48" s="298">
        <v>36526.947222222225</v>
      </c>
      <c r="G48" s="299">
        <v>4.1666666666666664E-2</v>
      </c>
      <c r="H48" s="222" t="str" cm="1">
        <f t="array" ref="H48">IF(SUMPRODUCT(--ISNUMBER(SEARCH(BOUTIQUES,D48))) &gt;0, "XC",IF(ISNUMBER(SEARCH("pool",D48)),"P",IF(ISNUMBER(SEARCH("int",D48)),"I",IF(ISNUMBER(SEARCH("HAP",$G$1))," "))))</f>
        <v xml:space="preserve"> </v>
      </c>
      <c r="I48" s="248"/>
      <c r="J48" s="249"/>
      <c r="K48" s="250"/>
      <c r="L48" s="251"/>
      <c r="M48" s="249"/>
      <c r="N48" s="249"/>
      <c r="O48" s="250"/>
      <c r="P48" s="251"/>
      <c r="Q48" s="249"/>
      <c r="R48" s="249"/>
      <c r="S48" s="250"/>
      <c r="T48" s="251"/>
      <c r="U48" s="249"/>
      <c r="V48" s="249"/>
      <c r="W48" s="250"/>
      <c r="X48" s="251"/>
      <c r="Y48" s="249"/>
      <c r="Z48" s="249"/>
      <c r="AA48" s="250"/>
      <c r="AB48" s="251"/>
      <c r="AC48" s="249"/>
      <c r="AD48" s="249"/>
      <c r="AE48" s="250"/>
      <c r="AF48" s="251"/>
      <c r="AG48" s="249"/>
      <c r="AH48" s="249"/>
      <c r="AI48" s="250"/>
      <c r="AJ48" s="251"/>
      <c r="AK48" s="249"/>
      <c r="AL48" s="249"/>
      <c r="AM48" s="250"/>
      <c r="AN48" s="251"/>
      <c r="AO48" s="249"/>
      <c r="AP48" s="249"/>
      <c r="AQ48" s="250"/>
      <c r="AR48" s="251"/>
      <c r="AS48" s="249"/>
      <c r="AT48" s="249"/>
      <c r="AU48" s="250"/>
      <c r="AV48" s="251"/>
      <c r="AW48" s="249"/>
      <c r="AX48" s="249"/>
      <c r="AY48" s="250"/>
      <c r="AZ48" s="251"/>
      <c r="BA48" s="249"/>
      <c r="BB48" s="249"/>
      <c r="BC48" s="250"/>
      <c r="BD48" s="251"/>
      <c r="BE48" s="249"/>
      <c r="BF48" s="249"/>
      <c r="BG48" s="250"/>
      <c r="BH48" s="251"/>
      <c r="BI48" s="249"/>
      <c r="BJ48" s="249"/>
      <c r="BK48" s="250"/>
      <c r="BL48" s="251"/>
      <c r="BM48" s="249"/>
      <c r="BN48" s="249"/>
      <c r="BO48" s="250"/>
      <c r="BP48" s="251"/>
      <c r="BQ48" s="249"/>
      <c r="BR48" s="249"/>
      <c r="BS48" s="250"/>
      <c r="BT48" s="251"/>
      <c r="BU48" s="249"/>
      <c r="BV48" s="249"/>
      <c r="BW48" s="250"/>
      <c r="BX48" s="251"/>
      <c r="BY48" s="249"/>
      <c r="BZ48" s="249"/>
      <c r="CA48" s="250"/>
      <c r="CB48" s="251"/>
      <c r="CC48" s="249"/>
      <c r="CD48" s="249"/>
      <c r="CE48" s="250"/>
      <c r="CF48" s="435"/>
      <c r="CG48" s="435"/>
      <c r="CH48" s="435"/>
      <c r="CI48" s="435"/>
      <c r="CJ48" s="435"/>
      <c r="CK48" s="435"/>
      <c r="CL48" s="435"/>
      <c r="CM48" s="435"/>
      <c r="CN48" s="436">
        <f t="shared" si="3"/>
        <v>0</v>
      </c>
      <c r="CO48" s="436"/>
      <c r="CP48" s="436"/>
      <c r="CQ48" s="436"/>
      <c r="CR48" s="436"/>
      <c r="CS48" s="436"/>
    </row>
    <row r="49" spans="1:97" customFormat="1" ht="15.75" hidden="1" customHeight="1" x14ac:dyDescent="0.35">
      <c r="A49" s="212">
        <v>1.1111111111111112E-2</v>
      </c>
      <c r="B49" s="95">
        <f t="shared" si="2"/>
        <v>0.29166666666925367</v>
      </c>
      <c r="C49" s="214" t="str">
        <f>IF(ISNA(VLOOKUP(D49,[2]listing!$A$1:$E$80,4,FALSE)),"NN",VLOOKUP(D49,[2]listing!$A$1:$E$80,4,FALSE))</f>
        <v>NN</v>
      </c>
      <c r="D49" s="305"/>
      <c r="E49" s="300">
        <v>36526.625</v>
      </c>
      <c r="F49" s="298">
        <v>36526.947222222225</v>
      </c>
      <c r="G49" s="299">
        <v>4.1666666666666664E-2</v>
      </c>
      <c r="H49" s="222" t="str" cm="1">
        <f t="array" ref="H49">IF(SUMPRODUCT(--ISNUMBER(SEARCH(BOUTIQUES,D49))) &gt;0, "XC",IF(ISNUMBER(SEARCH("pool",D49)),"P",IF(ISNUMBER(SEARCH("int",D49)),"I",IF(ISNUMBER(SEARCH("HAP",$G$1))," "))))</f>
        <v xml:space="preserve"> </v>
      </c>
      <c r="I49" s="248"/>
      <c r="J49" s="249"/>
      <c r="K49" s="250"/>
      <c r="L49" s="251"/>
      <c r="M49" s="249"/>
      <c r="N49" s="249"/>
      <c r="O49" s="250"/>
      <c r="P49" s="251"/>
      <c r="Q49" s="249"/>
      <c r="R49" s="249"/>
      <c r="S49" s="250"/>
      <c r="T49" s="251"/>
      <c r="U49" s="249"/>
      <c r="V49" s="249"/>
      <c r="W49" s="250"/>
      <c r="X49" s="251"/>
      <c r="Y49" s="249"/>
      <c r="Z49" s="249"/>
      <c r="AA49" s="250"/>
      <c r="AB49" s="251"/>
      <c r="AC49" s="249"/>
      <c r="AD49" s="249"/>
      <c r="AE49" s="250"/>
      <c r="AF49" s="251"/>
      <c r="AG49" s="249"/>
      <c r="AH49" s="249"/>
      <c r="AI49" s="250"/>
      <c r="AJ49" s="251"/>
      <c r="AK49" s="249"/>
      <c r="AL49" s="249"/>
      <c r="AM49" s="250"/>
      <c r="AN49" s="251"/>
      <c r="AO49" s="249"/>
      <c r="AP49" s="249"/>
      <c r="AQ49" s="250"/>
      <c r="AR49" s="251"/>
      <c r="AS49" s="249"/>
      <c r="AT49" s="249"/>
      <c r="AU49" s="250"/>
      <c r="AV49" s="251"/>
      <c r="AW49" s="249"/>
      <c r="AX49" s="249"/>
      <c r="AY49" s="250"/>
      <c r="AZ49" s="251"/>
      <c r="BA49" s="249"/>
      <c r="BB49" s="249"/>
      <c r="BC49" s="250"/>
      <c r="BD49" s="251"/>
      <c r="BE49" s="249"/>
      <c r="BF49" s="249"/>
      <c r="BG49" s="250"/>
      <c r="BH49" s="251"/>
      <c r="BI49" s="249"/>
      <c r="BJ49" s="249"/>
      <c r="BK49" s="250"/>
      <c r="BL49" s="251"/>
      <c r="BM49" s="249"/>
      <c r="BN49" s="249"/>
      <c r="BO49" s="250"/>
      <c r="BP49" s="251"/>
      <c r="BQ49" s="249"/>
      <c r="BR49" s="249"/>
      <c r="BS49" s="250"/>
      <c r="BT49" s="251"/>
      <c r="BU49" s="249"/>
      <c r="BV49" s="249"/>
      <c r="BW49" s="250"/>
      <c r="BX49" s="251"/>
      <c r="BY49" s="249"/>
      <c r="BZ49" s="249"/>
      <c r="CA49" s="250"/>
      <c r="CB49" s="251"/>
      <c r="CC49" s="249"/>
      <c r="CD49" s="249"/>
      <c r="CE49" s="250"/>
      <c r="CF49" s="435"/>
      <c r="CG49" s="435"/>
      <c r="CH49" s="435"/>
      <c r="CI49" s="435"/>
      <c r="CJ49" s="435"/>
      <c r="CK49" s="435"/>
      <c r="CL49" s="435"/>
      <c r="CM49" s="435"/>
      <c r="CN49" s="436">
        <f t="shared" si="3"/>
        <v>0</v>
      </c>
      <c r="CO49" s="436"/>
      <c r="CP49" s="436"/>
      <c r="CQ49" s="436"/>
      <c r="CR49" s="436"/>
      <c r="CS49" s="436"/>
    </row>
    <row r="50" spans="1:97" customFormat="1" ht="15.75" hidden="1" customHeight="1" x14ac:dyDescent="0.35">
      <c r="A50" s="212">
        <v>1.1111111111111112E-2</v>
      </c>
      <c r="B50" s="95">
        <f t="shared" si="2"/>
        <v>0.29166666666925367</v>
      </c>
      <c r="C50" s="214" t="str">
        <f>IF(ISNA(VLOOKUP(D50,[2]listing!$A$1:$E$80,4,FALSE)),"NN",VLOOKUP(D50,[2]listing!$A$1:$E$80,4,FALSE))</f>
        <v>NN</v>
      </c>
      <c r="D50" s="305"/>
      <c r="E50" s="300">
        <v>36526.625</v>
      </c>
      <c r="F50" s="298">
        <v>36526.947222222225</v>
      </c>
      <c r="G50" s="299">
        <v>4.1666666666666664E-2</v>
      </c>
      <c r="H50" s="222" t="str" cm="1">
        <f t="array" ref="H50">IF(SUMPRODUCT(--ISNUMBER(SEARCH(BOUTIQUES,D50))) &gt;0, "XC",IF(ISNUMBER(SEARCH("pool",D50)),"P",IF(ISNUMBER(SEARCH("int",D50)),"I",IF(ISNUMBER(SEARCH("HAP",$G$1))," "))))</f>
        <v xml:space="preserve"> </v>
      </c>
      <c r="I50" s="248"/>
      <c r="J50" s="249"/>
      <c r="K50" s="250"/>
      <c r="L50" s="251"/>
      <c r="M50" s="249"/>
      <c r="N50" s="249"/>
      <c r="O50" s="250"/>
      <c r="P50" s="251"/>
      <c r="Q50" s="249"/>
      <c r="R50" s="249"/>
      <c r="S50" s="250"/>
      <c r="T50" s="251"/>
      <c r="U50" s="249"/>
      <c r="V50" s="249"/>
      <c r="W50" s="250"/>
      <c r="X50" s="251"/>
      <c r="Y50" s="249"/>
      <c r="Z50" s="249"/>
      <c r="AA50" s="250"/>
      <c r="AB50" s="251"/>
      <c r="AC50" s="249"/>
      <c r="AD50" s="249"/>
      <c r="AE50" s="250"/>
      <c r="AF50" s="251"/>
      <c r="AG50" s="249"/>
      <c r="AH50" s="249"/>
      <c r="AI50" s="250"/>
      <c r="AJ50" s="251"/>
      <c r="AK50" s="249"/>
      <c r="AL50" s="249"/>
      <c r="AM50" s="250"/>
      <c r="AN50" s="251"/>
      <c r="AO50" s="249"/>
      <c r="AP50" s="249"/>
      <c r="AQ50" s="250"/>
      <c r="AR50" s="251"/>
      <c r="AS50" s="249"/>
      <c r="AT50" s="249"/>
      <c r="AU50" s="250"/>
      <c r="AV50" s="251"/>
      <c r="AW50" s="249"/>
      <c r="AX50" s="249"/>
      <c r="AY50" s="250"/>
      <c r="AZ50" s="251"/>
      <c r="BA50" s="249"/>
      <c r="BB50" s="249"/>
      <c r="BC50" s="250"/>
      <c r="BD50" s="251"/>
      <c r="BE50" s="249"/>
      <c r="BF50" s="249"/>
      <c r="BG50" s="250"/>
      <c r="BH50" s="251"/>
      <c r="BI50" s="249"/>
      <c r="BJ50" s="249"/>
      <c r="BK50" s="250"/>
      <c r="BL50" s="251"/>
      <c r="BM50" s="249"/>
      <c r="BN50" s="249"/>
      <c r="BO50" s="250"/>
      <c r="BP50" s="251"/>
      <c r="BQ50" s="249"/>
      <c r="BR50" s="249"/>
      <c r="BS50" s="250"/>
      <c r="BT50" s="251"/>
      <c r="BU50" s="249"/>
      <c r="BV50" s="249"/>
      <c r="BW50" s="250"/>
      <c r="BX50" s="251"/>
      <c r="BY50" s="249"/>
      <c r="BZ50" s="249"/>
      <c r="CA50" s="250"/>
      <c r="CB50" s="251"/>
      <c r="CC50" s="249"/>
      <c r="CD50" s="249"/>
      <c r="CE50" s="250"/>
      <c r="CF50" s="435"/>
      <c r="CG50" s="435"/>
      <c r="CH50" s="435"/>
      <c r="CI50" s="435"/>
      <c r="CJ50" s="435"/>
      <c r="CK50" s="435"/>
      <c r="CL50" s="435"/>
      <c r="CM50" s="435"/>
      <c r="CN50" s="436">
        <f t="shared" si="3"/>
        <v>0</v>
      </c>
      <c r="CO50" s="436"/>
      <c r="CP50" s="436"/>
      <c r="CQ50" s="436"/>
      <c r="CR50" s="436"/>
      <c r="CS50" s="436"/>
    </row>
    <row r="51" spans="1:97" customFormat="1" ht="15.75" hidden="1" customHeight="1" x14ac:dyDescent="0.35">
      <c r="A51" s="212">
        <v>1.1111111111111112E-2</v>
      </c>
      <c r="B51" s="95">
        <f t="shared" si="2"/>
        <v>0.29166666666925367</v>
      </c>
      <c r="C51" s="214" t="str">
        <f>IF(ISNA(VLOOKUP(D51,[2]listing!$A$1:$E$80,4,FALSE)),"NN",VLOOKUP(D51,[2]listing!$A$1:$E$80,4,FALSE))</f>
        <v>NN</v>
      </c>
      <c r="D51" s="305"/>
      <c r="E51" s="300">
        <v>36526.625</v>
      </c>
      <c r="F51" s="298">
        <v>36526.947222222225</v>
      </c>
      <c r="G51" s="299">
        <v>4.1666666666666664E-2</v>
      </c>
      <c r="H51" s="222" t="str" cm="1">
        <f t="array" ref="H51">IF(SUMPRODUCT(--ISNUMBER(SEARCH(BOUTIQUES,D51))) &gt;0, "XC",IF(ISNUMBER(SEARCH("pool",D51)),"P",IF(ISNUMBER(SEARCH("int",D51)),"I",IF(ISNUMBER(SEARCH("HAP",$G$1))," "))))</f>
        <v xml:space="preserve"> </v>
      </c>
      <c r="I51" s="248"/>
      <c r="J51" s="249"/>
      <c r="K51" s="250"/>
      <c r="L51" s="251"/>
      <c r="M51" s="249"/>
      <c r="N51" s="249"/>
      <c r="O51" s="250"/>
      <c r="P51" s="251"/>
      <c r="Q51" s="249"/>
      <c r="R51" s="249"/>
      <c r="S51" s="250"/>
      <c r="T51" s="251"/>
      <c r="U51" s="249"/>
      <c r="V51" s="249"/>
      <c r="W51" s="250"/>
      <c r="X51" s="251"/>
      <c r="Y51" s="249"/>
      <c r="Z51" s="249"/>
      <c r="AA51" s="250"/>
      <c r="AB51" s="251"/>
      <c r="AC51" s="249"/>
      <c r="AD51" s="249"/>
      <c r="AE51" s="250"/>
      <c r="AF51" s="251"/>
      <c r="AG51" s="249"/>
      <c r="AH51" s="249"/>
      <c r="AI51" s="250"/>
      <c r="AJ51" s="251"/>
      <c r="AK51" s="249"/>
      <c r="AL51" s="249"/>
      <c r="AM51" s="250"/>
      <c r="AN51" s="251"/>
      <c r="AO51" s="249"/>
      <c r="AP51" s="249"/>
      <c r="AQ51" s="250"/>
      <c r="AR51" s="251"/>
      <c r="AS51" s="249"/>
      <c r="AT51" s="249"/>
      <c r="AU51" s="250"/>
      <c r="AV51" s="251"/>
      <c r="AW51" s="249"/>
      <c r="AX51" s="249"/>
      <c r="AY51" s="250"/>
      <c r="AZ51" s="251"/>
      <c r="BA51" s="249"/>
      <c r="BB51" s="249"/>
      <c r="BC51" s="250"/>
      <c r="BD51" s="251"/>
      <c r="BE51" s="249"/>
      <c r="BF51" s="249"/>
      <c r="BG51" s="250"/>
      <c r="BH51" s="251"/>
      <c r="BI51" s="249"/>
      <c r="BJ51" s="249"/>
      <c r="BK51" s="250"/>
      <c r="BL51" s="251"/>
      <c r="BM51" s="249"/>
      <c r="BN51" s="249"/>
      <c r="BO51" s="250"/>
      <c r="BP51" s="251"/>
      <c r="BQ51" s="249"/>
      <c r="BR51" s="249"/>
      <c r="BS51" s="250"/>
      <c r="BT51" s="251"/>
      <c r="BU51" s="249"/>
      <c r="BV51" s="249"/>
      <c r="BW51" s="250"/>
      <c r="BX51" s="251"/>
      <c r="BY51" s="249"/>
      <c r="BZ51" s="249"/>
      <c r="CA51" s="250"/>
      <c r="CB51" s="251"/>
      <c r="CC51" s="249"/>
      <c r="CD51" s="249"/>
      <c r="CE51" s="250"/>
      <c r="CF51" s="435"/>
      <c r="CG51" s="435"/>
      <c r="CH51" s="435"/>
      <c r="CI51" s="435"/>
      <c r="CJ51" s="435"/>
      <c r="CK51" s="435"/>
      <c r="CL51" s="435"/>
      <c r="CM51" s="435"/>
      <c r="CN51" s="436">
        <f t="shared" si="3"/>
        <v>0</v>
      </c>
      <c r="CO51" s="436"/>
      <c r="CP51" s="436"/>
      <c r="CQ51" s="436"/>
      <c r="CR51" s="436"/>
      <c r="CS51" s="436"/>
    </row>
    <row r="52" spans="1:97" customFormat="1" ht="15.75" hidden="1" customHeight="1" x14ac:dyDescent="0.35">
      <c r="A52" s="212">
        <v>1.1111111111111112E-2</v>
      </c>
      <c r="B52" s="95">
        <f t="shared" si="2"/>
        <v>0.29166666666925367</v>
      </c>
      <c r="C52" s="214" t="str">
        <f>IF(ISNA(VLOOKUP(D52,[2]listing!$A$1:$E$80,4,FALSE)),"NN",VLOOKUP(D52,[2]listing!$A$1:$E$80,4,FALSE))</f>
        <v>NN</v>
      </c>
      <c r="D52" s="305"/>
      <c r="E52" s="300">
        <v>36526.625</v>
      </c>
      <c r="F52" s="298">
        <v>36526.947222222225</v>
      </c>
      <c r="G52" s="299">
        <v>4.1666666666666664E-2</v>
      </c>
      <c r="H52" s="222" t="str" cm="1">
        <f t="array" ref="H52">IF(SUMPRODUCT(--ISNUMBER(SEARCH(BOUTIQUES,D52))) &gt;0, "XC",IF(ISNUMBER(SEARCH("pool",D52)),"P",IF(ISNUMBER(SEARCH("int",D52)),"I",IF(ISNUMBER(SEARCH("HAP",$G$1))," "))))</f>
        <v xml:space="preserve"> </v>
      </c>
      <c r="I52" s="248"/>
      <c r="J52" s="249"/>
      <c r="K52" s="250"/>
      <c r="L52" s="251"/>
      <c r="M52" s="249"/>
      <c r="N52" s="249"/>
      <c r="O52" s="250"/>
      <c r="P52" s="251"/>
      <c r="Q52" s="249"/>
      <c r="R52" s="249"/>
      <c r="S52" s="250"/>
      <c r="T52" s="251"/>
      <c r="U52" s="249"/>
      <c r="V52" s="249"/>
      <c r="W52" s="250"/>
      <c r="X52" s="251"/>
      <c r="Y52" s="249"/>
      <c r="Z52" s="249"/>
      <c r="AA52" s="250"/>
      <c r="AB52" s="251"/>
      <c r="AC52" s="249"/>
      <c r="AD52" s="249"/>
      <c r="AE52" s="250"/>
      <c r="AF52" s="251"/>
      <c r="AG52" s="249"/>
      <c r="AH52" s="249"/>
      <c r="AI52" s="250"/>
      <c r="AJ52" s="251"/>
      <c r="AK52" s="249"/>
      <c r="AL52" s="249"/>
      <c r="AM52" s="250"/>
      <c r="AN52" s="251"/>
      <c r="AO52" s="249"/>
      <c r="AP52" s="249"/>
      <c r="AQ52" s="250"/>
      <c r="AR52" s="251"/>
      <c r="AS52" s="249"/>
      <c r="AT52" s="249"/>
      <c r="AU52" s="250"/>
      <c r="AV52" s="251"/>
      <c r="AW52" s="249"/>
      <c r="AX52" s="249"/>
      <c r="AY52" s="250"/>
      <c r="AZ52" s="251"/>
      <c r="BA52" s="249"/>
      <c r="BB52" s="249"/>
      <c r="BC52" s="250"/>
      <c r="BD52" s="251"/>
      <c r="BE52" s="249"/>
      <c r="BF52" s="249"/>
      <c r="BG52" s="250"/>
      <c r="BH52" s="251"/>
      <c r="BI52" s="249"/>
      <c r="BJ52" s="249"/>
      <c r="BK52" s="250"/>
      <c r="BL52" s="251"/>
      <c r="BM52" s="249"/>
      <c r="BN52" s="249"/>
      <c r="BO52" s="250"/>
      <c r="BP52" s="251"/>
      <c r="BQ52" s="249"/>
      <c r="BR52" s="249"/>
      <c r="BS52" s="250"/>
      <c r="BT52" s="251"/>
      <c r="BU52" s="249"/>
      <c r="BV52" s="249"/>
      <c r="BW52" s="250"/>
      <c r="BX52" s="251"/>
      <c r="BY52" s="249"/>
      <c r="BZ52" s="249"/>
      <c r="CA52" s="250"/>
      <c r="CB52" s="251"/>
      <c r="CC52" s="249"/>
      <c r="CD52" s="249"/>
      <c r="CE52" s="250"/>
      <c r="CF52" s="435"/>
      <c r="CG52" s="435"/>
      <c r="CH52" s="435"/>
      <c r="CI52" s="435"/>
      <c r="CJ52" s="435"/>
      <c r="CK52" s="435"/>
      <c r="CL52" s="435"/>
      <c r="CM52" s="435"/>
      <c r="CN52" s="436">
        <f t="shared" si="3"/>
        <v>0</v>
      </c>
      <c r="CO52" s="436"/>
      <c r="CP52" s="436"/>
      <c r="CQ52" s="436"/>
      <c r="CR52" s="436"/>
      <c r="CS52" s="436"/>
    </row>
    <row r="53" spans="1:97" customFormat="1" ht="15.75" hidden="1" customHeight="1" x14ac:dyDescent="0.35">
      <c r="A53" s="212">
        <v>1.1111111111111112E-2</v>
      </c>
      <c r="B53" s="95">
        <f t="shared" si="2"/>
        <v>0.29166666666925367</v>
      </c>
      <c r="C53" s="214" t="str">
        <f>IF(ISNA(VLOOKUP(D53,[2]listing!$A$1:$E$80,4,FALSE)),"NN",VLOOKUP(D53,[2]listing!$A$1:$E$80,4,FALSE))</f>
        <v>NN</v>
      </c>
      <c r="D53" s="305"/>
      <c r="E53" s="300">
        <v>36526.625</v>
      </c>
      <c r="F53" s="298">
        <v>36526.947222222225</v>
      </c>
      <c r="G53" s="299">
        <v>4.1666666666666664E-2</v>
      </c>
      <c r="H53" s="222" t="str" cm="1">
        <f t="array" ref="H53">IF(SUMPRODUCT(--ISNUMBER(SEARCH(BOUTIQUES,D53))) &gt;0, "XC",IF(ISNUMBER(SEARCH("pool",D53)),"P",IF(ISNUMBER(SEARCH("int",D53)),"I",IF(ISNUMBER(SEARCH("HAP",$G$1))," "))))</f>
        <v xml:space="preserve"> </v>
      </c>
      <c r="I53" s="248"/>
      <c r="J53" s="249"/>
      <c r="K53" s="250"/>
      <c r="L53" s="251"/>
      <c r="M53" s="249"/>
      <c r="N53" s="249"/>
      <c r="O53" s="250"/>
      <c r="P53" s="251"/>
      <c r="Q53" s="249"/>
      <c r="R53" s="249"/>
      <c r="S53" s="250"/>
      <c r="T53" s="251"/>
      <c r="U53" s="249"/>
      <c r="V53" s="249"/>
      <c r="W53" s="250"/>
      <c r="X53" s="251"/>
      <c r="Y53" s="249"/>
      <c r="Z53" s="249"/>
      <c r="AA53" s="250"/>
      <c r="AB53" s="251"/>
      <c r="AC53" s="249"/>
      <c r="AD53" s="249"/>
      <c r="AE53" s="250"/>
      <c r="AF53" s="251"/>
      <c r="AG53" s="249"/>
      <c r="AH53" s="249"/>
      <c r="AI53" s="250"/>
      <c r="AJ53" s="251"/>
      <c r="AK53" s="249"/>
      <c r="AL53" s="249"/>
      <c r="AM53" s="250"/>
      <c r="AN53" s="251"/>
      <c r="AO53" s="249"/>
      <c r="AP53" s="249"/>
      <c r="AQ53" s="250"/>
      <c r="AR53" s="251"/>
      <c r="AS53" s="249"/>
      <c r="AT53" s="249"/>
      <c r="AU53" s="250"/>
      <c r="AV53" s="251"/>
      <c r="AW53" s="249"/>
      <c r="AX53" s="249"/>
      <c r="AY53" s="250"/>
      <c r="AZ53" s="251"/>
      <c r="BA53" s="249"/>
      <c r="BB53" s="249"/>
      <c r="BC53" s="250"/>
      <c r="BD53" s="251"/>
      <c r="BE53" s="249"/>
      <c r="BF53" s="249"/>
      <c r="BG53" s="250"/>
      <c r="BH53" s="251"/>
      <c r="BI53" s="249"/>
      <c r="BJ53" s="249"/>
      <c r="BK53" s="250"/>
      <c r="BL53" s="251"/>
      <c r="BM53" s="249"/>
      <c r="BN53" s="249"/>
      <c r="BO53" s="250"/>
      <c r="BP53" s="251"/>
      <c r="BQ53" s="249"/>
      <c r="BR53" s="249"/>
      <c r="BS53" s="250"/>
      <c r="BT53" s="251"/>
      <c r="BU53" s="249"/>
      <c r="BV53" s="249"/>
      <c r="BW53" s="250"/>
      <c r="BX53" s="251"/>
      <c r="BY53" s="249"/>
      <c r="BZ53" s="249"/>
      <c r="CA53" s="250"/>
      <c r="CB53" s="251"/>
      <c r="CC53" s="249"/>
      <c r="CD53" s="249"/>
      <c r="CE53" s="250"/>
      <c r="CF53" s="435"/>
      <c r="CG53" s="435"/>
      <c r="CH53" s="435"/>
      <c r="CI53" s="435"/>
      <c r="CJ53" s="435"/>
      <c r="CK53" s="435"/>
      <c r="CL53" s="435"/>
      <c r="CM53" s="435"/>
      <c r="CN53" s="436">
        <f t="shared" si="3"/>
        <v>0</v>
      </c>
      <c r="CO53" s="436"/>
      <c r="CP53" s="436"/>
      <c r="CQ53" s="436"/>
      <c r="CR53" s="436"/>
      <c r="CS53" s="436"/>
    </row>
    <row r="54" spans="1:97" customFormat="1" ht="15.75" hidden="1" customHeight="1" x14ac:dyDescent="0.35">
      <c r="A54" s="212">
        <v>1.1111111111111112E-2</v>
      </c>
      <c r="B54" s="95">
        <f t="shared" si="2"/>
        <v>0.29166666666925367</v>
      </c>
      <c r="C54" s="214" t="str">
        <f>IF(ISNA(VLOOKUP(D54,[2]listing!$A$1:$E$80,4,FALSE)),"NN",VLOOKUP(D54,[2]listing!$A$1:$E$80,4,FALSE))</f>
        <v>NN</v>
      </c>
      <c r="D54" s="305"/>
      <c r="E54" s="300">
        <v>36526.625</v>
      </c>
      <c r="F54" s="298">
        <v>36526.947222222225</v>
      </c>
      <c r="G54" s="299">
        <v>4.1666666666666664E-2</v>
      </c>
      <c r="H54" s="222" t="str" cm="1">
        <f t="array" ref="H54">IF(SUMPRODUCT(--ISNUMBER(SEARCH(BOUTIQUES,D54))) &gt;0, "XC",IF(ISNUMBER(SEARCH("pool",D54)),"P",IF(ISNUMBER(SEARCH("int",D54)),"I",IF(ISNUMBER(SEARCH("HAP",$G$1))," "))))</f>
        <v xml:space="preserve"> </v>
      </c>
      <c r="I54" s="248"/>
      <c r="J54" s="249"/>
      <c r="K54" s="250"/>
      <c r="L54" s="251"/>
      <c r="M54" s="249"/>
      <c r="N54" s="249"/>
      <c r="O54" s="250"/>
      <c r="P54" s="251"/>
      <c r="Q54" s="249"/>
      <c r="R54" s="249"/>
      <c r="S54" s="250"/>
      <c r="T54" s="251"/>
      <c r="U54" s="249"/>
      <c r="V54" s="249"/>
      <c r="W54" s="250"/>
      <c r="X54" s="251"/>
      <c r="Y54" s="249"/>
      <c r="Z54" s="249"/>
      <c r="AA54" s="250"/>
      <c r="AB54" s="251"/>
      <c r="AC54" s="249"/>
      <c r="AD54" s="249"/>
      <c r="AE54" s="250"/>
      <c r="AF54" s="251"/>
      <c r="AG54" s="249"/>
      <c r="AH54" s="249"/>
      <c r="AI54" s="250"/>
      <c r="AJ54" s="251"/>
      <c r="AK54" s="249"/>
      <c r="AL54" s="249"/>
      <c r="AM54" s="250"/>
      <c r="AN54" s="251"/>
      <c r="AO54" s="249"/>
      <c r="AP54" s="249"/>
      <c r="AQ54" s="250"/>
      <c r="AR54" s="251"/>
      <c r="AS54" s="249"/>
      <c r="AT54" s="249"/>
      <c r="AU54" s="250"/>
      <c r="AV54" s="251"/>
      <c r="AW54" s="249"/>
      <c r="AX54" s="249"/>
      <c r="AY54" s="250"/>
      <c r="AZ54" s="251"/>
      <c r="BA54" s="249"/>
      <c r="BB54" s="249"/>
      <c r="BC54" s="250"/>
      <c r="BD54" s="251"/>
      <c r="BE54" s="249"/>
      <c r="BF54" s="249"/>
      <c r="BG54" s="250"/>
      <c r="BH54" s="251"/>
      <c r="BI54" s="249"/>
      <c r="BJ54" s="249"/>
      <c r="BK54" s="250"/>
      <c r="BL54" s="251"/>
      <c r="BM54" s="249"/>
      <c r="BN54" s="249"/>
      <c r="BO54" s="250"/>
      <c r="BP54" s="251"/>
      <c r="BQ54" s="249"/>
      <c r="BR54" s="249"/>
      <c r="BS54" s="250"/>
      <c r="BT54" s="251"/>
      <c r="BU54" s="249"/>
      <c r="BV54" s="249"/>
      <c r="BW54" s="250"/>
      <c r="BX54" s="251"/>
      <c r="BY54" s="249"/>
      <c r="BZ54" s="249"/>
      <c r="CA54" s="250"/>
      <c r="CB54" s="251"/>
      <c r="CC54" s="249"/>
      <c r="CD54" s="249"/>
      <c r="CE54" s="250"/>
      <c r="CF54" s="416"/>
      <c r="CG54" s="417"/>
      <c r="CH54" s="417"/>
      <c r="CI54" s="418"/>
      <c r="CJ54" s="416"/>
      <c r="CK54" s="417"/>
      <c r="CL54" s="417"/>
      <c r="CM54" s="418"/>
      <c r="CN54" s="422">
        <f t="shared" si="3"/>
        <v>0</v>
      </c>
      <c r="CO54" s="423"/>
      <c r="CP54" s="423"/>
      <c r="CQ54" s="423"/>
      <c r="CR54" s="423"/>
      <c r="CS54" s="424"/>
    </row>
    <row r="55" spans="1:97" customFormat="1" ht="15.75" hidden="1" customHeight="1" x14ac:dyDescent="0.35">
      <c r="A55" s="212">
        <v>1.1111111111111112E-2</v>
      </c>
      <c r="B55" s="95">
        <f t="shared" si="2"/>
        <v>0.29166666666925367</v>
      </c>
      <c r="C55" s="214" t="str">
        <f>IF(ISNA(VLOOKUP(D55,[2]listing!$A$1:$E$80,4,FALSE)),"NN",VLOOKUP(D55,[2]listing!$A$1:$E$80,4,FALSE))</f>
        <v>NN</v>
      </c>
      <c r="D55" s="305"/>
      <c r="E55" s="300">
        <v>36526.625</v>
      </c>
      <c r="F55" s="298">
        <v>36526.947222222225</v>
      </c>
      <c r="G55" s="299">
        <v>4.1666666666666664E-2</v>
      </c>
      <c r="H55" s="222" t="str" cm="1">
        <f t="array" ref="H55">IF(SUMPRODUCT(--ISNUMBER(SEARCH(BOUTIQUES,D55))) &gt;0, "XC",IF(ISNUMBER(SEARCH("pool",D55)),"P",IF(ISNUMBER(SEARCH("int",D55)),"I",IF(ISNUMBER(SEARCH("HAP",$G$1))," "))))</f>
        <v xml:space="preserve"> </v>
      </c>
      <c r="I55" s="248"/>
      <c r="J55" s="249"/>
      <c r="K55" s="250"/>
      <c r="L55" s="251"/>
      <c r="M55" s="249"/>
      <c r="N55" s="249"/>
      <c r="O55" s="250"/>
      <c r="P55" s="251"/>
      <c r="Q55" s="249"/>
      <c r="R55" s="249"/>
      <c r="S55" s="250"/>
      <c r="T55" s="251"/>
      <c r="U55" s="249"/>
      <c r="V55" s="249"/>
      <c r="W55" s="250"/>
      <c r="X55" s="251"/>
      <c r="Y55" s="249"/>
      <c r="Z55" s="249"/>
      <c r="AA55" s="250"/>
      <c r="AB55" s="251"/>
      <c r="AC55" s="249"/>
      <c r="AD55" s="249"/>
      <c r="AE55" s="250"/>
      <c r="AF55" s="251"/>
      <c r="AG55" s="249"/>
      <c r="AH55" s="249"/>
      <c r="AI55" s="250"/>
      <c r="AJ55" s="251"/>
      <c r="AK55" s="249"/>
      <c r="AL55" s="249"/>
      <c r="AM55" s="250"/>
      <c r="AN55" s="251"/>
      <c r="AO55" s="249"/>
      <c r="AP55" s="249"/>
      <c r="AQ55" s="250"/>
      <c r="AR55" s="251"/>
      <c r="AS55" s="249"/>
      <c r="AT55" s="249"/>
      <c r="AU55" s="250"/>
      <c r="AV55" s="251"/>
      <c r="AW55" s="249"/>
      <c r="AX55" s="249"/>
      <c r="AY55" s="250"/>
      <c r="AZ55" s="251"/>
      <c r="BA55" s="249"/>
      <c r="BB55" s="249"/>
      <c r="BC55" s="250"/>
      <c r="BD55" s="251"/>
      <c r="BE55" s="249"/>
      <c r="BF55" s="249"/>
      <c r="BG55" s="250"/>
      <c r="BH55" s="251"/>
      <c r="BI55" s="249"/>
      <c r="BJ55" s="249"/>
      <c r="BK55" s="250"/>
      <c r="BL55" s="251"/>
      <c r="BM55" s="249"/>
      <c r="BN55" s="249"/>
      <c r="BO55" s="250"/>
      <c r="BP55" s="251"/>
      <c r="BQ55" s="249"/>
      <c r="BR55" s="249"/>
      <c r="BS55" s="250"/>
      <c r="BT55" s="251"/>
      <c r="BU55" s="249"/>
      <c r="BV55" s="249"/>
      <c r="BW55" s="250"/>
      <c r="BX55" s="251"/>
      <c r="BY55" s="249"/>
      <c r="BZ55" s="249"/>
      <c r="CA55" s="250"/>
      <c r="CB55" s="251"/>
      <c r="CC55" s="249"/>
      <c r="CD55" s="249"/>
      <c r="CE55" s="250"/>
      <c r="CF55" s="435"/>
      <c r="CG55" s="435"/>
      <c r="CH55" s="435"/>
      <c r="CI55" s="435"/>
      <c r="CJ55" s="435"/>
      <c r="CK55" s="435"/>
      <c r="CL55" s="435"/>
      <c r="CM55" s="435"/>
      <c r="CN55" s="436">
        <f t="shared" si="3"/>
        <v>0</v>
      </c>
      <c r="CO55" s="436"/>
      <c r="CP55" s="436"/>
      <c r="CQ55" s="436"/>
      <c r="CR55" s="436"/>
      <c r="CS55" s="436"/>
    </row>
    <row r="56" spans="1:97" customFormat="1" ht="15.75" hidden="1" customHeight="1" x14ac:dyDescent="0.35">
      <c r="A56" s="212">
        <v>1.1111111111111112E-2</v>
      </c>
      <c r="B56" s="95">
        <f t="shared" si="2"/>
        <v>0.29166666666925367</v>
      </c>
      <c r="C56" s="214" t="str">
        <f>IF(ISNA(VLOOKUP(D56,[2]listing!$A$1:$E$80,4,FALSE)),"NN",VLOOKUP(D56,[2]listing!$A$1:$E$80,4,FALSE))</f>
        <v>NN</v>
      </c>
      <c r="D56" s="305"/>
      <c r="E56" s="300">
        <v>36526.625</v>
      </c>
      <c r="F56" s="298">
        <v>36526.947222222225</v>
      </c>
      <c r="G56" s="299">
        <v>4.1666666666666664E-2</v>
      </c>
      <c r="H56" s="222" t="str" cm="1">
        <f t="array" ref="H56">IF(SUMPRODUCT(--ISNUMBER(SEARCH(BOUTIQUES,D56))) &gt;0, "XC",IF(ISNUMBER(SEARCH("pool",D56)),"P",IF(ISNUMBER(SEARCH("int",D56)),"I",IF(ISNUMBER(SEARCH("HAP",$G$1))," "))))</f>
        <v xml:space="preserve"> </v>
      </c>
      <c r="I56" s="248"/>
      <c r="J56" s="249"/>
      <c r="K56" s="250"/>
      <c r="L56" s="251"/>
      <c r="M56" s="249"/>
      <c r="N56" s="249"/>
      <c r="O56" s="250"/>
      <c r="P56" s="251"/>
      <c r="Q56" s="249"/>
      <c r="R56" s="249"/>
      <c r="S56" s="250"/>
      <c r="T56" s="251"/>
      <c r="U56" s="249"/>
      <c r="V56" s="249"/>
      <c r="W56" s="250"/>
      <c r="X56" s="251"/>
      <c r="Y56" s="249"/>
      <c r="Z56" s="249"/>
      <c r="AA56" s="250"/>
      <c r="AB56" s="251"/>
      <c r="AC56" s="249"/>
      <c r="AD56" s="249"/>
      <c r="AE56" s="250"/>
      <c r="AF56" s="251"/>
      <c r="AG56" s="249"/>
      <c r="AH56" s="249"/>
      <c r="AI56" s="250"/>
      <c r="AJ56" s="251"/>
      <c r="AK56" s="249"/>
      <c r="AL56" s="249"/>
      <c r="AM56" s="250"/>
      <c r="AN56" s="251"/>
      <c r="AO56" s="249"/>
      <c r="AP56" s="249"/>
      <c r="AQ56" s="250"/>
      <c r="AR56" s="251"/>
      <c r="AS56" s="249"/>
      <c r="AT56" s="249"/>
      <c r="AU56" s="250"/>
      <c r="AV56" s="251"/>
      <c r="AW56" s="249"/>
      <c r="AX56" s="249"/>
      <c r="AY56" s="250"/>
      <c r="AZ56" s="251"/>
      <c r="BA56" s="249"/>
      <c r="BB56" s="249"/>
      <c r="BC56" s="250"/>
      <c r="BD56" s="251"/>
      <c r="BE56" s="249"/>
      <c r="BF56" s="249"/>
      <c r="BG56" s="250"/>
      <c r="BH56" s="251"/>
      <c r="BI56" s="249"/>
      <c r="BJ56" s="249"/>
      <c r="BK56" s="250"/>
      <c r="BL56" s="251"/>
      <c r="BM56" s="249"/>
      <c r="BN56" s="249"/>
      <c r="BO56" s="250"/>
      <c r="BP56" s="251"/>
      <c r="BQ56" s="249"/>
      <c r="BR56" s="249"/>
      <c r="BS56" s="250"/>
      <c r="BT56" s="251"/>
      <c r="BU56" s="249"/>
      <c r="BV56" s="249"/>
      <c r="BW56" s="250"/>
      <c r="BX56" s="251"/>
      <c r="BY56" s="249"/>
      <c r="BZ56" s="249"/>
      <c r="CA56" s="250"/>
      <c r="CB56" s="251"/>
      <c r="CC56" s="249"/>
      <c r="CD56" s="249"/>
      <c r="CE56" s="250"/>
      <c r="CF56" s="435"/>
      <c r="CG56" s="435"/>
      <c r="CH56" s="435"/>
      <c r="CI56" s="435"/>
      <c r="CJ56" s="435"/>
      <c r="CK56" s="435"/>
      <c r="CL56" s="435"/>
      <c r="CM56" s="435"/>
      <c r="CN56" s="436">
        <f t="shared" si="3"/>
        <v>0</v>
      </c>
      <c r="CO56" s="436"/>
      <c r="CP56" s="436"/>
      <c r="CQ56" s="436"/>
      <c r="CR56" s="436"/>
      <c r="CS56" s="436"/>
    </row>
    <row r="57" spans="1:97" customFormat="1" ht="15.75" hidden="1" customHeight="1" x14ac:dyDescent="0.35">
      <c r="A57" s="212">
        <v>1.1111111111111112E-2</v>
      </c>
      <c r="B57" s="95">
        <f t="shared" si="2"/>
        <v>0.29166666666925367</v>
      </c>
      <c r="C57" s="214" t="str">
        <f>IF(ISNA(VLOOKUP(D57,[2]listing!$A$1:$E$80,4,FALSE)),"NN",VLOOKUP(D57,[2]listing!$A$1:$E$80,4,FALSE))</f>
        <v>NN</v>
      </c>
      <c r="D57" s="305"/>
      <c r="E57" s="300">
        <v>36526.625</v>
      </c>
      <c r="F57" s="298">
        <v>36526.947222222225</v>
      </c>
      <c r="G57" s="299">
        <v>4.1666666666666664E-2</v>
      </c>
      <c r="H57" s="222" t="str" cm="1">
        <f t="array" ref="H57">IF(SUMPRODUCT(--ISNUMBER(SEARCH(BOUTIQUES,D57))) &gt;0, "XC",IF(ISNUMBER(SEARCH("pool",D57)),"P",IF(ISNUMBER(SEARCH("int",D57)),"I",IF(ISNUMBER(SEARCH("HAP",$G$1))," "))))</f>
        <v xml:space="preserve"> </v>
      </c>
      <c r="I57" s="248"/>
      <c r="J57" s="249"/>
      <c r="K57" s="250"/>
      <c r="L57" s="251"/>
      <c r="M57" s="249"/>
      <c r="N57" s="249"/>
      <c r="O57" s="250"/>
      <c r="P57" s="251"/>
      <c r="Q57" s="249"/>
      <c r="R57" s="249"/>
      <c r="S57" s="250"/>
      <c r="T57" s="251"/>
      <c r="U57" s="249"/>
      <c r="V57" s="249"/>
      <c r="W57" s="250"/>
      <c r="X57" s="251"/>
      <c r="Y57" s="249"/>
      <c r="Z57" s="249"/>
      <c r="AA57" s="250"/>
      <c r="AB57" s="251"/>
      <c r="AC57" s="249"/>
      <c r="AD57" s="249"/>
      <c r="AE57" s="250"/>
      <c r="AF57" s="251"/>
      <c r="AG57" s="249"/>
      <c r="AH57" s="249"/>
      <c r="AI57" s="250"/>
      <c r="AJ57" s="251"/>
      <c r="AK57" s="249"/>
      <c r="AL57" s="249"/>
      <c r="AM57" s="250"/>
      <c r="AN57" s="251"/>
      <c r="AO57" s="249"/>
      <c r="AP57" s="249"/>
      <c r="AQ57" s="250"/>
      <c r="AR57" s="251"/>
      <c r="AS57" s="249"/>
      <c r="AT57" s="249"/>
      <c r="AU57" s="250"/>
      <c r="AV57" s="251"/>
      <c r="AW57" s="249"/>
      <c r="AX57" s="249"/>
      <c r="AY57" s="250"/>
      <c r="AZ57" s="251"/>
      <c r="BA57" s="249"/>
      <c r="BB57" s="249"/>
      <c r="BC57" s="250"/>
      <c r="BD57" s="251"/>
      <c r="BE57" s="249"/>
      <c r="BF57" s="249"/>
      <c r="BG57" s="250"/>
      <c r="BH57" s="251"/>
      <c r="BI57" s="249"/>
      <c r="BJ57" s="249"/>
      <c r="BK57" s="250"/>
      <c r="BL57" s="251"/>
      <c r="BM57" s="249"/>
      <c r="BN57" s="249"/>
      <c r="BO57" s="250"/>
      <c r="BP57" s="251"/>
      <c r="BQ57" s="249"/>
      <c r="BR57" s="249"/>
      <c r="BS57" s="250"/>
      <c r="BT57" s="251"/>
      <c r="BU57" s="249"/>
      <c r="BV57" s="249"/>
      <c r="BW57" s="250"/>
      <c r="BX57" s="251"/>
      <c r="BY57" s="249"/>
      <c r="BZ57" s="249"/>
      <c r="CA57" s="250"/>
      <c r="CB57" s="251"/>
      <c r="CC57" s="249"/>
      <c r="CD57" s="249"/>
      <c r="CE57" s="250"/>
      <c r="CF57" s="435"/>
      <c r="CG57" s="435"/>
      <c r="CH57" s="435"/>
      <c r="CI57" s="435"/>
      <c r="CJ57" s="435"/>
      <c r="CK57" s="435"/>
      <c r="CL57" s="435"/>
      <c r="CM57" s="435"/>
      <c r="CN57" s="436">
        <f t="shared" si="3"/>
        <v>0</v>
      </c>
      <c r="CO57" s="436"/>
      <c r="CP57" s="436"/>
      <c r="CQ57" s="436"/>
      <c r="CR57" s="436"/>
      <c r="CS57" s="436"/>
    </row>
    <row r="58" spans="1:97" customFormat="1" ht="15.75" hidden="1" customHeight="1" x14ac:dyDescent="0.35">
      <c r="A58" s="212">
        <v>1.1111111111111112E-2</v>
      </c>
      <c r="B58" s="95">
        <f t="shared" si="2"/>
        <v>0.29166666666925367</v>
      </c>
      <c r="C58" s="214" t="str">
        <f>IF(ISNA(VLOOKUP(D58,[2]listing!$A$1:$E$80,4,FALSE)),"NN",VLOOKUP(D58,[2]listing!$A$1:$E$80,4,FALSE))</f>
        <v>NN</v>
      </c>
      <c r="D58" s="305"/>
      <c r="E58" s="300">
        <v>36526.625</v>
      </c>
      <c r="F58" s="298">
        <v>36526.947222222225</v>
      </c>
      <c r="G58" s="299">
        <v>4.1666666666666664E-2</v>
      </c>
      <c r="H58" s="222" t="str" cm="1">
        <f t="array" ref="H58">IF(SUMPRODUCT(--ISNUMBER(SEARCH(BOUTIQUES,D58))) &gt;0, "XC",IF(ISNUMBER(SEARCH("pool",D58)),"P",IF(ISNUMBER(SEARCH("int",D58)),"I",IF(ISNUMBER(SEARCH("HAP",$G$1))," "))))</f>
        <v xml:space="preserve"> </v>
      </c>
      <c r="I58" s="248"/>
      <c r="J58" s="249"/>
      <c r="K58" s="250"/>
      <c r="L58" s="251"/>
      <c r="M58" s="249"/>
      <c r="N58" s="249"/>
      <c r="O58" s="250"/>
      <c r="P58" s="251"/>
      <c r="Q58" s="249"/>
      <c r="R58" s="249"/>
      <c r="S58" s="250"/>
      <c r="T58" s="251"/>
      <c r="U58" s="249"/>
      <c r="V58" s="249"/>
      <c r="W58" s="250"/>
      <c r="X58" s="251"/>
      <c r="Y58" s="249"/>
      <c r="Z58" s="249"/>
      <c r="AA58" s="250"/>
      <c r="AB58" s="251"/>
      <c r="AC58" s="249"/>
      <c r="AD58" s="249"/>
      <c r="AE58" s="250"/>
      <c r="AF58" s="251"/>
      <c r="AG58" s="249"/>
      <c r="AH58" s="249"/>
      <c r="AI58" s="250"/>
      <c r="AJ58" s="251"/>
      <c r="AK58" s="249"/>
      <c r="AL58" s="249"/>
      <c r="AM58" s="250"/>
      <c r="AN58" s="251"/>
      <c r="AO58" s="249"/>
      <c r="AP58" s="249"/>
      <c r="AQ58" s="250"/>
      <c r="AR58" s="251"/>
      <c r="AS58" s="249"/>
      <c r="AT58" s="249"/>
      <c r="AU58" s="250"/>
      <c r="AV58" s="251"/>
      <c r="AW58" s="249"/>
      <c r="AX58" s="249"/>
      <c r="AY58" s="250"/>
      <c r="AZ58" s="251"/>
      <c r="BA58" s="249"/>
      <c r="BB58" s="249"/>
      <c r="BC58" s="250"/>
      <c r="BD58" s="251"/>
      <c r="BE58" s="249"/>
      <c r="BF58" s="249"/>
      <c r="BG58" s="250"/>
      <c r="BH58" s="251"/>
      <c r="BI58" s="249"/>
      <c r="BJ58" s="249"/>
      <c r="BK58" s="250"/>
      <c r="BL58" s="251"/>
      <c r="BM58" s="249"/>
      <c r="BN58" s="249"/>
      <c r="BO58" s="250"/>
      <c r="BP58" s="251"/>
      <c r="BQ58" s="249"/>
      <c r="BR58" s="249"/>
      <c r="BS58" s="250"/>
      <c r="BT58" s="251"/>
      <c r="BU58" s="249"/>
      <c r="BV58" s="249"/>
      <c r="BW58" s="250"/>
      <c r="BX58" s="251"/>
      <c r="BY58" s="249"/>
      <c r="BZ58" s="249"/>
      <c r="CA58" s="250"/>
      <c r="CB58" s="251"/>
      <c r="CC58" s="249"/>
      <c r="CD58" s="249"/>
      <c r="CE58" s="250"/>
      <c r="CF58" s="435"/>
      <c r="CG58" s="435"/>
      <c r="CH58" s="435"/>
      <c r="CI58" s="435"/>
      <c r="CJ58" s="435"/>
      <c r="CK58" s="435"/>
      <c r="CL58" s="435"/>
      <c r="CM58" s="435"/>
      <c r="CN58" s="436">
        <f t="shared" si="3"/>
        <v>0</v>
      </c>
      <c r="CO58" s="436"/>
      <c r="CP58" s="436"/>
      <c r="CQ58" s="436"/>
      <c r="CR58" s="436"/>
      <c r="CS58" s="436"/>
    </row>
    <row r="59" spans="1:97" customFormat="1" ht="15.75" hidden="1" customHeight="1" x14ac:dyDescent="0.35">
      <c r="A59" s="212">
        <v>1.1111111111111112E-2</v>
      </c>
      <c r="B59" s="95">
        <f t="shared" si="2"/>
        <v>0.29166666666925367</v>
      </c>
      <c r="C59" s="214" t="str">
        <f>IF(ISNA(VLOOKUP(D59,[2]listing!$A$1:$E$80,4,FALSE)),"NN",VLOOKUP(D59,[2]listing!$A$1:$E$80,4,FALSE))</f>
        <v>NN</v>
      </c>
      <c r="D59" s="305"/>
      <c r="E59" s="300">
        <v>36526.625</v>
      </c>
      <c r="F59" s="298">
        <v>36526.947222222225</v>
      </c>
      <c r="G59" s="299">
        <v>4.1666666666666664E-2</v>
      </c>
      <c r="H59" s="222" t="str" cm="1">
        <f t="array" ref="H59">IF(SUMPRODUCT(--ISNUMBER(SEARCH(BOUTIQUES,D59))) &gt;0, "XC",IF(ISNUMBER(SEARCH("pool",D59)),"P",IF(ISNUMBER(SEARCH("int",D59)),"I",IF(ISNUMBER(SEARCH("HAP",$G$1))," "))))</f>
        <v xml:space="preserve"> </v>
      </c>
      <c r="I59" s="248"/>
      <c r="J59" s="249"/>
      <c r="K59" s="250"/>
      <c r="L59" s="251"/>
      <c r="M59" s="249"/>
      <c r="N59" s="249"/>
      <c r="O59" s="250"/>
      <c r="P59" s="251"/>
      <c r="Q59" s="249"/>
      <c r="R59" s="249"/>
      <c r="S59" s="250"/>
      <c r="T59" s="251"/>
      <c r="U59" s="249"/>
      <c r="V59" s="249"/>
      <c r="W59" s="250"/>
      <c r="X59" s="251"/>
      <c r="Y59" s="249"/>
      <c r="Z59" s="249"/>
      <c r="AA59" s="250"/>
      <c r="AB59" s="251"/>
      <c r="AC59" s="249"/>
      <c r="AD59" s="249"/>
      <c r="AE59" s="250"/>
      <c r="AF59" s="251"/>
      <c r="AG59" s="249"/>
      <c r="AH59" s="249"/>
      <c r="AI59" s="250"/>
      <c r="AJ59" s="251"/>
      <c r="AK59" s="249"/>
      <c r="AL59" s="249"/>
      <c r="AM59" s="250"/>
      <c r="AN59" s="251"/>
      <c r="AO59" s="249"/>
      <c r="AP59" s="249"/>
      <c r="AQ59" s="250"/>
      <c r="AR59" s="251"/>
      <c r="AS59" s="249"/>
      <c r="AT59" s="249"/>
      <c r="AU59" s="250"/>
      <c r="AV59" s="251"/>
      <c r="AW59" s="249"/>
      <c r="AX59" s="249"/>
      <c r="AY59" s="250"/>
      <c r="AZ59" s="251"/>
      <c r="BA59" s="249"/>
      <c r="BB59" s="249"/>
      <c r="BC59" s="250"/>
      <c r="BD59" s="251"/>
      <c r="BE59" s="249"/>
      <c r="BF59" s="249"/>
      <c r="BG59" s="250"/>
      <c r="BH59" s="251"/>
      <c r="BI59" s="249"/>
      <c r="BJ59" s="249"/>
      <c r="BK59" s="250"/>
      <c r="BL59" s="251"/>
      <c r="BM59" s="249"/>
      <c r="BN59" s="249"/>
      <c r="BO59" s="250"/>
      <c r="BP59" s="251"/>
      <c r="BQ59" s="249"/>
      <c r="BR59" s="249"/>
      <c r="BS59" s="250"/>
      <c r="BT59" s="251"/>
      <c r="BU59" s="249"/>
      <c r="BV59" s="249"/>
      <c r="BW59" s="250"/>
      <c r="BX59" s="251"/>
      <c r="BY59" s="249"/>
      <c r="BZ59" s="249"/>
      <c r="CA59" s="250"/>
      <c r="CB59" s="251"/>
      <c r="CC59" s="249"/>
      <c r="CD59" s="249"/>
      <c r="CE59" s="250"/>
      <c r="CF59" s="435"/>
      <c r="CG59" s="435"/>
      <c r="CH59" s="435"/>
      <c r="CI59" s="435"/>
      <c r="CJ59" s="435"/>
      <c r="CK59" s="435"/>
      <c r="CL59" s="435"/>
      <c r="CM59" s="435"/>
      <c r="CN59" s="436">
        <f t="shared" si="3"/>
        <v>0</v>
      </c>
      <c r="CO59" s="436"/>
      <c r="CP59" s="436"/>
      <c r="CQ59" s="436"/>
      <c r="CR59" s="436"/>
      <c r="CS59" s="436"/>
    </row>
    <row r="60" spans="1:97" customFormat="1" ht="15" hidden="1" thickBot="1" x14ac:dyDescent="0.4">
      <c r="A60" s="212">
        <v>1.1111111111111112E-2</v>
      </c>
      <c r="B60" s="95">
        <f t="shared" si="2"/>
        <v>0.29166666666925367</v>
      </c>
      <c r="C60" s="215" t="str">
        <f>IF(ISNA(VLOOKUP(D60,[2]listing!$A$1:$E$80,4,FALSE)),"NN",VLOOKUP(D60,[2]listing!$A$1:$E$80,4,FALSE))</f>
        <v>NN</v>
      </c>
      <c r="D60" s="306"/>
      <c r="E60" s="300">
        <v>36526.625</v>
      </c>
      <c r="F60" s="298">
        <v>36526.947222222225</v>
      </c>
      <c r="G60" s="299">
        <v>4.1666666666666664E-2</v>
      </c>
      <c r="H60" s="222" t="str" cm="1">
        <f t="array" ref="H60">IF(SUMPRODUCT(--ISNUMBER(SEARCH(BOUTIQUES,D60))) &gt;0, "XC",IF(ISNUMBER(SEARCH("pool",D60)),"P",IF(ISNUMBER(SEARCH("int",D60)),"I",IF(ISNUMBER(SEARCH("HAP",$G$1))," "))))</f>
        <v xml:space="preserve"> </v>
      </c>
      <c r="I60" s="253"/>
      <c r="J60" s="164"/>
      <c r="K60" s="155"/>
      <c r="L60" s="163"/>
      <c r="M60" s="164"/>
      <c r="N60" s="164"/>
      <c r="O60" s="155"/>
      <c r="P60" s="163"/>
      <c r="Q60" s="164"/>
      <c r="R60" s="164"/>
      <c r="S60" s="155"/>
      <c r="T60" s="163"/>
      <c r="U60" s="164"/>
      <c r="V60" s="164"/>
      <c r="W60" s="155"/>
      <c r="X60" s="163"/>
      <c r="Y60" s="164"/>
      <c r="Z60" s="164"/>
      <c r="AA60" s="155"/>
      <c r="AB60" s="163"/>
      <c r="AC60" s="164"/>
      <c r="AD60" s="164"/>
      <c r="AE60" s="155"/>
      <c r="AF60" s="163"/>
      <c r="AG60" s="164"/>
      <c r="AH60" s="164"/>
      <c r="AI60" s="155"/>
      <c r="AJ60" s="163"/>
      <c r="AK60" s="164"/>
      <c r="AL60" s="164"/>
      <c r="AM60" s="155"/>
      <c r="AN60" s="163"/>
      <c r="AO60" s="164"/>
      <c r="AP60" s="164"/>
      <c r="AQ60" s="155"/>
      <c r="AR60" s="163"/>
      <c r="AS60" s="164"/>
      <c r="AT60" s="164"/>
      <c r="AU60" s="155"/>
      <c r="AV60" s="163"/>
      <c r="AW60" s="164"/>
      <c r="AX60" s="164"/>
      <c r="AY60" s="155"/>
      <c r="AZ60" s="163"/>
      <c r="BA60" s="164"/>
      <c r="BB60" s="164"/>
      <c r="BC60" s="155"/>
      <c r="BD60" s="163"/>
      <c r="BE60" s="164"/>
      <c r="BF60" s="164"/>
      <c r="BG60" s="155"/>
      <c r="BH60" s="163"/>
      <c r="BI60" s="164"/>
      <c r="BJ60" s="164"/>
      <c r="BK60" s="155"/>
      <c r="BL60" s="163"/>
      <c r="BM60" s="164"/>
      <c r="BN60" s="164"/>
      <c r="BO60" s="155"/>
      <c r="BP60" s="163"/>
      <c r="BQ60" s="164"/>
      <c r="BR60" s="164"/>
      <c r="BS60" s="155"/>
      <c r="BT60" s="163"/>
      <c r="BU60" s="164"/>
      <c r="BV60" s="164"/>
      <c r="BW60" s="155"/>
      <c r="BX60" s="163"/>
      <c r="BY60" s="164"/>
      <c r="BZ60" s="164"/>
      <c r="CA60" s="155"/>
      <c r="CB60" s="163"/>
      <c r="CC60" s="164"/>
      <c r="CD60" s="164"/>
      <c r="CE60" s="155"/>
      <c r="CF60" s="437"/>
      <c r="CG60" s="437"/>
      <c r="CH60" s="437"/>
      <c r="CI60" s="437"/>
      <c r="CJ60" s="437"/>
      <c r="CK60" s="437"/>
      <c r="CL60" s="437"/>
      <c r="CM60" s="437"/>
      <c r="CN60" s="438">
        <f t="shared" si="3"/>
        <v>0</v>
      </c>
      <c r="CO60" s="438"/>
      <c r="CP60" s="438"/>
      <c r="CQ60" s="438"/>
      <c r="CR60" s="438"/>
      <c r="CS60" s="438"/>
    </row>
    <row r="61" spans="1:97" customFormat="1" ht="19" customHeight="1" thickBot="1" x14ac:dyDescent="0.4">
      <c r="A61" s="212"/>
      <c r="B61" s="86"/>
      <c r="C61" s="178"/>
      <c r="D61" s="310"/>
      <c r="E61" s="310"/>
      <c r="F61" s="310"/>
      <c r="G61" s="310"/>
      <c r="H61" s="52"/>
      <c r="I61" s="52"/>
      <c r="J61" s="52"/>
      <c r="K61" s="52"/>
      <c r="L61" s="52"/>
      <c r="M61" s="52"/>
      <c r="N61" s="52"/>
      <c r="O61" s="52"/>
      <c r="P61" s="52"/>
      <c r="Q61" s="52"/>
      <c r="R61" s="52"/>
      <c r="S61" s="52"/>
      <c r="T61" s="52"/>
      <c r="U61" s="52"/>
      <c r="V61" s="52"/>
      <c r="W61" s="52"/>
      <c r="X61" s="52"/>
      <c r="Y61" s="52"/>
      <c r="Z61" s="52"/>
      <c r="AA61" s="52"/>
      <c r="AB61" s="52"/>
      <c r="AC61" s="52"/>
      <c r="AD61" s="52"/>
      <c r="AE61" s="52"/>
      <c r="AF61" s="52"/>
      <c r="AG61" s="52"/>
      <c r="AH61" s="52"/>
      <c r="AI61" s="52"/>
      <c r="AJ61" s="52"/>
      <c r="AK61" s="52"/>
      <c r="AL61" s="52"/>
      <c r="AM61" s="52"/>
      <c r="AN61" s="52"/>
      <c r="AO61" s="52"/>
      <c r="AP61" s="52"/>
      <c r="AQ61" s="52"/>
      <c r="AR61" s="52"/>
      <c r="AS61" s="52"/>
      <c r="AT61" s="52"/>
      <c r="AU61" s="52"/>
      <c r="AV61" s="52"/>
      <c r="AW61" s="52"/>
      <c r="AX61" s="52"/>
      <c r="AY61" s="52"/>
      <c r="AZ61" s="52"/>
      <c r="BA61" s="52"/>
      <c r="BB61" s="52"/>
      <c r="BC61" s="52"/>
      <c r="BD61" s="52"/>
      <c r="BE61" s="52"/>
      <c r="BF61" s="52"/>
      <c r="BG61" s="52"/>
      <c r="BH61" s="52"/>
      <c r="BI61" s="52"/>
      <c r="BJ61" s="52"/>
      <c r="BK61" s="52"/>
      <c r="BL61" s="52"/>
      <c r="BM61" s="52"/>
      <c r="BN61" s="52"/>
      <c r="BO61" s="52"/>
      <c r="BP61" s="52"/>
      <c r="BQ61" s="52"/>
      <c r="BR61" s="52"/>
      <c r="BS61" s="52"/>
      <c r="BT61" s="52"/>
      <c r="BU61" s="52"/>
      <c r="BV61" s="52"/>
      <c r="BW61" s="52"/>
      <c r="BX61" s="52"/>
      <c r="BY61" s="52"/>
      <c r="BZ61" s="52"/>
      <c r="CA61" s="52"/>
      <c r="CB61" s="52"/>
      <c r="CC61" s="52"/>
      <c r="CD61" s="52"/>
      <c r="CE61" s="52"/>
      <c r="CF61" s="439" t="s">
        <v>111</v>
      </c>
      <c r="CG61" s="440"/>
      <c r="CH61" s="440"/>
      <c r="CI61" s="440"/>
      <c r="CJ61" s="440"/>
      <c r="CK61" s="440"/>
      <c r="CL61" s="440"/>
      <c r="CM61" s="441"/>
      <c r="CN61" s="442"/>
      <c r="CO61" s="442"/>
      <c r="CP61" s="442"/>
      <c r="CQ61" s="442"/>
      <c r="CR61" s="442"/>
      <c r="CS61" s="442"/>
    </row>
    <row r="62" spans="1:97" customFormat="1" ht="15.75" customHeight="1" thickBot="1" x14ac:dyDescent="0.4">
      <c r="A62" s="212"/>
      <c r="B62" s="86"/>
      <c r="C62" s="178"/>
      <c r="D62" s="351" t="s">
        <v>2</v>
      </c>
      <c r="E62" s="433" t="s">
        <v>59</v>
      </c>
      <c r="F62" s="434"/>
      <c r="G62" s="352" t="s">
        <v>58</v>
      </c>
      <c r="H62" s="397" t="s">
        <v>3</v>
      </c>
      <c r="I62" s="398"/>
      <c r="J62" s="398"/>
      <c r="K62" s="399"/>
      <c r="L62" s="397" t="s">
        <v>4</v>
      </c>
      <c r="M62" s="398"/>
      <c r="N62" s="398"/>
      <c r="O62" s="399"/>
      <c r="P62" s="397" t="s">
        <v>5</v>
      </c>
      <c r="Q62" s="398"/>
      <c r="R62" s="398"/>
      <c r="S62" s="399"/>
      <c r="T62" s="397" t="s">
        <v>6</v>
      </c>
      <c r="U62" s="398"/>
      <c r="V62" s="398"/>
      <c r="W62" s="399"/>
      <c r="X62" s="397" t="s">
        <v>7</v>
      </c>
      <c r="Y62" s="398"/>
      <c r="Z62" s="398"/>
      <c r="AA62" s="399"/>
      <c r="AB62" s="397" t="s">
        <v>8</v>
      </c>
      <c r="AC62" s="398"/>
      <c r="AD62" s="398"/>
      <c r="AE62" s="399"/>
      <c r="AF62" s="397" t="s">
        <v>9</v>
      </c>
      <c r="AG62" s="398"/>
      <c r="AH62" s="398"/>
      <c r="AI62" s="399"/>
      <c r="AJ62" s="397" t="s">
        <v>10</v>
      </c>
      <c r="AK62" s="398"/>
      <c r="AL62" s="398"/>
      <c r="AM62" s="399"/>
      <c r="AN62" s="397" t="s">
        <v>11</v>
      </c>
      <c r="AO62" s="398"/>
      <c r="AP62" s="398"/>
      <c r="AQ62" s="399"/>
      <c r="AR62" s="397" t="s">
        <v>12</v>
      </c>
      <c r="AS62" s="398"/>
      <c r="AT62" s="398"/>
      <c r="AU62" s="399"/>
      <c r="AV62" s="397" t="s">
        <v>13</v>
      </c>
      <c r="AW62" s="398"/>
      <c r="AX62" s="398"/>
      <c r="AY62" s="399"/>
      <c r="AZ62" s="397" t="s">
        <v>14</v>
      </c>
      <c r="BA62" s="398"/>
      <c r="BB62" s="398"/>
      <c r="BC62" s="399"/>
      <c r="BD62" s="397" t="s">
        <v>15</v>
      </c>
      <c r="BE62" s="398"/>
      <c r="BF62" s="398"/>
      <c r="BG62" s="399"/>
      <c r="BH62" s="397" t="s">
        <v>16</v>
      </c>
      <c r="BI62" s="398"/>
      <c r="BJ62" s="398"/>
      <c r="BK62" s="399"/>
      <c r="BL62" s="397" t="s">
        <v>17</v>
      </c>
      <c r="BM62" s="398"/>
      <c r="BN62" s="398"/>
      <c r="BO62" s="399"/>
      <c r="BP62" s="397" t="s">
        <v>18</v>
      </c>
      <c r="BQ62" s="398"/>
      <c r="BR62" s="398"/>
      <c r="BS62" s="399"/>
      <c r="BT62" s="397" t="s">
        <v>19</v>
      </c>
      <c r="BU62" s="398"/>
      <c r="BV62" s="398"/>
      <c r="BW62" s="399"/>
      <c r="BX62" s="397" t="s">
        <v>20</v>
      </c>
      <c r="BY62" s="398"/>
      <c r="BZ62" s="398"/>
      <c r="CA62" s="399"/>
      <c r="CB62" s="397" t="s">
        <v>21</v>
      </c>
      <c r="CC62" s="398"/>
      <c r="CD62" s="398"/>
      <c r="CE62" s="399"/>
      <c r="CF62" s="425" t="s">
        <v>22</v>
      </c>
      <c r="CG62" s="426"/>
      <c r="CH62" s="426"/>
      <c r="CI62" s="427"/>
      <c r="CJ62" s="425" t="s">
        <v>23</v>
      </c>
      <c r="CK62" s="426"/>
      <c r="CL62" s="426"/>
      <c r="CM62" s="427"/>
      <c r="CN62" s="428"/>
      <c r="CO62" s="429"/>
      <c r="CP62" s="429"/>
      <c r="CQ62" s="429"/>
      <c r="CR62" s="429"/>
      <c r="CS62" s="429"/>
    </row>
    <row r="63" spans="1:97" customFormat="1" ht="15.75" customHeight="1" x14ac:dyDescent="0.35">
      <c r="A63" s="212">
        <v>1.1111111111111112E-2</v>
      </c>
      <c r="B63" s="179">
        <f>SUM(F63-E63)-G63+A63</f>
        <v>0.29166666666197771</v>
      </c>
      <c r="C63" s="207"/>
      <c r="D63" s="290"/>
      <c r="E63" s="291">
        <v>36526.318055555559</v>
      </c>
      <c r="F63" s="292">
        <v>36526.640277777777</v>
      </c>
      <c r="G63" s="293">
        <v>4.1666666666666664E-2</v>
      </c>
      <c r="H63" s="254" t="s">
        <v>29</v>
      </c>
      <c r="I63" s="255" t="s">
        <v>29</v>
      </c>
      <c r="J63" s="255" t="s">
        <v>29</v>
      </c>
      <c r="K63" s="256" t="s">
        <v>29</v>
      </c>
      <c r="L63" s="254" t="s">
        <v>29</v>
      </c>
      <c r="M63" s="255" t="s">
        <v>29</v>
      </c>
      <c r="N63" s="255" t="s">
        <v>29</v>
      </c>
      <c r="O63" s="256" t="s">
        <v>29</v>
      </c>
      <c r="P63" s="254" t="s">
        <v>24</v>
      </c>
      <c r="Q63" s="255" t="s">
        <v>29</v>
      </c>
      <c r="R63" s="255" t="s">
        <v>29</v>
      </c>
      <c r="S63" s="256" t="s">
        <v>29</v>
      </c>
      <c r="T63" s="254" t="s">
        <v>29</v>
      </c>
      <c r="U63" s="255" t="s">
        <v>29</v>
      </c>
      <c r="V63" s="255" t="s">
        <v>29</v>
      </c>
      <c r="W63" s="257" t="s">
        <v>29</v>
      </c>
      <c r="X63" s="258" t="s">
        <v>25</v>
      </c>
      <c r="Y63" s="255" t="s">
        <v>25</v>
      </c>
      <c r="Z63" s="255" t="s">
        <v>25</v>
      </c>
      <c r="AA63" s="256" t="s">
        <v>26</v>
      </c>
      <c r="AB63" s="254" t="s">
        <v>30</v>
      </c>
      <c r="AC63" s="255" t="s">
        <v>30</v>
      </c>
      <c r="AD63" s="255" t="s">
        <v>30</v>
      </c>
      <c r="AE63" s="256" t="s">
        <v>30</v>
      </c>
      <c r="AF63" s="254" t="s">
        <v>30</v>
      </c>
      <c r="AG63" s="255" t="s">
        <v>30</v>
      </c>
      <c r="AH63" s="255" t="s">
        <v>30</v>
      </c>
      <c r="AI63" s="256" t="s">
        <v>30</v>
      </c>
      <c r="AJ63" s="254" t="s">
        <v>30</v>
      </c>
      <c r="AK63" s="255" t="s">
        <v>30</v>
      </c>
      <c r="AL63" s="255" t="s">
        <v>30</v>
      </c>
      <c r="AM63" s="256" t="s">
        <v>30</v>
      </c>
      <c r="AN63" s="254" t="s">
        <v>30</v>
      </c>
      <c r="AO63" s="255" t="s">
        <v>82</v>
      </c>
      <c r="AP63" s="255"/>
      <c r="AQ63" s="259"/>
      <c r="AR63" s="254"/>
      <c r="AS63" s="255"/>
      <c r="AT63" s="255"/>
      <c r="AU63" s="256"/>
      <c r="AV63" s="260"/>
      <c r="AW63" s="255"/>
      <c r="AX63" s="255"/>
      <c r="AY63" s="256"/>
      <c r="AZ63" s="254"/>
      <c r="BA63" s="255"/>
      <c r="BB63" s="255"/>
      <c r="BC63" s="256"/>
      <c r="BD63" s="260"/>
      <c r="BE63" s="255"/>
      <c r="BF63" s="255"/>
      <c r="BG63" s="259"/>
      <c r="BH63" s="254"/>
      <c r="BI63" s="255"/>
      <c r="BJ63" s="255"/>
      <c r="BK63" s="256"/>
      <c r="BL63" s="254"/>
      <c r="BM63" s="255"/>
      <c r="BN63" s="255"/>
      <c r="BO63" s="256"/>
      <c r="BP63" s="254"/>
      <c r="BQ63" s="255"/>
      <c r="BR63" s="255"/>
      <c r="BS63" s="256"/>
      <c r="BT63" s="254"/>
      <c r="BU63" s="255"/>
      <c r="BV63" s="255"/>
      <c r="BW63" s="256"/>
      <c r="BX63" s="254"/>
      <c r="BY63" s="255"/>
      <c r="BZ63" s="255"/>
      <c r="CA63" s="256"/>
      <c r="CB63" s="254"/>
      <c r="CC63" s="255"/>
      <c r="CD63" s="255"/>
      <c r="CE63" s="256"/>
      <c r="CF63" s="416"/>
      <c r="CG63" s="417"/>
      <c r="CH63" s="417"/>
      <c r="CI63" s="418"/>
      <c r="CJ63" s="416"/>
      <c r="CK63" s="417"/>
      <c r="CL63" s="417"/>
      <c r="CM63" s="418"/>
      <c r="CN63" s="419">
        <f>D63</f>
        <v>0</v>
      </c>
      <c r="CO63" s="420"/>
      <c r="CP63" s="420"/>
      <c r="CQ63" s="420"/>
      <c r="CR63" s="420"/>
      <c r="CS63" s="421"/>
    </row>
    <row r="64" spans="1:97" customFormat="1" ht="15.75" customHeight="1" x14ac:dyDescent="0.35">
      <c r="A64" s="212">
        <v>1.1111111111111112E-2</v>
      </c>
      <c r="B64" s="96">
        <f>SUM(F64-E64)-G64+A64</f>
        <v>0.29166666666925367</v>
      </c>
      <c r="C64" s="208"/>
      <c r="D64" s="245"/>
      <c r="E64" s="302">
        <v>36526.490277777775</v>
      </c>
      <c r="F64" s="298">
        <v>36526.8125</v>
      </c>
      <c r="G64" s="311">
        <v>4.1666666666666664E-2</v>
      </c>
      <c r="H64" s="261"/>
      <c r="I64" s="262"/>
      <c r="J64" s="262"/>
      <c r="K64" s="263"/>
      <c r="L64" s="261"/>
      <c r="M64" s="262"/>
      <c r="N64" s="262"/>
      <c r="O64" s="263"/>
      <c r="P64" s="261"/>
      <c r="Q64" s="262"/>
      <c r="R64" s="262"/>
      <c r="S64" s="263"/>
      <c r="T64" s="261"/>
      <c r="U64" s="262"/>
      <c r="V64" s="262" t="s">
        <v>83</v>
      </c>
      <c r="W64" s="264" t="s">
        <v>26</v>
      </c>
      <c r="X64" s="265" t="s">
        <v>29</v>
      </c>
      <c r="Y64" s="262" t="s">
        <v>29</v>
      </c>
      <c r="Z64" s="262" t="s">
        <v>29</v>
      </c>
      <c r="AA64" s="263" t="s">
        <v>29</v>
      </c>
      <c r="AB64" s="261" t="s">
        <v>29</v>
      </c>
      <c r="AC64" s="262" t="s">
        <v>29</v>
      </c>
      <c r="AD64" s="262" t="s">
        <v>29</v>
      </c>
      <c r="AE64" s="263" t="s">
        <v>29</v>
      </c>
      <c r="AF64" s="261" t="s">
        <v>30</v>
      </c>
      <c r="AG64" s="262" t="s">
        <v>30</v>
      </c>
      <c r="AH64" s="262" t="s">
        <v>30</v>
      </c>
      <c r="AI64" s="266" t="s">
        <v>30</v>
      </c>
      <c r="AJ64" s="267" t="s">
        <v>25</v>
      </c>
      <c r="AK64" s="262" t="s">
        <v>25</v>
      </c>
      <c r="AL64" s="262" t="s">
        <v>25</v>
      </c>
      <c r="AM64" s="263" t="s">
        <v>26</v>
      </c>
      <c r="AN64" s="261" t="s">
        <v>30</v>
      </c>
      <c r="AO64" s="262" t="s">
        <v>30</v>
      </c>
      <c r="AP64" s="262" t="s">
        <v>30</v>
      </c>
      <c r="AQ64" s="266" t="s">
        <v>30</v>
      </c>
      <c r="AR64" s="261" t="s">
        <v>29</v>
      </c>
      <c r="AS64" s="262" t="s">
        <v>29</v>
      </c>
      <c r="AT64" s="262" t="s">
        <v>29</v>
      </c>
      <c r="AU64" s="263" t="s">
        <v>29</v>
      </c>
      <c r="AV64" s="261" t="s">
        <v>29</v>
      </c>
      <c r="AW64" s="262" t="s">
        <v>29</v>
      </c>
      <c r="AX64" s="262" t="s">
        <v>29</v>
      </c>
      <c r="AY64" s="263" t="s">
        <v>29</v>
      </c>
      <c r="AZ64" s="261" t="s">
        <v>30</v>
      </c>
      <c r="BA64" s="262" t="s">
        <v>24</v>
      </c>
      <c r="BB64" s="262" t="s">
        <v>82</v>
      </c>
      <c r="BC64" s="263"/>
      <c r="BD64" s="261"/>
      <c r="BE64" s="262"/>
      <c r="BF64" s="262"/>
      <c r="BG64" s="263"/>
      <c r="BH64" s="261"/>
      <c r="BI64" s="262"/>
      <c r="BJ64" s="262"/>
      <c r="BK64" s="263"/>
      <c r="BL64" s="261"/>
      <c r="BM64" s="262"/>
      <c r="BN64" s="262"/>
      <c r="BO64" s="263"/>
      <c r="BP64" s="261"/>
      <c r="BQ64" s="262"/>
      <c r="BR64" s="262"/>
      <c r="BS64" s="263"/>
      <c r="BT64" s="261"/>
      <c r="BU64" s="262"/>
      <c r="BV64" s="262"/>
      <c r="BW64" s="263"/>
      <c r="BX64" s="261"/>
      <c r="BY64" s="262"/>
      <c r="BZ64" s="262"/>
      <c r="CA64" s="263"/>
      <c r="CB64" s="261"/>
      <c r="CC64" s="262"/>
      <c r="CD64" s="262"/>
      <c r="CE64" s="263"/>
      <c r="CF64" s="416"/>
      <c r="CG64" s="417"/>
      <c r="CH64" s="417"/>
      <c r="CI64" s="418"/>
      <c r="CJ64" s="416"/>
      <c r="CK64" s="417"/>
      <c r="CL64" s="417"/>
      <c r="CM64" s="418"/>
      <c r="CN64" s="422">
        <f>D64</f>
        <v>0</v>
      </c>
      <c r="CO64" s="423"/>
      <c r="CP64" s="423"/>
      <c r="CQ64" s="423"/>
      <c r="CR64" s="423"/>
      <c r="CS64" s="424"/>
    </row>
    <row r="65" spans="1:97" customFormat="1" ht="15.75" customHeight="1" x14ac:dyDescent="0.35">
      <c r="A65" s="212">
        <v>1.1111111111111112E-2</v>
      </c>
      <c r="B65" s="96">
        <f>SUM(F65-E65)-G65+A65</f>
        <v>0.33333333333349502</v>
      </c>
      <c r="C65" s="208"/>
      <c r="D65" s="245"/>
      <c r="E65" s="302">
        <v>36526.541666666664</v>
      </c>
      <c r="F65" s="298">
        <v>36526.905555555553</v>
      </c>
      <c r="G65" s="311">
        <v>4.1666666666666664E-2</v>
      </c>
      <c r="H65" s="261"/>
      <c r="I65" s="262"/>
      <c r="J65" s="262"/>
      <c r="K65" s="263"/>
      <c r="L65" s="261"/>
      <c r="M65" s="262"/>
      <c r="N65" s="262"/>
      <c r="O65" s="263"/>
      <c r="P65" s="261"/>
      <c r="Q65" s="262"/>
      <c r="R65" s="262"/>
      <c r="S65" s="263"/>
      <c r="T65" s="261"/>
      <c r="U65" s="262"/>
      <c r="V65" s="262"/>
      <c r="W65" s="263"/>
      <c r="X65" s="261"/>
      <c r="Y65" s="262"/>
      <c r="Z65" s="262"/>
      <c r="AA65" s="263" t="s">
        <v>83</v>
      </c>
      <c r="AB65" s="261" t="s">
        <v>29</v>
      </c>
      <c r="AC65" s="262" t="s">
        <v>29</v>
      </c>
      <c r="AD65" s="262" t="s">
        <v>29</v>
      </c>
      <c r="AE65" s="263" t="s">
        <v>29</v>
      </c>
      <c r="AF65" s="261" t="s">
        <v>29</v>
      </c>
      <c r="AG65" s="262" t="s">
        <v>29</v>
      </c>
      <c r="AH65" s="262" t="s">
        <v>29</v>
      </c>
      <c r="AI65" s="263" t="s">
        <v>29</v>
      </c>
      <c r="AJ65" s="261" t="s">
        <v>29</v>
      </c>
      <c r="AK65" s="262" t="s">
        <v>29</v>
      </c>
      <c r="AL65" s="262" t="s">
        <v>29</v>
      </c>
      <c r="AM65" s="263" t="s">
        <v>29</v>
      </c>
      <c r="AN65" s="261" t="s">
        <v>29</v>
      </c>
      <c r="AO65" s="262" t="s">
        <v>29</v>
      </c>
      <c r="AP65" s="262" t="s">
        <v>29</v>
      </c>
      <c r="AQ65" s="263" t="s">
        <v>29</v>
      </c>
      <c r="AR65" s="267" t="s">
        <v>25</v>
      </c>
      <c r="AS65" s="262" t="s">
        <v>25</v>
      </c>
      <c r="AT65" s="262" t="s">
        <v>25</v>
      </c>
      <c r="AU65" s="268" t="s">
        <v>26</v>
      </c>
      <c r="AV65" s="261" t="s">
        <v>30</v>
      </c>
      <c r="AW65" s="262" t="s">
        <v>30</v>
      </c>
      <c r="AX65" s="262" t="s">
        <v>30</v>
      </c>
      <c r="AY65" s="266" t="s">
        <v>30</v>
      </c>
      <c r="AZ65" s="261" t="s">
        <v>30</v>
      </c>
      <c r="BA65" s="262" t="s">
        <v>30</v>
      </c>
      <c r="BB65" s="262" t="s">
        <v>30</v>
      </c>
      <c r="BC65" s="263" t="s">
        <v>30</v>
      </c>
      <c r="BD65" s="261" t="s">
        <v>30</v>
      </c>
      <c r="BE65" s="262" t="s">
        <v>30</v>
      </c>
      <c r="BF65" s="262" t="s">
        <v>30</v>
      </c>
      <c r="BG65" s="263" t="s">
        <v>30</v>
      </c>
      <c r="BH65" s="261" t="s">
        <v>30</v>
      </c>
      <c r="BI65" s="262" t="s">
        <v>30</v>
      </c>
      <c r="BJ65" s="262" t="s">
        <v>30</v>
      </c>
      <c r="BK65" s="137" t="s">
        <v>82</v>
      </c>
      <c r="BL65" s="261"/>
      <c r="BM65" s="262"/>
      <c r="BN65" s="262"/>
      <c r="BO65" s="263"/>
      <c r="BP65" s="261"/>
      <c r="BQ65" s="262"/>
      <c r="BR65" s="262"/>
      <c r="BS65" s="263"/>
      <c r="BT65" s="261"/>
      <c r="BU65" s="262"/>
      <c r="BV65" s="262"/>
      <c r="BW65" s="263"/>
      <c r="BX65" s="261"/>
      <c r="BY65" s="262"/>
      <c r="BZ65" s="262"/>
      <c r="CA65" s="263"/>
      <c r="CB65" s="261"/>
      <c r="CC65" s="262"/>
      <c r="CD65" s="262"/>
      <c r="CE65" s="263"/>
      <c r="CF65" s="416"/>
      <c r="CG65" s="417"/>
      <c r="CH65" s="417"/>
      <c r="CI65" s="418"/>
      <c r="CJ65" s="430"/>
      <c r="CK65" s="431"/>
      <c r="CL65" s="431"/>
      <c r="CM65" s="432"/>
      <c r="CN65" s="422">
        <f>D65</f>
        <v>0</v>
      </c>
      <c r="CO65" s="423"/>
      <c r="CP65" s="423"/>
      <c r="CQ65" s="423"/>
      <c r="CR65" s="423"/>
      <c r="CS65" s="424"/>
    </row>
    <row r="66" spans="1:97" ht="15.75" customHeight="1" thickBot="1" x14ac:dyDescent="0.4">
      <c r="A66" s="212">
        <v>1.1111111111111112E-2</v>
      </c>
      <c r="B66" s="110">
        <f>SUM(F66-E66)-G66+A66</f>
        <v>0.29166666666925367</v>
      </c>
      <c r="C66" s="209"/>
      <c r="D66" s="306"/>
      <c r="E66" s="307">
        <v>36526.625</v>
      </c>
      <c r="F66" s="308">
        <v>36526.947222222225</v>
      </c>
      <c r="G66" s="309">
        <v>4.1666666666666664E-2</v>
      </c>
      <c r="H66" s="163"/>
      <c r="I66" s="164"/>
      <c r="J66" s="164"/>
      <c r="K66" s="155"/>
      <c r="L66" s="163"/>
      <c r="M66" s="164"/>
      <c r="N66" s="164"/>
      <c r="O66" s="155"/>
      <c r="P66" s="163"/>
      <c r="Q66" s="164"/>
      <c r="R66" s="164"/>
      <c r="S66" s="155"/>
      <c r="T66" s="163"/>
      <c r="U66" s="164"/>
      <c r="V66" s="164"/>
      <c r="W66" s="155"/>
      <c r="X66" s="163"/>
      <c r="Y66" s="164"/>
      <c r="Z66" s="164"/>
      <c r="AA66" s="155"/>
      <c r="AB66" s="163"/>
      <c r="AC66" s="164"/>
      <c r="AD66" s="164"/>
      <c r="AE66" s="155"/>
      <c r="AF66" s="269"/>
      <c r="AG66" s="270"/>
      <c r="AH66" s="270"/>
      <c r="AI66" s="271" t="s">
        <v>83</v>
      </c>
      <c r="AJ66" s="269" t="s">
        <v>30</v>
      </c>
      <c r="AK66" s="270" t="s">
        <v>30</v>
      </c>
      <c r="AL66" s="270" t="s">
        <v>30</v>
      </c>
      <c r="AM66" s="271" t="s">
        <v>30</v>
      </c>
      <c r="AN66" s="269" t="s">
        <v>30</v>
      </c>
      <c r="AO66" s="270" t="s">
        <v>30</v>
      </c>
      <c r="AP66" s="270" t="s">
        <v>30</v>
      </c>
      <c r="AQ66" s="271" t="s">
        <v>30</v>
      </c>
      <c r="AR66" s="269" t="s">
        <v>30</v>
      </c>
      <c r="AS66" s="270" t="s">
        <v>30</v>
      </c>
      <c r="AT66" s="270" t="s">
        <v>30</v>
      </c>
      <c r="AU66" s="272" t="s">
        <v>30</v>
      </c>
      <c r="AV66" s="273" t="s">
        <v>25</v>
      </c>
      <c r="AW66" s="270" t="s">
        <v>25</v>
      </c>
      <c r="AX66" s="270" t="s">
        <v>25</v>
      </c>
      <c r="AY66" s="274" t="s">
        <v>26</v>
      </c>
      <c r="AZ66" s="269" t="s">
        <v>29</v>
      </c>
      <c r="BA66" s="270" t="s">
        <v>29</v>
      </c>
      <c r="BB66" s="270" t="s">
        <v>29</v>
      </c>
      <c r="BC66" s="272" t="s">
        <v>29</v>
      </c>
      <c r="BD66" s="269" t="s">
        <v>29</v>
      </c>
      <c r="BE66" s="270" t="s">
        <v>29</v>
      </c>
      <c r="BF66" s="270" t="s">
        <v>29</v>
      </c>
      <c r="BG66" s="272" t="s">
        <v>29</v>
      </c>
      <c r="BH66" s="269" t="s">
        <v>29</v>
      </c>
      <c r="BI66" s="270" t="s">
        <v>29</v>
      </c>
      <c r="BJ66" s="270" t="s">
        <v>29</v>
      </c>
      <c r="BK66" s="272" t="s">
        <v>29</v>
      </c>
      <c r="BL66" s="269" t="s">
        <v>29</v>
      </c>
      <c r="BM66" s="270" t="s">
        <v>29</v>
      </c>
      <c r="BN66" s="270" t="s">
        <v>29</v>
      </c>
      <c r="BO66" s="155" t="s">
        <v>82</v>
      </c>
      <c r="BP66" s="163"/>
      <c r="BQ66" s="164"/>
      <c r="BR66" s="164"/>
      <c r="BS66" s="155"/>
      <c r="BT66" s="163"/>
      <c r="BU66" s="164"/>
      <c r="BV66" s="164"/>
      <c r="BW66" s="155"/>
      <c r="BX66" s="163"/>
      <c r="BY66" s="164"/>
      <c r="BZ66" s="164"/>
      <c r="CA66" s="155"/>
      <c r="CB66" s="269"/>
      <c r="CC66" s="270"/>
      <c r="CD66" s="270"/>
      <c r="CE66" s="271"/>
      <c r="CF66" s="410"/>
      <c r="CG66" s="411"/>
      <c r="CH66" s="411"/>
      <c r="CI66" s="412"/>
      <c r="CJ66" s="410"/>
      <c r="CK66" s="411"/>
      <c r="CL66" s="411"/>
      <c r="CM66" s="412"/>
      <c r="CN66" s="413">
        <f>D66</f>
        <v>0</v>
      </c>
      <c r="CO66" s="414"/>
      <c r="CP66" s="414"/>
      <c r="CQ66" s="414"/>
      <c r="CR66" s="414"/>
      <c r="CS66" s="415"/>
    </row>
    <row r="67" spans="1:97" ht="15" thickBot="1" x14ac:dyDescent="0.4"/>
    <row r="68" spans="1:97" ht="15" thickBot="1" x14ac:dyDescent="0.4">
      <c r="B68" s="94"/>
      <c r="D68" s="405" t="s">
        <v>32</v>
      </c>
      <c r="E68" s="406"/>
      <c r="F68" s="406"/>
      <c r="G68" s="407"/>
      <c r="I68" s="405" t="s">
        <v>31</v>
      </c>
      <c r="J68" s="406"/>
      <c r="K68" s="406"/>
      <c r="L68" s="406"/>
      <c r="M68" s="406"/>
      <c r="N68" s="406"/>
      <c r="O68" s="406"/>
      <c r="P68" s="406"/>
      <c r="Q68" s="406"/>
      <c r="R68" s="406"/>
      <c r="S68" s="406"/>
      <c r="T68" s="406"/>
      <c r="U68" s="406"/>
      <c r="V68" s="406"/>
      <c r="W68" s="406"/>
      <c r="X68" s="406"/>
      <c r="Y68" s="406"/>
      <c r="Z68" s="406"/>
      <c r="AA68" s="406"/>
      <c r="AB68" s="406"/>
      <c r="AC68" s="406"/>
      <c r="AD68" s="406"/>
      <c r="AE68" s="407"/>
      <c r="AG68" s="477" t="s">
        <v>67</v>
      </c>
      <c r="AH68" s="478"/>
      <c r="AI68" s="478"/>
      <c r="AJ68" s="478"/>
      <c r="AK68" s="478"/>
      <c r="AL68" s="478"/>
      <c r="AM68" s="478"/>
      <c r="AN68" s="478"/>
      <c r="AO68" s="478"/>
      <c r="AP68" s="478"/>
      <c r="AQ68" s="478"/>
      <c r="AR68" s="478"/>
      <c r="AS68" s="478"/>
      <c r="AT68" s="478"/>
      <c r="AU68" s="478"/>
      <c r="AV68" s="478"/>
      <c r="AW68" s="478"/>
      <c r="AX68" s="478"/>
      <c r="AY68" s="478"/>
      <c r="AZ68" s="478"/>
      <c r="BA68" s="478"/>
      <c r="BB68" s="478"/>
      <c r="BC68" s="478"/>
      <c r="BD68" s="478"/>
      <c r="BE68" s="478"/>
      <c r="BF68" s="478"/>
      <c r="BG68" s="478"/>
      <c r="BH68" s="478"/>
      <c r="BI68" s="478"/>
      <c r="BJ68" s="478"/>
      <c r="BK68" s="478"/>
      <c r="BL68" s="479"/>
    </row>
    <row r="69" spans="1:97" ht="15.75" customHeight="1" thickBot="1" x14ac:dyDescent="0.4">
      <c r="B69" s="94"/>
      <c r="D69" s="84"/>
      <c r="E69" s="80">
        <v>36526</v>
      </c>
      <c r="F69" s="81">
        <v>36527</v>
      </c>
      <c r="G69" s="82">
        <v>4.1666666666666664E-2</v>
      </c>
      <c r="I69" s="476"/>
      <c r="J69" s="401"/>
      <c r="K69" s="401"/>
      <c r="L69" s="401"/>
      <c r="M69" s="401"/>
      <c r="N69" s="401"/>
      <c r="O69" s="401"/>
      <c r="P69" s="401"/>
      <c r="Q69" s="401"/>
      <c r="R69" s="401"/>
      <c r="S69" s="401"/>
      <c r="T69" s="401"/>
      <c r="U69" s="401"/>
      <c r="V69" s="401"/>
      <c r="W69" s="401"/>
      <c r="X69" s="401"/>
      <c r="Y69" s="401"/>
      <c r="Z69" s="401"/>
      <c r="AA69" s="401"/>
      <c r="AB69" s="401"/>
      <c r="AC69" s="401"/>
      <c r="AD69" s="401"/>
      <c r="AE69" s="402"/>
      <c r="AG69" s="408" t="s">
        <v>68</v>
      </c>
      <c r="AH69" s="408"/>
      <c r="AI69" s="408"/>
      <c r="AJ69" s="408"/>
      <c r="AK69" s="408"/>
      <c r="AL69" s="408"/>
      <c r="AM69" s="408" t="s">
        <v>113</v>
      </c>
      <c r="AN69" s="408"/>
      <c r="AO69" s="408"/>
      <c r="AP69" s="408"/>
      <c r="AQ69" s="408"/>
      <c r="AR69" s="408"/>
      <c r="AS69" s="408"/>
      <c r="AT69" s="408"/>
      <c r="AU69" s="408"/>
      <c r="AV69" s="408"/>
      <c r="AW69" s="408"/>
      <c r="AX69" s="409" t="s">
        <v>69</v>
      </c>
      <c r="AY69" s="409"/>
      <c r="AZ69" s="409"/>
      <c r="BA69" s="409"/>
      <c r="BB69" s="409"/>
      <c r="BC69" s="409"/>
      <c r="BD69" s="409" t="s">
        <v>70</v>
      </c>
      <c r="BE69" s="409"/>
      <c r="BF69" s="409"/>
      <c r="BG69" s="409" t="s">
        <v>71</v>
      </c>
      <c r="BH69" s="409"/>
      <c r="BI69" s="409"/>
      <c r="BJ69" s="409" t="s">
        <v>72</v>
      </c>
      <c r="BK69" s="409"/>
      <c r="BL69" s="409"/>
    </row>
    <row r="70" spans="1:97" ht="15" thickBot="1" x14ac:dyDescent="0.4">
      <c r="B70" s="94"/>
      <c r="D70" s="84"/>
      <c r="E70" s="80">
        <v>36526</v>
      </c>
      <c r="F70" s="81">
        <v>36527</v>
      </c>
      <c r="G70" s="82">
        <v>4.1666666666666664E-2</v>
      </c>
      <c r="I70" s="476"/>
      <c r="J70" s="401"/>
      <c r="K70" s="401"/>
      <c r="L70" s="401"/>
      <c r="M70" s="401"/>
      <c r="N70" s="401"/>
      <c r="O70" s="401"/>
      <c r="P70" s="401"/>
      <c r="Q70" s="401"/>
      <c r="R70" s="401"/>
      <c r="S70" s="401"/>
      <c r="T70" s="401"/>
      <c r="U70" s="401"/>
      <c r="V70" s="401"/>
      <c r="W70" s="401"/>
      <c r="X70" s="401"/>
      <c r="Y70" s="401"/>
      <c r="Z70" s="401"/>
      <c r="AA70" s="401"/>
      <c r="AB70" s="401"/>
      <c r="AC70" s="401"/>
      <c r="AD70" s="401"/>
      <c r="AE70" s="402"/>
      <c r="AG70" s="404">
        <f>FO!G3</f>
        <v>0</v>
      </c>
      <c r="AH70" s="404"/>
      <c r="AI70" s="404"/>
      <c r="AJ70" s="404"/>
      <c r="AK70" s="404"/>
      <c r="AL70" s="404"/>
      <c r="AM70" s="404">
        <f>FO!H3</f>
        <v>0</v>
      </c>
      <c r="AN70" s="404"/>
      <c r="AO70" s="404"/>
      <c r="AP70" s="404"/>
      <c r="AQ70" s="404"/>
      <c r="AR70" s="404"/>
      <c r="AS70" s="404"/>
      <c r="AT70" s="404"/>
      <c r="AU70" s="404"/>
      <c r="AV70" s="404"/>
      <c r="AW70" s="404"/>
      <c r="AX70" s="475">
        <f>FO!I3</f>
        <v>0</v>
      </c>
      <c r="AY70" s="475"/>
      <c r="AZ70" s="475"/>
      <c r="BA70" s="475"/>
      <c r="BB70" s="475"/>
      <c r="BC70" s="475"/>
      <c r="BD70" s="403">
        <f>FO!J3</f>
        <v>0</v>
      </c>
      <c r="BE70" s="403"/>
      <c r="BF70" s="403"/>
      <c r="BG70" s="403">
        <f>FO!K3</f>
        <v>0</v>
      </c>
      <c r="BH70" s="403"/>
      <c r="BI70" s="403"/>
      <c r="BJ70" s="403">
        <f>BG70-BD70</f>
        <v>0</v>
      </c>
      <c r="BK70" s="403"/>
      <c r="BL70" s="403"/>
    </row>
    <row r="71" spans="1:97" ht="15" thickBot="1" x14ac:dyDescent="0.4">
      <c r="B71" s="94"/>
      <c r="D71" s="84"/>
      <c r="E71" s="80">
        <v>36526</v>
      </c>
      <c r="F71" s="81">
        <v>36527</v>
      </c>
      <c r="G71" s="82">
        <v>4.1666666666666664E-2</v>
      </c>
      <c r="I71" s="476"/>
      <c r="J71" s="401"/>
      <c r="K71" s="401"/>
      <c r="L71" s="401"/>
      <c r="M71" s="401"/>
      <c r="N71" s="401"/>
      <c r="O71" s="401"/>
      <c r="P71" s="401"/>
      <c r="Q71" s="401"/>
      <c r="R71" s="401"/>
      <c r="S71" s="401"/>
      <c r="T71" s="401"/>
      <c r="U71" s="401"/>
      <c r="V71" s="401"/>
      <c r="W71" s="401"/>
      <c r="X71" s="401"/>
      <c r="Y71" s="401"/>
      <c r="Z71" s="401"/>
      <c r="AA71" s="401"/>
      <c r="AB71" s="401"/>
      <c r="AC71" s="401"/>
      <c r="AD71" s="401"/>
      <c r="AE71" s="402"/>
      <c r="AG71" s="404">
        <f>FO!G4</f>
        <v>0</v>
      </c>
      <c r="AH71" s="404"/>
      <c r="AI71" s="404"/>
      <c r="AJ71" s="404"/>
      <c r="AK71" s="404"/>
      <c r="AL71" s="404"/>
      <c r="AM71" s="404">
        <f>FO!H4</f>
        <v>0</v>
      </c>
      <c r="AN71" s="404"/>
      <c r="AO71" s="404"/>
      <c r="AP71" s="404"/>
      <c r="AQ71" s="404"/>
      <c r="AR71" s="404"/>
      <c r="AS71" s="404"/>
      <c r="AT71" s="404"/>
      <c r="AU71" s="404"/>
      <c r="AV71" s="404"/>
      <c r="AW71" s="404"/>
      <c r="AX71" s="475">
        <f>FO!I4</f>
        <v>0</v>
      </c>
      <c r="AY71" s="475"/>
      <c r="AZ71" s="475"/>
      <c r="BA71" s="475"/>
      <c r="BB71" s="475"/>
      <c r="BC71" s="475"/>
      <c r="BD71" s="403">
        <f>FO!J4</f>
        <v>0</v>
      </c>
      <c r="BE71" s="403"/>
      <c r="BF71" s="403"/>
      <c r="BG71" s="403">
        <f>FO!K4</f>
        <v>0</v>
      </c>
      <c r="BH71" s="403"/>
      <c r="BI71" s="403"/>
      <c r="BJ71" s="403">
        <f t="shared" ref="BJ71:BJ77" si="4">BG71-BD71</f>
        <v>0</v>
      </c>
      <c r="BK71" s="403"/>
      <c r="BL71" s="403"/>
    </row>
    <row r="72" spans="1:97" ht="15" thickBot="1" x14ac:dyDescent="0.4">
      <c r="B72" s="94"/>
      <c r="D72" s="84"/>
      <c r="E72" s="80">
        <v>36526</v>
      </c>
      <c r="F72" s="81">
        <v>36527</v>
      </c>
      <c r="G72" s="82">
        <v>4.1666666666666664E-2</v>
      </c>
      <c r="I72" s="476"/>
      <c r="J72" s="401"/>
      <c r="K72" s="401"/>
      <c r="L72" s="401"/>
      <c r="M72" s="401"/>
      <c r="N72" s="401"/>
      <c r="O72" s="401"/>
      <c r="P72" s="401"/>
      <c r="Q72" s="401"/>
      <c r="R72" s="401"/>
      <c r="S72" s="401"/>
      <c r="T72" s="401"/>
      <c r="U72" s="401"/>
      <c r="V72" s="401"/>
      <c r="W72" s="401"/>
      <c r="X72" s="401"/>
      <c r="Y72" s="401"/>
      <c r="Z72" s="401"/>
      <c r="AA72" s="401"/>
      <c r="AB72" s="401"/>
      <c r="AC72" s="401"/>
      <c r="AD72" s="401"/>
      <c r="AE72" s="402"/>
      <c r="AG72" s="404">
        <f>FO!G5</f>
        <v>0</v>
      </c>
      <c r="AH72" s="404"/>
      <c r="AI72" s="404"/>
      <c r="AJ72" s="404"/>
      <c r="AK72" s="404"/>
      <c r="AL72" s="404"/>
      <c r="AM72" s="404">
        <f>FO!H5</f>
        <v>0</v>
      </c>
      <c r="AN72" s="404"/>
      <c r="AO72" s="404"/>
      <c r="AP72" s="404"/>
      <c r="AQ72" s="404"/>
      <c r="AR72" s="404"/>
      <c r="AS72" s="404"/>
      <c r="AT72" s="404"/>
      <c r="AU72" s="404"/>
      <c r="AV72" s="404"/>
      <c r="AW72" s="404"/>
      <c r="AX72" s="475">
        <f>FO!I5</f>
        <v>0</v>
      </c>
      <c r="AY72" s="475"/>
      <c r="AZ72" s="475"/>
      <c r="BA72" s="475"/>
      <c r="BB72" s="475"/>
      <c r="BC72" s="475"/>
      <c r="BD72" s="403">
        <f>FO!J5</f>
        <v>0</v>
      </c>
      <c r="BE72" s="403"/>
      <c r="BF72" s="403"/>
      <c r="BG72" s="403">
        <f>FO!K5</f>
        <v>0</v>
      </c>
      <c r="BH72" s="403"/>
      <c r="BI72" s="403"/>
      <c r="BJ72" s="403">
        <f t="shared" si="4"/>
        <v>0</v>
      </c>
      <c r="BK72" s="403"/>
      <c r="BL72" s="403"/>
    </row>
    <row r="73" spans="1:97" ht="15" thickBot="1" x14ac:dyDescent="0.4">
      <c r="B73" s="94"/>
      <c r="D73" s="84"/>
      <c r="E73" s="80">
        <v>36526</v>
      </c>
      <c r="F73" s="81">
        <v>36527</v>
      </c>
      <c r="G73" s="82">
        <v>4.1666666666666664E-2</v>
      </c>
      <c r="I73" s="476"/>
      <c r="J73" s="401"/>
      <c r="K73" s="401"/>
      <c r="L73" s="401"/>
      <c r="M73" s="401"/>
      <c r="N73" s="401"/>
      <c r="O73" s="401"/>
      <c r="P73" s="401"/>
      <c r="Q73" s="401"/>
      <c r="R73" s="401"/>
      <c r="S73" s="401"/>
      <c r="T73" s="401"/>
      <c r="U73" s="401"/>
      <c r="V73" s="401"/>
      <c r="W73" s="401"/>
      <c r="X73" s="401"/>
      <c r="Y73" s="401"/>
      <c r="Z73" s="401"/>
      <c r="AA73" s="401"/>
      <c r="AB73" s="401"/>
      <c r="AC73" s="401"/>
      <c r="AD73" s="401"/>
      <c r="AE73" s="402"/>
      <c r="AG73" s="404">
        <f>FO!G6</f>
        <v>0</v>
      </c>
      <c r="AH73" s="404"/>
      <c r="AI73" s="404"/>
      <c r="AJ73" s="404"/>
      <c r="AK73" s="404"/>
      <c r="AL73" s="404"/>
      <c r="AM73" s="404">
        <f>FO!H6</f>
        <v>0</v>
      </c>
      <c r="AN73" s="404"/>
      <c r="AO73" s="404"/>
      <c r="AP73" s="404"/>
      <c r="AQ73" s="404"/>
      <c r="AR73" s="404"/>
      <c r="AS73" s="404"/>
      <c r="AT73" s="404"/>
      <c r="AU73" s="404"/>
      <c r="AV73" s="404"/>
      <c r="AW73" s="404"/>
      <c r="AX73" s="475">
        <f>FO!I6</f>
        <v>0</v>
      </c>
      <c r="AY73" s="475"/>
      <c r="AZ73" s="475"/>
      <c r="BA73" s="475"/>
      <c r="BB73" s="475"/>
      <c r="BC73" s="475"/>
      <c r="BD73" s="403">
        <f>FO!J6</f>
        <v>0</v>
      </c>
      <c r="BE73" s="403"/>
      <c r="BF73" s="403"/>
      <c r="BG73" s="403">
        <f>FO!K6</f>
        <v>0</v>
      </c>
      <c r="BH73" s="403"/>
      <c r="BI73" s="403"/>
      <c r="BJ73" s="403">
        <f t="shared" si="4"/>
        <v>0</v>
      </c>
      <c r="BK73" s="403"/>
      <c r="BL73" s="403"/>
    </row>
    <row r="74" spans="1:97" ht="15" thickBot="1" x14ac:dyDescent="0.4">
      <c r="B74" s="94"/>
      <c r="D74" s="84"/>
      <c r="E74" s="80">
        <v>36526</v>
      </c>
      <c r="F74" s="81">
        <v>36527</v>
      </c>
      <c r="G74" s="82">
        <v>4.1666666666666664E-2</v>
      </c>
      <c r="I74" s="476"/>
      <c r="J74" s="401"/>
      <c r="K74" s="401"/>
      <c r="L74" s="401"/>
      <c r="M74" s="401"/>
      <c r="N74" s="401"/>
      <c r="O74" s="401"/>
      <c r="P74" s="401"/>
      <c r="Q74" s="401"/>
      <c r="R74" s="401"/>
      <c r="S74" s="401"/>
      <c r="T74" s="401"/>
      <c r="U74" s="401"/>
      <c r="V74" s="401"/>
      <c r="W74" s="401"/>
      <c r="X74" s="401"/>
      <c r="Y74" s="401"/>
      <c r="Z74" s="401"/>
      <c r="AA74" s="401"/>
      <c r="AB74" s="401"/>
      <c r="AC74" s="401"/>
      <c r="AD74" s="401"/>
      <c r="AE74" s="402"/>
      <c r="AG74" s="404">
        <f>FO!G7</f>
        <v>0</v>
      </c>
      <c r="AH74" s="404"/>
      <c r="AI74" s="404"/>
      <c r="AJ74" s="404"/>
      <c r="AK74" s="404"/>
      <c r="AL74" s="404"/>
      <c r="AM74" s="404">
        <f>FO!H7</f>
        <v>0</v>
      </c>
      <c r="AN74" s="404"/>
      <c r="AO74" s="404"/>
      <c r="AP74" s="404"/>
      <c r="AQ74" s="404"/>
      <c r="AR74" s="404"/>
      <c r="AS74" s="404"/>
      <c r="AT74" s="404"/>
      <c r="AU74" s="404"/>
      <c r="AV74" s="404"/>
      <c r="AW74" s="404"/>
      <c r="AX74" s="475">
        <f>FO!I7</f>
        <v>0</v>
      </c>
      <c r="AY74" s="475"/>
      <c r="AZ74" s="475"/>
      <c r="BA74" s="475"/>
      <c r="BB74" s="475"/>
      <c r="BC74" s="475"/>
      <c r="BD74" s="403">
        <f>FO!J7</f>
        <v>0</v>
      </c>
      <c r="BE74" s="403"/>
      <c r="BF74" s="403"/>
      <c r="BG74" s="403">
        <f>FO!K7</f>
        <v>0</v>
      </c>
      <c r="BH74" s="403"/>
      <c r="BI74" s="403"/>
      <c r="BJ74" s="403">
        <f t="shared" si="4"/>
        <v>0</v>
      </c>
      <c r="BK74" s="403"/>
      <c r="BL74" s="403"/>
    </row>
    <row r="75" spans="1:97" ht="15" thickBot="1" x14ac:dyDescent="0.4">
      <c r="B75" s="94"/>
      <c r="D75" s="84"/>
      <c r="E75" s="80">
        <v>36526</v>
      </c>
      <c r="F75" s="81">
        <v>36527</v>
      </c>
      <c r="G75" s="82">
        <v>4.1666666666666664E-2</v>
      </c>
      <c r="I75" s="472"/>
      <c r="J75" s="473"/>
      <c r="K75" s="473"/>
      <c r="L75" s="473"/>
      <c r="M75" s="473"/>
      <c r="N75" s="473"/>
      <c r="O75" s="473"/>
      <c r="P75" s="473"/>
      <c r="Q75" s="473"/>
      <c r="R75" s="473"/>
      <c r="S75" s="473"/>
      <c r="T75" s="473"/>
      <c r="U75" s="473"/>
      <c r="V75" s="473"/>
      <c r="W75" s="473"/>
      <c r="X75" s="473"/>
      <c r="Y75" s="473"/>
      <c r="Z75" s="473"/>
      <c r="AA75" s="473"/>
      <c r="AB75" s="473"/>
      <c r="AC75" s="473"/>
      <c r="AD75" s="473"/>
      <c r="AE75" s="474"/>
      <c r="AG75" s="404">
        <f>FO!G8</f>
        <v>0</v>
      </c>
      <c r="AH75" s="404"/>
      <c r="AI75" s="404"/>
      <c r="AJ75" s="404"/>
      <c r="AK75" s="404"/>
      <c r="AL75" s="404"/>
      <c r="AM75" s="404">
        <f>FO!H8</f>
        <v>0</v>
      </c>
      <c r="AN75" s="404"/>
      <c r="AO75" s="404"/>
      <c r="AP75" s="404"/>
      <c r="AQ75" s="404"/>
      <c r="AR75" s="404"/>
      <c r="AS75" s="404"/>
      <c r="AT75" s="404"/>
      <c r="AU75" s="404"/>
      <c r="AV75" s="404"/>
      <c r="AW75" s="404"/>
      <c r="AX75" s="475">
        <f>FO!I8</f>
        <v>0</v>
      </c>
      <c r="AY75" s="475"/>
      <c r="AZ75" s="475"/>
      <c r="BA75" s="475"/>
      <c r="BB75" s="475"/>
      <c r="BC75" s="475"/>
      <c r="BD75" s="403">
        <f>FO!J8</f>
        <v>0</v>
      </c>
      <c r="BE75" s="403"/>
      <c r="BF75" s="403"/>
      <c r="BG75" s="403">
        <f>FO!K8</f>
        <v>0</v>
      </c>
      <c r="BH75" s="403"/>
      <c r="BI75" s="403"/>
      <c r="BJ75" s="403">
        <f t="shared" si="4"/>
        <v>0</v>
      </c>
      <c r="BK75" s="403"/>
      <c r="BL75" s="403"/>
    </row>
    <row r="76" spans="1:97" ht="15" thickBot="1" x14ac:dyDescent="0.4">
      <c r="B76" s="94"/>
      <c r="D76" s="84"/>
      <c r="E76" s="80">
        <v>36526</v>
      </c>
      <c r="F76" s="81">
        <v>36527</v>
      </c>
      <c r="G76" s="82">
        <v>4.1666666666666664E-2</v>
      </c>
      <c r="I76" s="472"/>
      <c r="J76" s="473"/>
      <c r="K76" s="473"/>
      <c r="L76" s="473"/>
      <c r="M76" s="473"/>
      <c r="N76" s="473"/>
      <c r="O76" s="473"/>
      <c r="P76" s="473"/>
      <c r="Q76" s="473"/>
      <c r="R76" s="473"/>
      <c r="S76" s="473"/>
      <c r="T76" s="473"/>
      <c r="U76" s="473"/>
      <c r="V76" s="473"/>
      <c r="W76" s="473"/>
      <c r="X76" s="473"/>
      <c r="Y76" s="473"/>
      <c r="Z76" s="473"/>
      <c r="AA76" s="473"/>
      <c r="AB76" s="473"/>
      <c r="AC76" s="473"/>
      <c r="AD76" s="473"/>
      <c r="AE76" s="474"/>
      <c r="AG76" s="404">
        <f>FO!G9</f>
        <v>0</v>
      </c>
      <c r="AH76" s="404"/>
      <c r="AI76" s="404"/>
      <c r="AJ76" s="404"/>
      <c r="AK76" s="404"/>
      <c r="AL76" s="404"/>
      <c r="AM76" s="404">
        <f>FO!H9</f>
        <v>0</v>
      </c>
      <c r="AN76" s="404"/>
      <c r="AO76" s="404"/>
      <c r="AP76" s="404"/>
      <c r="AQ76" s="404"/>
      <c r="AR76" s="404"/>
      <c r="AS76" s="404"/>
      <c r="AT76" s="404"/>
      <c r="AU76" s="404"/>
      <c r="AV76" s="404"/>
      <c r="AW76" s="404"/>
      <c r="AX76" s="475">
        <f>FO!I9</f>
        <v>0</v>
      </c>
      <c r="AY76" s="475"/>
      <c r="AZ76" s="475"/>
      <c r="BA76" s="475"/>
      <c r="BB76" s="475"/>
      <c r="BC76" s="475"/>
      <c r="BD76" s="403">
        <f>FO!J9</f>
        <v>0</v>
      </c>
      <c r="BE76" s="403"/>
      <c r="BF76" s="403"/>
      <c r="BG76" s="403">
        <f>FO!K9</f>
        <v>0</v>
      </c>
      <c r="BH76" s="403"/>
      <c r="BI76" s="403"/>
      <c r="BJ76" s="403">
        <f t="shared" si="4"/>
        <v>0</v>
      </c>
      <c r="BK76" s="403"/>
      <c r="BL76" s="403"/>
    </row>
    <row r="77" spans="1:97" ht="15" thickBot="1" x14ac:dyDescent="0.4">
      <c r="B77" s="94"/>
      <c r="D77" s="85"/>
      <c r="E77" s="176">
        <v>36526</v>
      </c>
      <c r="F77" s="177">
        <v>36527</v>
      </c>
      <c r="G77" s="83">
        <v>4.1666666666666664E-2</v>
      </c>
      <c r="I77" s="472"/>
      <c r="J77" s="473"/>
      <c r="K77" s="473"/>
      <c r="L77" s="473"/>
      <c r="M77" s="473"/>
      <c r="N77" s="473"/>
      <c r="O77" s="473"/>
      <c r="P77" s="473"/>
      <c r="Q77" s="473"/>
      <c r="R77" s="473"/>
      <c r="S77" s="473"/>
      <c r="T77" s="473"/>
      <c r="U77" s="473"/>
      <c r="V77" s="473"/>
      <c r="W77" s="473"/>
      <c r="X77" s="473"/>
      <c r="Y77" s="473"/>
      <c r="Z77" s="473"/>
      <c r="AA77" s="473"/>
      <c r="AB77" s="473"/>
      <c r="AC77" s="473"/>
      <c r="AD77" s="473"/>
      <c r="AE77" s="474"/>
      <c r="AG77" s="404">
        <f>FO!G10</f>
        <v>0</v>
      </c>
      <c r="AH77" s="404"/>
      <c r="AI77" s="404"/>
      <c r="AJ77" s="404"/>
      <c r="AK77" s="404"/>
      <c r="AL77" s="404"/>
      <c r="AM77" s="404">
        <f>FO!H10</f>
        <v>0</v>
      </c>
      <c r="AN77" s="404"/>
      <c r="AO77" s="404"/>
      <c r="AP77" s="404"/>
      <c r="AQ77" s="404"/>
      <c r="AR77" s="404"/>
      <c r="AS77" s="404"/>
      <c r="AT77" s="404"/>
      <c r="AU77" s="404"/>
      <c r="AV77" s="404"/>
      <c r="AW77" s="404"/>
      <c r="AX77" s="475">
        <f>FO!I10</f>
        <v>0</v>
      </c>
      <c r="AY77" s="475"/>
      <c r="AZ77" s="475"/>
      <c r="BA77" s="475"/>
      <c r="BB77" s="475"/>
      <c r="BC77" s="475"/>
      <c r="BD77" s="403">
        <f>FO!J10</f>
        <v>0</v>
      </c>
      <c r="BE77" s="403"/>
      <c r="BF77" s="403"/>
      <c r="BG77" s="403">
        <f>FO!K10</f>
        <v>0</v>
      </c>
      <c r="BH77" s="403"/>
      <c r="BI77" s="403"/>
      <c r="BJ77" s="403">
        <f t="shared" si="4"/>
        <v>0</v>
      </c>
      <c r="BK77" s="403"/>
      <c r="BL77" s="403"/>
      <c r="BN77" s="400">
        <f>SUM(BJ70:BL77)</f>
        <v>0</v>
      </c>
      <c r="BO77" s="401"/>
      <c r="BP77" s="402"/>
    </row>
    <row r="78" spans="1:97" ht="15" thickBot="1" x14ac:dyDescent="0.4">
      <c r="B78" s="94"/>
    </row>
    <row r="79" spans="1:97" ht="15" thickBot="1" x14ac:dyDescent="0.4">
      <c r="H79" s="397" t="s">
        <v>3</v>
      </c>
      <c r="I79" s="398"/>
      <c r="J79" s="398"/>
      <c r="K79" s="399"/>
      <c r="L79" s="397" t="s">
        <v>4</v>
      </c>
      <c r="M79" s="398"/>
      <c r="N79" s="398"/>
      <c r="O79" s="399"/>
      <c r="P79" s="397" t="s">
        <v>5</v>
      </c>
      <c r="Q79" s="398"/>
      <c r="R79" s="398"/>
      <c r="S79" s="399"/>
      <c r="T79" s="397" t="s">
        <v>6</v>
      </c>
      <c r="U79" s="398"/>
      <c r="V79" s="398"/>
      <c r="W79" s="399"/>
      <c r="X79" s="397" t="s">
        <v>7</v>
      </c>
      <c r="Y79" s="398"/>
      <c r="Z79" s="398"/>
      <c r="AA79" s="399"/>
      <c r="AB79" s="397" t="s">
        <v>8</v>
      </c>
      <c r="AC79" s="398"/>
      <c r="AD79" s="398"/>
      <c r="AE79" s="399"/>
      <c r="AF79" s="397" t="s">
        <v>9</v>
      </c>
      <c r="AG79" s="398"/>
      <c r="AH79" s="398"/>
      <c r="AI79" s="399"/>
      <c r="AJ79" s="397" t="s">
        <v>10</v>
      </c>
      <c r="AK79" s="398"/>
      <c r="AL79" s="398"/>
      <c r="AM79" s="399"/>
      <c r="AN79" s="397" t="s">
        <v>11</v>
      </c>
      <c r="AO79" s="398"/>
      <c r="AP79" s="398"/>
      <c r="AQ79" s="399"/>
      <c r="AR79" s="397" t="s">
        <v>12</v>
      </c>
      <c r="AS79" s="398"/>
      <c r="AT79" s="398"/>
      <c r="AU79" s="399"/>
      <c r="AV79" s="397" t="s">
        <v>13</v>
      </c>
      <c r="AW79" s="398"/>
      <c r="AX79" s="398"/>
      <c r="AY79" s="399"/>
      <c r="AZ79" s="397" t="s">
        <v>14</v>
      </c>
      <c r="BA79" s="398"/>
      <c r="BB79" s="398"/>
      <c r="BC79" s="399"/>
      <c r="BD79" s="397" t="s">
        <v>15</v>
      </c>
      <c r="BE79" s="398"/>
      <c r="BF79" s="398"/>
      <c r="BG79" s="399"/>
      <c r="BH79" s="397" t="s">
        <v>16</v>
      </c>
      <c r="BI79" s="398"/>
      <c r="BJ79" s="398"/>
      <c r="BK79" s="399"/>
      <c r="BL79" s="397" t="s">
        <v>17</v>
      </c>
      <c r="BM79" s="398"/>
      <c r="BN79" s="398"/>
      <c r="BO79" s="399"/>
      <c r="BP79" s="397" t="s">
        <v>18</v>
      </c>
      <c r="BQ79" s="398"/>
      <c r="BR79" s="398"/>
      <c r="BS79" s="399"/>
      <c r="BT79" s="397" t="s">
        <v>19</v>
      </c>
      <c r="BU79" s="398"/>
      <c r="BV79" s="398"/>
      <c r="BW79" s="399"/>
      <c r="BX79" s="397" t="s">
        <v>20</v>
      </c>
      <c r="BY79" s="398"/>
      <c r="BZ79" s="398"/>
      <c r="CA79" s="399"/>
    </row>
    <row r="80" spans="1:97" x14ac:dyDescent="0.35">
      <c r="B80" s="388">
        <v>10</v>
      </c>
      <c r="C80" s="389"/>
      <c r="D80" s="389"/>
      <c r="E80" s="389"/>
      <c r="F80" s="389"/>
      <c r="G80" s="390"/>
      <c r="H80" s="53">
        <f t="shared" ref="H80:W95" si="5">COUNTIF(H$5:H$65,$B80)</f>
        <v>0</v>
      </c>
      <c r="I80" s="53">
        <f t="shared" si="5"/>
        <v>0</v>
      </c>
      <c r="J80" s="53">
        <f t="shared" si="5"/>
        <v>0</v>
      </c>
      <c r="K80" s="53">
        <f t="shared" si="5"/>
        <v>0</v>
      </c>
      <c r="L80" s="53">
        <f t="shared" si="5"/>
        <v>0</v>
      </c>
      <c r="M80" s="53">
        <f t="shared" si="5"/>
        <v>0</v>
      </c>
      <c r="N80" s="53">
        <f t="shared" si="5"/>
        <v>0</v>
      </c>
      <c r="O80" s="53">
        <f t="shared" si="5"/>
        <v>0</v>
      </c>
      <c r="P80" s="53">
        <f t="shared" si="5"/>
        <v>0</v>
      </c>
      <c r="Q80" s="53">
        <f t="shared" si="5"/>
        <v>0</v>
      </c>
      <c r="R80" s="53">
        <f t="shared" si="5"/>
        <v>0</v>
      </c>
      <c r="S80" s="53">
        <f t="shared" si="5"/>
        <v>0</v>
      </c>
      <c r="T80" s="53">
        <f t="shared" si="5"/>
        <v>0</v>
      </c>
      <c r="U80" s="53">
        <f t="shared" si="5"/>
        <v>0</v>
      </c>
      <c r="V80" s="53">
        <f t="shared" si="5"/>
        <v>0</v>
      </c>
      <c r="W80" s="53">
        <f t="shared" si="5"/>
        <v>0</v>
      </c>
      <c r="X80" s="53">
        <f t="shared" ref="X80:AM95" si="6">COUNTIF(X$5:X$65,$B80)</f>
        <v>0</v>
      </c>
      <c r="Y80" s="53">
        <f t="shared" si="6"/>
        <v>0</v>
      </c>
      <c r="Z80" s="53">
        <f t="shared" si="6"/>
        <v>0</v>
      </c>
      <c r="AA80" s="53">
        <f t="shared" si="6"/>
        <v>0</v>
      </c>
      <c r="AB80" s="53">
        <f t="shared" si="6"/>
        <v>0</v>
      </c>
      <c r="AC80" s="53">
        <f t="shared" si="6"/>
        <v>0</v>
      </c>
      <c r="AD80" s="53">
        <f t="shared" si="6"/>
        <v>0</v>
      </c>
      <c r="AE80" s="53">
        <f t="shared" si="6"/>
        <v>0</v>
      </c>
      <c r="AF80" s="53">
        <f t="shared" si="6"/>
        <v>0</v>
      </c>
      <c r="AG80" s="53">
        <f t="shared" si="6"/>
        <v>0</v>
      </c>
      <c r="AH80" s="53">
        <f t="shared" si="6"/>
        <v>0</v>
      </c>
      <c r="AI80" s="53">
        <f t="shared" si="6"/>
        <v>0</v>
      </c>
      <c r="AJ80" s="53">
        <f t="shared" si="6"/>
        <v>0</v>
      </c>
      <c r="AK80" s="53">
        <f t="shared" si="6"/>
        <v>0</v>
      </c>
      <c r="AL80" s="53">
        <f t="shared" si="6"/>
        <v>0</v>
      </c>
      <c r="AM80" s="53">
        <f t="shared" si="6"/>
        <v>0</v>
      </c>
      <c r="AN80" s="53">
        <f t="shared" ref="AN80:BC95" si="7">COUNTIF(AN$5:AN$65,$B80)</f>
        <v>0</v>
      </c>
      <c r="AO80" s="53">
        <f t="shared" si="7"/>
        <v>0</v>
      </c>
      <c r="AP80" s="53">
        <f t="shared" si="7"/>
        <v>0</v>
      </c>
      <c r="AQ80" s="53">
        <f t="shared" si="7"/>
        <v>0</v>
      </c>
      <c r="AR80" s="53">
        <f t="shared" si="7"/>
        <v>0</v>
      </c>
      <c r="AS80" s="53">
        <f t="shared" si="7"/>
        <v>0</v>
      </c>
      <c r="AT80" s="53">
        <f t="shared" si="7"/>
        <v>0</v>
      </c>
      <c r="AU80" s="53">
        <f t="shared" si="7"/>
        <v>0</v>
      </c>
      <c r="AV80" s="53">
        <f t="shared" si="7"/>
        <v>0</v>
      </c>
      <c r="AW80" s="53">
        <f t="shared" si="7"/>
        <v>0</v>
      </c>
      <c r="AX80" s="53">
        <f t="shared" si="7"/>
        <v>0</v>
      </c>
      <c r="AY80" s="53">
        <f t="shared" si="7"/>
        <v>0</v>
      </c>
      <c r="AZ80" s="53">
        <f t="shared" si="7"/>
        <v>0</v>
      </c>
      <c r="BA80" s="53">
        <f t="shared" si="7"/>
        <v>0</v>
      </c>
      <c r="BB80" s="53">
        <f t="shared" si="7"/>
        <v>0</v>
      </c>
      <c r="BC80" s="171">
        <f t="shared" si="7"/>
        <v>0</v>
      </c>
      <c r="BD80" s="169">
        <f t="shared" ref="BD80:BS95" si="8">COUNTIF(BD$5:BD$65,$B80)</f>
        <v>0</v>
      </c>
      <c r="BE80" s="53">
        <f t="shared" si="8"/>
        <v>0</v>
      </c>
      <c r="BF80" s="53">
        <f t="shared" si="8"/>
        <v>0</v>
      </c>
      <c r="BG80" s="53">
        <f t="shared" si="8"/>
        <v>0</v>
      </c>
      <c r="BH80" s="53">
        <f t="shared" si="8"/>
        <v>0</v>
      </c>
      <c r="BI80" s="53">
        <f t="shared" si="8"/>
        <v>0</v>
      </c>
      <c r="BJ80" s="53">
        <f t="shared" si="8"/>
        <v>0</v>
      </c>
      <c r="BK80" s="53">
        <f t="shared" si="8"/>
        <v>0</v>
      </c>
      <c r="BL80" s="53">
        <f t="shared" si="8"/>
        <v>0</v>
      </c>
      <c r="BM80" s="53">
        <f t="shared" si="8"/>
        <v>0</v>
      </c>
      <c r="BN80" s="53">
        <f t="shared" si="8"/>
        <v>0</v>
      </c>
      <c r="BO80" s="53">
        <f t="shared" si="8"/>
        <v>0</v>
      </c>
      <c r="BP80" s="53">
        <f t="shared" si="8"/>
        <v>0</v>
      </c>
      <c r="BQ80" s="53">
        <f t="shared" si="8"/>
        <v>0</v>
      </c>
      <c r="BR80" s="53">
        <f t="shared" si="8"/>
        <v>0</v>
      </c>
      <c r="BS80" s="53">
        <f t="shared" si="8"/>
        <v>0</v>
      </c>
      <c r="BT80" s="53">
        <f t="shared" ref="BP80:CA95" si="9">COUNTIF(BT$5:BT$65,$B80)</f>
        <v>0</v>
      </c>
      <c r="BU80" s="53">
        <f t="shared" si="9"/>
        <v>0</v>
      </c>
      <c r="BV80" s="53">
        <f t="shared" si="9"/>
        <v>0</v>
      </c>
      <c r="BW80" s="53">
        <f t="shared" si="9"/>
        <v>0</v>
      </c>
      <c r="BX80" s="53">
        <f t="shared" si="9"/>
        <v>0</v>
      </c>
      <c r="BY80" s="53">
        <f t="shared" si="9"/>
        <v>0</v>
      </c>
      <c r="BZ80" s="53">
        <f t="shared" si="9"/>
        <v>0</v>
      </c>
      <c r="CA80" s="53">
        <f t="shared" si="9"/>
        <v>0</v>
      </c>
    </row>
    <row r="81" spans="2:79" x14ac:dyDescent="0.35">
      <c r="B81" s="388">
        <v>11</v>
      </c>
      <c r="C81" s="389"/>
      <c r="D81" s="389"/>
      <c r="E81" s="389"/>
      <c r="F81" s="389"/>
      <c r="G81" s="390"/>
      <c r="H81" s="53">
        <f t="shared" si="5"/>
        <v>0</v>
      </c>
      <c r="I81" s="53">
        <f t="shared" si="5"/>
        <v>0</v>
      </c>
      <c r="J81" s="53">
        <f t="shared" si="5"/>
        <v>0</v>
      </c>
      <c r="K81" s="53">
        <f t="shared" si="5"/>
        <v>0</v>
      </c>
      <c r="L81" s="53">
        <f t="shared" si="5"/>
        <v>0</v>
      </c>
      <c r="M81" s="53">
        <f t="shared" si="5"/>
        <v>0</v>
      </c>
      <c r="N81" s="53">
        <f t="shared" si="5"/>
        <v>0</v>
      </c>
      <c r="O81" s="53">
        <f t="shared" si="5"/>
        <v>0</v>
      </c>
      <c r="P81" s="53">
        <f t="shared" si="5"/>
        <v>0</v>
      </c>
      <c r="Q81" s="53">
        <f t="shared" si="5"/>
        <v>0</v>
      </c>
      <c r="R81" s="53">
        <f t="shared" si="5"/>
        <v>0</v>
      </c>
      <c r="S81" s="53">
        <f t="shared" si="5"/>
        <v>0</v>
      </c>
      <c r="T81" s="53">
        <f t="shared" si="5"/>
        <v>0</v>
      </c>
      <c r="U81" s="53">
        <f t="shared" si="5"/>
        <v>0</v>
      </c>
      <c r="V81" s="53">
        <f t="shared" si="5"/>
        <v>0</v>
      </c>
      <c r="W81" s="53">
        <f t="shared" si="5"/>
        <v>0</v>
      </c>
      <c r="X81" s="53">
        <f t="shared" si="6"/>
        <v>0</v>
      </c>
      <c r="Y81" s="53">
        <f t="shared" si="6"/>
        <v>0</v>
      </c>
      <c r="Z81" s="53">
        <f t="shared" si="6"/>
        <v>0</v>
      </c>
      <c r="AA81" s="53">
        <f t="shared" si="6"/>
        <v>0</v>
      </c>
      <c r="AB81" s="53">
        <f t="shared" si="6"/>
        <v>0</v>
      </c>
      <c r="AC81" s="53">
        <f t="shared" si="6"/>
        <v>0</v>
      </c>
      <c r="AD81" s="53">
        <f t="shared" si="6"/>
        <v>0</v>
      </c>
      <c r="AE81" s="53">
        <f t="shared" si="6"/>
        <v>0</v>
      </c>
      <c r="AF81" s="53">
        <f t="shared" si="6"/>
        <v>0</v>
      </c>
      <c r="AG81" s="53">
        <f t="shared" si="6"/>
        <v>0</v>
      </c>
      <c r="AH81" s="53">
        <f t="shared" si="6"/>
        <v>0</v>
      </c>
      <c r="AI81" s="53">
        <f t="shared" si="6"/>
        <v>0</v>
      </c>
      <c r="AJ81" s="53">
        <f t="shared" si="6"/>
        <v>1</v>
      </c>
      <c r="AK81" s="53">
        <f t="shared" si="6"/>
        <v>1</v>
      </c>
      <c r="AL81" s="53">
        <f t="shared" si="6"/>
        <v>1</v>
      </c>
      <c r="AM81" s="53">
        <f t="shared" si="6"/>
        <v>1</v>
      </c>
      <c r="AN81" s="53">
        <f t="shared" si="7"/>
        <v>1</v>
      </c>
      <c r="AO81" s="53">
        <f t="shared" si="7"/>
        <v>1</v>
      </c>
      <c r="AP81" s="53">
        <f t="shared" si="7"/>
        <v>1</v>
      </c>
      <c r="AQ81" s="53">
        <f t="shared" si="7"/>
        <v>1</v>
      </c>
      <c r="AR81" s="53">
        <f t="shared" si="7"/>
        <v>0</v>
      </c>
      <c r="AS81" s="53">
        <f t="shared" si="7"/>
        <v>0</v>
      </c>
      <c r="AT81" s="53">
        <f t="shared" si="7"/>
        <v>0</v>
      </c>
      <c r="AU81" s="53">
        <f t="shared" si="7"/>
        <v>0</v>
      </c>
      <c r="AV81" s="53">
        <f t="shared" si="7"/>
        <v>1</v>
      </c>
      <c r="AW81" s="53">
        <f t="shared" si="7"/>
        <v>1</v>
      </c>
      <c r="AX81" s="53">
        <f t="shared" si="7"/>
        <v>1</v>
      </c>
      <c r="AY81" s="53">
        <f t="shared" si="7"/>
        <v>1</v>
      </c>
      <c r="AZ81" s="53">
        <f t="shared" si="7"/>
        <v>1</v>
      </c>
      <c r="BA81" s="53">
        <f t="shared" si="7"/>
        <v>1</v>
      </c>
      <c r="BB81" s="53">
        <f t="shared" si="7"/>
        <v>1</v>
      </c>
      <c r="BC81" s="53">
        <f t="shared" si="7"/>
        <v>1</v>
      </c>
      <c r="BD81" s="170">
        <f t="shared" si="8"/>
        <v>1</v>
      </c>
      <c r="BE81" s="53">
        <f t="shared" si="8"/>
        <v>1</v>
      </c>
      <c r="BF81" s="53">
        <f t="shared" si="8"/>
        <v>1</v>
      </c>
      <c r="BG81" s="53">
        <f t="shared" si="8"/>
        <v>1</v>
      </c>
      <c r="BH81" s="53">
        <f t="shared" si="8"/>
        <v>0</v>
      </c>
      <c r="BI81" s="53">
        <f t="shared" si="8"/>
        <v>0</v>
      </c>
      <c r="BJ81" s="53">
        <f t="shared" si="8"/>
        <v>0</v>
      </c>
      <c r="BK81" s="53">
        <f t="shared" si="8"/>
        <v>0</v>
      </c>
      <c r="BL81" s="53">
        <f t="shared" si="8"/>
        <v>0</v>
      </c>
      <c r="BM81" s="53">
        <f t="shared" si="8"/>
        <v>0</v>
      </c>
      <c r="BN81" s="53">
        <f t="shared" si="8"/>
        <v>0</v>
      </c>
      <c r="BO81" s="53">
        <f t="shared" si="8"/>
        <v>0</v>
      </c>
      <c r="BP81" s="53">
        <f t="shared" si="9"/>
        <v>0</v>
      </c>
      <c r="BQ81" s="53">
        <f t="shared" si="9"/>
        <v>0</v>
      </c>
      <c r="BR81" s="53">
        <f t="shared" si="9"/>
        <v>0</v>
      </c>
      <c r="BS81" s="53">
        <f t="shared" si="9"/>
        <v>0</v>
      </c>
      <c r="BT81" s="53">
        <f t="shared" si="9"/>
        <v>0</v>
      </c>
      <c r="BU81" s="53">
        <f t="shared" si="9"/>
        <v>0</v>
      </c>
      <c r="BV81" s="53">
        <f t="shared" si="9"/>
        <v>0</v>
      </c>
      <c r="BW81" s="53">
        <f t="shared" si="9"/>
        <v>0</v>
      </c>
      <c r="BX81" s="53">
        <f t="shared" si="9"/>
        <v>0</v>
      </c>
      <c r="BY81" s="53">
        <f t="shared" si="9"/>
        <v>0</v>
      </c>
      <c r="BZ81" s="53">
        <f t="shared" si="9"/>
        <v>0</v>
      </c>
      <c r="CA81" s="53">
        <f t="shared" si="9"/>
        <v>0</v>
      </c>
    </row>
    <row r="82" spans="2:79" x14ac:dyDescent="0.35">
      <c r="B82" s="388">
        <v>12</v>
      </c>
      <c r="C82" s="389"/>
      <c r="D82" s="389"/>
      <c r="E82" s="389"/>
      <c r="F82" s="389"/>
      <c r="G82" s="390"/>
      <c r="H82" s="53">
        <f t="shared" si="5"/>
        <v>0</v>
      </c>
      <c r="I82" s="53">
        <f t="shared" si="5"/>
        <v>0</v>
      </c>
      <c r="J82" s="53">
        <f t="shared" si="5"/>
        <v>0</v>
      </c>
      <c r="K82" s="53">
        <f t="shared" si="5"/>
        <v>0</v>
      </c>
      <c r="L82" s="53">
        <f t="shared" si="5"/>
        <v>0</v>
      </c>
      <c r="M82" s="53">
        <f t="shared" si="5"/>
        <v>0</v>
      </c>
      <c r="N82" s="53">
        <f t="shared" si="5"/>
        <v>0</v>
      </c>
      <c r="O82" s="53">
        <f t="shared" si="5"/>
        <v>0</v>
      </c>
      <c r="P82" s="53">
        <f t="shared" si="5"/>
        <v>0</v>
      </c>
      <c r="Q82" s="53">
        <f t="shared" si="5"/>
        <v>0</v>
      </c>
      <c r="R82" s="53">
        <f t="shared" si="5"/>
        <v>0</v>
      </c>
      <c r="S82" s="53">
        <f t="shared" si="5"/>
        <v>0</v>
      </c>
      <c r="T82" s="53">
        <f t="shared" si="5"/>
        <v>0</v>
      </c>
      <c r="U82" s="53">
        <f t="shared" si="5"/>
        <v>0</v>
      </c>
      <c r="V82" s="53">
        <f t="shared" si="5"/>
        <v>0</v>
      </c>
      <c r="W82" s="53">
        <f t="shared" si="5"/>
        <v>0</v>
      </c>
      <c r="X82" s="53">
        <f t="shared" si="6"/>
        <v>0</v>
      </c>
      <c r="Y82" s="53">
        <f t="shared" si="6"/>
        <v>0</v>
      </c>
      <c r="Z82" s="53">
        <f t="shared" si="6"/>
        <v>0</v>
      </c>
      <c r="AA82" s="53">
        <f t="shared" si="6"/>
        <v>0</v>
      </c>
      <c r="AB82" s="53">
        <f t="shared" si="6"/>
        <v>0</v>
      </c>
      <c r="AC82" s="53">
        <f t="shared" si="6"/>
        <v>0</v>
      </c>
      <c r="AD82" s="53">
        <f t="shared" si="6"/>
        <v>0</v>
      </c>
      <c r="AE82" s="53">
        <f t="shared" si="6"/>
        <v>0</v>
      </c>
      <c r="AF82" s="53">
        <f t="shared" si="6"/>
        <v>0</v>
      </c>
      <c r="AG82" s="53">
        <f t="shared" si="6"/>
        <v>0</v>
      </c>
      <c r="AH82" s="53">
        <f t="shared" si="6"/>
        <v>0</v>
      </c>
      <c r="AI82" s="53">
        <f t="shared" si="6"/>
        <v>0</v>
      </c>
      <c r="AJ82" s="53">
        <f t="shared" si="6"/>
        <v>1</v>
      </c>
      <c r="AK82" s="53">
        <f t="shared" si="6"/>
        <v>1</v>
      </c>
      <c r="AL82" s="53">
        <f t="shared" si="6"/>
        <v>1</v>
      </c>
      <c r="AM82" s="53">
        <f t="shared" si="6"/>
        <v>1</v>
      </c>
      <c r="AN82" s="53">
        <f t="shared" si="7"/>
        <v>1</v>
      </c>
      <c r="AO82" s="53">
        <f t="shared" si="7"/>
        <v>1</v>
      </c>
      <c r="AP82" s="53">
        <f t="shared" si="7"/>
        <v>1</v>
      </c>
      <c r="AQ82" s="53">
        <f t="shared" si="7"/>
        <v>1</v>
      </c>
      <c r="AR82" s="53">
        <f t="shared" si="7"/>
        <v>0</v>
      </c>
      <c r="AS82" s="53">
        <f t="shared" si="7"/>
        <v>0</v>
      </c>
      <c r="AT82" s="53">
        <f t="shared" si="7"/>
        <v>0</v>
      </c>
      <c r="AU82" s="53">
        <f t="shared" si="7"/>
        <v>0</v>
      </c>
      <c r="AV82" s="53">
        <f t="shared" si="7"/>
        <v>1</v>
      </c>
      <c r="AW82" s="53">
        <f t="shared" si="7"/>
        <v>1</v>
      </c>
      <c r="AX82" s="53">
        <f t="shared" si="7"/>
        <v>1</v>
      </c>
      <c r="AY82" s="53">
        <f t="shared" si="7"/>
        <v>1</v>
      </c>
      <c r="AZ82" s="53">
        <f t="shared" si="7"/>
        <v>1</v>
      </c>
      <c r="BA82" s="53">
        <f t="shared" si="7"/>
        <v>1</v>
      </c>
      <c r="BB82" s="53">
        <f t="shared" si="7"/>
        <v>1</v>
      </c>
      <c r="BC82" s="53">
        <f t="shared" si="7"/>
        <v>1</v>
      </c>
      <c r="BD82" s="170">
        <f t="shared" si="8"/>
        <v>1</v>
      </c>
      <c r="BE82" s="53">
        <f t="shared" si="8"/>
        <v>1</v>
      </c>
      <c r="BF82" s="53">
        <f t="shared" si="8"/>
        <v>1</v>
      </c>
      <c r="BG82" s="53">
        <f t="shared" si="8"/>
        <v>1</v>
      </c>
      <c r="BH82" s="53">
        <f t="shared" si="8"/>
        <v>0</v>
      </c>
      <c r="BI82" s="53">
        <f t="shared" si="8"/>
        <v>0</v>
      </c>
      <c r="BJ82" s="53">
        <f t="shared" si="8"/>
        <v>0</v>
      </c>
      <c r="BK82" s="53">
        <f t="shared" si="8"/>
        <v>0</v>
      </c>
      <c r="BL82" s="53">
        <f t="shared" si="8"/>
        <v>0</v>
      </c>
      <c r="BM82" s="53">
        <f t="shared" si="8"/>
        <v>0</v>
      </c>
      <c r="BN82" s="53">
        <f t="shared" si="8"/>
        <v>0</v>
      </c>
      <c r="BO82" s="53">
        <f t="shared" si="8"/>
        <v>0</v>
      </c>
      <c r="BP82" s="53">
        <f t="shared" si="9"/>
        <v>0</v>
      </c>
      <c r="BQ82" s="53">
        <f t="shared" si="9"/>
        <v>0</v>
      </c>
      <c r="BR82" s="53">
        <f t="shared" si="9"/>
        <v>0</v>
      </c>
      <c r="BS82" s="53">
        <f t="shared" si="9"/>
        <v>0</v>
      </c>
      <c r="BT82" s="53">
        <f t="shared" si="9"/>
        <v>0</v>
      </c>
      <c r="BU82" s="53">
        <f t="shared" si="9"/>
        <v>0</v>
      </c>
      <c r="BV82" s="53">
        <f t="shared" si="9"/>
        <v>0</v>
      </c>
      <c r="BW82" s="53">
        <f t="shared" si="9"/>
        <v>0</v>
      </c>
      <c r="BX82" s="53">
        <f t="shared" si="9"/>
        <v>0</v>
      </c>
      <c r="BY82" s="53">
        <f t="shared" si="9"/>
        <v>0</v>
      </c>
      <c r="BZ82" s="53">
        <f t="shared" si="9"/>
        <v>0</v>
      </c>
      <c r="CA82" s="53">
        <f t="shared" si="9"/>
        <v>0</v>
      </c>
    </row>
    <row r="83" spans="2:79" x14ac:dyDescent="0.35">
      <c r="B83" s="388">
        <v>13</v>
      </c>
      <c r="C83" s="389"/>
      <c r="D83" s="389"/>
      <c r="E83" s="389"/>
      <c r="F83" s="389"/>
      <c r="G83" s="390"/>
      <c r="H83" s="53">
        <f t="shared" si="5"/>
        <v>0</v>
      </c>
      <c r="I83" s="53">
        <f t="shared" si="5"/>
        <v>0</v>
      </c>
      <c r="J83" s="53">
        <f t="shared" si="5"/>
        <v>0</v>
      </c>
      <c r="K83" s="53">
        <f t="shared" si="5"/>
        <v>0</v>
      </c>
      <c r="L83" s="53">
        <f t="shared" si="5"/>
        <v>0</v>
      </c>
      <c r="M83" s="53">
        <f t="shared" si="5"/>
        <v>0</v>
      </c>
      <c r="N83" s="53">
        <f t="shared" si="5"/>
        <v>0</v>
      </c>
      <c r="O83" s="53">
        <f t="shared" si="5"/>
        <v>0</v>
      </c>
      <c r="P83" s="53">
        <f t="shared" si="5"/>
        <v>0</v>
      </c>
      <c r="Q83" s="53">
        <f t="shared" si="5"/>
        <v>0</v>
      </c>
      <c r="R83" s="53">
        <f t="shared" si="5"/>
        <v>0</v>
      </c>
      <c r="S83" s="53">
        <f t="shared" si="5"/>
        <v>0</v>
      </c>
      <c r="T83" s="53">
        <f t="shared" si="5"/>
        <v>0</v>
      </c>
      <c r="U83" s="53">
        <f t="shared" si="5"/>
        <v>0</v>
      </c>
      <c r="V83" s="53">
        <f t="shared" si="5"/>
        <v>0</v>
      </c>
      <c r="W83" s="53">
        <f t="shared" si="5"/>
        <v>0</v>
      </c>
      <c r="X83" s="53">
        <f t="shared" si="6"/>
        <v>0</v>
      </c>
      <c r="Y83" s="53">
        <f t="shared" si="6"/>
        <v>0</v>
      </c>
      <c r="Z83" s="53">
        <f t="shared" si="6"/>
        <v>0</v>
      </c>
      <c r="AA83" s="53">
        <f t="shared" si="6"/>
        <v>0</v>
      </c>
      <c r="AB83" s="53">
        <f t="shared" si="6"/>
        <v>0</v>
      </c>
      <c r="AC83" s="53">
        <f t="shared" si="6"/>
        <v>0</v>
      </c>
      <c r="AD83" s="53">
        <f t="shared" si="6"/>
        <v>0</v>
      </c>
      <c r="AE83" s="53">
        <f t="shared" si="6"/>
        <v>0</v>
      </c>
      <c r="AF83" s="53">
        <f t="shared" si="6"/>
        <v>0</v>
      </c>
      <c r="AG83" s="53">
        <f t="shared" si="6"/>
        <v>0</v>
      </c>
      <c r="AH83" s="53">
        <f t="shared" si="6"/>
        <v>0</v>
      </c>
      <c r="AI83" s="53">
        <f t="shared" si="6"/>
        <v>0</v>
      </c>
      <c r="AJ83" s="53">
        <f t="shared" si="6"/>
        <v>0</v>
      </c>
      <c r="AK83" s="53">
        <f t="shared" si="6"/>
        <v>0</v>
      </c>
      <c r="AL83" s="53">
        <f t="shared" si="6"/>
        <v>0</v>
      </c>
      <c r="AM83" s="53">
        <f t="shared" si="6"/>
        <v>0</v>
      </c>
      <c r="AN83" s="53">
        <f t="shared" si="7"/>
        <v>0</v>
      </c>
      <c r="AO83" s="53">
        <f t="shared" si="7"/>
        <v>0</v>
      </c>
      <c r="AP83" s="53">
        <f t="shared" si="7"/>
        <v>0</v>
      </c>
      <c r="AQ83" s="53">
        <f t="shared" si="7"/>
        <v>0</v>
      </c>
      <c r="AR83" s="53">
        <f t="shared" si="7"/>
        <v>0</v>
      </c>
      <c r="AS83" s="53">
        <f t="shared" si="7"/>
        <v>0</v>
      </c>
      <c r="AT83" s="53">
        <f t="shared" si="7"/>
        <v>0</v>
      </c>
      <c r="AU83" s="53">
        <f t="shared" si="7"/>
        <v>0</v>
      </c>
      <c r="AV83" s="53">
        <f t="shared" si="7"/>
        <v>0</v>
      </c>
      <c r="AW83" s="53">
        <f t="shared" si="7"/>
        <v>0</v>
      </c>
      <c r="AX83" s="53">
        <f t="shared" si="7"/>
        <v>0</v>
      </c>
      <c r="AY83" s="53">
        <f t="shared" si="7"/>
        <v>0</v>
      </c>
      <c r="AZ83" s="53">
        <f t="shared" si="7"/>
        <v>0</v>
      </c>
      <c r="BA83" s="53">
        <f t="shared" si="7"/>
        <v>0</v>
      </c>
      <c r="BB83" s="53">
        <f t="shared" si="7"/>
        <v>0</v>
      </c>
      <c r="BC83" s="53">
        <f t="shared" si="7"/>
        <v>0</v>
      </c>
      <c r="BD83" s="170">
        <f t="shared" si="8"/>
        <v>0</v>
      </c>
      <c r="BE83" s="53">
        <f t="shared" si="8"/>
        <v>0</v>
      </c>
      <c r="BF83" s="53">
        <f t="shared" si="8"/>
        <v>0</v>
      </c>
      <c r="BG83" s="53">
        <f t="shared" si="8"/>
        <v>0</v>
      </c>
      <c r="BH83" s="53">
        <f t="shared" si="8"/>
        <v>0</v>
      </c>
      <c r="BI83" s="53">
        <f t="shared" si="8"/>
        <v>0</v>
      </c>
      <c r="BJ83" s="53">
        <f t="shared" si="8"/>
        <v>0</v>
      </c>
      <c r="BK83" s="53">
        <f t="shared" si="8"/>
        <v>0</v>
      </c>
      <c r="BL83" s="53">
        <f t="shared" si="8"/>
        <v>0</v>
      </c>
      <c r="BM83" s="53">
        <f t="shared" si="8"/>
        <v>0</v>
      </c>
      <c r="BN83" s="53">
        <f t="shared" si="8"/>
        <v>0</v>
      </c>
      <c r="BO83" s="53">
        <f t="shared" si="8"/>
        <v>0</v>
      </c>
      <c r="BP83" s="53">
        <f t="shared" si="9"/>
        <v>0</v>
      </c>
      <c r="BQ83" s="53">
        <f t="shared" si="9"/>
        <v>0</v>
      </c>
      <c r="BR83" s="53">
        <f t="shared" si="9"/>
        <v>0</v>
      </c>
      <c r="BS83" s="53">
        <f t="shared" si="9"/>
        <v>0</v>
      </c>
      <c r="BT83" s="53">
        <f t="shared" si="9"/>
        <v>0</v>
      </c>
      <c r="BU83" s="53">
        <f t="shared" si="9"/>
        <v>0</v>
      </c>
      <c r="BV83" s="53">
        <f t="shared" si="9"/>
        <v>0</v>
      </c>
      <c r="BW83" s="53">
        <f t="shared" si="9"/>
        <v>0</v>
      </c>
      <c r="BX83" s="53">
        <f t="shared" si="9"/>
        <v>0</v>
      </c>
      <c r="BY83" s="53">
        <f t="shared" si="9"/>
        <v>0</v>
      </c>
      <c r="BZ83" s="53">
        <f t="shared" si="9"/>
        <v>0</v>
      </c>
      <c r="CA83" s="53">
        <f t="shared" si="9"/>
        <v>0</v>
      </c>
    </row>
    <row r="84" spans="2:79" x14ac:dyDescent="0.35">
      <c r="B84" s="391">
        <v>20</v>
      </c>
      <c r="C84" s="392"/>
      <c r="D84" s="392"/>
      <c r="E84" s="392"/>
      <c r="F84" s="392"/>
      <c r="G84" s="393"/>
      <c r="H84" s="53">
        <f t="shared" si="5"/>
        <v>0</v>
      </c>
      <c r="I84" s="53">
        <f t="shared" si="5"/>
        <v>0</v>
      </c>
      <c r="J84" s="53">
        <f t="shared" si="5"/>
        <v>0</v>
      </c>
      <c r="K84" s="53">
        <f t="shared" si="5"/>
        <v>0</v>
      </c>
      <c r="L84" s="53">
        <f t="shared" si="5"/>
        <v>0</v>
      </c>
      <c r="M84" s="53">
        <f t="shared" si="5"/>
        <v>0</v>
      </c>
      <c r="N84" s="53">
        <f t="shared" si="5"/>
        <v>0</v>
      </c>
      <c r="O84" s="53">
        <f t="shared" si="5"/>
        <v>0</v>
      </c>
      <c r="P84" s="53">
        <f t="shared" si="5"/>
        <v>0</v>
      </c>
      <c r="Q84" s="53">
        <f t="shared" si="5"/>
        <v>0</v>
      </c>
      <c r="R84" s="53">
        <f t="shared" si="5"/>
        <v>0</v>
      </c>
      <c r="S84" s="53">
        <f t="shared" si="5"/>
        <v>0</v>
      </c>
      <c r="T84" s="53">
        <f t="shared" si="5"/>
        <v>0</v>
      </c>
      <c r="U84" s="53">
        <f t="shared" si="5"/>
        <v>0</v>
      </c>
      <c r="V84" s="53">
        <f t="shared" si="5"/>
        <v>0</v>
      </c>
      <c r="W84" s="53">
        <f t="shared" si="5"/>
        <v>0</v>
      </c>
      <c r="X84" s="53">
        <f t="shared" si="6"/>
        <v>0</v>
      </c>
      <c r="Y84" s="53">
        <f t="shared" si="6"/>
        <v>0</v>
      </c>
      <c r="Z84" s="53">
        <f t="shared" si="6"/>
        <v>0</v>
      </c>
      <c r="AA84" s="53">
        <f t="shared" si="6"/>
        <v>0</v>
      </c>
      <c r="AB84" s="53">
        <f t="shared" si="6"/>
        <v>0</v>
      </c>
      <c r="AC84" s="53">
        <f t="shared" si="6"/>
        <v>0</v>
      </c>
      <c r="AD84" s="53">
        <f t="shared" si="6"/>
        <v>0</v>
      </c>
      <c r="AE84" s="53">
        <f t="shared" si="6"/>
        <v>0</v>
      </c>
      <c r="AF84" s="53">
        <f t="shared" si="6"/>
        <v>0</v>
      </c>
      <c r="AG84" s="53">
        <f t="shared" si="6"/>
        <v>0</v>
      </c>
      <c r="AH84" s="53">
        <f t="shared" si="6"/>
        <v>0</v>
      </c>
      <c r="AI84" s="53">
        <f t="shared" si="6"/>
        <v>0</v>
      </c>
      <c r="AJ84" s="53">
        <f t="shared" si="6"/>
        <v>0</v>
      </c>
      <c r="AK84" s="53">
        <f t="shared" si="6"/>
        <v>0</v>
      </c>
      <c r="AL84" s="53">
        <f t="shared" si="6"/>
        <v>0</v>
      </c>
      <c r="AM84" s="53">
        <f t="shared" si="6"/>
        <v>0</v>
      </c>
      <c r="AN84" s="53">
        <f t="shared" si="7"/>
        <v>0</v>
      </c>
      <c r="AO84" s="53">
        <f t="shared" si="7"/>
        <v>0</v>
      </c>
      <c r="AP84" s="53">
        <f t="shared" si="7"/>
        <v>0</v>
      </c>
      <c r="AQ84" s="53">
        <f t="shared" si="7"/>
        <v>0</v>
      </c>
      <c r="AR84" s="53">
        <f t="shared" si="7"/>
        <v>0</v>
      </c>
      <c r="AS84" s="53">
        <f t="shared" si="7"/>
        <v>0</v>
      </c>
      <c r="AT84" s="53">
        <f t="shared" si="7"/>
        <v>0</v>
      </c>
      <c r="AU84" s="53">
        <f t="shared" si="7"/>
        <v>0</v>
      </c>
      <c r="AV84" s="53">
        <f t="shared" si="7"/>
        <v>1</v>
      </c>
      <c r="AW84" s="53">
        <f t="shared" si="7"/>
        <v>1</v>
      </c>
      <c r="AX84" s="53">
        <f t="shared" si="7"/>
        <v>1</v>
      </c>
      <c r="AY84" s="53">
        <f t="shared" si="7"/>
        <v>1</v>
      </c>
      <c r="AZ84" s="53">
        <f t="shared" si="7"/>
        <v>1</v>
      </c>
      <c r="BA84" s="53">
        <f t="shared" si="7"/>
        <v>1</v>
      </c>
      <c r="BB84" s="53">
        <f t="shared" si="7"/>
        <v>1</v>
      </c>
      <c r="BC84" s="53">
        <f t="shared" si="7"/>
        <v>1</v>
      </c>
      <c r="BD84" s="170">
        <f t="shared" si="8"/>
        <v>1</v>
      </c>
      <c r="BE84" s="53">
        <f t="shared" si="8"/>
        <v>1</v>
      </c>
      <c r="BF84" s="53">
        <f t="shared" si="8"/>
        <v>1</v>
      </c>
      <c r="BG84" s="53">
        <f t="shared" si="8"/>
        <v>1</v>
      </c>
      <c r="BH84" s="53">
        <f t="shared" si="8"/>
        <v>0</v>
      </c>
      <c r="BI84" s="53">
        <f t="shared" si="8"/>
        <v>0</v>
      </c>
      <c r="BJ84" s="53">
        <f t="shared" si="8"/>
        <v>0</v>
      </c>
      <c r="BK84" s="53">
        <f t="shared" si="8"/>
        <v>0</v>
      </c>
      <c r="BL84" s="53">
        <f t="shared" si="8"/>
        <v>0</v>
      </c>
      <c r="BM84" s="53">
        <f t="shared" si="8"/>
        <v>0</v>
      </c>
      <c r="BN84" s="53">
        <f t="shared" si="8"/>
        <v>0</v>
      </c>
      <c r="BO84" s="53">
        <f t="shared" si="8"/>
        <v>0</v>
      </c>
      <c r="BP84" s="53">
        <f t="shared" si="9"/>
        <v>0</v>
      </c>
      <c r="BQ84" s="53">
        <f t="shared" si="9"/>
        <v>0</v>
      </c>
      <c r="BR84" s="53">
        <f t="shared" si="9"/>
        <v>0</v>
      </c>
      <c r="BS84" s="53">
        <f t="shared" si="9"/>
        <v>0</v>
      </c>
      <c r="BT84" s="53">
        <f t="shared" si="9"/>
        <v>0</v>
      </c>
      <c r="BU84" s="53">
        <f t="shared" si="9"/>
        <v>0</v>
      </c>
      <c r="BV84" s="53">
        <f t="shared" si="9"/>
        <v>0</v>
      </c>
      <c r="BW84" s="53">
        <f t="shared" si="9"/>
        <v>0</v>
      </c>
      <c r="BX84" s="53">
        <f t="shared" si="9"/>
        <v>0</v>
      </c>
      <c r="BY84" s="53">
        <f t="shared" si="9"/>
        <v>0</v>
      </c>
      <c r="BZ84" s="53">
        <f t="shared" si="9"/>
        <v>0</v>
      </c>
      <c r="CA84" s="53">
        <f t="shared" si="9"/>
        <v>0</v>
      </c>
    </row>
    <row r="85" spans="2:79" x14ac:dyDescent="0.35">
      <c r="B85" s="391">
        <v>21</v>
      </c>
      <c r="C85" s="392"/>
      <c r="D85" s="392"/>
      <c r="E85" s="392"/>
      <c r="F85" s="392"/>
      <c r="G85" s="393"/>
      <c r="H85" s="53">
        <f t="shared" si="5"/>
        <v>0</v>
      </c>
      <c r="I85" s="53">
        <f t="shared" si="5"/>
        <v>0</v>
      </c>
      <c r="J85" s="53">
        <f t="shared" si="5"/>
        <v>0</v>
      </c>
      <c r="K85" s="53">
        <f t="shared" si="5"/>
        <v>0</v>
      </c>
      <c r="L85" s="53">
        <f t="shared" si="5"/>
        <v>0</v>
      </c>
      <c r="M85" s="53">
        <f t="shared" si="5"/>
        <v>0</v>
      </c>
      <c r="N85" s="53">
        <f t="shared" si="5"/>
        <v>0</v>
      </c>
      <c r="O85" s="53">
        <f t="shared" si="5"/>
        <v>0</v>
      </c>
      <c r="P85" s="53">
        <f t="shared" si="5"/>
        <v>0</v>
      </c>
      <c r="Q85" s="53">
        <f t="shared" si="5"/>
        <v>0</v>
      </c>
      <c r="R85" s="53">
        <f t="shared" si="5"/>
        <v>0</v>
      </c>
      <c r="S85" s="53">
        <f t="shared" si="5"/>
        <v>0</v>
      </c>
      <c r="T85" s="53">
        <f t="shared" si="5"/>
        <v>0</v>
      </c>
      <c r="U85" s="53">
        <f t="shared" si="5"/>
        <v>0</v>
      </c>
      <c r="V85" s="53">
        <f t="shared" si="5"/>
        <v>0</v>
      </c>
      <c r="W85" s="53">
        <f t="shared" si="5"/>
        <v>0</v>
      </c>
      <c r="X85" s="53">
        <f t="shared" si="6"/>
        <v>0</v>
      </c>
      <c r="Y85" s="53">
        <f t="shared" si="6"/>
        <v>0</v>
      </c>
      <c r="Z85" s="53">
        <f t="shared" si="6"/>
        <v>0</v>
      </c>
      <c r="AA85" s="53">
        <f t="shared" si="6"/>
        <v>0</v>
      </c>
      <c r="AB85" s="53">
        <f t="shared" si="6"/>
        <v>0</v>
      </c>
      <c r="AC85" s="53">
        <f t="shared" si="6"/>
        <v>0</v>
      </c>
      <c r="AD85" s="53">
        <f t="shared" si="6"/>
        <v>0</v>
      </c>
      <c r="AE85" s="53">
        <f t="shared" si="6"/>
        <v>0</v>
      </c>
      <c r="AF85" s="53">
        <f t="shared" si="6"/>
        <v>0</v>
      </c>
      <c r="AG85" s="53">
        <f t="shared" si="6"/>
        <v>0</v>
      </c>
      <c r="AH85" s="53">
        <f t="shared" si="6"/>
        <v>0</v>
      </c>
      <c r="AI85" s="53">
        <f t="shared" si="6"/>
        <v>0</v>
      </c>
      <c r="AJ85" s="53">
        <f t="shared" si="6"/>
        <v>0</v>
      </c>
      <c r="AK85" s="53">
        <f t="shared" si="6"/>
        <v>0</v>
      </c>
      <c r="AL85" s="53">
        <f t="shared" si="6"/>
        <v>0</v>
      </c>
      <c r="AM85" s="53">
        <f t="shared" si="6"/>
        <v>0</v>
      </c>
      <c r="AN85" s="53">
        <f t="shared" si="7"/>
        <v>0</v>
      </c>
      <c r="AO85" s="53">
        <f t="shared" si="7"/>
        <v>0</v>
      </c>
      <c r="AP85" s="53">
        <f t="shared" si="7"/>
        <v>0</v>
      </c>
      <c r="AQ85" s="53">
        <f t="shared" si="7"/>
        <v>0</v>
      </c>
      <c r="AR85" s="53">
        <f t="shared" si="7"/>
        <v>0</v>
      </c>
      <c r="AS85" s="53">
        <f t="shared" si="7"/>
        <v>0</v>
      </c>
      <c r="AT85" s="53">
        <f t="shared" si="7"/>
        <v>0</v>
      </c>
      <c r="AU85" s="53">
        <f t="shared" si="7"/>
        <v>0</v>
      </c>
      <c r="AV85" s="53">
        <f t="shared" si="7"/>
        <v>0</v>
      </c>
      <c r="AW85" s="53">
        <f t="shared" si="7"/>
        <v>0</v>
      </c>
      <c r="AX85" s="53">
        <f t="shared" si="7"/>
        <v>0</v>
      </c>
      <c r="AY85" s="53">
        <f t="shared" si="7"/>
        <v>0</v>
      </c>
      <c r="AZ85" s="53">
        <f t="shared" si="7"/>
        <v>0</v>
      </c>
      <c r="BA85" s="53">
        <f t="shared" si="7"/>
        <v>0</v>
      </c>
      <c r="BB85" s="53">
        <f t="shared" si="7"/>
        <v>0</v>
      </c>
      <c r="BC85" s="53">
        <f t="shared" si="7"/>
        <v>0</v>
      </c>
      <c r="BD85" s="170">
        <f t="shared" si="8"/>
        <v>0</v>
      </c>
      <c r="BE85" s="53">
        <f t="shared" si="8"/>
        <v>0</v>
      </c>
      <c r="BF85" s="53">
        <f t="shared" si="8"/>
        <v>0</v>
      </c>
      <c r="BG85" s="53">
        <f t="shared" si="8"/>
        <v>0</v>
      </c>
      <c r="BH85" s="53">
        <f t="shared" si="8"/>
        <v>0</v>
      </c>
      <c r="BI85" s="53">
        <f t="shared" si="8"/>
        <v>0</v>
      </c>
      <c r="BJ85" s="53">
        <f t="shared" si="8"/>
        <v>0</v>
      </c>
      <c r="BK85" s="53">
        <f t="shared" si="8"/>
        <v>0</v>
      </c>
      <c r="BL85" s="53">
        <f t="shared" si="8"/>
        <v>0</v>
      </c>
      <c r="BM85" s="53">
        <f t="shared" si="8"/>
        <v>0</v>
      </c>
      <c r="BN85" s="53">
        <f t="shared" si="8"/>
        <v>0</v>
      </c>
      <c r="BO85" s="53">
        <f t="shared" si="8"/>
        <v>0</v>
      </c>
      <c r="BP85" s="53">
        <f t="shared" si="9"/>
        <v>0</v>
      </c>
      <c r="BQ85" s="53">
        <f t="shared" si="9"/>
        <v>0</v>
      </c>
      <c r="BR85" s="53">
        <f t="shared" si="9"/>
        <v>0</v>
      </c>
      <c r="BS85" s="53">
        <f t="shared" si="9"/>
        <v>0</v>
      </c>
      <c r="BT85" s="53">
        <f t="shared" si="9"/>
        <v>0</v>
      </c>
      <c r="BU85" s="53">
        <f t="shared" si="9"/>
        <v>0</v>
      </c>
      <c r="BV85" s="53">
        <f t="shared" si="9"/>
        <v>0</v>
      </c>
      <c r="BW85" s="53">
        <f t="shared" si="9"/>
        <v>0</v>
      </c>
      <c r="BX85" s="53">
        <f t="shared" si="9"/>
        <v>0</v>
      </c>
      <c r="BY85" s="53">
        <f t="shared" si="9"/>
        <v>0</v>
      </c>
      <c r="BZ85" s="53">
        <f t="shared" si="9"/>
        <v>0</v>
      </c>
      <c r="CA85" s="53">
        <f t="shared" si="9"/>
        <v>0</v>
      </c>
    </row>
    <row r="86" spans="2:79" x14ac:dyDescent="0.35">
      <c r="B86" s="391">
        <v>22</v>
      </c>
      <c r="C86" s="392"/>
      <c r="D86" s="392"/>
      <c r="E86" s="392"/>
      <c r="F86" s="392"/>
      <c r="G86" s="393"/>
      <c r="H86" s="53">
        <f t="shared" si="5"/>
        <v>0</v>
      </c>
      <c r="I86" s="53">
        <f t="shared" si="5"/>
        <v>0</v>
      </c>
      <c r="J86" s="53">
        <f t="shared" si="5"/>
        <v>0</v>
      </c>
      <c r="K86" s="53">
        <f t="shared" si="5"/>
        <v>0</v>
      </c>
      <c r="L86" s="53">
        <f t="shared" si="5"/>
        <v>0</v>
      </c>
      <c r="M86" s="53">
        <f t="shared" si="5"/>
        <v>0</v>
      </c>
      <c r="N86" s="53">
        <f t="shared" si="5"/>
        <v>0</v>
      </c>
      <c r="O86" s="53">
        <f t="shared" si="5"/>
        <v>0</v>
      </c>
      <c r="P86" s="53">
        <f t="shared" si="5"/>
        <v>0</v>
      </c>
      <c r="Q86" s="53">
        <f t="shared" si="5"/>
        <v>0</v>
      </c>
      <c r="R86" s="53">
        <f t="shared" si="5"/>
        <v>0</v>
      </c>
      <c r="S86" s="53">
        <f t="shared" si="5"/>
        <v>0</v>
      </c>
      <c r="T86" s="53">
        <f t="shared" si="5"/>
        <v>0</v>
      </c>
      <c r="U86" s="53">
        <f t="shared" si="5"/>
        <v>0</v>
      </c>
      <c r="V86" s="53">
        <f t="shared" si="5"/>
        <v>0</v>
      </c>
      <c r="W86" s="53">
        <f t="shared" si="5"/>
        <v>0</v>
      </c>
      <c r="X86" s="53">
        <f t="shared" si="6"/>
        <v>0</v>
      </c>
      <c r="Y86" s="53">
        <f t="shared" si="6"/>
        <v>0</v>
      </c>
      <c r="Z86" s="53">
        <f t="shared" si="6"/>
        <v>0</v>
      </c>
      <c r="AA86" s="53">
        <f t="shared" si="6"/>
        <v>0</v>
      </c>
      <c r="AB86" s="53">
        <f t="shared" si="6"/>
        <v>0</v>
      </c>
      <c r="AC86" s="53">
        <f t="shared" si="6"/>
        <v>0</v>
      </c>
      <c r="AD86" s="53">
        <f t="shared" si="6"/>
        <v>0</v>
      </c>
      <c r="AE86" s="53">
        <f t="shared" si="6"/>
        <v>0</v>
      </c>
      <c r="AF86" s="53">
        <f t="shared" si="6"/>
        <v>0</v>
      </c>
      <c r="AG86" s="53">
        <f t="shared" si="6"/>
        <v>0</v>
      </c>
      <c r="AH86" s="53">
        <f t="shared" si="6"/>
        <v>0</v>
      </c>
      <c r="AI86" s="53">
        <f t="shared" si="6"/>
        <v>0</v>
      </c>
      <c r="AJ86" s="53">
        <f t="shared" si="6"/>
        <v>0</v>
      </c>
      <c r="AK86" s="53">
        <f t="shared" si="6"/>
        <v>0</v>
      </c>
      <c r="AL86" s="53">
        <f t="shared" si="6"/>
        <v>0</v>
      </c>
      <c r="AM86" s="53">
        <f t="shared" si="6"/>
        <v>0</v>
      </c>
      <c r="AN86" s="53">
        <f t="shared" si="7"/>
        <v>0</v>
      </c>
      <c r="AO86" s="53">
        <f t="shared" si="7"/>
        <v>0</v>
      </c>
      <c r="AP86" s="53">
        <f t="shared" si="7"/>
        <v>0</v>
      </c>
      <c r="AQ86" s="53">
        <f t="shared" si="7"/>
        <v>0</v>
      </c>
      <c r="AR86" s="53">
        <f t="shared" si="7"/>
        <v>0</v>
      </c>
      <c r="AS86" s="53">
        <f t="shared" si="7"/>
        <v>0</v>
      </c>
      <c r="AT86" s="53">
        <f t="shared" si="7"/>
        <v>0</v>
      </c>
      <c r="AU86" s="53">
        <f t="shared" si="7"/>
        <v>0</v>
      </c>
      <c r="AV86" s="53">
        <f t="shared" si="7"/>
        <v>0</v>
      </c>
      <c r="AW86" s="53">
        <f t="shared" si="7"/>
        <v>0</v>
      </c>
      <c r="AX86" s="53">
        <f t="shared" si="7"/>
        <v>0</v>
      </c>
      <c r="AY86" s="53">
        <f t="shared" si="7"/>
        <v>0</v>
      </c>
      <c r="AZ86" s="53">
        <f t="shared" si="7"/>
        <v>0</v>
      </c>
      <c r="BA86" s="53">
        <f t="shared" si="7"/>
        <v>0</v>
      </c>
      <c r="BB86" s="53">
        <f t="shared" si="7"/>
        <v>0</v>
      </c>
      <c r="BC86" s="53">
        <f t="shared" si="7"/>
        <v>0</v>
      </c>
      <c r="BD86" s="170">
        <f t="shared" si="8"/>
        <v>0</v>
      </c>
      <c r="BE86" s="53">
        <f t="shared" si="8"/>
        <v>0</v>
      </c>
      <c r="BF86" s="53">
        <f t="shared" si="8"/>
        <v>0</v>
      </c>
      <c r="BG86" s="53">
        <f t="shared" si="8"/>
        <v>0</v>
      </c>
      <c r="BH86" s="53">
        <f t="shared" si="8"/>
        <v>0</v>
      </c>
      <c r="BI86" s="53">
        <f t="shared" si="8"/>
        <v>0</v>
      </c>
      <c r="BJ86" s="53">
        <f t="shared" si="8"/>
        <v>0</v>
      </c>
      <c r="BK86" s="53">
        <f t="shared" si="8"/>
        <v>0</v>
      </c>
      <c r="BL86" s="53">
        <f t="shared" si="8"/>
        <v>0</v>
      </c>
      <c r="BM86" s="53">
        <f t="shared" si="8"/>
        <v>0</v>
      </c>
      <c r="BN86" s="53">
        <f t="shared" si="8"/>
        <v>0</v>
      </c>
      <c r="BO86" s="53">
        <f t="shared" si="8"/>
        <v>0</v>
      </c>
      <c r="BP86" s="53">
        <f t="shared" si="9"/>
        <v>0</v>
      </c>
      <c r="BQ86" s="53">
        <f t="shared" si="9"/>
        <v>0</v>
      </c>
      <c r="BR86" s="53">
        <f t="shared" si="9"/>
        <v>0</v>
      </c>
      <c r="BS86" s="53">
        <f t="shared" si="9"/>
        <v>0</v>
      </c>
      <c r="BT86" s="53">
        <f t="shared" si="9"/>
        <v>0</v>
      </c>
      <c r="BU86" s="53">
        <f t="shared" si="9"/>
        <v>0</v>
      </c>
      <c r="BV86" s="53">
        <f t="shared" si="9"/>
        <v>0</v>
      </c>
      <c r="BW86" s="53">
        <f t="shared" si="9"/>
        <v>0</v>
      </c>
      <c r="BX86" s="53">
        <f t="shared" si="9"/>
        <v>0</v>
      </c>
      <c r="BY86" s="53">
        <f t="shared" si="9"/>
        <v>0</v>
      </c>
      <c r="BZ86" s="53">
        <f t="shared" si="9"/>
        <v>0</v>
      </c>
      <c r="CA86" s="53">
        <f t="shared" si="9"/>
        <v>0</v>
      </c>
    </row>
    <row r="87" spans="2:79" x14ac:dyDescent="0.35">
      <c r="B87" s="391">
        <v>23</v>
      </c>
      <c r="C87" s="392"/>
      <c r="D87" s="392"/>
      <c r="E87" s="392"/>
      <c r="F87" s="392"/>
      <c r="G87" s="393"/>
      <c r="H87" s="53">
        <f t="shared" si="5"/>
        <v>0</v>
      </c>
      <c r="I87" s="53">
        <f t="shared" si="5"/>
        <v>0</v>
      </c>
      <c r="J87" s="53">
        <f t="shared" si="5"/>
        <v>0</v>
      </c>
      <c r="K87" s="53">
        <f t="shared" si="5"/>
        <v>0</v>
      </c>
      <c r="L87" s="53">
        <f t="shared" si="5"/>
        <v>0</v>
      </c>
      <c r="M87" s="53">
        <f t="shared" si="5"/>
        <v>0</v>
      </c>
      <c r="N87" s="53">
        <f t="shared" si="5"/>
        <v>0</v>
      </c>
      <c r="O87" s="53">
        <f t="shared" si="5"/>
        <v>0</v>
      </c>
      <c r="P87" s="53">
        <f t="shared" si="5"/>
        <v>0</v>
      </c>
      <c r="Q87" s="53">
        <f t="shared" si="5"/>
        <v>0</v>
      </c>
      <c r="R87" s="53">
        <f t="shared" si="5"/>
        <v>0</v>
      </c>
      <c r="S87" s="53">
        <f t="shared" si="5"/>
        <v>0</v>
      </c>
      <c r="T87" s="53">
        <f t="shared" si="5"/>
        <v>0</v>
      </c>
      <c r="U87" s="53">
        <f t="shared" si="5"/>
        <v>0</v>
      </c>
      <c r="V87" s="53">
        <f t="shared" si="5"/>
        <v>0</v>
      </c>
      <c r="W87" s="53">
        <f t="shared" si="5"/>
        <v>0</v>
      </c>
      <c r="X87" s="53">
        <f t="shared" si="6"/>
        <v>0</v>
      </c>
      <c r="Y87" s="53">
        <f t="shared" si="6"/>
        <v>0</v>
      </c>
      <c r="Z87" s="53">
        <f t="shared" si="6"/>
        <v>0</v>
      </c>
      <c r="AA87" s="53">
        <f t="shared" si="6"/>
        <v>0</v>
      </c>
      <c r="AB87" s="53">
        <f t="shared" si="6"/>
        <v>0</v>
      </c>
      <c r="AC87" s="53">
        <f t="shared" si="6"/>
        <v>0</v>
      </c>
      <c r="AD87" s="53">
        <f t="shared" si="6"/>
        <v>0</v>
      </c>
      <c r="AE87" s="53">
        <f t="shared" si="6"/>
        <v>0</v>
      </c>
      <c r="AF87" s="53">
        <f t="shared" si="6"/>
        <v>0</v>
      </c>
      <c r="AG87" s="53">
        <f t="shared" si="6"/>
        <v>0</v>
      </c>
      <c r="AH87" s="53">
        <f t="shared" si="6"/>
        <v>0</v>
      </c>
      <c r="AI87" s="53">
        <f t="shared" si="6"/>
        <v>0</v>
      </c>
      <c r="AJ87" s="53">
        <f t="shared" si="6"/>
        <v>1</v>
      </c>
      <c r="AK87" s="53">
        <f t="shared" si="6"/>
        <v>1</v>
      </c>
      <c r="AL87" s="53">
        <f t="shared" si="6"/>
        <v>1</v>
      </c>
      <c r="AM87" s="53">
        <f t="shared" si="6"/>
        <v>1</v>
      </c>
      <c r="AN87" s="53">
        <f t="shared" si="7"/>
        <v>1</v>
      </c>
      <c r="AO87" s="53">
        <f t="shared" si="7"/>
        <v>1</v>
      </c>
      <c r="AP87" s="53">
        <f t="shared" si="7"/>
        <v>1</v>
      </c>
      <c r="AQ87" s="53">
        <f t="shared" si="7"/>
        <v>1</v>
      </c>
      <c r="AR87" s="53">
        <f t="shared" si="7"/>
        <v>0</v>
      </c>
      <c r="AS87" s="53">
        <f t="shared" si="7"/>
        <v>0</v>
      </c>
      <c r="AT87" s="53">
        <f t="shared" si="7"/>
        <v>0</v>
      </c>
      <c r="AU87" s="53">
        <f t="shared" si="7"/>
        <v>0</v>
      </c>
      <c r="AV87" s="53">
        <f t="shared" si="7"/>
        <v>1</v>
      </c>
      <c r="AW87" s="53">
        <f t="shared" si="7"/>
        <v>1</v>
      </c>
      <c r="AX87" s="53">
        <f t="shared" si="7"/>
        <v>1</v>
      </c>
      <c r="AY87" s="53">
        <f t="shared" si="7"/>
        <v>1</v>
      </c>
      <c r="AZ87" s="53">
        <f t="shared" si="7"/>
        <v>1</v>
      </c>
      <c r="BA87" s="53">
        <f t="shared" si="7"/>
        <v>1</v>
      </c>
      <c r="BB87" s="53">
        <f t="shared" si="7"/>
        <v>1</v>
      </c>
      <c r="BC87" s="53">
        <f t="shared" si="7"/>
        <v>1</v>
      </c>
      <c r="BD87" s="170">
        <f t="shared" si="8"/>
        <v>1</v>
      </c>
      <c r="BE87" s="53">
        <f t="shared" si="8"/>
        <v>1</v>
      </c>
      <c r="BF87" s="53">
        <f t="shared" si="8"/>
        <v>1</v>
      </c>
      <c r="BG87" s="53">
        <f t="shared" si="8"/>
        <v>1</v>
      </c>
      <c r="BH87" s="53">
        <f t="shared" si="8"/>
        <v>0</v>
      </c>
      <c r="BI87" s="53">
        <f t="shared" si="8"/>
        <v>0</v>
      </c>
      <c r="BJ87" s="53">
        <f t="shared" si="8"/>
        <v>0</v>
      </c>
      <c r="BK87" s="53">
        <f t="shared" si="8"/>
        <v>0</v>
      </c>
      <c r="BL87" s="53">
        <f t="shared" si="8"/>
        <v>0</v>
      </c>
      <c r="BM87" s="53">
        <f t="shared" si="8"/>
        <v>0</v>
      </c>
      <c r="BN87" s="53">
        <f t="shared" si="8"/>
        <v>0</v>
      </c>
      <c r="BO87" s="53">
        <f t="shared" si="8"/>
        <v>0</v>
      </c>
      <c r="BP87" s="53">
        <f t="shared" si="9"/>
        <v>0</v>
      </c>
      <c r="BQ87" s="53">
        <f t="shared" si="9"/>
        <v>0</v>
      </c>
      <c r="BR87" s="53">
        <f t="shared" si="9"/>
        <v>0</v>
      </c>
      <c r="BS87" s="53">
        <f t="shared" si="9"/>
        <v>0</v>
      </c>
      <c r="BT87" s="53">
        <f t="shared" si="9"/>
        <v>0</v>
      </c>
      <c r="BU87" s="53">
        <f t="shared" si="9"/>
        <v>0</v>
      </c>
      <c r="BV87" s="53">
        <f t="shared" si="9"/>
        <v>0</v>
      </c>
      <c r="BW87" s="53">
        <f t="shared" si="9"/>
        <v>0</v>
      </c>
      <c r="BX87" s="53">
        <f t="shared" si="9"/>
        <v>0</v>
      </c>
      <c r="BY87" s="53">
        <f t="shared" si="9"/>
        <v>0</v>
      </c>
      <c r="BZ87" s="53">
        <f t="shared" si="9"/>
        <v>0</v>
      </c>
      <c r="CA87" s="53">
        <f t="shared" si="9"/>
        <v>0</v>
      </c>
    </row>
    <row r="88" spans="2:79" x14ac:dyDescent="0.35">
      <c r="B88" s="394">
        <v>24</v>
      </c>
      <c r="C88" s="395"/>
      <c r="D88" s="395"/>
      <c r="E88" s="395"/>
      <c r="F88" s="395"/>
      <c r="G88" s="396"/>
      <c r="H88" s="53">
        <f t="shared" si="5"/>
        <v>0</v>
      </c>
      <c r="I88" s="53">
        <f t="shared" si="5"/>
        <v>0</v>
      </c>
      <c r="J88" s="53">
        <f t="shared" si="5"/>
        <v>0</v>
      </c>
      <c r="K88" s="53">
        <f t="shared" si="5"/>
        <v>0</v>
      </c>
      <c r="L88" s="53">
        <f t="shared" si="5"/>
        <v>0</v>
      </c>
      <c r="M88" s="53">
        <f t="shared" si="5"/>
        <v>0</v>
      </c>
      <c r="N88" s="53">
        <f t="shared" si="5"/>
        <v>0</v>
      </c>
      <c r="O88" s="53">
        <f t="shared" si="5"/>
        <v>0</v>
      </c>
      <c r="P88" s="53">
        <f t="shared" si="5"/>
        <v>0</v>
      </c>
      <c r="Q88" s="53">
        <f t="shared" si="5"/>
        <v>0</v>
      </c>
      <c r="R88" s="53">
        <f t="shared" si="5"/>
        <v>0</v>
      </c>
      <c r="S88" s="53">
        <f t="shared" si="5"/>
        <v>0</v>
      </c>
      <c r="T88" s="53">
        <f t="shared" si="5"/>
        <v>0</v>
      </c>
      <c r="U88" s="53">
        <f t="shared" si="5"/>
        <v>0</v>
      </c>
      <c r="V88" s="53">
        <f t="shared" si="5"/>
        <v>0</v>
      </c>
      <c r="W88" s="53">
        <f t="shared" si="5"/>
        <v>0</v>
      </c>
      <c r="X88" s="53">
        <f t="shared" si="6"/>
        <v>0</v>
      </c>
      <c r="Y88" s="53">
        <f t="shared" si="6"/>
        <v>0</v>
      </c>
      <c r="Z88" s="53">
        <f t="shared" si="6"/>
        <v>0</v>
      </c>
      <c r="AA88" s="53">
        <f t="shared" si="6"/>
        <v>0</v>
      </c>
      <c r="AB88" s="53">
        <f t="shared" si="6"/>
        <v>0</v>
      </c>
      <c r="AC88" s="53">
        <f t="shared" si="6"/>
        <v>0</v>
      </c>
      <c r="AD88" s="53">
        <f t="shared" si="6"/>
        <v>0</v>
      </c>
      <c r="AE88" s="53">
        <f t="shared" si="6"/>
        <v>0</v>
      </c>
      <c r="AF88" s="53">
        <f t="shared" si="6"/>
        <v>0</v>
      </c>
      <c r="AG88" s="53">
        <f t="shared" si="6"/>
        <v>0</v>
      </c>
      <c r="AH88" s="53">
        <f t="shared" si="6"/>
        <v>0</v>
      </c>
      <c r="AI88" s="53">
        <f t="shared" si="6"/>
        <v>0</v>
      </c>
      <c r="AJ88" s="53">
        <f t="shared" si="6"/>
        <v>0</v>
      </c>
      <c r="AK88" s="53">
        <f t="shared" si="6"/>
        <v>0</v>
      </c>
      <c r="AL88" s="53">
        <f t="shared" si="6"/>
        <v>0</v>
      </c>
      <c r="AM88" s="53">
        <f t="shared" si="6"/>
        <v>0</v>
      </c>
      <c r="AN88" s="53">
        <f t="shared" si="7"/>
        <v>0</v>
      </c>
      <c r="AO88" s="53">
        <f t="shared" si="7"/>
        <v>0</v>
      </c>
      <c r="AP88" s="53">
        <f t="shared" si="7"/>
        <v>0</v>
      </c>
      <c r="AQ88" s="53">
        <f t="shared" si="7"/>
        <v>0</v>
      </c>
      <c r="AR88" s="53">
        <f t="shared" si="7"/>
        <v>0</v>
      </c>
      <c r="AS88" s="53">
        <f t="shared" si="7"/>
        <v>0</v>
      </c>
      <c r="AT88" s="53">
        <f t="shared" si="7"/>
        <v>0</v>
      </c>
      <c r="AU88" s="53">
        <f t="shared" si="7"/>
        <v>0</v>
      </c>
      <c r="AV88" s="53">
        <f t="shared" si="7"/>
        <v>1</v>
      </c>
      <c r="AW88" s="53">
        <f t="shared" si="7"/>
        <v>1</v>
      </c>
      <c r="AX88" s="53">
        <f t="shared" si="7"/>
        <v>1</v>
      </c>
      <c r="AY88" s="53">
        <f t="shared" si="7"/>
        <v>1</v>
      </c>
      <c r="AZ88" s="53">
        <f t="shared" si="7"/>
        <v>1</v>
      </c>
      <c r="BA88" s="53">
        <f t="shared" si="7"/>
        <v>1</v>
      </c>
      <c r="BB88" s="53">
        <f t="shared" si="7"/>
        <v>1</v>
      </c>
      <c r="BC88" s="53">
        <f t="shared" si="7"/>
        <v>1</v>
      </c>
      <c r="BD88" s="170">
        <f t="shared" si="8"/>
        <v>1</v>
      </c>
      <c r="BE88" s="53">
        <f t="shared" si="8"/>
        <v>1</v>
      </c>
      <c r="BF88" s="53">
        <f t="shared" si="8"/>
        <v>1</v>
      </c>
      <c r="BG88" s="53">
        <f t="shared" si="8"/>
        <v>1</v>
      </c>
      <c r="BH88" s="53">
        <f t="shared" si="8"/>
        <v>0</v>
      </c>
      <c r="BI88" s="53">
        <f t="shared" si="8"/>
        <v>0</v>
      </c>
      <c r="BJ88" s="53">
        <f t="shared" si="8"/>
        <v>0</v>
      </c>
      <c r="BK88" s="53">
        <f t="shared" si="8"/>
        <v>0</v>
      </c>
      <c r="BL88" s="53">
        <f t="shared" si="8"/>
        <v>0</v>
      </c>
      <c r="BM88" s="53">
        <f t="shared" si="8"/>
        <v>0</v>
      </c>
      <c r="BN88" s="53">
        <f t="shared" si="8"/>
        <v>0</v>
      </c>
      <c r="BO88" s="53">
        <f t="shared" si="8"/>
        <v>0</v>
      </c>
      <c r="BP88" s="53">
        <f t="shared" si="9"/>
        <v>0</v>
      </c>
      <c r="BQ88" s="53">
        <f t="shared" si="9"/>
        <v>0</v>
      </c>
      <c r="BR88" s="53">
        <f t="shared" si="9"/>
        <v>0</v>
      </c>
      <c r="BS88" s="53">
        <f t="shared" si="9"/>
        <v>0</v>
      </c>
      <c r="BT88" s="53">
        <f t="shared" si="9"/>
        <v>0</v>
      </c>
      <c r="BU88" s="53">
        <f t="shared" si="9"/>
        <v>0</v>
      </c>
      <c r="BV88" s="53">
        <f t="shared" si="9"/>
        <v>0</v>
      </c>
      <c r="BW88" s="53">
        <f t="shared" si="9"/>
        <v>0</v>
      </c>
      <c r="BX88" s="53">
        <f t="shared" si="9"/>
        <v>0</v>
      </c>
      <c r="BY88" s="53">
        <f t="shared" si="9"/>
        <v>0</v>
      </c>
      <c r="BZ88" s="53">
        <f t="shared" si="9"/>
        <v>0</v>
      </c>
      <c r="CA88" s="53">
        <f t="shared" si="9"/>
        <v>0</v>
      </c>
    </row>
    <row r="89" spans="2:79" x14ac:dyDescent="0.35">
      <c r="B89" s="382">
        <v>26</v>
      </c>
      <c r="C89" s="383"/>
      <c r="D89" s="383"/>
      <c r="E89" s="383"/>
      <c r="F89" s="383"/>
      <c r="G89" s="384"/>
      <c r="H89" s="53">
        <f t="shared" si="5"/>
        <v>0</v>
      </c>
      <c r="I89" s="53">
        <f t="shared" si="5"/>
        <v>0</v>
      </c>
      <c r="J89" s="53">
        <f t="shared" si="5"/>
        <v>0</v>
      </c>
      <c r="K89" s="53">
        <f t="shared" si="5"/>
        <v>0</v>
      </c>
      <c r="L89" s="53">
        <f t="shared" si="5"/>
        <v>0</v>
      </c>
      <c r="M89" s="53">
        <f t="shared" si="5"/>
        <v>0</v>
      </c>
      <c r="N89" s="53">
        <f t="shared" si="5"/>
        <v>0</v>
      </c>
      <c r="O89" s="53">
        <f t="shared" si="5"/>
        <v>0</v>
      </c>
      <c r="P89" s="53">
        <f t="shared" si="5"/>
        <v>0</v>
      </c>
      <c r="Q89" s="53">
        <f t="shared" si="5"/>
        <v>0</v>
      </c>
      <c r="R89" s="53">
        <f t="shared" si="5"/>
        <v>0</v>
      </c>
      <c r="S89" s="53">
        <f t="shared" si="5"/>
        <v>0</v>
      </c>
      <c r="T89" s="53">
        <f t="shared" si="5"/>
        <v>0</v>
      </c>
      <c r="U89" s="53">
        <f t="shared" si="5"/>
        <v>0</v>
      </c>
      <c r="V89" s="53">
        <f t="shared" si="5"/>
        <v>0</v>
      </c>
      <c r="W89" s="53">
        <f t="shared" si="5"/>
        <v>0</v>
      </c>
      <c r="X89" s="53">
        <f t="shared" si="6"/>
        <v>0</v>
      </c>
      <c r="Y89" s="53">
        <f t="shared" si="6"/>
        <v>0</v>
      </c>
      <c r="Z89" s="53">
        <f t="shared" si="6"/>
        <v>0</v>
      </c>
      <c r="AA89" s="53">
        <f t="shared" si="6"/>
        <v>0</v>
      </c>
      <c r="AB89" s="53">
        <f t="shared" si="6"/>
        <v>0</v>
      </c>
      <c r="AC89" s="53">
        <f t="shared" si="6"/>
        <v>0</v>
      </c>
      <c r="AD89" s="53">
        <f t="shared" si="6"/>
        <v>0</v>
      </c>
      <c r="AE89" s="53">
        <f t="shared" si="6"/>
        <v>0</v>
      </c>
      <c r="AF89" s="53">
        <f t="shared" si="6"/>
        <v>0</v>
      </c>
      <c r="AG89" s="53">
        <f t="shared" si="6"/>
        <v>0</v>
      </c>
      <c r="AH89" s="53">
        <f t="shared" si="6"/>
        <v>0</v>
      </c>
      <c r="AI89" s="53">
        <f t="shared" si="6"/>
        <v>0</v>
      </c>
      <c r="AJ89" s="53">
        <f t="shared" si="6"/>
        <v>0</v>
      </c>
      <c r="AK89" s="53">
        <f t="shared" si="6"/>
        <v>0</v>
      </c>
      <c r="AL89" s="53">
        <f t="shared" si="6"/>
        <v>0</v>
      </c>
      <c r="AM89" s="53">
        <f t="shared" si="6"/>
        <v>0</v>
      </c>
      <c r="AN89" s="53">
        <f t="shared" si="7"/>
        <v>0</v>
      </c>
      <c r="AO89" s="53">
        <f t="shared" si="7"/>
        <v>0</v>
      </c>
      <c r="AP89" s="53">
        <f t="shared" si="7"/>
        <v>0</v>
      </c>
      <c r="AQ89" s="53">
        <f t="shared" si="7"/>
        <v>0</v>
      </c>
      <c r="AR89" s="53">
        <f t="shared" si="7"/>
        <v>0</v>
      </c>
      <c r="AS89" s="53">
        <f t="shared" si="7"/>
        <v>0</v>
      </c>
      <c r="AT89" s="53">
        <f t="shared" si="7"/>
        <v>0</v>
      </c>
      <c r="AU89" s="53">
        <f t="shared" si="7"/>
        <v>0</v>
      </c>
      <c r="AV89" s="53">
        <f t="shared" si="7"/>
        <v>1</v>
      </c>
      <c r="AW89" s="53">
        <f t="shared" si="7"/>
        <v>1</v>
      </c>
      <c r="AX89" s="53">
        <f t="shared" si="7"/>
        <v>1</v>
      </c>
      <c r="AY89" s="53">
        <f t="shared" si="7"/>
        <v>1</v>
      </c>
      <c r="AZ89" s="53">
        <f t="shared" si="7"/>
        <v>1</v>
      </c>
      <c r="BA89" s="53">
        <f t="shared" si="7"/>
        <v>1</v>
      </c>
      <c r="BB89" s="53">
        <f t="shared" si="7"/>
        <v>1</v>
      </c>
      <c r="BC89" s="53">
        <f t="shared" si="7"/>
        <v>1</v>
      </c>
      <c r="BD89" s="170">
        <f t="shared" si="8"/>
        <v>1</v>
      </c>
      <c r="BE89" s="53">
        <f t="shared" si="8"/>
        <v>1</v>
      </c>
      <c r="BF89" s="53">
        <f t="shared" si="8"/>
        <v>1</v>
      </c>
      <c r="BG89" s="53">
        <f t="shared" si="8"/>
        <v>1</v>
      </c>
      <c r="BH89" s="53">
        <f t="shared" si="8"/>
        <v>0</v>
      </c>
      <c r="BI89" s="53">
        <f t="shared" si="8"/>
        <v>0</v>
      </c>
      <c r="BJ89" s="53">
        <f t="shared" si="8"/>
        <v>0</v>
      </c>
      <c r="BK89" s="53">
        <f t="shared" si="8"/>
        <v>0</v>
      </c>
      <c r="BL89" s="53">
        <f t="shared" si="8"/>
        <v>0</v>
      </c>
      <c r="BM89" s="53">
        <f t="shared" si="8"/>
        <v>0</v>
      </c>
      <c r="BN89" s="53">
        <f t="shared" si="8"/>
        <v>0</v>
      </c>
      <c r="BO89" s="53">
        <f t="shared" si="8"/>
        <v>0</v>
      </c>
      <c r="BP89" s="53">
        <f t="shared" si="9"/>
        <v>0</v>
      </c>
      <c r="BQ89" s="53">
        <f t="shared" si="9"/>
        <v>0</v>
      </c>
      <c r="BR89" s="53">
        <f t="shared" si="9"/>
        <v>0</v>
      </c>
      <c r="BS89" s="53">
        <f t="shared" si="9"/>
        <v>0</v>
      </c>
      <c r="BT89" s="53">
        <f t="shared" si="9"/>
        <v>0</v>
      </c>
      <c r="BU89" s="53">
        <f t="shared" si="9"/>
        <v>0</v>
      </c>
      <c r="BV89" s="53">
        <f t="shared" si="9"/>
        <v>0</v>
      </c>
      <c r="BW89" s="53">
        <f t="shared" si="9"/>
        <v>0</v>
      </c>
      <c r="BX89" s="53">
        <f t="shared" si="9"/>
        <v>0</v>
      </c>
      <c r="BY89" s="53">
        <f t="shared" si="9"/>
        <v>0</v>
      </c>
      <c r="BZ89" s="53">
        <f t="shared" si="9"/>
        <v>0</v>
      </c>
      <c r="CA89" s="53">
        <f t="shared" si="9"/>
        <v>0</v>
      </c>
    </row>
    <row r="90" spans="2:79" x14ac:dyDescent="0.35">
      <c r="B90" s="382">
        <v>27</v>
      </c>
      <c r="C90" s="383"/>
      <c r="D90" s="383"/>
      <c r="E90" s="383"/>
      <c r="F90" s="383"/>
      <c r="G90" s="384"/>
      <c r="H90" s="53">
        <f t="shared" si="5"/>
        <v>0</v>
      </c>
      <c r="I90" s="53">
        <f t="shared" si="5"/>
        <v>0</v>
      </c>
      <c r="J90" s="53">
        <f t="shared" si="5"/>
        <v>0</v>
      </c>
      <c r="K90" s="53">
        <f t="shared" si="5"/>
        <v>0</v>
      </c>
      <c r="L90" s="53">
        <f t="shared" si="5"/>
        <v>0</v>
      </c>
      <c r="M90" s="53">
        <f t="shared" si="5"/>
        <v>0</v>
      </c>
      <c r="N90" s="53">
        <f t="shared" si="5"/>
        <v>0</v>
      </c>
      <c r="O90" s="53">
        <f t="shared" si="5"/>
        <v>0</v>
      </c>
      <c r="P90" s="53">
        <f t="shared" si="5"/>
        <v>0</v>
      </c>
      <c r="Q90" s="53">
        <f t="shared" si="5"/>
        <v>0</v>
      </c>
      <c r="R90" s="53">
        <f t="shared" si="5"/>
        <v>0</v>
      </c>
      <c r="S90" s="53">
        <f t="shared" si="5"/>
        <v>0</v>
      </c>
      <c r="T90" s="53">
        <f t="shared" si="5"/>
        <v>0</v>
      </c>
      <c r="U90" s="53">
        <f t="shared" si="5"/>
        <v>0</v>
      </c>
      <c r="V90" s="53">
        <f t="shared" si="5"/>
        <v>0</v>
      </c>
      <c r="W90" s="53">
        <f t="shared" si="5"/>
        <v>0</v>
      </c>
      <c r="X90" s="53">
        <f t="shared" si="6"/>
        <v>0</v>
      </c>
      <c r="Y90" s="53">
        <f t="shared" si="6"/>
        <v>0</v>
      </c>
      <c r="Z90" s="53">
        <f t="shared" si="6"/>
        <v>0</v>
      </c>
      <c r="AA90" s="53">
        <f t="shared" si="6"/>
        <v>0</v>
      </c>
      <c r="AB90" s="53">
        <f t="shared" si="6"/>
        <v>0</v>
      </c>
      <c r="AC90" s="53">
        <f t="shared" si="6"/>
        <v>0</v>
      </c>
      <c r="AD90" s="53">
        <f t="shared" si="6"/>
        <v>0</v>
      </c>
      <c r="AE90" s="53">
        <f t="shared" si="6"/>
        <v>0</v>
      </c>
      <c r="AF90" s="53">
        <f t="shared" si="6"/>
        <v>0</v>
      </c>
      <c r="AG90" s="53">
        <f t="shared" si="6"/>
        <v>0</v>
      </c>
      <c r="AH90" s="53">
        <f t="shared" si="6"/>
        <v>0</v>
      </c>
      <c r="AI90" s="53">
        <f t="shared" si="6"/>
        <v>0</v>
      </c>
      <c r="AJ90" s="53">
        <f t="shared" si="6"/>
        <v>0</v>
      </c>
      <c r="AK90" s="53">
        <f t="shared" si="6"/>
        <v>0</v>
      </c>
      <c r="AL90" s="53">
        <f t="shared" si="6"/>
        <v>0</v>
      </c>
      <c r="AM90" s="53">
        <f t="shared" si="6"/>
        <v>0</v>
      </c>
      <c r="AN90" s="53">
        <f t="shared" si="7"/>
        <v>0</v>
      </c>
      <c r="AO90" s="53">
        <f t="shared" si="7"/>
        <v>0</v>
      </c>
      <c r="AP90" s="53">
        <f t="shared" si="7"/>
        <v>0</v>
      </c>
      <c r="AQ90" s="53">
        <f t="shared" si="7"/>
        <v>0</v>
      </c>
      <c r="AR90" s="53">
        <f t="shared" si="7"/>
        <v>0</v>
      </c>
      <c r="AS90" s="53">
        <f t="shared" si="7"/>
        <v>0</v>
      </c>
      <c r="AT90" s="53">
        <f t="shared" si="7"/>
        <v>0</v>
      </c>
      <c r="AU90" s="53">
        <f t="shared" si="7"/>
        <v>0</v>
      </c>
      <c r="AV90" s="53">
        <f t="shared" si="7"/>
        <v>0</v>
      </c>
      <c r="AW90" s="53">
        <f t="shared" si="7"/>
        <v>0</v>
      </c>
      <c r="AX90" s="53">
        <f t="shared" si="7"/>
        <v>0</v>
      </c>
      <c r="AY90" s="53">
        <f t="shared" si="7"/>
        <v>0</v>
      </c>
      <c r="AZ90" s="53">
        <f t="shared" si="7"/>
        <v>0</v>
      </c>
      <c r="BA90" s="53">
        <f t="shared" si="7"/>
        <v>0</v>
      </c>
      <c r="BB90" s="53">
        <f t="shared" si="7"/>
        <v>0</v>
      </c>
      <c r="BC90" s="53">
        <f t="shared" si="7"/>
        <v>0</v>
      </c>
      <c r="BD90" s="170">
        <f t="shared" si="8"/>
        <v>0</v>
      </c>
      <c r="BE90" s="53">
        <f t="shared" si="8"/>
        <v>0</v>
      </c>
      <c r="BF90" s="53">
        <f t="shared" si="8"/>
        <v>0</v>
      </c>
      <c r="BG90" s="53">
        <f t="shared" si="8"/>
        <v>0</v>
      </c>
      <c r="BH90" s="53">
        <f t="shared" si="8"/>
        <v>0</v>
      </c>
      <c r="BI90" s="53">
        <f t="shared" si="8"/>
        <v>0</v>
      </c>
      <c r="BJ90" s="53">
        <f t="shared" si="8"/>
        <v>0</v>
      </c>
      <c r="BK90" s="53">
        <f t="shared" si="8"/>
        <v>0</v>
      </c>
      <c r="BL90" s="53">
        <f t="shared" si="8"/>
        <v>0</v>
      </c>
      <c r="BM90" s="53">
        <f t="shared" si="8"/>
        <v>0</v>
      </c>
      <c r="BN90" s="53">
        <f t="shared" si="8"/>
        <v>0</v>
      </c>
      <c r="BO90" s="53">
        <f t="shared" si="8"/>
        <v>0</v>
      </c>
      <c r="BP90" s="53">
        <f t="shared" si="9"/>
        <v>0</v>
      </c>
      <c r="BQ90" s="53">
        <f t="shared" si="9"/>
        <v>0</v>
      </c>
      <c r="BR90" s="53">
        <f t="shared" si="9"/>
        <v>0</v>
      </c>
      <c r="BS90" s="53">
        <f t="shared" si="9"/>
        <v>0</v>
      </c>
      <c r="BT90" s="53">
        <f t="shared" si="9"/>
        <v>0</v>
      </c>
      <c r="BU90" s="53">
        <f t="shared" si="9"/>
        <v>0</v>
      </c>
      <c r="BV90" s="53">
        <f t="shared" si="9"/>
        <v>0</v>
      </c>
      <c r="BW90" s="53">
        <f t="shared" si="9"/>
        <v>0</v>
      </c>
      <c r="BX90" s="53">
        <f t="shared" si="9"/>
        <v>0</v>
      </c>
      <c r="BY90" s="53">
        <f t="shared" si="9"/>
        <v>0</v>
      </c>
      <c r="BZ90" s="53">
        <f t="shared" si="9"/>
        <v>0</v>
      </c>
      <c r="CA90" s="53">
        <f t="shared" si="9"/>
        <v>0</v>
      </c>
    </row>
    <row r="91" spans="2:79" x14ac:dyDescent="0.35">
      <c r="B91" s="382">
        <v>28</v>
      </c>
      <c r="C91" s="383"/>
      <c r="D91" s="383"/>
      <c r="E91" s="383"/>
      <c r="F91" s="383"/>
      <c r="G91" s="384"/>
      <c r="H91" s="53">
        <f t="shared" si="5"/>
        <v>0</v>
      </c>
      <c r="I91" s="53">
        <f t="shared" si="5"/>
        <v>0</v>
      </c>
      <c r="J91" s="53">
        <f t="shared" si="5"/>
        <v>0</v>
      </c>
      <c r="K91" s="53">
        <f t="shared" si="5"/>
        <v>0</v>
      </c>
      <c r="L91" s="53">
        <f t="shared" si="5"/>
        <v>0</v>
      </c>
      <c r="M91" s="53">
        <f t="shared" si="5"/>
        <v>0</v>
      </c>
      <c r="N91" s="53">
        <f t="shared" si="5"/>
        <v>0</v>
      </c>
      <c r="O91" s="53">
        <f t="shared" si="5"/>
        <v>0</v>
      </c>
      <c r="P91" s="53">
        <f t="shared" si="5"/>
        <v>0</v>
      </c>
      <c r="Q91" s="53">
        <f t="shared" si="5"/>
        <v>0</v>
      </c>
      <c r="R91" s="53">
        <f t="shared" si="5"/>
        <v>0</v>
      </c>
      <c r="S91" s="53">
        <f t="shared" si="5"/>
        <v>0</v>
      </c>
      <c r="T91" s="53">
        <f t="shared" si="5"/>
        <v>0</v>
      </c>
      <c r="U91" s="53">
        <f t="shared" si="5"/>
        <v>0</v>
      </c>
      <c r="V91" s="53">
        <f t="shared" si="5"/>
        <v>0</v>
      </c>
      <c r="W91" s="53">
        <f t="shared" si="5"/>
        <v>0</v>
      </c>
      <c r="X91" s="53">
        <f t="shared" si="6"/>
        <v>0</v>
      </c>
      <c r="Y91" s="53">
        <f t="shared" si="6"/>
        <v>0</v>
      </c>
      <c r="Z91" s="53">
        <f t="shared" si="6"/>
        <v>0</v>
      </c>
      <c r="AA91" s="53">
        <f t="shared" si="6"/>
        <v>0</v>
      </c>
      <c r="AB91" s="53">
        <f t="shared" si="6"/>
        <v>0</v>
      </c>
      <c r="AC91" s="53">
        <f t="shared" si="6"/>
        <v>0</v>
      </c>
      <c r="AD91" s="53">
        <f t="shared" si="6"/>
        <v>0</v>
      </c>
      <c r="AE91" s="53">
        <f t="shared" si="6"/>
        <v>0</v>
      </c>
      <c r="AF91" s="53">
        <f t="shared" si="6"/>
        <v>0</v>
      </c>
      <c r="AG91" s="53">
        <f t="shared" si="6"/>
        <v>0</v>
      </c>
      <c r="AH91" s="53">
        <f t="shared" si="6"/>
        <v>0</v>
      </c>
      <c r="AI91" s="53">
        <f t="shared" si="6"/>
        <v>0</v>
      </c>
      <c r="AJ91" s="53">
        <f t="shared" si="6"/>
        <v>0</v>
      </c>
      <c r="AK91" s="53">
        <f t="shared" si="6"/>
        <v>0</v>
      </c>
      <c r="AL91" s="53">
        <f t="shared" si="6"/>
        <v>0</v>
      </c>
      <c r="AM91" s="53">
        <f t="shared" si="6"/>
        <v>0</v>
      </c>
      <c r="AN91" s="53">
        <f t="shared" si="7"/>
        <v>0</v>
      </c>
      <c r="AO91" s="53">
        <f t="shared" si="7"/>
        <v>0</v>
      </c>
      <c r="AP91" s="53">
        <f t="shared" si="7"/>
        <v>0</v>
      </c>
      <c r="AQ91" s="53">
        <f t="shared" si="7"/>
        <v>0</v>
      </c>
      <c r="AR91" s="53">
        <f t="shared" si="7"/>
        <v>0</v>
      </c>
      <c r="AS91" s="53">
        <f t="shared" si="7"/>
        <v>0</v>
      </c>
      <c r="AT91" s="53">
        <f t="shared" si="7"/>
        <v>0</v>
      </c>
      <c r="AU91" s="53">
        <f t="shared" si="7"/>
        <v>0</v>
      </c>
      <c r="AV91" s="53">
        <f t="shared" si="7"/>
        <v>0</v>
      </c>
      <c r="AW91" s="53">
        <f t="shared" si="7"/>
        <v>0</v>
      </c>
      <c r="AX91" s="53">
        <f t="shared" si="7"/>
        <v>0</v>
      </c>
      <c r="AY91" s="53">
        <f t="shared" si="7"/>
        <v>0</v>
      </c>
      <c r="AZ91" s="53">
        <f t="shared" si="7"/>
        <v>0</v>
      </c>
      <c r="BA91" s="53">
        <f t="shared" si="7"/>
        <v>0</v>
      </c>
      <c r="BB91" s="53">
        <f t="shared" si="7"/>
        <v>0</v>
      </c>
      <c r="BC91" s="53">
        <f t="shared" si="7"/>
        <v>0</v>
      </c>
      <c r="BD91" s="170">
        <f t="shared" si="8"/>
        <v>0</v>
      </c>
      <c r="BE91" s="53">
        <f t="shared" si="8"/>
        <v>0</v>
      </c>
      <c r="BF91" s="53">
        <f t="shared" si="8"/>
        <v>0</v>
      </c>
      <c r="BG91" s="53">
        <f t="shared" si="8"/>
        <v>0</v>
      </c>
      <c r="BH91" s="53">
        <f t="shared" si="8"/>
        <v>0</v>
      </c>
      <c r="BI91" s="53">
        <f t="shared" si="8"/>
        <v>0</v>
      </c>
      <c r="BJ91" s="53">
        <f t="shared" si="8"/>
        <v>0</v>
      </c>
      <c r="BK91" s="53">
        <f t="shared" si="8"/>
        <v>0</v>
      </c>
      <c r="BL91" s="53">
        <f t="shared" si="8"/>
        <v>0</v>
      </c>
      <c r="BM91" s="53">
        <f t="shared" si="8"/>
        <v>0</v>
      </c>
      <c r="BN91" s="53">
        <f t="shared" si="8"/>
        <v>0</v>
      </c>
      <c r="BO91" s="53">
        <f t="shared" si="8"/>
        <v>0</v>
      </c>
      <c r="BP91" s="53">
        <f t="shared" si="9"/>
        <v>0</v>
      </c>
      <c r="BQ91" s="53">
        <f t="shared" si="9"/>
        <v>0</v>
      </c>
      <c r="BR91" s="53">
        <f t="shared" si="9"/>
        <v>0</v>
      </c>
      <c r="BS91" s="53">
        <f t="shared" si="9"/>
        <v>0</v>
      </c>
      <c r="BT91" s="53">
        <f t="shared" si="9"/>
        <v>0</v>
      </c>
      <c r="BU91" s="53">
        <f t="shared" si="9"/>
        <v>0</v>
      </c>
      <c r="BV91" s="53">
        <f t="shared" si="9"/>
        <v>0</v>
      </c>
      <c r="BW91" s="53">
        <f t="shared" si="9"/>
        <v>0</v>
      </c>
      <c r="BX91" s="53">
        <f t="shared" si="9"/>
        <v>0</v>
      </c>
      <c r="BY91" s="53">
        <f t="shared" si="9"/>
        <v>0</v>
      </c>
      <c r="BZ91" s="53">
        <f t="shared" si="9"/>
        <v>0</v>
      </c>
      <c r="CA91" s="53">
        <f t="shared" si="9"/>
        <v>0</v>
      </c>
    </row>
    <row r="92" spans="2:79" x14ac:dyDescent="0.35">
      <c r="B92" s="382">
        <v>29</v>
      </c>
      <c r="C92" s="383"/>
      <c r="D92" s="383"/>
      <c r="E92" s="383"/>
      <c r="F92" s="383"/>
      <c r="G92" s="384"/>
      <c r="H92" s="53">
        <f t="shared" si="5"/>
        <v>0</v>
      </c>
      <c r="I92" s="53">
        <f t="shared" si="5"/>
        <v>0</v>
      </c>
      <c r="J92" s="53">
        <f t="shared" si="5"/>
        <v>0</v>
      </c>
      <c r="K92" s="53">
        <f t="shared" si="5"/>
        <v>0</v>
      </c>
      <c r="L92" s="53">
        <f t="shared" si="5"/>
        <v>0</v>
      </c>
      <c r="M92" s="53">
        <f t="shared" si="5"/>
        <v>0</v>
      </c>
      <c r="N92" s="53">
        <f t="shared" si="5"/>
        <v>0</v>
      </c>
      <c r="O92" s="53">
        <f t="shared" si="5"/>
        <v>0</v>
      </c>
      <c r="P92" s="53">
        <f t="shared" si="5"/>
        <v>0</v>
      </c>
      <c r="Q92" s="53">
        <f t="shared" si="5"/>
        <v>0</v>
      </c>
      <c r="R92" s="53">
        <f t="shared" si="5"/>
        <v>0</v>
      </c>
      <c r="S92" s="53">
        <f t="shared" si="5"/>
        <v>0</v>
      </c>
      <c r="T92" s="53">
        <f t="shared" si="5"/>
        <v>0</v>
      </c>
      <c r="U92" s="53">
        <f t="shared" si="5"/>
        <v>0</v>
      </c>
      <c r="V92" s="53">
        <f t="shared" si="5"/>
        <v>0</v>
      </c>
      <c r="W92" s="53">
        <f t="shared" si="5"/>
        <v>0</v>
      </c>
      <c r="X92" s="53">
        <f t="shared" si="6"/>
        <v>0</v>
      </c>
      <c r="Y92" s="53">
        <f t="shared" si="6"/>
        <v>0</v>
      </c>
      <c r="Z92" s="53">
        <f t="shared" si="6"/>
        <v>0</v>
      </c>
      <c r="AA92" s="53">
        <f t="shared" si="6"/>
        <v>0</v>
      </c>
      <c r="AB92" s="53">
        <f t="shared" si="6"/>
        <v>0</v>
      </c>
      <c r="AC92" s="53">
        <f t="shared" si="6"/>
        <v>0</v>
      </c>
      <c r="AD92" s="53">
        <f t="shared" si="6"/>
        <v>0</v>
      </c>
      <c r="AE92" s="53">
        <f t="shared" si="6"/>
        <v>0</v>
      </c>
      <c r="AF92" s="53">
        <f t="shared" si="6"/>
        <v>0</v>
      </c>
      <c r="AG92" s="53">
        <f t="shared" si="6"/>
        <v>0</v>
      </c>
      <c r="AH92" s="53">
        <f t="shared" si="6"/>
        <v>0</v>
      </c>
      <c r="AI92" s="53">
        <f t="shared" si="6"/>
        <v>0</v>
      </c>
      <c r="AJ92" s="53">
        <f t="shared" si="6"/>
        <v>0</v>
      </c>
      <c r="AK92" s="53">
        <f t="shared" si="6"/>
        <v>0</v>
      </c>
      <c r="AL92" s="53">
        <f t="shared" si="6"/>
        <v>0</v>
      </c>
      <c r="AM92" s="53">
        <f t="shared" si="6"/>
        <v>0</v>
      </c>
      <c r="AN92" s="53">
        <f t="shared" si="7"/>
        <v>0</v>
      </c>
      <c r="AO92" s="53">
        <f t="shared" si="7"/>
        <v>0</v>
      </c>
      <c r="AP92" s="53">
        <f t="shared" si="7"/>
        <v>0</v>
      </c>
      <c r="AQ92" s="53">
        <f t="shared" si="7"/>
        <v>0</v>
      </c>
      <c r="AR92" s="53">
        <f t="shared" si="7"/>
        <v>0</v>
      </c>
      <c r="AS92" s="53">
        <f t="shared" si="7"/>
        <v>0</v>
      </c>
      <c r="AT92" s="53">
        <f t="shared" si="7"/>
        <v>0</v>
      </c>
      <c r="AU92" s="53">
        <f t="shared" si="7"/>
        <v>0</v>
      </c>
      <c r="AV92" s="53">
        <f t="shared" si="7"/>
        <v>0</v>
      </c>
      <c r="AW92" s="53">
        <f t="shared" si="7"/>
        <v>0</v>
      </c>
      <c r="AX92" s="53">
        <f t="shared" si="7"/>
        <v>0</v>
      </c>
      <c r="AY92" s="53">
        <f t="shared" si="7"/>
        <v>0</v>
      </c>
      <c r="AZ92" s="53">
        <f t="shared" si="7"/>
        <v>0</v>
      </c>
      <c r="BA92" s="53">
        <f t="shared" si="7"/>
        <v>0</v>
      </c>
      <c r="BB92" s="53">
        <f t="shared" si="7"/>
        <v>0</v>
      </c>
      <c r="BC92" s="53">
        <f t="shared" si="7"/>
        <v>0</v>
      </c>
      <c r="BD92" s="170">
        <f t="shared" si="8"/>
        <v>0</v>
      </c>
      <c r="BE92" s="53">
        <f t="shared" si="8"/>
        <v>0</v>
      </c>
      <c r="BF92" s="53">
        <f t="shared" si="8"/>
        <v>0</v>
      </c>
      <c r="BG92" s="53">
        <f t="shared" si="8"/>
        <v>0</v>
      </c>
      <c r="BH92" s="53">
        <f t="shared" si="8"/>
        <v>0</v>
      </c>
      <c r="BI92" s="53">
        <f t="shared" si="8"/>
        <v>0</v>
      </c>
      <c r="BJ92" s="53">
        <f t="shared" si="8"/>
        <v>0</v>
      </c>
      <c r="BK92" s="53">
        <f t="shared" si="8"/>
        <v>0</v>
      </c>
      <c r="BL92" s="53">
        <f t="shared" si="8"/>
        <v>0</v>
      </c>
      <c r="BM92" s="53">
        <f t="shared" si="8"/>
        <v>0</v>
      </c>
      <c r="BN92" s="53">
        <f t="shared" si="8"/>
        <v>0</v>
      </c>
      <c r="BO92" s="53">
        <f t="shared" si="8"/>
        <v>0</v>
      </c>
      <c r="BP92" s="53">
        <f t="shared" si="9"/>
        <v>0</v>
      </c>
      <c r="BQ92" s="53">
        <f t="shared" si="9"/>
        <v>0</v>
      </c>
      <c r="BR92" s="53">
        <f t="shared" si="9"/>
        <v>0</v>
      </c>
      <c r="BS92" s="53">
        <f t="shared" si="9"/>
        <v>0</v>
      </c>
      <c r="BT92" s="53">
        <f t="shared" si="9"/>
        <v>0</v>
      </c>
      <c r="BU92" s="53">
        <f t="shared" si="9"/>
        <v>0</v>
      </c>
      <c r="BV92" s="53">
        <f t="shared" si="9"/>
        <v>0</v>
      </c>
      <c r="BW92" s="53">
        <f t="shared" si="9"/>
        <v>0</v>
      </c>
      <c r="BX92" s="53">
        <f t="shared" si="9"/>
        <v>0</v>
      </c>
      <c r="BY92" s="53">
        <f t="shared" si="9"/>
        <v>0</v>
      </c>
      <c r="BZ92" s="53">
        <f t="shared" si="9"/>
        <v>0</v>
      </c>
      <c r="CA92" s="53">
        <f t="shared" si="9"/>
        <v>0</v>
      </c>
    </row>
    <row r="93" spans="2:79" x14ac:dyDescent="0.35">
      <c r="B93" s="385">
        <v>30</v>
      </c>
      <c r="C93" s="386"/>
      <c r="D93" s="386"/>
      <c r="E93" s="386"/>
      <c r="F93" s="386"/>
      <c r="G93" s="387"/>
      <c r="H93" s="53">
        <f t="shared" si="5"/>
        <v>0</v>
      </c>
      <c r="I93" s="53">
        <f t="shared" si="5"/>
        <v>0</v>
      </c>
      <c r="J93" s="53">
        <f t="shared" si="5"/>
        <v>0</v>
      </c>
      <c r="K93" s="53">
        <f t="shared" si="5"/>
        <v>0</v>
      </c>
      <c r="L93" s="53">
        <f t="shared" si="5"/>
        <v>0</v>
      </c>
      <c r="M93" s="53">
        <f t="shared" si="5"/>
        <v>0</v>
      </c>
      <c r="N93" s="53">
        <f t="shared" si="5"/>
        <v>0</v>
      </c>
      <c r="O93" s="53">
        <f t="shared" si="5"/>
        <v>0</v>
      </c>
      <c r="P93" s="53">
        <f t="shared" si="5"/>
        <v>0</v>
      </c>
      <c r="Q93" s="53">
        <f t="shared" si="5"/>
        <v>0</v>
      </c>
      <c r="R93" s="53">
        <f t="shared" si="5"/>
        <v>0</v>
      </c>
      <c r="S93" s="53">
        <f t="shared" si="5"/>
        <v>0</v>
      </c>
      <c r="T93" s="53">
        <f t="shared" si="5"/>
        <v>0</v>
      </c>
      <c r="U93" s="53">
        <f t="shared" si="5"/>
        <v>0</v>
      </c>
      <c r="V93" s="53">
        <f t="shared" si="5"/>
        <v>0</v>
      </c>
      <c r="W93" s="53">
        <f t="shared" si="5"/>
        <v>0</v>
      </c>
      <c r="X93" s="53">
        <f t="shared" si="6"/>
        <v>0</v>
      </c>
      <c r="Y93" s="53">
        <f t="shared" si="6"/>
        <v>0</v>
      </c>
      <c r="Z93" s="53">
        <f t="shared" si="6"/>
        <v>0</v>
      </c>
      <c r="AA93" s="53">
        <f t="shared" si="6"/>
        <v>0</v>
      </c>
      <c r="AB93" s="53">
        <f t="shared" si="6"/>
        <v>0</v>
      </c>
      <c r="AC93" s="53">
        <f t="shared" si="6"/>
        <v>0</v>
      </c>
      <c r="AD93" s="53">
        <f t="shared" si="6"/>
        <v>0</v>
      </c>
      <c r="AE93" s="53">
        <f t="shared" si="6"/>
        <v>0</v>
      </c>
      <c r="AF93" s="53">
        <f t="shared" si="6"/>
        <v>0</v>
      </c>
      <c r="AG93" s="53">
        <f t="shared" si="6"/>
        <v>0</v>
      </c>
      <c r="AH93" s="53">
        <f t="shared" si="6"/>
        <v>0</v>
      </c>
      <c r="AI93" s="53">
        <f t="shared" si="6"/>
        <v>0</v>
      </c>
      <c r="AJ93" s="53">
        <f t="shared" si="6"/>
        <v>1</v>
      </c>
      <c r="AK93" s="53">
        <f t="shared" si="6"/>
        <v>1</v>
      </c>
      <c r="AL93" s="53">
        <f t="shared" si="6"/>
        <v>1</v>
      </c>
      <c r="AM93" s="53">
        <f t="shared" si="6"/>
        <v>1</v>
      </c>
      <c r="AN93" s="53">
        <f t="shared" si="7"/>
        <v>1</v>
      </c>
      <c r="AO93" s="53">
        <f t="shared" si="7"/>
        <v>1</v>
      </c>
      <c r="AP93" s="53">
        <f t="shared" si="7"/>
        <v>1</v>
      </c>
      <c r="AQ93" s="53">
        <f t="shared" si="7"/>
        <v>1</v>
      </c>
      <c r="AR93" s="53">
        <f t="shared" si="7"/>
        <v>0</v>
      </c>
      <c r="AS93" s="53">
        <f t="shared" si="7"/>
        <v>0</v>
      </c>
      <c r="AT93" s="53">
        <f t="shared" si="7"/>
        <v>0</v>
      </c>
      <c r="AU93" s="53">
        <f t="shared" si="7"/>
        <v>0</v>
      </c>
      <c r="AV93" s="53">
        <f t="shared" si="7"/>
        <v>1</v>
      </c>
      <c r="AW93" s="53">
        <f t="shared" si="7"/>
        <v>1</v>
      </c>
      <c r="AX93" s="53">
        <f t="shared" si="7"/>
        <v>1</v>
      </c>
      <c r="AY93" s="53">
        <f t="shared" si="7"/>
        <v>1</v>
      </c>
      <c r="AZ93" s="53">
        <f t="shared" si="7"/>
        <v>1</v>
      </c>
      <c r="BA93" s="53">
        <f t="shared" si="7"/>
        <v>1</v>
      </c>
      <c r="BB93" s="53">
        <f t="shared" si="7"/>
        <v>1</v>
      </c>
      <c r="BC93" s="53">
        <f t="shared" si="7"/>
        <v>1</v>
      </c>
      <c r="BD93" s="170">
        <f t="shared" si="8"/>
        <v>1</v>
      </c>
      <c r="BE93" s="53">
        <f t="shared" si="8"/>
        <v>1</v>
      </c>
      <c r="BF93" s="53">
        <f t="shared" si="8"/>
        <v>1</v>
      </c>
      <c r="BG93" s="53">
        <f t="shared" si="8"/>
        <v>1</v>
      </c>
      <c r="BH93" s="53">
        <f t="shared" si="8"/>
        <v>0</v>
      </c>
      <c r="BI93" s="53">
        <f t="shared" si="8"/>
        <v>0</v>
      </c>
      <c r="BJ93" s="53">
        <f t="shared" si="8"/>
        <v>0</v>
      </c>
      <c r="BK93" s="53">
        <f t="shared" si="8"/>
        <v>0</v>
      </c>
      <c r="BL93" s="53">
        <f t="shared" si="8"/>
        <v>0</v>
      </c>
      <c r="BM93" s="53">
        <f t="shared" si="8"/>
        <v>0</v>
      </c>
      <c r="BN93" s="53">
        <f t="shared" si="8"/>
        <v>0</v>
      </c>
      <c r="BO93" s="53">
        <f t="shared" si="8"/>
        <v>0</v>
      </c>
      <c r="BP93" s="53">
        <f t="shared" si="9"/>
        <v>0</v>
      </c>
      <c r="BQ93" s="53">
        <f t="shared" si="9"/>
        <v>0</v>
      </c>
      <c r="BR93" s="53">
        <f t="shared" si="9"/>
        <v>0</v>
      </c>
      <c r="BS93" s="53">
        <f t="shared" si="9"/>
        <v>0</v>
      </c>
      <c r="BT93" s="53">
        <f t="shared" si="9"/>
        <v>0</v>
      </c>
      <c r="BU93" s="53">
        <f t="shared" si="9"/>
        <v>0</v>
      </c>
      <c r="BV93" s="53">
        <f t="shared" si="9"/>
        <v>0</v>
      </c>
      <c r="BW93" s="53">
        <f t="shared" si="9"/>
        <v>0</v>
      </c>
      <c r="BX93" s="53">
        <f t="shared" si="9"/>
        <v>0</v>
      </c>
      <c r="BY93" s="53">
        <f t="shared" si="9"/>
        <v>0</v>
      </c>
      <c r="BZ93" s="53">
        <f t="shared" si="9"/>
        <v>0</v>
      </c>
      <c r="CA93" s="53">
        <f t="shared" si="9"/>
        <v>0</v>
      </c>
    </row>
    <row r="94" spans="2:79" x14ac:dyDescent="0.35">
      <c r="B94" s="373">
        <v>35</v>
      </c>
      <c r="C94" s="374"/>
      <c r="D94" s="374"/>
      <c r="E94" s="374"/>
      <c r="F94" s="374"/>
      <c r="G94" s="375"/>
      <c r="H94" s="53">
        <f t="shared" si="5"/>
        <v>0</v>
      </c>
      <c r="I94" s="53">
        <f t="shared" si="5"/>
        <v>0</v>
      </c>
      <c r="J94" s="53">
        <f t="shared" si="5"/>
        <v>0</v>
      </c>
      <c r="K94" s="53">
        <f t="shared" si="5"/>
        <v>0</v>
      </c>
      <c r="L94" s="53">
        <f t="shared" si="5"/>
        <v>0</v>
      </c>
      <c r="M94" s="53">
        <f t="shared" si="5"/>
        <v>0</v>
      </c>
      <c r="N94" s="53">
        <f t="shared" si="5"/>
        <v>0</v>
      </c>
      <c r="O94" s="53">
        <f t="shared" si="5"/>
        <v>0</v>
      </c>
      <c r="P94" s="53">
        <f t="shared" si="5"/>
        <v>0</v>
      </c>
      <c r="Q94" s="53">
        <f t="shared" si="5"/>
        <v>0</v>
      </c>
      <c r="R94" s="53">
        <f t="shared" si="5"/>
        <v>0</v>
      </c>
      <c r="S94" s="53">
        <f t="shared" si="5"/>
        <v>0</v>
      </c>
      <c r="T94" s="53">
        <f t="shared" si="5"/>
        <v>0</v>
      </c>
      <c r="U94" s="53">
        <f t="shared" si="5"/>
        <v>0</v>
      </c>
      <c r="V94" s="53">
        <f t="shared" si="5"/>
        <v>0</v>
      </c>
      <c r="W94" s="53">
        <f t="shared" si="5"/>
        <v>0</v>
      </c>
      <c r="X94" s="53">
        <f t="shared" si="6"/>
        <v>0</v>
      </c>
      <c r="Y94" s="53">
        <f t="shared" si="6"/>
        <v>0</v>
      </c>
      <c r="Z94" s="53">
        <f t="shared" si="6"/>
        <v>0</v>
      </c>
      <c r="AA94" s="53">
        <f t="shared" si="6"/>
        <v>0</v>
      </c>
      <c r="AB94" s="53">
        <f t="shared" si="6"/>
        <v>0</v>
      </c>
      <c r="AC94" s="53">
        <f t="shared" si="6"/>
        <v>0</v>
      </c>
      <c r="AD94" s="53">
        <f t="shared" si="6"/>
        <v>0</v>
      </c>
      <c r="AE94" s="53">
        <f t="shared" si="6"/>
        <v>0</v>
      </c>
      <c r="AF94" s="53">
        <f t="shared" si="6"/>
        <v>0</v>
      </c>
      <c r="AG94" s="53">
        <f t="shared" si="6"/>
        <v>0</v>
      </c>
      <c r="AH94" s="53">
        <f t="shared" si="6"/>
        <v>0</v>
      </c>
      <c r="AI94" s="53">
        <f t="shared" si="6"/>
        <v>0</v>
      </c>
      <c r="AJ94" s="53">
        <f t="shared" si="6"/>
        <v>1</v>
      </c>
      <c r="AK94" s="53">
        <f t="shared" si="6"/>
        <v>1</v>
      </c>
      <c r="AL94" s="53">
        <f t="shared" si="6"/>
        <v>1</v>
      </c>
      <c r="AM94" s="53">
        <f t="shared" si="6"/>
        <v>1</v>
      </c>
      <c r="AN94" s="53">
        <f t="shared" si="7"/>
        <v>1</v>
      </c>
      <c r="AO94" s="53">
        <f t="shared" si="7"/>
        <v>1</v>
      </c>
      <c r="AP94" s="53">
        <f t="shared" si="7"/>
        <v>1</v>
      </c>
      <c r="AQ94" s="53">
        <f t="shared" si="7"/>
        <v>1</v>
      </c>
      <c r="AR94" s="53">
        <f t="shared" si="7"/>
        <v>0</v>
      </c>
      <c r="AS94" s="53">
        <f t="shared" si="7"/>
        <v>0</v>
      </c>
      <c r="AT94" s="53">
        <f t="shared" si="7"/>
        <v>0</v>
      </c>
      <c r="AU94" s="53">
        <f t="shared" si="7"/>
        <v>0</v>
      </c>
      <c r="AV94" s="53">
        <f t="shared" si="7"/>
        <v>1</v>
      </c>
      <c r="AW94" s="53">
        <f t="shared" si="7"/>
        <v>1</v>
      </c>
      <c r="AX94" s="53">
        <f t="shared" si="7"/>
        <v>1</v>
      </c>
      <c r="AY94" s="53">
        <f t="shared" si="7"/>
        <v>1</v>
      </c>
      <c r="AZ94" s="53">
        <f t="shared" si="7"/>
        <v>1</v>
      </c>
      <c r="BA94" s="53">
        <f t="shared" si="7"/>
        <v>1</v>
      </c>
      <c r="BB94" s="53">
        <f t="shared" si="7"/>
        <v>1</v>
      </c>
      <c r="BC94" s="53">
        <f t="shared" si="7"/>
        <v>1</v>
      </c>
      <c r="BD94" s="170">
        <f t="shared" si="8"/>
        <v>1</v>
      </c>
      <c r="BE94" s="53">
        <f t="shared" si="8"/>
        <v>1</v>
      </c>
      <c r="BF94" s="53">
        <f t="shared" si="8"/>
        <v>1</v>
      </c>
      <c r="BG94" s="53">
        <f t="shared" si="8"/>
        <v>1</v>
      </c>
      <c r="BH94" s="53">
        <f t="shared" si="8"/>
        <v>0</v>
      </c>
      <c r="BI94" s="53">
        <f t="shared" si="8"/>
        <v>0</v>
      </c>
      <c r="BJ94" s="53">
        <f t="shared" si="8"/>
        <v>0</v>
      </c>
      <c r="BK94" s="53">
        <f t="shared" si="8"/>
        <v>0</v>
      </c>
      <c r="BL94" s="53">
        <f t="shared" si="8"/>
        <v>0</v>
      </c>
      <c r="BM94" s="53">
        <f t="shared" si="8"/>
        <v>0</v>
      </c>
      <c r="BN94" s="53">
        <f t="shared" si="8"/>
        <v>0</v>
      </c>
      <c r="BO94" s="53">
        <f t="shared" si="8"/>
        <v>0</v>
      </c>
      <c r="BP94" s="53">
        <f t="shared" si="9"/>
        <v>0</v>
      </c>
      <c r="BQ94" s="53">
        <f t="shared" si="9"/>
        <v>0</v>
      </c>
      <c r="BR94" s="53">
        <f t="shared" si="9"/>
        <v>0</v>
      </c>
      <c r="BS94" s="53">
        <f t="shared" si="9"/>
        <v>0</v>
      </c>
      <c r="BT94" s="53">
        <f t="shared" si="9"/>
        <v>0</v>
      </c>
      <c r="BU94" s="53">
        <f t="shared" si="9"/>
        <v>0</v>
      </c>
      <c r="BV94" s="53">
        <f t="shared" si="9"/>
        <v>0</v>
      </c>
      <c r="BW94" s="53">
        <f t="shared" si="9"/>
        <v>0</v>
      </c>
      <c r="BX94" s="53">
        <f t="shared" si="9"/>
        <v>0</v>
      </c>
      <c r="BY94" s="53">
        <f t="shared" si="9"/>
        <v>0</v>
      </c>
      <c r="BZ94" s="53">
        <f t="shared" si="9"/>
        <v>0</v>
      </c>
      <c r="CA94" s="53">
        <f t="shared" si="9"/>
        <v>0</v>
      </c>
    </row>
    <row r="95" spans="2:79" x14ac:dyDescent="0.35">
      <c r="B95" s="373">
        <v>37</v>
      </c>
      <c r="C95" s="374"/>
      <c r="D95" s="374"/>
      <c r="E95" s="374"/>
      <c r="F95" s="374"/>
      <c r="G95" s="375"/>
      <c r="H95" s="53">
        <f t="shared" si="5"/>
        <v>0</v>
      </c>
      <c r="I95" s="53">
        <f t="shared" si="5"/>
        <v>0</v>
      </c>
      <c r="J95" s="53">
        <f t="shared" si="5"/>
        <v>0</v>
      </c>
      <c r="K95" s="53">
        <f t="shared" si="5"/>
        <v>0</v>
      </c>
      <c r="L95" s="53">
        <f t="shared" si="5"/>
        <v>0</v>
      </c>
      <c r="M95" s="53">
        <f t="shared" si="5"/>
        <v>0</v>
      </c>
      <c r="N95" s="53">
        <f t="shared" si="5"/>
        <v>0</v>
      </c>
      <c r="O95" s="53">
        <f t="shared" si="5"/>
        <v>0</v>
      </c>
      <c r="P95" s="53">
        <f t="shared" si="5"/>
        <v>0</v>
      </c>
      <c r="Q95" s="53">
        <f t="shared" si="5"/>
        <v>0</v>
      </c>
      <c r="R95" s="53">
        <f t="shared" si="5"/>
        <v>0</v>
      </c>
      <c r="S95" s="53">
        <f t="shared" si="5"/>
        <v>0</v>
      </c>
      <c r="T95" s="53">
        <f t="shared" si="5"/>
        <v>0</v>
      </c>
      <c r="U95" s="53">
        <f t="shared" si="5"/>
        <v>0</v>
      </c>
      <c r="V95" s="53">
        <f t="shared" si="5"/>
        <v>0</v>
      </c>
      <c r="W95" s="53">
        <f t="shared" ref="R95:AG98" si="10">COUNTIF(W$5:W$65,$B95)</f>
        <v>0</v>
      </c>
      <c r="X95" s="53">
        <f t="shared" si="10"/>
        <v>0</v>
      </c>
      <c r="Y95" s="53">
        <f t="shared" si="10"/>
        <v>0</v>
      </c>
      <c r="Z95" s="53">
        <f t="shared" si="10"/>
        <v>0</v>
      </c>
      <c r="AA95" s="53">
        <f t="shared" si="10"/>
        <v>0</v>
      </c>
      <c r="AB95" s="53">
        <f t="shared" si="6"/>
        <v>0</v>
      </c>
      <c r="AC95" s="53">
        <f t="shared" si="6"/>
        <v>0</v>
      </c>
      <c r="AD95" s="53">
        <f t="shared" si="6"/>
        <v>0</v>
      </c>
      <c r="AE95" s="53">
        <f t="shared" si="6"/>
        <v>0</v>
      </c>
      <c r="AF95" s="53">
        <f t="shared" si="6"/>
        <v>0</v>
      </c>
      <c r="AG95" s="53">
        <f t="shared" si="6"/>
        <v>0</v>
      </c>
      <c r="AH95" s="53">
        <f t="shared" si="6"/>
        <v>0</v>
      </c>
      <c r="AI95" s="53">
        <f t="shared" si="6"/>
        <v>0</v>
      </c>
      <c r="AJ95" s="53">
        <f t="shared" si="6"/>
        <v>1</v>
      </c>
      <c r="AK95" s="53">
        <f t="shared" si="6"/>
        <v>1</v>
      </c>
      <c r="AL95" s="53">
        <f t="shared" si="6"/>
        <v>1</v>
      </c>
      <c r="AM95" s="53">
        <f t="shared" si="6"/>
        <v>1</v>
      </c>
      <c r="AN95" s="53">
        <f t="shared" si="7"/>
        <v>1</v>
      </c>
      <c r="AO95" s="53">
        <f t="shared" si="7"/>
        <v>1</v>
      </c>
      <c r="AP95" s="53">
        <f t="shared" si="7"/>
        <v>1</v>
      </c>
      <c r="AQ95" s="53">
        <f t="shared" si="7"/>
        <v>1</v>
      </c>
      <c r="AR95" s="53">
        <f t="shared" si="7"/>
        <v>0</v>
      </c>
      <c r="AS95" s="53">
        <f t="shared" si="7"/>
        <v>0</v>
      </c>
      <c r="AT95" s="53">
        <f t="shared" si="7"/>
        <v>0</v>
      </c>
      <c r="AU95" s="53">
        <f t="shared" si="7"/>
        <v>0</v>
      </c>
      <c r="AV95" s="53">
        <f t="shared" si="7"/>
        <v>1</v>
      </c>
      <c r="AW95" s="53">
        <f t="shared" si="7"/>
        <v>1</v>
      </c>
      <c r="AX95" s="53">
        <f t="shared" si="7"/>
        <v>1</v>
      </c>
      <c r="AY95" s="53">
        <f t="shared" si="7"/>
        <v>1</v>
      </c>
      <c r="AZ95" s="53">
        <f t="shared" si="7"/>
        <v>1</v>
      </c>
      <c r="BA95" s="53">
        <f t="shared" si="7"/>
        <v>1</v>
      </c>
      <c r="BB95" s="53">
        <f t="shared" si="7"/>
        <v>1</v>
      </c>
      <c r="BC95" s="53">
        <f t="shared" ref="BC95:BE95" si="11">COUNTIF(BC$5:BC$65,$B95)</f>
        <v>1</v>
      </c>
      <c r="BD95" s="170">
        <f t="shared" si="11"/>
        <v>1</v>
      </c>
      <c r="BE95" s="53">
        <f t="shared" si="11"/>
        <v>1</v>
      </c>
      <c r="BF95" s="53">
        <f t="shared" si="8"/>
        <v>1</v>
      </c>
      <c r="BG95" s="53">
        <f t="shared" si="8"/>
        <v>1</v>
      </c>
      <c r="BH95" s="53">
        <f t="shared" si="8"/>
        <v>0</v>
      </c>
      <c r="BI95" s="53">
        <f t="shared" si="8"/>
        <v>0</v>
      </c>
      <c r="BJ95" s="53">
        <f t="shared" si="8"/>
        <v>0</v>
      </c>
      <c r="BK95" s="53">
        <f t="shared" si="8"/>
        <v>0</v>
      </c>
      <c r="BL95" s="53">
        <f t="shared" si="8"/>
        <v>0</v>
      </c>
      <c r="BM95" s="53">
        <f t="shared" si="8"/>
        <v>0</v>
      </c>
      <c r="BN95" s="53">
        <f t="shared" si="8"/>
        <v>0</v>
      </c>
      <c r="BO95" s="53">
        <f t="shared" si="8"/>
        <v>0</v>
      </c>
      <c r="BP95" s="53">
        <f t="shared" si="9"/>
        <v>0</v>
      </c>
      <c r="BQ95" s="53">
        <f t="shared" si="9"/>
        <v>0</v>
      </c>
      <c r="BR95" s="53">
        <f t="shared" si="9"/>
        <v>0</v>
      </c>
      <c r="BS95" s="53">
        <f t="shared" si="9"/>
        <v>0</v>
      </c>
      <c r="BT95" s="53">
        <f t="shared" si="9"/>
        <v>0</v>
      </c>
      <c r="BU95" s="53">
        <f t="shared" si="9"/>
        <v>0</v>
      </c>
      <c r="BV95" s="53">
        <f t="shared" si="9"/>
        <v>0</v>
      </c>
      <c r="BW95" s="53">
        <f t="shared" si="9"/>
        <v>0</v>
      </c>
      <c r="BX95" s="53">
        <f t="shared" si="9"/>
        <v>0</v>
      </c>
      <c r="BY95" s="53">
        <f t="shared" si="9"/>
        <v>0</v>
      </c>
      <c r="BZ95" s="53">
        <f t="shared" si="9"/>
        <v>0</v>
      </c>
      <c r="CA95" s="53">
        <f t="shared" si="9"/>
        <v>0</v>
      </c>
    </row>
    <row r="96" spans="2:79" x14ac:dyDescent="0.35">
      <c r="B96" s="373">
        <v>36</v>
      </c>
      <c r="C96" s="374"/>
      <c r="D96" s="374"/>
      <c r="E96" s="374"/>
      <c r="F96" s="374"/>
      <c r="G96" s="375"/>
      <c r="H96" s="53">
        <f t="shared" ref="H96:Q98" si="12">COUNTIF(H$5:H$65,$B96)</f>
        <v>0</v>
      </c>
      <c r="I96" s="53">
        <f t="shared" si="12"/>
        <v>0</v>
      </c>
      <c r="J96" s="53">
        <f t="shared" si="12"/>
        <v>0</v>
      </c>
      <c r="K96" s="53">
        <f t="shared" si="12"/>
        <v>0</v>
      </c>
      <c r="L96" s="53">
        <f t="shared" si="12"/>
        <v>0</v>
      </c>
      <c r="M96" s="53">
        <f t="shared" si="12"/>
        <v>0</v>
      </c>
      <c r="N96" s="53">
        <f t="shared" si="12"/>
        <v>0</v>
      </c>
      <c r="O96" s="53">
        <f t="shared" si="12"/>
        <v>0</v>
      </c>
      <c r="P96" s="53">
        <f t="shared" si="12"/>
        <v>0</v>
      </c>
      <c r="Q96" s="53">
        <f t="shared" si="12"/>
        <v>0</v>
      </c>
      <c r="R96" s="53">
        <f t="shared" si="10"/>
        <v>0</v>
      </c>
      <c r="S96" s="53">
        <f t="shared" si="10"/>
        <v>0</v>
      </c>
      <c r="T96" s="53">
        <f t="shared" si="10"/>
        <v>0</v>
      </c>
      <c r="U96" s="53">
        <f t="shared" si="10"/>
        <v>0</v>
      </c>
      <c r="V96" s="53">
        <f t="shared" si="10"/>
        <v>0</v>
      </c>
      <c r="W96" s="53">
        <f t="shared" si="10"/>
        <v>0</v>
      </c>
      <c r="X96" s="53">
        <f t="shared" si="10"/>
        <v>0</v>
      </c>
      <c r="Y96" s="53">
        <f t="shared" si="10"/>
        <v>0</v>
      </c>
      <c r="Z96" s="53">
        <f t="shared" si="10"/>
        <v>0</v>
      </c>
      <c r="AA96" s="53">
        <f t="shared" si="10"/>
        <v>0</v>
      </c>
      <c r="AB96" s="53">
        <f t="shared" si="10"/>
        <v>0</v>
      </c>
      <c r="AC96" s="53">
        <f t="shared" si="10"/>
        <v>0</v>
      </c>
      <c r="AD96" s="53">
        <f t="shared" si="10"/>
        <v>0</v>
      </c>
      <c r="AE96" s="53">
        <f t="shared" si="10"/>
        <v>0</v>
      </c>
      <c r="AF96" s="53">
        <f t="shared" si="10"/>
        <v>0</v>
      </c>
      <c r="AG96" s="53">
        <f t="shared" si="10"/>
        <v>0</v>
      </c>
      <c r="AH96" s="53">
        <f t="shared" ref="AH96:AW98" si="13">COUNTIF(AH$5:AH$65,$B96)</f>
        <v>0</v>
      </c>
      <c r="AI96" s="53">
        <f t="shared" si="13"/>
        <v>0</v>
      </c>
      <c r="AJ96" s="53">
        <f t="shared" si="13"/>
        <v>0</v>
      </c>
      <c r="AK96" s="53">
        <f t="shared" si="13"/>
        <v>0</v>
      </c>
      <c r="AL96" s="53">
        <f t="shared" si="13"/>
        <v>0</v>
      </c>
      <c r="AM96" s="53">
        <f t="shared" si="13"/>
        <v>0</v>
      </c>
      <c r="AN96" s="53">
        <f t="shared" si="13"/>
        <v>0</v>
      </c>
      <c r="AO96" s="53">
        <f t="shared" si="13"/>
        <v>0</v>
      </c>
      <c r="AP96" s="53">
        <f t="shared" si="13"/>
        <v>0</v>
      </c>
      <c r="AQ96" s="53">
        <f t="shared" si="13"/>
        <v>0</v>
      </c>
      <c r="AR96" s="53">
        <f t="shared" si="13"/>
        <v>0</v>
      </c>
      <c r="AS96" s="53">
        <f t="shared" si="13"/>
        <v>0</v>
      </c>
      <c r="AT96" s="53">
        <f t="shared" si="13"/>
        <v>0</v>
      </c>
      <c r="AU96" s="53">
        <f t="shared" si="13"/>
        <v>0</v>
      </c>
      <c r="AV96" s="53">
        <f t="shared" si="13"/>
        <v>0</v>
      </c>
      <c r="AW96" s="53">
        <f t="shared" si="13"/>
        <v>0</v>
      </c>
      <c r="AX96" s="53">
        <f t="shared" ref="AX96:BM98" si="14">COUNTIF(AX$5:AX$65,$B96)</f>
        <v>0</v>
      </c>
      <c r="AY96" s="53">
        <f t="shared" si="14"/>
        <v>0</v>
      </c>
      <c r="AZ96" s="53">
        <f t="shared" si="14"/>
        <v>0</v>
      </c>
      <c r="BA96" s="53">
        <f t="shared" si="14"/>
        <v>0</v>
      </c>
      <c r="BB96" s="53">
        <f t="shared" si="14"/>
        <v>0</v>
      </c>
      <c r="BC96" s="53">
        <f t="shared" si="14"/>
        <v>0</v>
      </c>
      <c r="BD96" s="170">
        <f t="shared" si="14"/>
        <v>0</v>
      </c>
      <c r="BE96" s="53">
        <f t="shared" si="14"/>
        <v>0</v>
      </c>
      <c r="BF96" s="53">
        <f t="shared" si="14"/>
        <v>0</v>
      </c>
      <c r="BG96" s="53">
        <f t="shared" si="14"/>
        <v>0</v>
      </c>
      <c r="BH96" s="53">
        <f t="shared" si="14"/>
        <v>0</v>
      </c>
      <c r="BI96" s="53">
        <f t="shared" si="14"/>
        <v>0</v>
      </c>
      <c r="BJ96" s="53">
        <f t="shared" si="14"/>
        <v>0</v>
      </c>
      <c r="BK96" s="53">
        <f t="shared" si="14"/>
        <v>0</v>
      </c>
      <c r="BL96" s="53">
        <f t="shared" si="14"/>
        <v>0</v>
      </c>
      <c r="BM96" s="53">
        <f t="shared" si="14"/>
        <v>0</v>
      </c>
      <c r="BN96" s="53">
        <f t="shared" ref="BN96:CA98" si="15">COUNTIF(BN$5:BN$65,$B96)</f>
        <v>0</v>
      </c>
      <c r="BO96" s="53">
        <f t="shared" si="15"/>
        <v>0</v>
      </c>
      <c r="BP96" s="53">
        <f t="shared" si="15"/>
        <v>0</v>
      </c>
      <c r="BQ96" s="53">
        <f t="shared" si="15"/>
        <v>0</v>
      </c>
      <c r="BR96" s="53">
        <f t="shared" si="15"/>
        <v>0</v>
      </c>
      <c r="BS96" s="53">
        <f t="shared" si="15"/>
        <v>0</v>
      </c>
      <c r="BT96" s="53">
        <f t="shared" si="15"/>
        <v>0</v>
      </c>
      <c r="BU96" s="53">
        <f t="shared" si="15"/>
        <v>0</v>
      </c>
      <c r="BV96" s="53">
        <f t="shared" si="15"/>
        <v>0</v>
      </c>
      <c r="BW96" s="53">
        <f t="shared" si="15"/>
        <v>0</v>
      </c>
      <c r="BX96" s="53">
        <f t="shared" si="15"/>
        <v>0</v>
      </c>
      <c r="BY96" s="53">
        <f t="shared" si="15"/>
        <v>0</v>
      </c>
      <c r="BZ96" s="53">
        <f t="shared" si="15"/>
        <v>0</v>
      </c>
      <c r="CA96" s="53">
        <f t="shared" si="15"/>
        <v>0</v>
      </c>
    </row>
    <row r="97" spans="2:79" x14ac:dyDescent="0.35">
      <c r="B97" s="376" t="s">
        <v>26</v>
      </c>
      <c r="C97" s="377"/>
      <c r="D97" s="377"/>
      <c r="E97" s="377"/>
      <c r="F97" s="377"/>
      <c r="G97" s="378"/>
      <c r="H97" s="53">
        <f t="shared" si="12"/>
        <v>0</v>
      </c>
      <c r="I97" s="53">
        <f t="shared" si="12"/>
        <v>4</v>
      </c>
      <c r="J97" s="53">
        <f t="shared" si="12"/>
        <v>4</v>
      </c>
      <c r="K97" s="53">
        <f t="shared" si="12"/>
        <v>4</v>
      </c>
      <c r="L97" s="53">
        <f t="shared" si="12"/>
        <v>4</v>
      </c>
      <c r="M97" s="53">
        <f t="shared" si="12"/>
        <v>4</v>
      </c>
      <c r="N97" s="53">
        <f t="shared" si="12"/>
        <v>9</v>
      </c>
      <c r="O97" s="53">
        <f t="shared" si="12"/>
        <v>9</v>
      </c>
      <c r="P97" s="53">
        <f t="shared" si="12"/>
        <v>9</v>
      </c>
      <c r="Q97" s="53">
        <f t="shared" si="12"/>
        <v>9</v>
      </c>
      <c r="R97" s="53">
        <f t="shared" si="10"/>
        <v>9</v>
      </c>
      <c r="S97" s="53">
        <f t="shared" si="10"/>
        <v>9</v>
      </c>
      <c r="T97" s="53">
        <f t="shared" si="10"/>
        <v>12</v>
      </c>
      <c r="U97" s="53">
        <f t="shared" si="10"/>
        <v>12</v>
      </c>
      <c r="V97" s="53">
        <f t="shared" si="10"/>
        <v>12</v>
      </c>
      <c r="W97" s="53">
        <f t="shared" si="10"/>
        <v>19</v>
      </c>
      <c r="X97" s="53">
        <f t="shared" si="10"/>
        <v>14</v>
      </c>
      <c r="Y97" s="53">
        <f t="shared" si="10"/>
        <v>14</v>
      </c>
      <c r="Z97" s="53">
        <f t="shared" si="10"/>
        <v>14</v>
      </c>
      <c r="AA97" s="53">
        <f t="shared" si="10"/>
        <v>19</v>
      </c>
      <c r="AB97" s="53">
        <f t="shared" si="10"/>
        <v>13</v>
      </c>
      <c r="AC97" s="53">
        <f t="shared" si="10"/>
        <v>13</v>
      </c>
      <c r="AD97" s="53">
        <f t="shared" si="10"/>
        <v>13</v>
      </c>
      <c r="AE97" s="53">
        <f t="shared" si="10"/>
        <v>18</v>
      </c>
      <c r="AF97" s="53">
        <f t="shared" si="10"/>
        <v>17</v>
      </c>
      <c r="AG97" s="53">
        <f t="shared" si="10"/>
        <v>21</v>
      </c>
      <c r="AH97" s="53">
        <f t="shared" si="13"/>
        <v>21</v>
      </c>
      <c r="AI97" s="53">
        <f t="shared" si="13"/>
        <v>20</v>
      </c>
      <c r="AJ97" s="53">
        <f t="shared" si="13"/>
        <v>19</v>
      </c>
      <c r="AK97" s="53">
        <f t="shared" si="13"/>
        <v>19</v>
      </c>
      <c r="AL97" s="53">
        <f t="shared" si="13"/>
        <v>19</v>
      </c>
      <c r="AM97" s="53">
        <f t="shared" si="13"/>
        <v>26</v>
      </c>
      <c r="AN97" s="53">
        <f t="shared" si="13"/>
        <v>21</v>
      </c>
      <c r="AO97" s="53">
        <f t="shared" si="13"/>
        <v>25</v>
      </c>
      <c r="AP97" s="53">
        <f t="shared" si="13"/>
        <v>25</v>
      </c>
      <c r="AQ97" s="53">
        <f t="shared" si="13"/>
        <v>21</v>
      </c>
      <c r="AR97" s="53">
        <f t="shared" si="13"/>
        <v>11</v>
      </c>
      <c r="AS97" s="53">
        <f t="shared" si="13"/>
        <v>12</v>
      </c>
      <c r="AT97" s="53">
        <f t="shared" si="13"/>
        <v>12</v>
      </c>
      <c r="AU97" s="53">
        <f t="shared" si="13"/>
        <v>27</v>
      </c>
      <c r="AV97" s="53">
        <f t="shared" si="13"/>
        <v>6</v>
      </c>
      <c r="AW97" s="53">
        <f t="shared" si="13"/>
        <v>12</v>
      </c>
      <c r="AX97" s="53">
        <f t="shared" si="14"/>
        <v>12</v>
      </c>
      <c r="AY97" s="53">
        <f t="shared" si="14"/>
        <v>14</v>
      </c>
      <c r="AZ97" s="53">
        <f t="shared" si="14"/>
        <v>8</v>
      </c>
      <c r="BA97" s="53">
        <f t="shared" si="14"/>
        <v>8</v>
      </c>
      <c r="BB97" s="53">
        <f t="shared" si="14"/>
        <v>8</v>
      </c>
      <c r="BC97" s="53">
        <f t="shared" si="14"/>
        <v>8</v>
      </c>
      <c r="BD97" s="170">
        <f t="shared" si="14"/>
        <v>8</v>
      </c>
      <c r="BE97" s="53">
        <f t="shared" si="14"/>
        <v>8</v>
      </c>
      <c r="BF97" s="53">
        <f t="shared" si="14"/>
        <v>8</v>
      </c>
      <c r="BG97" s="53">
        <f t="shared" si="14"/>
        <v>8</v>
      </c>
      <c r="BH97" s="53">
        <f t="shared" si="14"/>
        <v>0</v>
      </c>
      <c r="BI97" s="53">
        <f t="shared" si="14"/>
        <v>0</v>
      </c>
      <c r="BJ97" s="53">
        <f t="shared" si="14"/>
        <v>0</v>
      </c>
      <c r="BK97" s="53">
        <f t="shared" si="14"/>
        <v>11</v>
      </c>
      <c r="BL97" s="53">
        <f t="shared" si="14"/>
        <v>11</v>
      </c>
      <c r="BM97" s="53">
        <f t="shared" si="14"/>
        <v>11</v>
      </c>
      <c r="BN97" s="53">
        <f t="shared" si="15"/>
        <v>11</v>
      </c>
      <c r="BO97" s="53">
        <f t="shared" si="15"/>
        <v>0</v>
      </c>
      <c r="BP97" s="53">
        <f t="shared" si="15"/>
        <v>0</v>
      </c>
      <c r="BQ97" s="53">
        <f t="shared" si="15"/>
        <v>0</v>
      </c>
      <c r="BR97" s="53">
        <f t="shared" si="15"/>
        <v>0</v>
      </c>
      <c r="BS97" s="53">
        <f t="shared" si="15"/>
        <v>0</v>
      </c>
      <c r="BT97" s="53">
        <f t="shared" si="15"/>
        <v>0</v>
      </c>
      <c r="BU97" s="53">
        <f t="shared" si="15"/>
        <v>0</v>
      </c>
      <c r="BV97" s="53">
        <f t="shared" si="15"/>
        <v>0</v>
      </c>
      <c r="BW97" s="53">
        <f t="shared" si="15"/>
        <v>0</v>
      </c>
      <c r="BX97" s="53">
        <f t="shared" si="15"/>
        <v>0</v>
      </c>
      <c r="BY97" s="53">
        <f t="shared" si="15"/>
        <v>0</v>
      </c>
      <c r="BZ97" s="53">
        <f t="shared" si="15"/>
        <v>0</v>
      </c>
      <c r="CA97" s="53">
        <f t="shared" si="15"/>
        <v>0</v>
      </c>
    </row>
    <row r="98" spans="2:79" x14ac:dyDescent="0.35">
      <c r="B98" s="379" t="s">
        <v>27</v>
      </c>
      <c r="C98" s="380"/>
      <c r="D98" s="380"/>
      <c r="E98" s="380"/>
      <c r="F98" s="380"/>
      <c r="G98" s="381"/>
      <c r="H98" s="53">
        <f t="shared" si="12"/>
        <v>0</v>
      </c>
      <c r="I98" s="53">
        <f t="shared" si="12"/>
        <v>0</v>
      </c>
      <c r="J98" s="53">
        <f t="shared" si="12"/>
        <v>0</v>
      </c>
      <c r="K98" s="53">
        <f t="shared" si="12"/>
        <v>0</v>
      </c>
      <c r="L98" s="53">
        <f t="shared" si="12"/>
        <v>0</v>
      </c>
      <c r="M98" s="53">
        <f t="shared" si="12"/>
        <v>0</v>
      </c>
      <c r="N98" s="53">
        <f t="shared" si="12"/>
        <v>0</v>
      </c>
      <c r="O98" s="53">
        <f t="shared" si="12"/>
        <v>0</v>
      </c>
      <c r="P98" s="53">
        <f t="shared" si="12"/>
        <v>0</v>
      </c>
      <c r="Q98" s="53">
        <f t="shared" si="12"/>
        <v>0</v>
      </c>
      <c r="R98" s="53">
        <f t="shared" si="10"/>
        <v>0</v>
      </c>
      <c r="S98" s="53">
        <f t="shared" si="10"/>
        <v>0</v>
      </c>
      <c r="T98" s="53">
        <f t="shared" si="10"/>
        <v>0</v>
      </c>
      <c r="U98" s="53">
        <f t="shared" si="10"/>
        <v>0</v>
      </c>
      <c r="V98" s="53">
        <f t="shared" si="10"/>
        <v>0</v>
      </c>
      <c r="W98" s="53">
        <f t="shared" si="10"/>
        <v>0</v>
      </c>
      <c r="X98" s="53">
        <f t="shared" si="10"/>
        <v>0</v>
      </c>
      <c r="Y98" s="53">
        <f t="shared" si="10"/>
        <v>0</v>
      </c>
      <c r="Z98" s="53">
        <f t="shared" si="10"/>
        <v>0</v>
      </c>
      <c r="AA98" s="53">
        <f t="shared" si="10"/>
        <v>0</v>
      </c>
      <c r="AB98" s="53">
        <f t="shared" si="10"/>
        <v>0</v>
      </c>
      <c r="AC98" s="53">
        <f t="shared" si="10"/>
        <v>0</v>
      </c>
      <c r="AD98" s="53">
        <f t="shared" si="10"/>
        <v>0</v>
      </c>
      <c r="AE98" s="53">
        <f t="shared" si="10"/>
        <v>0</v>
      </c>
      <c r="AF98" s="53">
        <f t="shared" si="10"/>
        <v>0</v>
      </c>
      <c r="AG98" s="53">
        <f t="shared" si="10"/>
        <v>0</v>
      </c>
      <c r="AH98" s="53">
        <f t="shared" si="13"/>
        <v>0</v>
      </c>
      <c r="AI98" s="53">
        <f t="shared" si="13"/>
        <v>0</v>
      </c>
      <c r="AJ98" s="53">
        <f t="shared" si="13"/>
        <v>0</v>
      </c>
      <c r="AK98" s="53">
        <f t="shared" si="13"/>
        <v>0</v>
      </c>
      <c r="AL98" s="53">
        <f t="shared" si="13"/>
        <v>0</v>
      </c>
      <c r="AM98" s="53">
        <f t="shared" si="13"/>
        <v>0</v>
      </c>
      <c r="AN98" s="53">
        <f t="shared" si="13"/>
        <v>0</v>
      </c>
      <c r="AO98" s="53">
        <f t="shared" si="13"/>
        <v>0</v>
      </c>
      <c r="AP98" s="53">
        <f t="shared" si="13"/>
        <v>0</v>
      </c>
      <c r="AQ98" s="53">
        <f t="shared" si="13"/>
        <v>0</v>
      </c>
      <c r="AR98" s="53">
        <f t="shared" si="13"/>
        <v>0</v>
      </c>
      <c r="AS98" s="53">
        <f t="shared" si="13"/>
        <v>0</v>
      </c>
      <c r="AT98" s="53">
        <f t="shared" si="13"/>
        <v>0</v>
      </c>
      <c r="AU98" s="53">
        <f t="shared" si="13"/>
        <v>0</v>
      </c>
      <c r="AV98" s="53">
        <f t="shared" si="13"/>
        <v>0</v>
      </c>
      <c r="AW98" s="53">
        <f t="shared" si="13"/>
        <v>0</v>
      </c>
      <c r="AX98" s="53">
        <f t="shared" si="14"/>
        <v>0</v>
      </c>
      <c r="AY98" s="53">
        <f t="shared" si="14"/>
        <v>0</v>
      </c>
      <c r="AZ98" s="53">
        <f t="shared" si="14"/>
        <v>0</v>
      </c>
      <c r="BA98" s="53">
        <f t="shared" si="14"/>
        <v>0</v>
      </c>
      <c r="BB98" s="53">
        <f t="shared" si="14"/>
        <v>0</v>
      </c>
      <c r="BC98" s="53">
        <f t="shared" si="14"/>
        <v>0</v>
      </c>
      <c r="BD98" s="170">
        <f t="shared" si="14"/>
        <v>0</v>
      </c>
      <c r="BE98" s="53">
        <f t="shared" si="14"/>
        <v>0</v>
      </c>
      <c r="BF98" s="53">
        <f t="shared" si="14"/>
        <v>0</v>
      </c>
      <c r="BG98" s="53">
        <f t="shared" si="14"/>
        <v>0</v>
      </c>
      <c r="BH98" s="53">
        <f t="shared" si="14"/>
        <v>0</v>
      </c>
      <c r="BI98" s="53">
        <f t="shared" si="14"/>
        <v>0</v>
      </c>
      <c r="BJ98" s="53">
        <f t="shared" si="14"/>
        <v>0</v>
      </c>
      <c r="BK98" s="53">
        <f t="shared" si="14"/>
        <v>0</v>
      </c>
      <c r="BL98" s="53">
        <f t="shared" si="14"/>
        <v>0</v>
      </c>
      <c r="BM98" s="53">
        <f t="shared" si="14"/>
        <v>0</v>
      </c>
      <c r="BN98" s="53">
        <f t="shared" si="15"/>
        <v>0</v>
      </c>
      <c r="BO98" s="53">
        <f t="shared" si="15"/>
        <v>0</v>
      </c>
      <c r="BP98" s="53">
        <f t="shared" si="15"/>
        <v>0</v>
      </c>
      <c r="BQ98" s="53">
        <f t="shared" si="15"/>
        <v>0</v>
      </c>
      <c r="BR98" s="53">
        <f t="shared" si="15"/>
        <v>0</v>
      </c>
      <c r="BS98" s="53">
        <f t="shared" si="15"/>
        <v>0</v>
      </c>
      <c r="BT98" s="53">
        <f t="shared" si="15"/>
        <v>0</v>
      </c>
      <c r="BU98" s="53">
        <f t="shared" si="15"/>
        <v>0</v>
      </c>
      <c r="BV98" s="53">
        <f t="shared" si="15"/>
        <v>0</v>
      </c>
      <c r="BW98" s="53">
        <f t="shared" si="15"/>
        <v>0</v>
      </c>
      <c r="BX98" s="53">
        <f t="shared" si="15"/>
        <v>0</v>
      </c>
      <c r="BY98" s="53">
        <f t="shared" si="15"/>
        <v>0</v>
      </c>
      <c r="BZ98" s="53">
        <f t="shared" si="15"/>
        <v>0</v>
      </c>
      <c r="CA98" s="53">
        <f t="shared" si="15"/>
        <v>0</v>
      </c>
    </row>
    <row r="100" spans="2:79" x14ac:dyDescent="0.35">
      <c r="E100" s="326"/>
      <c r="F100" s="326"/>
    </row>
    <row r="101" spans="2:79" x14ac:dyDescent="0.35">
      <c r="E101" s="326"/>
      <c r="F101" s="326"/>
    </row>
    <row r="102" spans="2:79" x14ac:dyDescent="0.35">
      <c r="E102" s="326"/>
      <c r="F102" s="326"/>
    </row>
    <row r="103" spans="2:79" x14ac:dyDescent="0.35">
      <c r="E103" s="326"/>
      <c r="F103" s="326"/>
    </row>
    <row r="104" spans="2:79" x14ac:dyDescent="0.35">
      <c r="E104" s="326"/>
      <c r="F104" s="326"/>
    </row>
    <row r="105" spans="2:79" x14ac:dyDescent="0.35">
      <c r="E105" s="326"/>
      <c r="F105" s="326"/>
    </row>
    <row r="106" spans="2:79" x14ac:dyDescent="0.35">
      <c r="E106" s="326"/>
      <c r="F106" s="326"/>
    </row>
    <row r="107" spans="2:79" x14ac:dyDescent="0.35">
      <c r="E107" s="326"/>
      <c r="F107" s="326"/>
    </row>
    <row r="108" spans="2:79" x14ac:dyDescent="0.35">
      <c r="E108" s="326"/>
      <c r="F108" s="326"/>
    </row>
    <row r="109" spans="2:79" x14ac:dyDescent="0.35">
      <c r="E109" s="326"/>
      <c r="F109" s="326"/>
    </row>
  </sheetData>
  <mergeCells count="347">
    <mergeCell ref="AA2:AQ2"/>
    <mergeCell ref="AV2:BB2"/>
    <mergeCell ref="BD2:BJ2"/>
    <mergeCell ref="CZ2:DB2"/>
    <mergeCell ref="DC2:DG2"/>
    <mergeCell ref="CF3:CM3"/>
    <mergeCell ref="CZ3:DB3"/>
    <mergeCell ref="DC3:DG3"/>
    <mergeCell ref="B1:F3"/>
    <mergeCell ref="G1:H1"/>
    <mergeCell ref="J1:K1"/>
    <mergeCell ref="M1:N1"/>
    <mergeCell ref="P1:Q1"/>
    <mergeCell ref="G2:H2"/>
    <mergeCell ref="J2:N2"/>
    <mergeCell ref="P2:S2"/>
    <mergeCell ref="AB4:AE4"/>
    <mergeCell ref="AF4:AI4"/>
    <mergeCell ref="AJ4:AM4"/>
    <mergeCell ref="AN4:AQ4"/>
    <mergeCell ref="AR4:AU4"/>
    <mergeCell ref="AV4:AY4"/>
    <mergeCell ref="E4:F4"/>
    <mergeCell ref="H4:K4"/>
    <mergeCell ref="L4:O4"/>
    <mergeCell ref="P4:S4"/>
    <mergeCell ref="T4:W4"/>
    <mergeCell ref="X4:AA4"/>
    <mergeCell ref="BX4:CA4"/>
    <mergeCell ref="CB4:CE4"/>
    <mergeCell ref="CF4:CI4"/>
    <mergeCell ref="CJ4:CM4"/>
    <mergeCell ref="CF5:CI5"/>
    <mergeCell ref="CJ5:CM5"/>
    <mergeCell ref="AZ4:BC4"/>
    <mergeCell ref="BD4:BG4"/>
    <mergeCell ref="BH4:BK4"/>
    <mergeCell ref="BL4:BO4"/>
    <mergeCell ref="BP4:BS4"/>
    <mergeCell ref="BT4:BW4"/>
    <mergeCell ref="CF8:CI8"/>
    <mergeCell ref="CJ8:CM8"/>
    <mergeCell ref="CN8:CS8"/>
    <mergeCell ref="CF9:CI9"/>
    <mergeCell ref="CJ9:CM9"/>
    <mergeCell ref="CN9:CS9"/>
    <mergeCell ref="CN5:CS5"/>
    <mergeCell ref="CF6:CI6"/>
    <mergeCell ref="CJ6:CM6"/>
    <mergeCell ref="CN6:CS6"/>
    <mergeCell ref="CF7:CI7"/>
    <mergeCell ref="CJ7:CM7"/>
    <mergeCell ref="CN7:CS7"/>
    <mergeCell ref="CF12:CI12"/>
    <mergeCell ref="CJ12:CM12"/>
    <mergeCell ref="CN12:CS12"/>
    <mergeCell ref="CF13:CI13"/>
    <mergeCell ref="CJ13:CM13"/>
    <mergeCell ref="CN13:CS13"/>
    <mergeCell ref="CF10:CI10"/>
    <mergeCell ref="CJ10:CM10"/>
    <mergeCell ref="CN10:CS10"/>
    <mergeCell ref="CF11:CI11"/>
    <mergeCell ref="CJ11:CM11"/>
    <mergeCell ref="CN11:CS11"/>
    <mergeCell ref="CF16:CI16"/>
    <mergeCell ref="CJ16:CM16"/>
    <mergeCell ref="CN16:CS16"/>
    <mergeCell ref="CF17:CI17"/>
    <mergeCell ref="CJ17:CM17"/>
    <mergeCell ref="CN17:CS17"/>
    <mergeCell ref="CF14:CI14"/>
    <mergeCell ref="CJ14:CM14"/>
    <mergeCell ref="CN14:CS14"/>
    <mergeCell ref="CF15:CI15"/>
    <mergeCell ref="CJ15:CM15"/>
    <mergeCell ref="CN15:CS15"/>
    <mergeCell ref="CF20:CI20"/>
    <mergeCell ref="CJ20:CM20"/>
    <mergeCell ref="CN20:CS20"/>
    <mergeCell ref="CF21:CI21"/>
    <mergeCell ref="CJ21:CM21"/>
    <mergeCell ref="CN21:CS21"/>
    <mergeCell ref="CF18:CI18"/>
    <mergeCell ref="CJ18:CM18"/>
    <mergeCell ref="CN18:CS18"/>
    <mergeCell ref="CF19:CI19"/>
    <mergeCell ref="CJ19:CM19"/>
    <mergeCell ref="CN19:CS19"/>
    <mergeCell ref="CF24:CI24"/>
    <mergeCell ref="CJ24:CM24"/>
    <mergeCell ref="CN24:CS24"/>
    <mergeCell ref="CF25:CI25"/>
    <mergeCell ref="CJ25:CM25"/>
    <mergeCell ref="CN25:CS25"/>
    <mergeCell ref="CF22:CI22"/>
    <mergeCell ref="CJ22:CM22"/>
    <mergeCell ref="CN22:CS22"/>
    <mergeCell ref="CF23:CI23"/>
    <mergeCell ref="CJ23:CM23"/>
    <mergeCell ref="CN23:CS23"/>
    <mergeCell ref="CF28:CI28"/>
    <mergeCell ref="CJ28:CM28"/>
    <mergeCell ref="CN28:CS28"/>
    <mergeCell ref="CF29:CI29"/>
    <mergeCell ref="CJ29:CM29"/>
    <mergeCell ref="CN29:CS29"/>
    <mergeCell ref="CF26:CI26"/>
    <mergeCell ref="CJ26:CM26"/>
    <mergeCell ref="CN26:CS26"/>
    <mergeCell ref="CF27:CI27"/>
    <mergeCell ref="CJ27:CM27"/>
    <mergeCell ref="CN27:CS27"/>
    <mergeCell ref="CF32:CI32"/>
    <mergeCell ref="CJ32:CM32"/>
    <mergeCell ref="CN32:CS32"/>
    <mergeCell ref="CF33:CI33"/>
    <mergeCell ref="CJ33:CM33"/>
    <mergeCell ref="CN33:CS33"/>
    <mergeCell ref="CF30:CI30"/>
    <mergeCell ref="CJ30:CM30"/>
    <mergeCell ref="CN30:CS30"/>
    <mergeCell ref="CF31:CI31"/>
    <mergeCell ref="CJ31:CM31"/>
    <mergeCell ref="CN31:CS31"/>
    <mergeCell ref="CF36:CI36"/>
    <mergeCell ref="CJ36:CM36"/>
    <mergeCell ref="CN36:CS36"/>
    <mergeCell ref="CF37:CI37"/>
    <mergeCell ref="CJ37:CM37"/>
    <mergeCell ref="CN37:CS37"/>
    <mergeCell ref="CF34:CI34"/>
    <mergeCell ref="CJ34:CM34"/>
    <mergeCell ref="CN34:CS34"/>
    <mergeCell ref="CF35:CI35"/>
    <mergeCell ref="CJ35:CM35"/>
    <mergeCell ref="CN35:CS35"/>
    <mergeCell ref="CF40:CI40"/>
    <mergeCell ref="CJ40:CM40"/>
    <mergeCell ref="CN40:CS40"/>
    <mergeCell ref="CF41:CI41"/>
    <mergeCell ref="CJ41:CM41"/>
    <mergeCell ref="CN41:CS41"/>
    <mergeCell ref="CF38:CI38"/>
    <mergeCell ref="CJ38:CM38"/>
    <mergeCell ref="CN38:CS38"/>
    <mergeCell ref="CF39:CI39"/>
    <mergeCell ref="CJ39:CM39"/>
    <mergeCell ref="CN39:CS39"/>
    <mergeCell ref="CF44:CI44"/>
    <mergeCell ref="CJ44:CM44"/>
    <mergeCell ref="CN44:CS44"/>
    <mergeCell ref="CF45:CI45"/>
    <mergeCell ref="CJ45:CM45"/>
    <mergeCell ref="CN45:CS45"/>
    <mergeCell ref="CF42:CI42"/>
    <mergeCell ref="CJ42:CM42"/>
    <mergeCell ref="CN42:CS42"/>
    <mergeCell ref="CF43:CI43"/>
    <mergeCell ref="CJ43:CM43"/>
    <mergeCell ref="CN43:CS43"/>
    <mergeCell ref="CF48:CI48"/>
    <mergeCell ref="CJ48:CM48"/>
    <mergeCell ref="CN48:CS48"/>
    <mergeCell ref="CF49:CI49"/>
    <mergeCell ref="CJ49:CM49"/>
    <mergeCell ref="CN49:CS49"/>
    <mergeCell ref="CF46:CI46"/>
    <mergeCell ref="CJ46:CM46"/>
    <mergeCell ref="CN46:CS46"/>
    <mergeCell ref="CF47:CI47"/>
    <mergeCell ref="CJ47:CM47"/>
    <mergeCell ref="CN47:CS47"/>
    <mergeCell ref="CF52:CI52"/>
    <mergeCell ref="CJ52:CM52"/>
    <mergeCell ref="CN52:CS52"/>
    <mergeCell ref="CF53:CI53"/>
    <mergeCell ref="CJ53:CM53"/>
    <mergeCell ref="CN53:CS53"/>
    <mergeCell ref="CF50:CI50"/>
    <mergeCell ref="CJ50:CM50"/>
    <mergeCell ref="CN50:CS50"/>
    <mergeCell ref="CF51:CI51"/>
    <mergeCell ref="CJ51:CM51"/>
    <mergeCell ref="CN51:CS51"/>
    <mergeCell ref="CF56:CI56"/>
    <mergeCell ref="CJ56:CM56"/>
    <mergeCell ref="CN56:CS56"/>
    <mergeCell ref="CF57:CI57"/>
    <mergeCell ref="CJ57:CM57"/>
    <mergeCell ref="CN57:CS57"/>
    <mergeCell ref="CF54:CI54"/>
    <mergeCell ref="CJ54:CM54"/>
    <mergeCell ref="CN54:CS54"/>
    <mergeCell ref="CF55:CI55"/>
    <mergeCell ref="CJ55:CM55"/>
    <mergeCell ref="CN55:CS55"/>
    <mergeCell ref="E62:F62"/>
    <mergeCell ref="H62:K62"/>
    <mergeCell ref="L62:O62"/>
    <mergeCell ref="P62:S62"/>
    <mergeCell ref="T62:W62"/>
    <mergeCell ref="CF58:CI58"/>
    <mergeCell ref="CJ58:CM58"/>
    <mergeCell ref="CN58:CS58"/>
    <mergeCell ref="CF59:CI59"/>
    <mergeCell ref="CJ59:CM59"/>
    <mergeCell ref="CN59:CS59"/>
    <mergeCell ref="X62:AA62"/>
    <mergeCell ref="AB62:AE62"/>
    <mergeCell ref="AF62:AI62"/>
    <mergeCell ref="AJ62:AM62"/>
    <mergeCell ref="AN62:AQ62"/>
    <mergeCell ref="AR62:AU62"/>
    <mergeCell ref="CF60:CI60"/>
    <mergeCell ref="CJ60:CM60"/>
    <mergeCell ref="CN60:CS60"/>
    <mergeCell ref="CF61:CM61"/>
    <mergeCell ref="CN61:CS61"/>
    <mergeCell ref="BT62:BW62"/>
    <mergeCell ref="BX62:CA62"/>
    <mergeCell ref="CB62:CE62"/>
    <mergeCell ref="CF62:CI62"/>
    <mergeCell ref="CJ62:CM62"/>
    <mergeCell ref="CN62:CS62"/>
    <mergeCell ref="AV62:AY62"/>
    <mergeCell ref="AZ62:BC62"/>
    <mergeCell ref="BD62:BG62"/>
    <mergeCell ref="BH62:BK62"/>
    <mergeCell ref="BL62:BO62"/>
    <mergeCell ref="BP62:BS62"/>
    <mergeCell ref="CF65:CI65"/>
    <mergeCell ref="CJ65:CM65"/>
    <mergeCell ref="CN65:CS65"/>
    <mergeCell ref="CF66:CI66"/>
    <mergeCell ref="CJ66:CM66"/>
    <mergeCell ref="CN66:CS66"/>
    <mergeCell ref="CF63:CI63"/>
    <mergeCell ref="CJ63:CM63"/>
    <mergeCell ref="CN63:CS63"/>
    <mergeCell ref="CF64:CI64"/>
    <mergeCell ref="CJ64:CM64"/>
    <mergeCell ref="CN64:CS64"/>
    <mergeCell ref="D68:G68"/>
    <mergeCell ref="I68:AE68"/>
    <mergeCell ref="AG68:BL68"/>
    <mergeCell ref="I69:AE69"/>
    <mergeCell ref="AG69:AL69"/>
    <mergeCell ref="AM69:AW69"/>
    <mergeCell ref="AX69:BC69"/>
    <mergeCell ref="BD69:BF69"/>
    <mergeCell ref="BG69:BI69"/>
    <mergeCell ref="BJ69:BL69"/>
    <mergeCell ref="BJ70:BL70"/>
    <mergeCell ref="I71:AE71"/>
    <mergeCell ref="AG71:AL71"/>
    <mergeCell ref="AM71:AW71"/>
    <mergeCell ref="AX71:BC71"/>
    <mergeCell ref="BD71:BF71"/>
    <mergeCell ref="BG71:BI71"/>
    <mergeCell ref="BJ71:BL71"/>
    <mergeCell ref="I70:AE70"/>
    <mergeCell ref="AG70:AL70"/>
    <mergeCell ref="AM70:AW70"/>
    <mergeCell ref="AX70:BC70"/>
    <mergeCell ref="BD70:BF70"/>
    <mergeCell ref="BG70:BI70"/>
    <mergeCell ref="BJ72:BL72"/>
    <mergeCell ref="I73:AE73"/>
    <mergeCell ref="AG73:AL73"/>
    <mergeCell ref="AM73:AW73"/>
    <mergeCell ref="AX73:BC73"/>
    <mergeCell ref="BD73:BF73"/>
    <mergeCell ref="BG73:BI73"/>
    <mergeCell ref="BJ73:BL73"/>
    <mergeCell ref="I72:AE72"/>
    <mergeCell ref="AG72:AL72"/>
    <mergeCell ref="AM72:AW72"/>
    <mergeCell ref="AX72:BC72"/>
    <mergeCell ref="BD72:BF72"/>
    <mergeCell ref="BG72:BI72"/>
    <mergeCell ref="BJ74:BL74"/>
    <mergeCell ref="I75:AE75"/>
    <mergeCell ref="AG75:AL75"/>
    <mergeCell ref="AM75:AW75"/>
    <mergeCell ref="AX75:BC75"/>
    <mergeCell ref="BD75:BF75"/>
    <mergeCell ref="BG75:BI75"/>
    <mergeCell ref="BJ75:BL75"/>
    <mergeCell ref="I74:AE74"/>
    <mergeCell ref="AG74:AL74"/>
    <mergeCell ref="AM74:AW74"/>
    <mergeCell ref="AX74:BC74"/>
    <mergeCell ref="BD74:BF74"/>
    <mergeCell ref="BG74:BI74"/>
    <mergeCell ref="BJ76:BL76"/>
    <mergeCell ref="I77:AE77"/>
    <mergeCell ref="AG77:AL77"/>
    <mergeCell ref="AM77:AW77"/>
    <mergeCell ref="AX77:BC77"/>
    <mergeCell ref="BD77:BF77"/>
    <mergeCell ref="BG77:BI77"/>
    <mergeCell ref="BJ77:BL77"/>
    <mergeCell ref="I76:AE76"/>
    <mergeCell ref="AG76:AL76"/>
    <mergeCell ref="AM76:AW76"/>
    <mergeCell ref="AX76:BC76"/>
    <mergeCell ref="BD76:BF76"/>
    <mergeCell ref="BG76:BI76"/>
    <mergeCell ref="BN77:BP77"/>
    <mergeCell ref="H79:K79"/>
    <mergeCell ref="L79:O79"/>
    <mergeCell ref="P79:S79"/>
    <mergeCell ref="T79:W79"/>
    <mergeCell ref="X79:AA79"/>
    <mergeCell ref="AB79:AE79"/>
    <mergeCell ref="AF79:AI79"/>
    <mergeCell ref="AJ79:AM79"/>
    <mergeCell ref="AN79:AQ79"/>
    <mergeCell ref="B83:G83"/>
    <mergeCell ref="B84:G84"/>
    <mergeCell ref="B85:G85"/>
    <mergeCell ref="B86:G86"/>
    <mergeCell ref="B87:G87"/>
    <mergeCell ref="B88:G88"/>
    <mergeCell ref="BP79:BS79"/>
    <mergeCell ref="BT79:BW79"/>
    <mergeCell ref="BX79:CA79"/>
    <mergeCell ref="B80:G80"/>
    <mergeCell ref="B81:G81"/>
    <mergeCell ref="B82:G82"/>
    <mergeCell ref="AR79:AU79"/>
    <mergeCell ref="AV79:AY79"/>
    <mergeCell ref="AZ79:BC79"/>
    <mergeCell ref="BD79:BG79"/>
    <mergeCell ref="BH79:BK79"/>
    <mergeCell ref="BL79:BO79"/>
    <mergeCell ref="B95:G95"/>
    <mergeCell ref="B96:G96"/>
    <mergeCell ref="B97:G97"/>
    <mergeCell ref="B98:G98"/>
    <mergeCell ref="B89:G89"/>
    <mergeCell ref="B90:G90"/>
    <mergeCell ref="B91:G91"/>
    <mergeCell ref="B92:G92"/>
    <mergeCell ref="B93:G93"/>
    <mergeCell ref="B94:G94"/>
  </mergeCells>
  <conditionalFormatting sqref="H80:CA98">
    <cfRule type="cellIs" dxfId="274" priority="35" operator="greaterThan">
      <formula>1</formula>
    </cfRule>
    <cfRule type="cellIs" dxfId="273" priority="36" operator="greaterThan">
      <formula>0</formula>
    </cfRule>
  </conditionalFormatting>
  <conditionalFormatting sqref="P2:S2">
    <cfRule type="cellIs" dxfId="272" priority="32" operator="greaterThan">
      <formula>3</formula>
    </cfRule>
    <cfRule type="cellIs" dxfId="271" priority="33" operator="between">
      <formula>-3</formula>
      <formula>3</formula>
    </cfRule>
    <cfRule type="cellIs" dxfId="270" priority="34" operator="lessThan">
      <formula>-3</formula>
    </cfRule>
  </conditionalFormatting>
  <conditionalFormatting sqref="D63:D66 D5:D60">
    <cfRule type="containsBlanks" dxfId="269" priority="25">
      <formula>LEN(TRIM(D5))=0</formula>
    </cfRule>
  </conditionalFormatting>
  <conditionalFormatting sqref="D5:D92">
    <cfRule type="duplicateValues" dxfId="268" priority="3"/>
  </conditionalFormatting>
  <conditionalFormatting sqref="H5:H60">
    <cfRule type="cellIs" dxfId="267" priority="27" operator="equal">
      <formula>"p"</formula>
    </cfRule>
    <cfRule type="cellIs" dxfId="266" priority="29" operator="equal">
      <formula>"i"</formula>
    </cfRule>
    <cfRule type="cellIs" dxfId="265" priority="30" operator="equal">
      <formula>"xc"</formula>
    </cfRule>
  </conditionalFormatting>
  <conditionalFormatting sqref="H5:CE60">
    <cfRule type="cellIs" dxfId="264" priority="21" operator="between">
      <formula>23</formula>
      <formula>24</formula>
    </cfRule>
    <cfRule type="cellIs" dxfId="263" priority="22" operator="between">
      <formula>10</formula>
      <formula>13</formula>
    </cfRule>
  </conditionalFormatting>
  <conditionalFormatting sqref="H5:CE80">
    <cfRule type="cellIs" dxfId="262" priority="15" operator="equal">
      <formula>"CC"</formula>
    </cfRule>
    <cfRule type="cellIs" dxfId="261" priority="16" operator="equal">
      <formula>"B"</formula>
    </cfRule>
    <cfRule type="cellIs" dxfId="260" priority="17" operator="equal">
      <formula>"Z"</formula>
    </cfRule>
    <cfRule type="cellIs" dxfId="259" priority="18" operator="equal">
      <formula>"A"</formula>
    </cfRule>
    <cfRule type="cellIs" dxfId="258" priority="19" operator="equal">
      <formula>"L"</formula>
    </cfRule>
    <cfRule type="cellIs" dxfId="257" priority="20" operator="equal">
      <formula>"F"</formula>
    </cfRule>
    <cfRule type="cellIs" dxfId="256" priority="24" operator="equal">
      <formula>"K"</formula>
    </cfRule>
  </conditionalFormatting>
  <conditionalFormatting sqref="D5:D60">
    <cfRule type="expression" dxfId="255" priority="26">
      <formula>$H5="p"</formula>
    </cfRule>
    <cfRule type="expression" dxfId="254" priority="28">
      <formula>$H5="i"</formula>
    </cfRule>
    <cfRule type="expression" dxfId="253" priority="31">
      <formula>$H5="XC"</formula>
    </cfRule>
  </conditionalFormatting>
  <conditionalFormatting sqref="I5:CE60">
    <cfRule type="cellIs" dxfId="252" priority="23" operator="between">
      <formula>14</formula>
      <formula>37</formula>
    </cfRule>
  </conditionalFormatting>
  <conditionalFormatting sqref="H5:CE66">
    <cfRule type="expression" dxfId="251" priority="1">
      <formula>AND(OR($H5="XC",$H5="P",$H5="I"),OR(H5="K",H5=24,H5=23,H5=10,H5=11,H5=12))</formula>
    </cfRule>
    <cfRule type="expression" dxfId="250" priority="2">
      <formula>AND(OR($D5="NORMA",$D5="SANDRINE",$D5="GIULIA",$D5="JULIANA",$D5="NATALIA",$D5="RITA",$D5="FATIMA",$D5="FATIHA",$D5="ISABEL",$D5="TAMI",$D5="MOHAMED"),OR(H5="K",H5=24,H5=23))</formula>
    </cfRule>
  </conditionalFormatting>
  <pageMargins left="0.25" right="0.25" top="0.75" bottom="0.75" header="0.3" footer="0.3"/>
  <pageSetup paperSize="9" scale="57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AfficherONGLETS.afficherONGLETS">
                <anchor moveWithCells="1" sizeWithCells="1">
                  <from>
                    <xdr:col>2</xdr:col>
                    <xdr:colOff>44450</xdr:colOff>
                    <xdr:row>130</xdr:row>
                    <xdr:rowOff>31750</xdr:rowOff>
                  </from>
                  <to>
                    <xdr:col>3</xdr:col>
                    <xdr:colOff>1003300</xdr:colOff>
                    <xdr:row>132</xdr:row>
                    <xdr:rowOff>107950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0B80C0C5-0266-4BE0-89E6-5A2582562ACB}">
            <xm:f>IF($E5&gt;stats!$N$35,$E5&lt;stats!$O$35)</xm:f>
            <x14:dxf>
              <fill>
                <patternFill>
                  <bgColor rgb="FF95B3D7"/>
                </patternFill>
              </fill>
            </x14:dxf>
          </x14:cfRule>
          <x14:cfRule type="expression" priority="5" id="{5A1F08F8-4305-42AB-8B3C-8F16EE0545B3}">
            <xm:f>IF($E5&gt;stats!$N$34,$E5&lt;stats!$O$34)</xm:f>
            <x14:dxf>
              <fill>
                <patternFill>
                  <bgColor rgb="FFE4D5FB"/>
                </patternFill>
              </fill>
            </x14:dxf>
          </x14:cfRule>
          <x14:cfRule type="expression" priority="6" id="{3809156D-7BA8-49C5-9974-18F6D851463C}">
            <xm:f>IF($E5&gt;stats!$N$33,$E5&lt;stats!$O$33)</xm:f>
            <x14:dxf>
              <fill>
                <patternFill>
                  <bgColor rgb="FFCCFFFF"/>
                </patternFill>
              </fill>
            </x14:dxf>
          </x14:cfRule>
          <x14:cfRule type="expression" priority="7" id="{14E9D615-2EED-43F1-84CA-2A969BF0A13B}">
            <xm:f>IF($E5&gt;stats!$N$32,$E5&lt;stats!$O$32)</xm:f>
            <x14:dxf>
              <fill>
                <patternFill>
                  <bgColor rgb="FFFCD5B4"/>
                </patternFill>
              </fill>
            </x14:dxf>
          </x14:cfRule>
          <x14:cfRule type="expression" priority="8" id="{5C39BEE3-055B-4F94-802D-8D674C8CB662}">
            <xm:f>IF($E5&gt;stats!$N$31,$E5&lt;stats!$O$31)</xm:f>
            <x14:dxf>
              <fill>
                <patternFill>
                  <bgColor rgb="FFCCFFCC"/>
                </patternFill>
              </fill>
            </x14:dxf>
          </x14:cfRule>
          <x14:cfRule type="expression" priority="9" id="{6462945A-6EAF-41CF-812E-64C2D1AE51AD}">
            <xm:f>IF($E5&gt;stats!$N$30,$E5&lt;stats!$O$30)</xm:f>
            <x14:dxf>
              <fill>
                <patternFill>
                  <bgColor rgb="FFDDD9C4"/>
                </patternFill>
              </fill>
            </x14:dxf>
          </x14:cfRule>
          <x14:cfRule type="expression" priority="10" id="{EE5B5553-EAED-4FBB-9D3F-3E004A033528}">
            <xm:f>IF($E5&gt;stats!$N$29,$E5&lt;stats!$O$29)</xm:f>
            <x14:dxf>
              <fill>
                <patternFill>
                  <bgColor rgb="FFFFE285"/>
                </patternFill>
              </fill>
            </x14:dxf>
          </x14:cfRule>
          <x14:cfRule type="expression" priority="11" id="{96F7CA3B-593D-4373-99E1-1F06E19D1256}">
            <xm:f>IF($E5&gt;stats!$N$28,$E5&lt;stats!$O$28)</xm:f>
            <x14:dxf>
              <fill>
                <patternFill>
                  <bgColor rgb="FFFFFFCC"/>
                </patternFill>
              </fill>
            </x14:dxf>
          </x14:cfRule>
          <x14:cfRule type="expression" priority="12" id="{3C1884DE-681A-4887-879E-9F606C90D385}">
            <xm:f>IF($E5&gt;stats!$N$27,$E5&lt;stats!$O$27)</xm:f>
            <x14:dxf>
              <fill>
                <patternFill>
                  <bgColor rgb="FFE4DFEC"/>
                </patternFill>
              </fill>
            </x14:dxf>
          </x14:cfRule>
          <x14:cfRule type="expression" priority="13" id="{DBDED1EE-1689-47BC-BC60-D40B3EFBBAEF}">
            <xm:f>IF($E5&gt;stats!$N$26,$E5&lt;stats!$O$26)</xm:f>
            <x14:dxf>
              <fill>
                <patternFill>
                  <bgColor rgb="FFFFCCFF"/>
                </patternFill>
              </fill>
            </x14:dxf>
          </x14:cfRule>
          <x14:cfRule type="expression" priority="14" id="{56F4AC77-7B2B-49F3-B5F8-2E7A248F9B3B}">
            <xm:f>IF($E5&gt;stats!$N$25,$E5&lt;stats!$O$25)</xm:f>
            <x14:dxf>
              <fill>
                <patternFill>
                  <bgColor rgb="FFEBF1DE"/>
                </patternFill>
              </fill>
            </x14:dxf>
          </x14:cfRule>
          <xm:sqref>CF5:CM60 CF62:CM66 D5:G66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083F82-B9ED-4ACC-A66E-B87E6294E183}">
  <sheetPr codeName="Sheet16">
    <pageSetUpPr fitToPage="1"/>
  </sheetPr>
  <dimension ref="A1:FO109"/>
  <sheetViews>
    <sheetView showGridLines="0" zoomScaleNormal="100" workbookViewId="0">
      <pane ySplit="4" topLeftCell="A5" activePane="bottomLeft" state="frozen"/>
      <selection activeCell="BO34" sqref="BO34"/>
      <selection pane="bottomLeft" activeCell="AS2" sqref="AS2"/>
    </sheetView>
  </sheetViews>
  <sheetFormatPr defaultColWidth="9.1796875" defaultRowHeight="14.5" x14ac:dyDescent="0.35"/>
  <cols>
    <col min="1" max="1" width="9.1796875" style="49" hidden="1" customWidth="1"/>
    <col min="2" max="3" width="6.7265625" style="49" customWidth="1"/>
    <col min="4" max="4" width="20.7265625" style="49" customWidth="1"/>
    <col min="5" max="7" width="6.7265625" style="49" customWidth="1"/>
    <col min="8" max="102" width="2.7265625" style="49" customWidth="1"/>
    <col min="103" max="111" width="2.7265625" style="49" hidden="1" customWidth="1"/>
    <col min="112" max="16384" width="9.1796875" style="49"/>
  </cols>
  <sheetData>
    <row r="1" spans="1:171" ht="15" thickBot="1" x14ac:dyDescent="0.4">
      <c r="B1" s="462" t="s">
        <v>129</v>
      </c>
      <c r="C1" s="462"/>
      <c r="D1" s="462"/>
      <c r="E1" s="462"/>
      <c r="F1" s="462"/>
      <c r="G1" s="463" t="s">
        <v>66</v>
      </c>
      <c r="H1" s="463"/>
      <c r="J1" s="463" t="s">
        <v>0</v>
      </c>
      <c r="K1" s="463"/>
      <c r="M1" s="463"/>
      <c r="N1" s="463"/>
      <c r="P1" s="463" t="s">
        <v>1</v>
      </c>
      <c r="Q1" s="463"/>
    </row>
    <row r="2" spans="1:171" ht="24" thickBot="1" x14ac:dyDescent="0.6">
      <c r="B2" s="462"/>
      <c r="C2" s="462"/>
      <c r="D2" s="462"/>
      <c r="E2" s="462"/>
      <c r="F2" s="462"/>
      <c r="G2" s="464">
        <v>13.541666666666666</v>
      </c>
      <c r="H2" s="465"/>
      <c r="I2" s="51"/>
      <c r="J2" s="466">
        <f>SUM(B5:B80)</f>
        <v>27.583333333345472</v>
      </c>
      <c r="K2" s="467"/>
      <c r="L2" s="467"/>
      <c r="M2" s="467"/>
      <c r="N2" s="468"/>
      <c r="O2" s="50"/>
      <c r="P2" s="469">
        <f>CZ2-CZ3</f>
        <v>337.00000000029127</v>
      </c>
      <c r="Q2" s="470"/>
      <c r="R2" s="470"/>
      <c r="S2" s="471"/>
      <c r="T2" s="213"/>
      <c r="U2" s="213"/>
      <c r="V2" s="213"/>
      <c r="W2" s="213"/>
      <c r="X2" s="213"/>
      <c r="Y2" s="51"/>
      <c r="AA2" s="449" t="str">
        <f>stats!L3&amp;stats!M3&amp;stats!N1</f>
        <v>MARDI 11 FEVRIER</v>
      </c>
      <c r="AB2" s="450"/>
      <c r="AC2" s="450"/>
      <c r="AD2" s="450"/>
      <c r="AE2" s="450"/>
      <c r="AF2" s="450"/>
      <c r="AG2" s="450"/>
      <c r="AH2" s="450"/>
      <c r="AI2" s="450"/>
      <c r="AJ2" s="450"/>
      <c r="AK2" s="450"/>
      <c r="AL2" s="450"/>
      <c r="AM2" s="450"/>
      <c r="AN2" s="450"/>
      <c r="AO2" s="450"/>
      <c r="AP2" s="450"/>
      <c r="AQ2" s="451"/>
      <c r="AV2" s="452" t="str">
        <f>"EMT "&amp;[0]!EMTsem</f>
        <v>EMT 08H00</v>
      </c>
      <c r="AW2" s="453"/>
      <c r="AX2" s="453"/>
      <c r="AY2" s="453"/>
      <c r="AZ2" s="453"/>
      <c r="BA2" s="453"/>
      <c r="BB2" s="454"/>
      <c r="BD2" s="452" t="str">
        <f>[0]!POHsem</f>
        <v>10H00 - 19H00</v>
      </c>
      <c r="BE2" s="453"/>
      <c r="BF2" s="453"/>
      <c r="BG2" s="453"/>
      <c r="BH2" s="453"/>
      <c r="BI2" s="453"/>
      <c r="BJ2" s="454"/>
      <c r="CZ2" s="455">
        <f>J2*24</f>
        <v>662.00000000029127</v>
      </c>
      <c r="DA2" s="455"/>
      <c r="DB2" s="455"/>
      <c r="DC2" s="456" t="s">
        <v>0</v>
      </c>
      <c r="DD2" s="456"/>
      <c r="DE2" s="456"/>
      <c r="DF2" s="456"/>
      <c r="DG2" s="456"/>
    </row>
    <row r="3" spans="1:171" ht="19" customHeight="1" thickBot="1" x14ac:dyDescent="0.55000000000000004">
      <c r="B3" s="462"/>
      <c r="C3" s="462"/>
      <c r="D3" s="462"/>
      <c r="E3" s="462"/>
      <c r="F3" s="462"/>
      <c r="X3" s="51"/>
      <c r="CF3" s="457" t="s">
        <v>111</v>
      </c>
      <c r="CG3" s="458"/>
      <c r="CH3" s="458"/>
      <c r="CI3" s="458"/>
      <c r="CJ3" s="458"/>
      <c r="CK3" s="458"/>
      <c r="CL3" s="458"/>
      <c r="CM3" s="459"/>
      <c r="CZ3" s="460">
        <f>G2*24</f>
        <v>325</v>
      </c>
      <c r="DA3" s="460"/>
      <c r="DB3" s="460"/>
      <c r="DC3" s="461" t="s">
        <v>66</v>
      </c>
      <c r="DD3" s="461"/>
      <c r="DE3" s="461"/>
      <c r="DF3" s="461"/>
      <c r="DG3" s="461"/>
    </row>
    <row r="4" spans="1:171" ht="15" customHeight="1" thickBot="1" x14ac:dyDescent="0.4">
      <c r="B4" s="94"/>
      <c r="C4" s="350" t="s">
        <v>54</v>
      </c>
      <c r="D4" s="351" t="s">
        <v>2</v>
      </c>
      <c r="E4" s="433" t="s">
        <v>59</v>
      </c>
      <c r="F4" s="434"/>
      <c r="G4" s="352" t="s">
        <v>58</v>
      </c>
      <c r="H4" s="397" t="s">
        <v>3</v>
      </c>
      <c r="I4" s="398"/>
      <c r="J4" s="398"/>
      <c r="K4" s="399"/>
      <c r="L4" s="397" t="s">
        <v>4</v>
      </c>
      <c r="M4" s="398"/>
      <c r="N4" s="398"/>
      <c r="O4" s="399"/>
      <c r="P4" s="397" t="s">
        <v>5</v>
      </c>
      <c r="Q4" s="398"/>
      <c r="R4" s="398"/>
      <c r="S4" s="399"/>
      <c r="T4" s="397" t="s">
        <v>6</v>
      </c>
      <c r="U4" s="398"/>
      <c r="V4" s="398"/>
      <c r="W4" s="399"/>
      <c r="X4" s="397" t="s">
        <v>7</v>
      </c>
      <c r="Y4" s="398"/>
      <c r="Z4" s="398"/>
      <c r="AA4" s="399"/>
      <c r="AB4" s="397" t="s">
        <v>8</v>
      </c>
      <c r="AC4" s="398"/>
      <c r="AD4" s="398"/>
      <c r="AE4" s="399"/>
      <c r="AF4" s="397" t="s">
        <v>9</v>
      </c>
      <c r="AG4" s="398"/>
      <c r="AH4" s="398"/>
      <c r="AI4" s="399"/>
      <c r="AJ4" s="397" t="s">
        <v>10</v>
      </c>
      <c r="AK4" s="398"/>
      <c r="AL4" s="398"/>
      <c r="AM4" s="399"/>
      <c r="AN4" s="397" t="s">
        <v>11</v>
      </c>
      <c r="AO4" s="398"/>
      <c r="AP4" s="398"/>
      <c r="AQ4" s="399"/>
      <c r="AR4" s="397" t="s">
        <v>12</v>
      </c>
      <c r="AS4" s="398"/>
      <c r="AT4" s="398"/>
      <c r="AU4" s="399"/>
      <c r="AV4" s="397" t="s">
        <v>13</v>
      </c>
      <c r="AW4" s="398"/>
      <c r="AX4" s="398"/>
      <c r="AY4" s="399"/>
      <c r="AZ4" s="397" t="s">
        <v>14</v>
      </c>
      <c r="BA4" s="398"/>
      <c r="BB4" s="398"/>
      <c r="BC4" s="399"/>
      <c r="BD4" s="397" t="s">
        <v>15</v>
      </c>
      <c r="BE4" s="398"/>
      <c r="BF4" s="398"/>
      <c r="BG4" s="399"/>
      <c r="BH4" s="397" t="s">
        <v>16</v>
      </c>
      <c r="BI4" s="398"/>
      <c r="BJ4" s="398"/>
      <c r="BK4" s="399"/>
      <c r="BL4" s="397" t="s">
        <v>17</v>
      </c>
      <c r="BM4" s="398"/>
      <c r="BN4" s="398"/>
      <c r="BO4" s="399"/>
      <c r="BP4" s="397" t="s">
        <v>18</v>
      </c>
      <c r="BQ4" s="398"/>
      <c r="BR4" s="398"/>
      <c r="BS4" s="399"/>
      <c r="BT4" s="397" t="s">
        <v>19</v>
      </c>
      <c r="BU4" s="398"/>
      <c r="BV4" s="398"/>
      <c r="BW4" s="399"/>
      <c r="BX4" s="397" t="s">
        <v>20</v>
      </c>
      <c r="BY4" s="398"/>
      <c r="BZ4" s="398"/>
      <c r="CA4" s="399"/>
      <c r="CB4" s="397" t="s">
        <v>21</v>
      </c>
      <c r="CC4" s="398"/>
      <c r="CD4" s="398"/>
      <c r="CE4" s="399"/>
      <c r="CF4" s="446" t="s">
        <v>22</v>
      </c>
      <c r="CG4" s="447"/>
      <c r="CH4" s="447"/>
      <c r="CI4" s="448"/>
      <c r="CJ4" s="446" t="s">
        <v>23</v>
      </c>
      <c r="CK4" s="447"/>
      <c r="CL4" s="447"/>
      <c r="CM4" s="448"/>
    </row>
    <row r="5" spans="1:171" customFormat="1" x14ac:dyDescent="0.35">
      <c r="A5" s="212">
        <v>1.1111111111111112E-2</v>
      </c>
      <c r="B5" s="179">
        <f>SUM(F5-E5)-G5+A5</f>
        <v>0.29166666666197771</v>
      </c>
      <c r="C5" s="214" t="str">
        <f>IF(ISNA(VLOOKUP(D5,[2]listing!$A$1:$E$80,4,FALSE)),"NN",VLOOKUP(D5,[2]listing!$A$1:$E$80,4,FALSE))</f>
        <v>NN</v>
      </c>
      <c r="D5" s="290"/>
      <c r="E5" s="291">
        <v>36526.318055555559</v>
      </c>
      <c r="F5" s="292">
        <v>36526.640277777777</v>
      </c>
      <c r="G5" s="293">
        <v>4.1666666666666664E-2</v>
      </c>
      <c r="H5" s="222" t="str" cm="1">
        <f t="array" ref="H5">IF(SUMPRODUCT(--ISNUMBER(SEARCH(BOUTIQUES,D5))) &gt;0, "XC",IF(ISNUMBER(SEARCH("pool",D5)),"P",IF(ISNUMBER(SEARCH("int",D5)),"I",IF(ISNUMBER(SEARCH("HAP",$G$1))," "))))</f>
        <v xml:space="preserve"> </v>
      </c>
      <c r="I5" s="226" t="s">
        <v>26</v>
      </c>
      <c r="J5" s="227" t="s">
        <v>26</v>
      </c>
      <c r="K5" s="228" t="s">
        <v>26</v>
      </c>
      <c r="L5" s="229" t="s">
        <v>26</v>
      </c>
      <c r="M5" s="227" t="s">
        <v>26</v>
      </c>
      <c r="N5" s="227" t="s">
        <v>26</v>
      </c>
      <c r="O5" s="230" t="s">
        <v>26</v>
      </c>
      <c r="P5" s="231" t="s">
        <v>26</v>
      </c>
      <c r="Q5" s="227" t="s">
        <v>26</v>
      </c>
      <c r="R5" s="227" t="s">
        <v>26</v>
      </c>
      <c r="S5" s="228" t="s">
        <v>26</v>
      </c>
      <c r="T5" s="229" t="s">
        <v>26</v>
      </c>
      <c r="U5" s="227" t="s">
        <v>26</v>
      </c>
      <c r="V5" s="227" t="s">
        <v>26</v>
      </c>
      <c r="W5" s="228" t="s">
        <v>26</v>
      </c>
      <c r="X5" s="135" t="s">
        <v>25</v>
      </c>
      <c r="Y5" s="136" t="s">
        <v>25</v>
      </c>
      <c r="Z5" s="136" t="s">
        <v>25</v>
      </c>
      <c r="AA5" s="137" t="s">
        <v>26</v>
      </c>
      <c r="AB5" s="135" t="s">
        <v>26</v>
      </c>
      <c r="AC5" s="136" t="s">
        <v>26</v>
      </c>
      <c r="AD5" s="136" t="s">
        <v>26</v>
      </c>
      <c r="AE5" s="137" t="s">
        <v>26</v>
      </c>
      <c r="AF5" s="135" t="s">
        <v>24</v>
      </c>
      <c r="AG5" s="136" t="s">
        <v>26</v>
      </c>
      <c r="AH5" s="136" t="s">
        <v>26</v>
      </c>
      <c r="AI5" s="346" t="s">
        <v>28</v>
      </c>
      <c r="AJ5" s="135" t="s">
        <v>28</v>
      </c>
      <c r="AK5" s="136" t="s">
        <v>126</v>
      </c>
      <c r="AL5" s="136"/>
      <c r="AM5" s="137"/>
      <c r="AN5" s="135"/>
      <c r="AO5" s="227"/>
      <c r="AP5" s="227"/>
      <c r="AQ5" s="228"/>
      <c r="AR5" s="229"/>
      <c r="AS5" s="227"/>
      <c r="AT5" s="227"/>
      <c r="AU5" s="228"/>
      <c r="AV5" s="229"/>
      <c r="AW5" s="227"/>
      <c r="AX5" s="227"/>
      <c r="AY5" s="228"/>
      <c r="AZ5" s="233"/>
      <c r="BA5" s="234"/>
      <c r="BB5" s="234"/>
      <c r="BC5" s="235"/>
      <c r="BD5" s="231"/>
      <c r="BE5" s="232"/>
      <c r="BF5" s="232"/>
      <c r="BG5" s="236"/>
      <c r="BH5" s="135"/>
      <c r="BI5" s="136"/>
      <c r="BJ5" s="136"/>
      <c r="BK5" s="137"/>
      <c r="BL5" s="135"/>
      <c r="BM5" s="136"/>
      <c r="BN5" s="136"/>
      <c r="BO5" s="137"/>
      <c r="BP5" s="135"/>
      <c r="BQ5" s="136"/>
      <c r="BR5" s="136"/>
      <c r="BS5" s="137"/>
      <c r="BT5" s="135"/>
      <c r="BU5" s="136"/>
      <c r="BV5" s="136"/>
      <c r="BW5" s="137"/>
      <c r="BX5" s="135"/>
      <c r="BY5" s="136"/>
      <c r="BZ5" s="136"/>
      <c r="CA5" s="137"/>
      <c r="CB5" s="233"/>
      <c r="CC5" s="234"/>
      <c r="CD5" s="234"/>
      <c r="CE5" s="235"/>
      <c r="CF5" s="416"/>
      <c r="CG5" s="417"/>
      <c r="CH5" s="417"/>
      <c r="CI5" s="418"/>
      <c r="CJ5" s="416"/>
      <c r="CK5" s="417"/>
      <c r="CL5" s="417"/>
      <c r="CM5" s="418"/>
      <c r="CN5" s="443">
        <f>D5</f>
        <v>0</v>
      </c>
      <c r="CO5" s="444"/>
      <c r="CP5" s="444"/>
      <c r="CQ5" s="444"/>
      <c r="CR5" s="444"/>
      <c r="CS5" s="445"/>
    </row>
    <row r="6" spans="1:171" x14ac:dyDescent="0.35">
      <c r="A6" s="212">
        <v>1.1111111111111112E-2</v>
      </c>
      <c r="B6" s="95">
        <f t="shared" ref="B6:B32" si="0">SUM(F6-E6)-G6+A6</f>
        <v>0.29166666666197771</v>
      </c>
      <c r="C6" s="214" t="str">
        <f>IF(ISNA(VLOOKUP(D6,[2]listing!$A$1:$E$80,4,FALSE)),"NN",VLOOKUP(D6,[2]listing!$A$1:$E$80,4,FALSE))</f>
        <v>NN</v>
      </c>
      <c r="D6" s="290"/>
      <c r="E6" s="294">
        <v>36526.318055555559</v>
      </c>
      <c r="F6" s="295">
        <v>36526.640277777777</v>
      </c>
      <c r="G6" s="293">
        <v>4.1666666666666664E-2</v>
      </c>
      <c r="H6" s="222" t="str" cm="1">
        <f t="array" ref="H6">IF(SUMPRODUCT(--ISNUMBER(SEARCH(BOUTIQUES,D6))) &gt;0, "XC",IF(ISNUMBER(SEARCH("pool",D6)),"P",IF(ISNUMBER(SEARCH("int",D6)),"I",IF(ISNUMBER(SEARCH("HAP",$G$1))," "))))</f>
        <v xml:space="preserve"> </v>
      </c>
      <c r="I6" s="226" t="s">
        <v>26</v>
      </c>
      <c r="J6" s="227" t="s">
        <v>26</v>
      </c>
      <c r="K6" s="228" t="s">
        <v>26</v>
      </c>
      <c r="L6" s="229" t="s">
        <v>26</v>
      </c>
      <c r="M6" s="227" t="s">
        <v>26</v>
      </c>
      <c r="N6" s="227" t="s">
        <v>26</v>
      </c>
      <c r="O6" s="346" t="s">
        <v>26</v>
      </c>
      <c r="P6" s="229" t="s">
        <v>26</v>
      </c>
      <c r="Q6" s="227" t="s">
        <v>26</v>
      </c>
      <c r="R6" s="227" t="s">
        <v>26</v>
      </c>
      <c r="S6" s="228" t="s">
        <v>26</v>
      </c>
      <c r="T6" s="229" t="s">
        <v>26</v>
      </c>
      <c r="U6" s="227" t="s">
        <v>26</v>
      </c>
      <c r="V6" s="227" t="s">
        <v>26</v>
      </c>
      <c r="W6" s="228" t="s">
        <v>26</v>
      </c>
      <c r="X6" s="135" t="s">
        <v>25</v>
      </c>
      <c r="Y6" s="136" t="s">
        <v>25</v>
      </c>
      <c r="Z6" s="136" t="s">
        <v>25</v>
      </c>
      <c r="AA6" s="137" t="s">
        <v>26</v>
      </c>
      <c r="AB6" s="135" t="s">
        <v>26</v>
      </c>
      <c r="AC6" s="136" t="s">
        <v>26</v>
      </c>
      <c r="AD6" s="136" t="s">
        <v>26</v>
      </c>
      <c r="AE6" s="137" t="s">
        <v>26</v>
      </c>
      <c r="AF6" s="135" t="s">
        <v>24</v>
      </c>
      <c r="AG6" s="346" t="s">
        <v>26</v>
      </c>
      <c r="AH6" s="136" t="s">
        <v>26</v>
      </c>
      <c r="AI6" s="346" t="s">
        <v>28</v>
      </c>
      <c r="AJ6" s="135" t="s">
        <v>28</v>
      </c>
      <c r="AK6" s="136" t="s">
        <v>126</v>
      </c>
      <c r="AL6" s="136"/>
      <c r="AM6" s="137"/>
      <c r="AN6" s="135"/>
      <c r="AO6" s="136"/>
      <c r="AP6" s="136"/>
      <c r="AQ6" s="137"/>
      <c r="AR6" s="135"/>
      <c r="AS6" s="136"/>
      <c r="AT6" s="136"/>
      <c r="AU6" s="137"/>
      <c r="AV6" s="135"/>
      <c r="AW6" s="136"/>
      <c r="AX6" s="136"/>
      <c r="AY6" s="137"/>
      <c r="AZ6" s="135"/>
      <c r="BA6" s="136"/>
      <c r="BB6" s="136"/>
      <c r="BC6" s="137"/>
      <c r="BD6" s="229"/>
      <c r="BE6" s="227"/>
      <c r="BF6" s="227"/>
      <c r="BG6" s="228"/>
      <c r="BH6" s="229"/>
      <c r="BI6" s="227"/>
      <c r="BJ6" s="227"/>
      <c r="BK6" s="228"/>
      <c r="BL6" s="229"/>
      <c r="BM6" s="227"/>
      <c r="BN6" s="227"/>
      <c r="BO6" s="228"/>
      <c r="BP6" s="229"/>
      <c r="BQ6" s="227"/>
      <c r="BR6" s="227"/>
      <c r="BS6" s="228"/>
      <c r="BT6" s="229"/>
      <c r="BU6" s="227"/>
      <c r="BV6" s="227"/>
      <c r="BW6" s="228"/>
      <c r="BX6" s="229"/>
      <c r="BY6" s="227"/>
      <c r="BZ6" s="227"/>
      <c r="CA6" s="228"/>
      <c r="CB6" s="135"/>
      <c r="CC6" s="136"/>
      <c r="CD6" s="136"/>
      <c r="CE6" s="137"/>
      <c r="CF6" s="430"/>
      <c r="CG6" s="431"/>
      <c r="CH6" s="431"/>
      <c r="CI6" s="432"/>
      <c r="CJ6" s="430"/>
      <c r="CK6" s="431"/>
      <c r="CL6" s="431"/>
      <c r="CM6" s="432"/>
      <c r="CN6" s="436">
        <f t="shared" ref="CN6:CN32" si="1">D6</f>
        <v>0</v>
      </c>
      <c r="CO6" s="436"/>
      <c r="CP6" s="436"/>
      <c r="CQ6" s="436"/>
      <c r="CR6" s="436"/>
      <c r="CS6" s="436"/>
    </row>
    <row r="7" spans="1:171" x14ac:dyDescent="0.35">
      <c r="A7" s="212">
        <v>1.1111111111111112E-2</v>
      </c>
      <c r="B7" s="95">
        <f t="shared" si="0"/>
        <v>0.29166666666197771</v>
      </c>
      <c r="C7" s="214" t="str">
        <f>IF(ISNA(VLOOKUP(D7,[2]listing!$A$1:$E$80,4,FALSE)),"NN",VLOOKUP(D7,[2]listing!$A$1:$E$80,4,FALSE))</f>
        <v>NN</v>
      </c>
      <c r="D7" s="296"/>
      <c r="E7" s="294">
        <v>36526.318055555559</v>
      </c>
      <c r="F7" s="295">
        <v>36526.640277777777</v>
      </c>
      <c r="G7" s="293">
        <v>4.1666666666666664E-2</v>
      </c>
      <c r="H7" s="222" t="str" cm="1">
        <f t="array" ref="H7">IF(SUMPRODUCT(--ISNUMBER(SEARCH(BOUTIQUES,D7))) &gt;0, "XC",IF(ISNUMBER(SEARCH("pool",D7)),"P",IF(ISNUMBER(SEARCH("int",D7)),"I",IF(ISNUMBER(SEARCH("HAP",$G$1))," "))))</f>
        <v xml:space="preserve"> </v>
      </c>
      <c r="I7" s="226" t="s">
        <v>26</v>
      </c>
      <c r="J7" s="227" t="s">
        <v>26</v>
      </c>
      <c r="K7" s="228" t="s">
        <v>26</v>
      </c>
      <c r="L7" s="229" t="s">
        <v>26</v>
      </c>
      <c r="M7" s="227" t="s">
        <v>26</v>
      </c>
      <c r="N7" s="227" t="s">
        <v>26</v>
      </c>
      <c r="O7" s="228" t="s">
        <v>26</v>
      </c>
      <c r="P7" s="136" t="s">
        <v>26</v>
      </c>
      <c r="Q7" s="227" t="s">
        <v>26</v>
      </c>
      <c r="R7" s="227" t="s">
        <v>26</v>
      </c>
      <c r="S7" s="228" t="s">
        <v>26</v>
      </c>
      <c r="T7" s="229" t="s">
        <v>26</v>
      </c>
      <c r="U7" s="227" t="s">
        <v>26</v>
      </c>
      <c r="V7" s="227" t="s">
        <v>26</v>
      </c>
      <c r="W7" s="228" t="s">
        <v>26</v>
      </c>
      <c r="X7" s="135" t="s">
        <v>25</v>
      </c>
      <c r="Y7" s="136" t="s">
        <v>25</v>
      </c>
      <c r="Z7" s="136" t="s">
        <v>25</v>
      </c>
      <c r="AA7" s="137" t="s">
        <v>26</v>
      </c>
      <c r="AB7" s="135" t="s">
        <v>26</v>
      </c>
      <c r="AC7" s="136" t="s">
        <v>26</v>
      </c>
      <c r="AD7" s="136" t="s">
        <v>26</v>
      </c>
      <c r="AE7" s="137" t="s">
        <v>26</v>
      </c>
      <c r="AF7" s="135" t="s">
        <v>24</v>
      </c>
      <c r="AG7" s="346" t="s">
        <v>26</v>
      </c>
      <c r="AH7" s="136" t="s">
        <v>26</v>
      </c>
      <c r="AI7" s="346" t="s">
        <v>28</v>
      </c>
      <c r="AJ7" s="135" t="s">
        <v>28</v>
      </c>
      <c r="AK7" s="227" t="s">
        <v>126</v>
      </c>
      <c r="AL7" s="227"/>
      <c r="AM7" s="228"/>
      <c r="AN7" s="229"/>
      <c r="AO7" s="227"/>
      <c r="AP7" s="227"/>
      <c r="AQ7" s="228"/>
      <c r="AR7" s="229"/>
      <c r="AS7" s="227"/>
      <c r="AT7" s="227"/>
      <c r="AU7" s="228"/>
      <c r="AV7" s="229"/>
      <c r="AW7" s="227"/>
      <c r="AX7" s="227"/>
      <c r="AY7" s="228"/>
      <c r="AZ7" s="229"/>
      <c r="BA7" s="227"/>
      <c r="BB7" s="227"/>
      <c r="BC7" s="228"/>
      <c r="BD7" s="237"/>
      <c r="BE7" s="238"/>
      <c r="BF7" s="238"/>
      <c r="BG7" s="239"/>
      <c r="BH7" s="237"/>
      <c r="BI7" s="238"/>
      <c r="BJ7" s="238"/>
      <c r="BK7" s="239"/>
      <c r="BL7" s="237"/>
      <c r="BM7" s="238"/>
      <c r="BN7" s="238"/>
      <c r="BO7" s="239"/>
      <c r="BP7" s="237"/>
      <c r="BQ7" s="238"/>
      <c r="BR7" s="238"/>
      <c r="BS7" s="239"/>
      <c r="BT7" s="237"/>
      <c r="BU7" s="238"/>
      <c r="BV7" s="238"/>
      <c r="BW7" s="239"/>
      <c r="BX7" s="237"/>
      <c r="BY7" s="238"/>
      <c r="BZ7" s="238"/>
      <c r="CA7" s="239"/>
      <c r="CB7" s="229"/>
      <c r="CC7" s="227"/>
      <c r="CD7" s="227"/>
      <c r="CE7" s="228"/>
      <c r="CF7" s="416"/>
      <c r="CG7" s="417"/>
      <c r="CH7" s="417"/>
      <c r="CI7" s="418"/>
      <c r="CJ7" s="416"/>
      <c r="CK7" s="417"/>
      <c r="CL7" s="417"/>
      <c r="CM7" s="418"/>
      <c r="CN7" s="436">
        <f t="shared" si="1"/>
        <v>0</v>
      </c>
      <c r="CO7" s="436"/>
      <c r="CP7" s="436"/>
      <c r="CQ7" s="436"/>
      <c r="CR7" s="436"/>
      <c r="CS7" s="436"/>
    </row>
    <row r="8" spans="1:171" customFormat="1" x14ac:dyDescent="0.35">
      <c r="A8" s="212">
        <v>1.1111111111111112E-2</v>
      </c>
      <c r="B8" s="95">
        <f t="shared" si="0"/>
        <v>0.29166666666197771</v>
      </c>
      <c r="C8" s="214" t="str">
        <f>IF(ISNA(VLOOKUP(D8,[2]listing!$A$1:$E$80,4,FALSE)),"NN",VLOOKUP(D8,[2]listing!$A$1:$E$80,4,FALSE))</f>
        <v>NN</v>
      </c>
      <c r="D8" s="296"/>
      <c r="E8" s="294">
        <v>36526.318055555559</v>
      </c>
      <c r="F8" s="295">
        <v>36526.640277777777</v>
      </c>
      <c r="G8" s="293">
        <v>4.1666666666666664E-2</v>
      </c>
      <c r="H8" s="222" t="str" cm="1">
        <f t="array" ref="H8">IF(SUMPRODUCT(--ISNUMBER(SEARCH(BOUTIQUES,D8))) &gt;0, "XC",IF(ISNUMBER(SEARCH("pool",D8)),"P",IF(ISNUMBER(SEARCH("int",D8)),"I",IF(ISNUMBER(SEARCH("HAP",$G$1))," "))))</f>
        <v xml:space="preserve"> </v>
      </c>
      <c r="I8" s="226" t="s">
        <v>26</v>
      </c>
      <c r="J8" s="227" t="s">
        <v>26</v>
      </c>
      <c r="K8" s="228" t="s">
        <v>26</v>
      </c>
      <c r="L8" s="229" t="s">
        <v>26</v>
      </c>
      <c r="M8" s="227" t="s">
        <v>26</v>
      </c>
      <c r="N8" s="227" t="s">
        <v>26</v>
      </c>
      <c r="O8" s="346" t="s">
        <v>26</v>
      </c>
      <c r="P8" s="229" t="s">
        <v>26</v>
      </c>
      <c r="Q8" s="227" t="s">
        <v>26</v>
      </c>
      <c r="R8" s="227" t="s">
        <v>26</v>
      </c>
      <c r="S8" s="228" t="s">
        <v>26</v>
      </c>
      <c r="T8" s="229" t="s">
        <v>26</v>
      </c>
      <c r="U8" s="227" t="s">
        <v>26</v>
      </c>
      <c r="V8" s="227" t="s">
        <v>26</v>
      </c>
      <c r="W8" s="228" t="s">
        <v>26</v>
      </c>
      <c r="X8" s="135" t="s">
        <v>25</v>
      </c>
      <c r="Y8" s="136" t="s">
        <v>25</v>
      </c>
      <c r="Z8" s="136" t="s">
        <v>25</v>
      </c>
      <c r="AA8" s="137" t="s">
        <v>26</v>
      </c>
      <c r="AB8" s="135" t="s">
        <v>26</v>
      </c>
      <c r="AC8" s="136" t="s">
        <v>26</v>
      </c>
      <c r="AD8" s="136" t="s">
        <v>26</v>
      </c>
      <c r="AE8" s="137" t="s">
        <v>26</v>
      </c>
      <c r="AF8" s="135" t="s">
        <v>24</v>
      </c>
      <c r="AG8" s="346" t="s">
        <v>26</v>
      </c>
      <c r="AH8" s="136" t="s">
        <v>26</v>
      </c>
      <c r="AI8" s="346" t="s">
        <v>28</v>
      </c>
      <c r="AJ8" s="135" t="s">
        <v>28</v>
      </c>
      <c r="AK8" s="136" t="s">
        <v>126</v>
      </c>
      <c r="AL8" s="136"/>
      <c r="AM8" s="137"/>
      <c r="AN8" s="135"/>
      <c r="AO8" s="136"/>
      <c r="AP8" s="136"/>
      <c r="AQ8" s="137"/>
      <c r="AR8" s="135"/>
      <c r="AS8" s="136"/>
      <c r="AT8" s="136"/>
      <c r="AU8" s="137"/>
      <c r="AV8" s="135"/>
      <c r="AW8" s="136"/>
      <c r="AX8" s="136"/>
      <c r="AY8" s="137"/>
      <c r="AZ8" s="135"/>
      <c r="BA8" s="136"/>
      <c r="BB8" s="136"/>
      <c r="BC8" s="137"/>
      <c r="BD8" s="135"/>
      <c r="BE8" s="136"/>
      <c r="BF8" s="136"/>
      <c r="BG8" s="137"/>
      <c r="BH8" s="135"/>
      <c r="BI8" s="136"/>
      <c r="BJ8" s="136"/>
      <c r="BK8" s="137"/>
      <c r="BL8" s="135"/>
      <c r="BM8" s="136"/>
      <c r="BN8" s="136"/>
      <c r="BO8" s="137"/>
      <c r="BP8" s="135"/>
      <c r="BQ8" s="136"/>
      <c r="BR8" s="136"/>
      <c r="BS8" s="137"/>
      <c r="BT8" s="135"/>
      <c r="BU8" s="136"/>
      <c r="BV8" s="136"/>
      <c r="BW8" s="137"/>
      <c r="BX8" s="135"/>
      <c r="BY8" s="136"/>
      <c r="BZ8" s="136"/>
      <c r="CA8" s="137"/>
      <c r="CB8" s="135"/>
      <c r="CC8" s="136"/>
      <c r="CD8" s="136"/>
      <c r="CE8" s="137"/>
      <c r="CF8" s="430"/>
      <c r="CG8" s="431"/>
      <c r="CH8" s="431"/>
      <c r="CI8" s="432"/>
      <c r="CJ8" s="430"/>
      <c r="CK8" s="431"/>
      <c r="CL8" s="431"/>
      <c r="CM8" s="432"/>
      <c r="CN8" s="436">
        <f t="shared" si="1"/>
        <v>0</v>
      </c>
      <c r="CO8" s="436"/>
      <c r="CP8" s="436"/>
      <c r="CQ8" s="436"/>
      <c r="CR8" s="436"/>
      <c r="CS8" s="436"/>
    </row>
    <row r="9" spans="1:171" customFormat="1" x14ac:dyDescent="0.35">
      <c r="A9" s="212">
        <v>1.1111111111111112E-2</v>
      </c>
      <c r="B9" s="95">
        <f t="shared" si="0"/>
        <v>0.29166666666197771</v>
      </c>
      <c r="C9" s="214" t="str">
        <f>IF(ISNA(VLOOKUP(D9,[2]listing!$A$1:$E$80,4,FALSE)),"NN",VLOOKUP(D9,[2]listing!$A$1:$E$80,4,FALSE))</f>
        <v>NN</v>
      </c>
      <c r="D9" s="290"/>
      <c r="E9" s="297">
        <v>36526.395833333336</v>
      </c>
      <c r="F9" s="298">
        <v>36526.718055555553</v>
      </c>
      <c r="G9" s="299">
        <v>4.1666666666666664E-2</v>
      </c>
      <c r="H9" s="222" t="str" cm="1">
        <f t="array" ref="H9">IF(SUMPRODUCT(--ISNUMBER(SEARCH(BOUTIQUES,D9))) &gt;0, "XC",IF(ISNUMBER(SEARCH("pool",D9)),"P",IF(ISNUMBER(SEARCH("int",D9)),"I",IF(ISNUMBER(SEARCH("HAP",$G$1))," "))))</f>
        <v xml:space="preserve"> </v>
      </c>
      <c r="I9" s="240"/>
      <c r="J9" s="241"/>
      <c r="K9" s="242"/>
      <c r="L9" s="135"/>
      <c r="M9" s="137" t="s">
        <v>125</v>
      </c>
      <c r="N9" s="136" t="s">
        <v>26</v>
      </c>
      <c r="O9" s="137" t="s">
        <v>26</v>
      </c>
      <c r="P9" s="135" t="s">
        <v>26</v>
      </c>
      <c r="Q9" s="136" t="s">
        <v>26</v>
      </c>
      <c r="R9" s="136" t="s">
        <v>26</v>
      </c>
      <c r="S9" s="137" t="s">
        <v>26</v>
      </c>
      <c r="T9" s="135" t="s">
        <v>26</v>
      </c>
      <c r="U9" s="136" t="s">
        <v>26</v>
      </c>
      <c r="V9" s="136" t="s">
        <v>26</v>
      </c>
      <c r="W9" s="137" t="s">
        <v>26</v>
      </c>
      <c r="X9" s="135" t="s">
        <v>26</v>
      </c>
      <c r="Y9" s="136" t="s">
        <v>26</v>
      </c>
      <c r="Z9" s="136" t="s">
        <v>26</v>
      </c>
      <c r="AA9" s="137" t="s">
        <v>26</v>
      </c>
      <c r="AB9" s="135" t="s">
        <v>25</v>
      </c>
      <c r="AC9" s="136" t="s">
        <v>25</v>
      </c>
      <c r="AD9" s="136" t="s">
        <v>25</v>
      </c>
      <c r="AE9" s="137" t="s">
        <v>26</v>
      </c>
      <c r="AF9" s="135" t="s">
        <v>26</v>
      </c>
      <c r="AG9" s="136" t="s">
        <v>26</v>
      </c>
      <c r="AH9" s="136" t="s">
        <v>26</v>
      </c>
      <c r="AI9" s="137" t="s">
        <v>26</v>
      </c>
      <c r="AJ9" s="135" t="s">
        <v>26</v>
      </c>
      <c r="AK9" s="136" t="s">
        <v>26</v>
      </c>
      <c r="AL9" s="136" t="s">
        <v>26</v>
      </c>
      <c r="AM9" s="137" t="s">
        <v>26</v>
      </c>
      <c r="AN9" s="136" t="s">
        <v>24</v>
      </c>
      <c r="AO9" s="136" t="s">
        <v>26</v>
      </c>
      <c r="AP9" s="136" t="s">
        <v>26</v>
      </c>
      <c r="AQ9" s="137" t="s">
        <v>28</v>
      </c>
      <c r="AR9" s="135" t="s">
        <v>28</v>
      </c>
      <c r="AS9" s="136" t="s">
        <v>126</v>
      </c>
      <c r="AT9" s="136"/>
      <c r="AU9" s="137"/>
      <c r="AV9" s="135"/>
      <c r="AW9" s="136"/>
      <c r="AX9" s="136"/>
      <c r="AY9" s="137"/>
      <c r="AZ9" s="135"/>
      <c r="BA9" s="136"/>
      <c r="BB9" s="136"/>
      <c r="BC9" s="137"/>
      <c r="BD9" s="135"/>
      <c r="BE9" s="136"/>
      <c r="BF9" s="136"/>
      <c r="BG9" s="137"/>
      <c r="BH9" s="135"/>
      <c r="BI9" s="136"/>
      <c r="BJ9" s="136"/>
      <c r="BK9" s="137"/>
      <c r="BL9" s="135"/>
      <c r="BM9" s="136"/>
      <c r="BN9" s="136"/>
      <c r="BO9" s="137"/>
      <c r="BP9" s="135"/>
      <c r="BQ9" s="136"/>
      <c r="BR9" s="136"/>
      <c r="BS9" s="137"/>
      <c r="BT9" s="135"/>
      <c r="BU9" s="136"/>
      <c r="BV9" s="136"/>
      <c r="BW9" s="137"/>
      <c r="BX9" s="135"/>
      <c r="BY9" s="136"/>
      <c r="BZ9" s="136"/>
      <c r="CA9" s="137"/>
      <c r="CB9" s="135"/>
      <c r="CC9" s="136"/>
      <c r="CD9" s="136"/>
      <c r="CE9" s="137"/>
      <c r="CF9" s="430"/>
      <c r="CG9" s="431"/>
      <c r="CH9" s="431"/>
      <c r="CI9" s="432"/>
      <c r="CJ9" s="430"/>
      <c r="CK9" s="431"/>
      <c r="CL9" s="431"/>
      <c r="CM9" s="432"/>
      <c r="CN9" s="436">
        <f t="shared" si="1"/>
        <v>0</v>
      </c>
      <c r="CO9" s="436"/>
      <c r="CP9" s="436"/>
      <c r="CQ9" s="436"/>
      <c r="CR9" s="436"/>
      <c r="CS9" s="436"/>
      <c r="FO9" s="223"/>
    </row>
    <row r="10" spans="1:171" customFormat="1" x14ac:dyDescent="0.35">
      <c r="A10" s="212">
        <v>1.1111111111111112E-2</v>
      </c>
      <c r="B10" s="95">
        <f t="shared" si="0"/>
        <v>0.29166666666197771</v>
      </c>
      <c r="C10" s="214" t="str">
        <f>IF(ISNA(VLOOKUP(D10,[2]listing!$A$1:$E$80,4,FALSE)),"NN",VLOOKUP(D10,[2]listing!$A$1:$E$80,4,FALSE))</f>
        <v>NN</v>
      </c>
      <c r="D10" s="245"/>
      <c r="E10" s="297">
        <v>36526.395833333336</v>
      </c>
      <c r="F10" s="298">
        <v>36526.718055555553</v>
      </c>
      <c r="G10" s="299">
        <v>4.1666666666666664E-2</v>
      </c>
      <c r="H10" s="222"/>
      <c r="I10" s="240"/>
      <c r="J10" s="241"/>
      <c r="K10" s="242"/>
      <c r="L10" s="135"/>
      <c r="M10" s="137" t="s">
        <v>125</v>
      </c>
      <c r="N10" s="136" t="s">
        <v>26</v>
      </c>
      <c r="O10" s="137" t="s">
        <v>26</v>
      </c>
      <c r="P10" s="135" t="s">
        <v>26</v>
      </c>
      <c r="Q10" s="136" t="s">
        <v>26</v>
      </c>
      <c r="R10" s="136" t="s">
        <v>26</v>
      </c>
      <c r="S10" s="137" t="s">
        <v>26</v>
      </c>
      <c r="T10" s="135" t="s">
        <v>26</v>
      </c>
      <c r="U10" s="136" t="s">
        <v>26</v>
      </c>
      <c r="V10" s="136" t="s">
        <v>26</v>
      </c>
      <c r="W10" s="137" t="s">
        <v>26</v>
      </c>
      <c r="X10" s="135" t="s">
        <v>26</v>
      </c>
      <c r="Y10" s="136" t="s">
        <v>26</v>
      </c>
      <c r="Z10" s="136" t="s">
        <v>26</v>
      </c>
      <c r="AA10" s="137" t="s">
        <v>26</v>
      </c>
      <c r="AB10" s="135" t="s">
        <v>25</v>
      </c>
      <c r="AC10" s="136" t="s">
        <v>25</v>
      </c>
      <c r="AD10" s="136" t="s">
        <v>25</v>
      </c>
      <c r="AE10" s="137" t="s">
        <v>26</v>
      </c>
      <c r="AF10" s="135" t="s">
        <v>26</v>
      </c>
      <c r="AG10" s="136" t="s">
        <v>26</v>
      </c>
      <c r="AH10" s="136" t="s">
        <v>26</v>
      </c>
      <c r="AI10" s="137" t="s">
        <v>26</v>
      </c>
      <c r="AJ10" s="135" t="s">
        <v>26</v>
      </c>
      <c r="AK10" s="136" t="s">
        <v>26</v>
      </c>
      <c r="AL10" s="136" t="s">
        <v>26</v>
      </c>
      <c r="AM10" s="137" t="s">
        <v>26</v>
      </c>
      <c r="AN10" s="136" t="s">
        <v>24</v>
      </c>
      <c r="AO10" s="136" t="s">
        <v>26</v>
      </c>
      <c r="AP10" s="136" t="s">
        <v>26</v>
      </c>
      <c r="AQ10" s="137" t="s">
        <v>28</v>
      </c>
      <c r="AR10" s="135" t="s">
        <v>28</v>
      </c>
      <c r="AS10" s="136" t="s">
        <v>126</v>
      </c>
      <c r="AT10" s="136"/>
      <c r="AU10" s="137"/>
      <c r="AV10" s="135"/>
      <c r="AW10" s="136"/>
      <c r="AX10" s="136"/>
      <c r="AY10" s="137"/>
      <c r="AZ10" s="135"/>
      <c r="BA10" s="136"/>
      <c r="BB10" s="136"/>
      <c r="BC10" s="137"/>
      <c r="BD10" s="135"/>
      <c r="BE10" s="136"/>
      <c r="BF10" s="136"/>
      <c r="BG10" s="137"/>
      <c r="BH10" s="135"/>
      <c r="BI10" s="136"/>
      <c r="BJ10" s="136"/>
      <c r="BK10" s="137"/>
      <c r="BL10" s="135"/>
      <c r="BM10" s="136"/>
      <c r="BN10" s="136"/>
      <c r="BO10" s="137"/>
      <c r="BP10" s="135"/>
      <c r="BQ10" s="136"/>
      <c r="BR10" s="136"/>
      <c r="BS10" s="137"/>
      <c r="BT10" s="135"/>
      <c r="BU10" s="136"/>
      <c r="BV10" s="136"/>
      <c r="BW10" s="137"/>
      <c r="BX10" s="135"/>
      <c r="BY10" s="136"/>
      <c r="BZ10" s="136"/>
      <c r="CA10" s="137"/>
      <c r="CB10" s="135"/>
      <c r="CC10" s="136"/>
      <c r="CD10" s="136"/>
      <c r="CE10" s="137"/>
      <c r="CF10" s="416"/>
      <c r="CG10" s="417"/>
      <c r="CH10" s="417"/>
      <c r="CI10" s="418"/>
      <c r="CJ10" s="430"/>
      <c r="CK10" s="431"/>
      <c r="CL10" s="431"/>
      <c r="CM10" s="432"/>
      <c r="CN10" s="436">
        <f t="shared" si="1"/>
        <v>0</v>
      </c>
      <c r="CO10" s="436"/>
      <c r="CP10" s="436"/>
      <c r="CQ10" s="436"/>
      <c r="CR10" s="436"/>
      <c r="CS10" s="436"/>
    </row>
    <row r="11" spans="1:171" customFormat="1" x14ac:dyDescent="0.35">
      <c r="A11" s="212">
        <v>1.1111111111111112E-2</v>
      </c>
      <c r="B11" s="95">
        <f t="shared" si="0"/>
        <v>0.29166666666197771</v>
      </c>
      <c r="C11" s="214" t="str">
        <f>IF(ISNA(VLOOKUP(D11,[2]listing!$A$1:$E$80,4,FALSE)),"NN",VLOOKUP(D11,[2]listing!$A$1:$E$80,4,FALSE))</f>
        <v>NN</v>
      </c>
      <c r="D11" s="245"/>
      <c r="E11" s="300">
        <v>36526.395833333336</v>
      </c>
      <c r="F11" s="298">
        <v>36526.718055555553</v>
      </c>
      <c r="G11" s="299">
        <v>4.1666666666666664E-2</v>
      </c>
      <c r="H11" s="222" t="str" cm="1">
        <f t="array" ref="H11">IF(SUMPRODUCT(--ISNUMBER(SEARCH(BOUTIQUES,D11))) &gt;0, "XC",IF(ISNUMBER(SEARCH("pool",D11)),"P",IF(ISNUMBER(SEARCH("int",D11)),"I",IF(ISNUMBER(SEARCH("HAP",$G$1))," "))))</f>
        <v xml:space="preserve"> </v>
      </c>
      <c r="I11" s="240"/>
      <c r="J11" s="241"/>
      <c r="K11" s="242"/>
      <c r="L11" s="135"/>
      <c r="M11" s="137" t="s">
        <v>125</v>
      </c>
      <c r="N11" s="136" t="s">
        <v>26</v>
      </c>
      <c r="O11" s="137" t="s">
        <v>26</v>
      </c>
      <c r="P11" s="135" t="s">
        <v>26</v>
      </c>
      <c r="Q11" s="136" t="s">
        <v>26</v>
      </c>
      <c r="R11" s="136" t="s">
        <v>26</v>
      </c>
      <c r="S11" s="137" t="s">
        <v>26</v>
      </c>
      <c r="T11" s="135" t="s">
        <v>26</v>
      </c>
      <c r="U11" s="136" t="s">
        <v>26</v>
      </c>
      <c r="V11" s="136" t="s">
        <v>26</v>
      </c>
      <c r="W11" s="137" t="s">
        <v>26</v>
      </c>
      <c r="X11" s="135" t="s">
        <v>26</v>
      </c>
      <c r="Y11" s="136" t="s">
        <v>26</v>
      </c>
      <c r="Z11" s="136" t="s">
        <v>26</v>
      </c>
      <c r="AA11" s="137" t="s">
        <v>26</v>
      </c>
      <c r="AB11" s="135" t="s">
        <v>25</v>
      </c>
      <c r="AC11" s="136" t="s">
        <v>25</v>
      </c>
      <c r="AD11" s="136" t="s">
        <v>25</v>
      </c>
      <c r="AE11" s="137" t="s">
        <v>26</v>
      </c>
      <c r="AF11" s="135" t="s">
        <v>26</v>
      </c>
      <c r="AG11" s="136" t="s">
        <v>26</v>
      </c>
      <c r="AH11" s="136" t="s">
        <v>26</v>
      </c>
      <c r="AI11" s="137" t="s">
        <v>26</v>
      </c>
      <c r="AJ11" s="135" t="s">
        <v>26</v>
      </c>
      <c r="AK11" s="136" t="s">
        <v>26</v>
      </c>
      <c r="AL11" s="136" t="s">
        <v>26</v>
      </c>
      <c r="AM11" s="137" t="s">
        <v>26</v>
      </c>
      <c r="AN11" s="136" t="s">
        <v>24</v>
      </c>
      <c r="AO11" s="136" t="s">
        <v>26</v>
      </c>
      <c r="AP11" s="136" t="s">
        <v>26</v>
      </c>
      <c r="AQ11" s="137" t="s">
        <v>28</v>
      </c>
      <c r="AR11" s="135" t="s">
        <v>28</v>
      </c>
      <c r="AS11" s="136" t="s">
        <v>126</v>
      </c>
      <c r="AT11" s="136"/>
      <c r="AU11" s="137"/>
      <c r="AV11" s="135"/>
      <c r="AW11" s="136"/>
      <c r="AX11" s="136"/>
      <c r="AY11" s="137"/>
      <c r="AZ11" s="135"/>
      <c r="BA11" s="136"/>
      <c r="BB11" s="136"/>
      <c r="BC11" s="137"/>
      <c r="BD11" s="135"/>
      <c r="BE11" s="136"/>
      <c r="BF11" s="136"/>
      <c r="BG11" s="137"/>
      <c r="BH11" s="135"/>
      <c r="BI11" s="136"/>
      <c r="BJ11" s="136"/>
      <c r="BK11" s="137"/>
      <c r="BL11" s="135"/>
      <c r="BM11" s="136"/>
      <c r="BN11" s="136"/>
      <c r="BO11" s="137"/>
      <c r="BP11" s="135"/>
      <c r="BQ11" s="136"/>
      <c r="BR11" s="136"/>
      <c r="BS11" s="137"/>
      <c r="BT11" s="135"/>
      <c r="BU11" s="136"/>
      <c r="BV11" s="136"/>
      <c r="BW11" s="137"/>
      <c r="BX11" s="135"/>
      <c r="BY11" s="136"/>
      <c r="BZ11" s="136"/>
      <c r="CA11" s="137"/>
      <c r="CB11" s="135"/>
      <c r="CC11" s="136"/>
      <c r="CD11" s="136"/>
      <c r="CE11" s="137"/>
      <c r="CF11" s="416"/>
      <c r="CG11" s="417"/>
      <c r="CH11" s="417"/>
      <c r="CI11" s="418"/>
      <c r="CJ11" s="430"/>
      <c r="CK11" s="431"/>
      <c r="CL11" s="431"/>
      <c r="CM11" s="432"/>
      <c r="CN11" s="436">
        <f t="shared" si="1"/>
        <v>0</v>
      </c>
      <c r="CO11" s="436"/>
      <c r="CP11" s="436"/>
      <c r="CQ11" s="436"/>
      <c r="CR11" s="436"/>
      <c r="CS11" s="436"/>
      <c r="FO11" s="223"/>
    </row>
    <row r="12" spans="1:171" customFormat="1" x14ac:dyDescent="0.35">
      <c r="A12" s="212">
        <v>1.1111111111111112E-2</v>
      </c>
      <c r="B12" s="95">
        <f t="shared" si="0"/>
        <v>0.29166666666197771</v>
      </c>
      <c r="C12" s="214" t="str">
        <f>IF(ISNA(VLOOKUP(D12,[2]listing!$A$1:$E$80,4,FALSE)),"NN",VLOOKUP(D12,[2]listing!$A$1:$E$80,4,FALSE))</f>
        <v>NN</v>
      </c>
      <c r="D12" s="245"/>
      <c r="E12" s="297">
        <v>36526.395833333336</v>
      </c>
      <c r="F12" s="301">
        <v>36526.718055555553</v>
      </c>
      <c r="G12" s="299">
        <v>4.1666666666666664E-2</v>
      </c>
      <c r="H12" s="222" t="str" cm="1">
        <f t="array" ref="H12">IF(SUMPRODUCT(--ISNUMBER(SEARCH(BOUTIQUES,D12))) &gt;0, "XC",IF(ISNUMBER(SEARCH("pool",D12)),"P",IF(ISNUMBER(SEARCH("int",D12)),"I",IF(ISNUMBER(SEARCH("HAP",$G$1))," "))))</f>
        <v xml:space="preserve"> </v>
      </c>
      <c r="I12" s="240"/>
      <c r="J12" s="241"/>
      <c r="K12" s="242"/>
      <c r="L12" s="135"/>
      <c r="M12" s="137" t="s">
        <v>125</v>
      </c>
      <c r="N12" s="136" t="s">
        <v>26</v>
      </c>
      <c r="O12" s="137" t="s">
        <v>26</v>
      </c>
      <c r="P12" s="135" t="s">
        <v>26</v>
      </c>
      <c r="Q12" s="136" t="s">
        <v>26</v>
      </c>
      <c r="R12" s="136" t="s">
        <v>26</v>
      </c>
      <c r="S12" s="137" t="s">
        <v>26</v>
      </c>
      <c r="T12" s="135" t="s">
        <v>26</v>
      </c>
      <c r="U12" s="136" t="s">
        <v>26</v>
      </c>
      <c r="V12" s="136" t="s">
        <v>26</v>
      </c>
      <c r="W12" s="137" t="s">
        <v>26</v>
      </c>
      <c r="X12" s="135" t="s">
        <v>26</v>
      </c>
      <c r="Y12" s="136" t="s">
        <v>26</v>
      </c>
      <c r="Z12" s="136" t="s">
        <v>26</v>
      </c>
      <c r="AA12" s="137" t="s">
        <v>26</v>
      </c>
      <c r="AB12" s="135" t="s">
        <v>25</v>
      </c>
      <c r="AC12" s="136" t="s">
        <v>25</v>
      </c>
      <c r="AD12" s="136" t="s">
        <v>25</v>
      </c>
      <c r="AE12" s="137" t="s">
        <v>26</v>
      </c>
      <c r="AF12" s="135" t="s">
        <v>26</v>
      </c>
      <c r="AG12" s="136" t="s">
        <v>26</v>
      </c>
      <c r="AH12" s="136" t="s">
        <v>26</v>
      </c>
      <c r="AI12" s="137" t="s">
        <v>26</v>
      </c>
      <c r="AJ12" s="135" t="s">
        <v>26</v>
      </c>
      <c r="AK12" s="136" t="s">
        <v>26</v>
      </c>
      <c r="AL12" s="136" t="s">
        <v>26</v>
      </c>
      <c r="AM12" s="137" t="s">
        <v>26</v>
      </c>
      <c r="AN12" s="136" t="s">
        <v>24</v>
      </c>
      <c r="AO12" s="136" t="s">
        <v>26</v>
      </c>
      <c r="AP12" s="136" t="s">
        <v>26</v>
      </c>
      <c r="AQ12" s="137" t="s">
        <v>28</v>
      </c>
      <c r="AR12" s="135" t="s">
        <v>28</v>
      </c>
      <c r="AS12" s="136" t="s">
        <v>126</v>
      </c>
      <c r="AT12" s="136"/>
      <c r="AU12" s="137"/>
      <c r="AV12" s="135"/>
      <c r="AW12" s="136"/>
      <c r="AX12" s="136"/>
      <c r="AY12" s="137"/>
      <c r="AZ12" s="135"/>
      <c r="BA12" s="136"/>
      <c r="BB12" s="136"/>
      <c r="BC12" s="137"/>
      <c r="BD12" s="135"/>
      <c r="BE12" s="136"/>
      <c r="BF12" s="136"/>
      <c r="BG12" s="137"/>
      <c r="BH12" s="135"/>
      <c r="BI12" s="136"/>
      <c r="BJ12" s="136"/>
      <c r="BK12" s="137"/>
      <c r="BL12" s="135"/>
      <c r="BM12" s="136"/>
      <c r="BN12" s="136"/>
      <c r="BO12" s="137"/>
      <c r="BP12" s="135"/>
      <c r="BQ12" s="136"/>
      <c r="BR12" s="136"/>
      <c r="BS12" s="137"/>
      <c r="BT12" s="135"/>
      <c r="BU12" s="136"/>
      <c r="BV12" s="136"/>
      <c r="BW12" s="137"/>
      <c r="BX12" s="135"/>
      <c r="BY12" s="136"/>
      <c r="BZ12" s="136"/>
      <c r="CA12" s="137"/>
      <c r="CB12" s="135"/>
      <c r="CC12" s="136"/>
      <c r="CD12" s="136"/>
      <c r="CE12" s="137"/>
      <c r="CF12" s="416"/>
      <c r="CG12" s="417"/>
      <c r="CH12" s="417"/>
      <c r="CI12" s="418"/>
      <c r="CJ12" s="430"/>
      <c r="CK12" s="431"/>
      <c r="CL12" s="431"/>
      <c r="CM12" s="432"/>
      <c r="CN12" s="436">
        <f t="shared" si="1"/>
        <v>0</v>
      </c>
      <c r="CO12" s="436"/>
      <c r="CP12" s="436"/>
      <c r="CQ12" s="436"/>
      <c r="CR12" s="436"/>
      <c r="CS12" s="436"/>
    </row>
    <row r="13" spans="1:171" customFormat="1" x14ac:dyDescent="0.35">
      <c r="A13" s="212">
        <v>1.1111111111111112E-2</v>
      </c>
      <c r="B13" s="95">
        <f t="shared" si="0"/>
        <v>0.33333333333349502</v>
      </c>
      <c r="C13" s="214" t="str">
        <f>IF(ISNA(VLOOKUP(D13,[2]listing!$A$1:$E$80,4,FALSE)),"NN",VLOOKUP(D13,[2]listing!$A$1:$E$80,4,FALSE))</f>
        <v>NN</v>
      </c>
      <c r="D13" s="245"/>
      <c r="E13" s="297">
        <v>36526.395833333336</v>
      </c>
      <c r="F13" s="301">
        <v>36526.759722222225</v>
      </c>
      <c r="G13" s="299">
        <v>4.1666666666666664E-2</v>
      </c>
      <c r="H13" s="222"/>
      <c r="I13" s="240"/>
      <c r="J13" s="241"/>
      <c r="K13" s="242"/>
      <c r="L13" s="135"/>
      <c r="M13" s="137" t="s">
        <v>125</v>
      </c>
      <c r="N13" s="136" t="s">
        <v>26</v>
      </c>
      <c r="O13" s="137" t="s">
        <v>26</v>
      </c>
      <c r="P13" s="135" t="s">
        <v>26</v>
      </c>
      <c r="Q13" s="136" t="s">
        <v>26</v>
      </c>
      <c r="R13" s="136" t="s">
        <v>26</v>
      </c>
      <c r="S13" s="137" t="s">
        <v>26</v>
      </c>
      <c r="T13" s="135" t="s">
        <v>26</v>
      </c>
      <c r="U13" s="136" t="s">
        <v>26</v>
      </c>
      <c r="V13" s="136" t="s">
        <v>26</v>
      </c>
      <c r="W13" s="137" t="s">
        <v>26</v>
      </c>
      <c r="X13" s="135" t="s">
        <v>26</v>
      </c>
      <c r="Y13" s="136" t="s">
        <v>26</v>
      </c>
      <c r="Z13" s="136" t="s">
        <v>26</v>
      </c>
      <c r="AA13" s="137" t="s">
        <v>26</v>
      </c>
      <c r="AB13" s="135" t="s">
        <v>25</v>
      </c>
      <c r="AC13" s="136" t="s">
        <v>25</v>
      </c>
      <c r="AD13" s="136" t="s">
        <v>25</v>
      </c>
      <c r="AE13" s="137" t="s">
        <v>26</v>
      </c>
      <c r="AF13" s="135" t="s">
        <v>26</v>
      </c>
      <c r="AG13" s="136" t="s">
        <v>26</v>
      </c>
      <c r="AH13" s="136" t="s">
        <v>26</v>
      </c>
      <c r="AI13" s="137" t="s">
        <v>26</v>
      </c>
      <c r="AJ13" s="135" t="s">
        <v>26</v>
      </c>
      <c r="AK13" s="136" t="s">
        <v>26</v>
      </c>
      <c r="AL13" s="136" t="s">
        <v>26</v>
      </c>
      <c r="AM13" s="137" t="s">
        <v>26</v>
      </c>
      <c r="AN13" s="136" t="s">
        <v>26</v>
      </c>
      <c r="AO13" s="136" t="s">
        <v>26</v>
      </c>
      <c r="AP13" s="136" t="s">
        <v>26</v>
      </c>
      <c r="AQ13" s="137" t="s">
        <v>26</v>
      </c>
      <c r="AR13" s="135" t="s">
        <v>24</v>
      </c>
      <c r="AS13" s="136" t="s">
        <v>26</v>
      </c>
      <c r="AT13" s="136" t="s">
        <v>26</v>
      </c>
      <c r="AU13" s="137" t="s">
        <v>28</v>
      </c>
      <c r="AV13" s="135" t="s">
        <v>28</v>
      </c>
      <c r="AW13" s="136" t="s">
        <v>126</v>
      </c>
      <c r="AX13" s="136"/>
      <c r="AY13" s="137"/>
      <c r="AZ13" s="135"/>
      <c r="BA13" s="136"/>
      <c r="BB13" s="136"/>
      <c r="BC13" s="137"/>
      <c r="BD13" s="135"/>
      <c r="BE13" s="136"/>
      <c r="BF13" s="136"/>
      <c r="BG13" s="137"/>
      <c r="BH13" s="135"/>
      <c r="BI13" s="136"/>
      <c r="BJ13" s="136"/>
      <c r="BK13" s="137"/>
      <c r="BL13" s="135"/>
      <c r="BM13" s="136"/>
      <c r="BN13" s="136"/>
      <c r="BO13" s="137"/>
      <c r="BP13" s="135"/>
      <c r="BQ13" s="136"/>
      <c r="BR13" s="136"/>
      <c r="BS13" s="137"/>
      <c r="BT13" s="135"/>
      <c r="BU13" s="136"/>
      <c r="BV13" s="136"/>
      <c r="BW13" s="137"/>
      <c r="BX13" s="135"/>
      <c r="BY13" s="136"/>
      <c r="BZ13" s="136"/>
      <c r="CA13" s="137"/>
      <c r="CB13" s="135"/>
      <c r="CC13" s="136"/>
      <c r="CD13" s="136"/>
      <c r="CE13" s="137"/>
      <c r="CF13" s="416"/>
      <c r="CG13" s="417"/>
      <c r="CH13" s="417"/>
      <c r="CI13" s="418"/>
      <c r="CJ13" s="416"/>
      <c r="CK13" s="417"/>
      <c r="CL13" s="417"/>
      <c r="CM13" s="418"/>
      <c r="CN13" s="436">
        <f t="shared" si="1"/>
        <v>0</v>
      </c>
      <c r="CO13" s="436"/>
      <c r="CP13" s="436"/>
      <c r="CQ13" s="436"/>
      <c r="CR13" s="436"/>
      <c r="CS13" s="436"/>
    </row>
    <row r="14" spans="1:171" customFormat="1" x14ac:dyDescent="0.35">
      <c r="A14" s="212">
        <v>1.1111111111111112E-2</v>
      </c>
      <c r="B14" s="95">
        <f t="shared" si="0"/>
        <v>0.29166666666197771</v>
      </c>
      <c r="C14" s="214" t="str">
        <f>IF(ISNA(VLOOKUP(D14,[2]listing!$A$1:$E$80,4,FALSE)),"NN",VLOOKUP(D14,[2]listing!$A$1:$E$80,4,FALSE))</f>
        <v>NN</v>
      </c>
      <c r="D14" s="245"/>
      <c r="E14" s="302">
        <v>36526.458333333336</v>
      </c>
      <c r="F14" s="303">
        <v>36526.780555555553</v>
      </c>
      <c r="G14" s="304">
        <v>4.1666666666666664E-2</v>
      </c>
      <c r="H14" s="222"/>
      <c r="I14" s="243"/>
      <c r="J14" s="136"/>
      <c r="K14" s="137"/>
      <c r="L14" s="135"/>
      <c r="M14" s="136"/>
      <c r="N14" s="136"/>
      <c r="O14" s="137"/>
      <c r="P14" s="135"/>
      <c r="Q14" s="136"/>
      <c r="R14" s="136"/>
      <c r="S14" s="137" t="s">
        <v>83</v>
      </c>
      <c r="T14" s="244" t="s">
        <v>26</v>
      </c>
      <c r="U14" s="136" t="s">
        <v>26</v>
      </c>
      <c r="V14" s="136" t="s">
        <v>26</v>
      </c>
      <c r="W14" s="137" t="s">
        <v>26</v>
      </c>
      <c r="X14" s="135" t="s">
        <v>26</v>
      </c>
      <c r="Y14" s="136" t="s">
        <v>26</v>
      </c>
      <c r="Z14" s="136" t="s">
        <v>26</v>
      </c>
      <c r="AA14" s="137" t="s">
        <v>26</v>
      </c>
      <c r="AB14" s="135" t="s">
        <v>26</v>
      </c>
      <c r="AC14" s="136" t="s">
        <v>26</v>
      </c>
      <c r="AD14" s="136" t="s">
        <v>26</v>
      </c>
      <c r="AE14" s="137" t="s">
        <v>26</v>
      </c>
      <c r="AF14" s="135" t="s">
        <v>25</v>
      </c>
      <c r="AG14" s="136" t="s">
        <v>25</v>
      </c>
      <c r="AH14" s="136" t="s">
        <v>25</v>
      </c>
      <c r="AI14" s="137" t="s">
        <v>26</v>
      </c>
      <c r="AJ14" s="135" t="s">
        <v>26</v>
      </c>
      <c r="AK14" s="136" t="s">
        <v>26</v>
      </c>
      <c r="AL14" s="136" t="s">
        <v>26</v>
      </c>
      <c r="AM14" s="137" t="s">
        <v>26</v>
      </c>
      <c r="AN14" s="135" t="s">
        <v>26</v>
      </c>
      <c r="AO14" s="136" t="s">
        <v>26</v>
      </c>
      <c r="AP14" s="136" t="s">
        <v>26</v>
      </c>
      <c r="AQ14" s="137" t="s">
        <v>26</v>
      </c>
      <c r="AR14" s="135" t="s">
        <v>26</v>
      </c>
      <c r="AS14" s="136" t="s">
        <v>26</v>
      </c>
      <c r="AT14" s="136" t="s">
        <v>26</v>
      </c>
      <c r="AU14" s="137" t="s">
        <v>26</v>
      </c>
      <c r="AV14" s="245" t="s">
        <v>24</v>
      </c>
      <c r="AW14" s="136" t="s">
        <v>28</v>
      </c>
      <c r="AX14" s="136" t="s">
        <v>28</v>
      </c>
      <c r="AY14" s="137" t="s">
        <v>82</v>
      </c>
      <c r="AZ14" s="135"/>
      <c r="BA14" s="136"/>
      <c r="BB14" s="136"/>
      <c r="BC14" s="137"/>
      <c r="BD14" s="135"/>
      <c r="BE14" s="136"/>
      <c r="BF14" s="136"/>
      <c r="BG14" s="137"/>
      <c r="BH14" s="135"/>
      <c r="BI14" s="136"/>
      <c r="BJ14" s="136"/>
      <c r="BK14" s="137"/>
      <c r="BL14" s="135"/>
      <c r="BM14" s="136"/>
      <c r="BN14" s="136"/>
      <c r="BO14" s="137"/>
      <c r="BP14" s="135"/>
      <c r="BQ14" s="136"/>
      <c r="BR14" s="136"/>
      <c r="BS14" s="137"/>
      <c r="BT14" s="135"/>
      <c r="BU14" s="136"/>
      <c r="BV14" s="136"/>
      <c r="BW14" s="137"/>
      <c r="BX14" s="135"/>
      <c r="BY14" s="136"/>
      <c r="BZ14" s="136"/>
      <c r="CA14" s="137"/>
      <c r="CB14" s="135"/>
      <c r="CC14" s="136"/>
      <c r="CD14" s="136"/>
      <c r="CE14" s="137"/>
      <c r="CF14" s="430"/>
      <c r="CG14" s="431"/>
      <c r="CH14" s="431"/>
      <c r="CI14" s="432"/>
      <c r="CJ14" s="430"/>
      <c r="CK14" s="431"/>
      <c r="CL14" s="431"/>
      <c r="CM14" s="432"/>
      <c r="CN14" s="436">
        <f t="shared" si="1"/>
        <v>0</v>
      </c>
      <c r="CO14" s="436"/>
      <c r="CP14" s="436"/>
      <c r="CQ14" s="436"/>
      <c r="CR14" s="436"/>
      <c r="CS14" s="436"/>
    </row>
    <row r="15" spans="1:171" customFormat="1" x14ac:dyDescent="0.35">
      <c r="A15" s="212">
        <v>1.1111111111111112E-2</v>
      </c>
      <c r="B15" s="95">
        <f t="shared" si="0"/>
        <v>0.29166666666197771</v>
      </c>
      <c r="C15" s="214" t="str">
        <f>IF(ISNA(VLOOKUP(D15,[2]listing!$A$1:$E$80,4,FALSE)),"NN",VLOOKUP(D15,[2]listing!$A$1:$E$80,4,FALSE))</f>
        <v>NN</v>
      </c>
      <c r="D15" s="245"/>
      <c r="E15" s="302">
        <v>36526.458333333336</v>
      </c>
      <c r="F15" s="303">
        <v>36526.780555555553</v>
      </c>
      <c r="G15" s="304">
        <v>4.1666666666666664E-2</v>
      </c>
      <c r="H15" s="222" t="str" cm="1">
        <f t="array" ref="H15">IF(SUMPRODUCT(--ISNUMBER(SEARCH(BOUTIQUES,D15))) &gt;0, "XC",IF(ISNUMBER(SEARCH("pool",D15)),"P",IF(ISNUMBER(SEARCH("int",D15)),"I",IF(ISNUMBER(SEARCH("HAP",$G$1))," "))))</f>
        <v xml:space="preserve"> </v>
      </c>
      <c r="I15" s="243"/>
      <c r="J15" s="136"/>
      <c r="K15" s="137"/>
      <c r="L15" s="135"/>
      <c r="M15" s="136"/>
      <c r="N15" s="136"/>
      <c r="O15" s="137"/>
      <c r="P15" s="135"/>
      <c r="Q15" s="136"/>
      <c r="R15" s="136"/>
      <c r="S15" s="137" t="s">
        <v>83</v>
      </c>
      <c r="T15" s="244" t="s">
        <v>26</v>
      </c>
      <c r="U15" s="136" t="s">
        <v>26</v>
      </c>
      <c r="V15" s="136" t="s">
        <v>26</v>
      </c>
      <c r="W15" s="137" t="s">
        <v>26</v>
      </c>
      <c r="X15" s="135" t="s">
        <v>26</v>
      </c>
      <c r="Y15" s="136" t="s">
        <v>26</v>
      </c>
      <c r="Z15" s="136" t="s">
        <v>26</v>
      </c>
      <c r="AA15" s="137" t="s">
        <v>26</v>
      </c>
      <c r="AB15" s="135" t="s">
        <v>26</v>
      </c>
      <c r="AC15" s="136" t="s">
        <v>26</v>
      </c>
      <c r="AD15" s="136" t="s">
        <v>26</v>
      </c>
      <c r="AE15" s="137" t="s">
        <v>26</v>
      </c>
      <c r="AF15" s="135" t="s">
        <v>25</v>
      </c>
      <c r="AG15" s="136" t="s">
        <v>25</v>
      </c>
      <c r="AH15" s="136" t="s">
        <v>25</v>
      </c>
      <c r="AI15" s="137" t="s">
        <v>26</v>
      </c>
      <c r="AJ15" s="135" t="s">
        <v>26</v>
      </c>
      <c r="AK15" s="136" t="s">
        <v>26</v>
      </c>
      <c r="AL15" s="136" t="s">
        <v>26</v>
      </c>
      <c r="AM15" s="137" t="s">
        <v>26</v>
      </c>
      <c r="AN15" s="135" t="s">
        <v>26</v>
      </c>
      <c r="AO15" s="136" t="s">
        <v>26</v>
      </c>
      <c r="AP15" s="136" t="s">
        <v>26</v>
      </c>
      <c r="AQ15" s="137" t="s">
        <v>26</v>
      </c>
      <c r="AR15" s="135" t="s">
        <v>26</v>
      </c>
      <c r="AS15" s="136" t="s">
        <v>26</v>
      </c>
      <c r="AT15" s="136" t="s">
        <v>26</v>
      </c>
      <c r="AU15" s="137" t="s">
        <v>26</v>
      </c>
      <c r="AV15" s="245" t="s">
        <v>24</v>
      </c>
      <c r="AW15" s="136" t="s">
        <v>28</v>
      </c>
      <c r="AX15" s="136" t="s">
        <v>28</v>
      </c>
      <c r="AY15" s="137" t="s">
        <v>82</v>
      </c>
      <c r="AZ15" s="135"/>
      <c r="BA15" s="136"/>
      <c r="BB15" s="136"/>
      <c r="BC15" s="137"/>
      <c r="BD15" s="135"/>
      <c r="BE15" s="136"/>
      <c r="BF15" s="136"/>
      <c r="BG15" s="137"/>
      <c r="BH15" s="135"/>
      <c r="BI15" s="136"/>
      <c r="BJ15" s="136"/>
      <c r="BK15" s="137"/>
      <c r="BL15" s="135"/>
      <c r="BM15" s="136"/>
      <c r="BN15" s="136"/>
      <c r="BO15" s="137"/>
      <c r="BP15" s="135"/>
      <c r="BQ15" s="136"/>
      <c r="BR15" s="136"/>
      <c r="BS15" s="137"/>
      <c r="BT15" s="135"/>
      <c r="BU15" s="136"/>
      <c r="BV15" s="136"/>
      <c r="BW15" s="137"/>
      <c r="BX15" s="135"/>
      <c r="BY15" s="136"/>
      <c r="BZ15" s="136"/>
      <c r="CA15" s="137"/>
      <c r="CB15" s="229"/>
      <c r="CC15" s="227"/>
      <c r="CD15" s="227"/>
      <c r="CE15" s="228"/>
      <c r="CF15" s="416"/>
      <c r="CG15" s="417"/>
      <c r="CH15" s="417"/>
      <c r="CI15" s="418"/>
      <c r="CJ15" s="416"/>
      <c r="CK15" s="417"/>
      <c r="CL15" s="417"/>
      <c r="CM15" s="418"/>
      <c r="CN15" s="436">
        <f t="shared" si="1"/>
        <v>0</v>
      </c>
      <c r="CO15" s="436"/>
      <c r="CP15" s="436"/>
      <c r="CQ15" s="436"/>
      <c r="CR15" s="436"/>
      <c r="CS15" s="436"/>
    </row>
    <row r="16" spans="1:171" customFormat="1" x14ac:dyDescent="0.35">
      <c r="A16" s="212">
        <v>1.1111111111111112E-2</v>
      </c>
      <c r="B16" s="95">
        <f t="shared" si="0"/>
        <v>0.29166666666197771</v>
      </c>
      <c r="C16" s="214" t="str">
        <f>IF(ISNA(VLOOKUP(D16,[2]listing!$A$1:$E$80,4,FALSE)),"NN",VLOOKUP(D16,[2]listing!$A$1:$E$80,4,FALSE))</f>
        <v>NN</v>
      </c>
      <c r="D16" s="245"/>
      <c r="E16" s="302">
        <v>36526.458333333336</v>
      </c>
      <c r="F16" s="303">
        <v>36526.780555555553</v>
      </c>
      <c r="G16" s="304">
        <v>4.1666666666666664E-2</v>
      </c>
      <c r="H16" s="222" t="str" cm="1">
        <f t="array" ref="H16">IF(SUMPRODUCT(--ISNUMBER(SEARCH(BOUTIQUES,D16))) &gt;0, "XC",IF(ISNUMBER(SEARCH("pool",D16)),"P",IF(ISNUMBER(SEARCH("int",D16)),"I",IF(ISNUMBER(SEARCH("HAP",$G$1))," "))))</f>
        <v xml:space="preserve"> </v>
      </c>
      <c r="I16" s="243"/>
      <c r="J16" s="136"/>
      <c r="K16" s="137"/>
      <c r="L16" s="135"/>
      <c r="M16" s="136"/>
      <c r="N16" s="136"/>
      <c r="O16" s="137"/>
      <c r="P16" s="135"/>
      <c r="Q16" s="136"/>
      <c r="R16" s="136"/>
      <c r="S16" s="137" t="s">
        <v>125</v>
      </c>
      <c r="T16" s="244" t="s">
        <v>26</v>
      </c>
      <c r="U16" s="136" t="s">
        <v>26</v>
      </c>
      <c r="V16" s="136" t="s">
        <v>26</v>
      </c>
      <c r="W16" s="137" t="s">
        <v>26</v>
      </c>
      <c r="X16" s="135" t="s">
        <v>26</v>
      </c>
      <c r="Y16" s="136" t="s">
        <v>26</v>
      </c>
      <c r="Z16" s="136" t="s">
        <v>26</v>
      </c>
      <c r="AA16" s="137" t="s">
        <v>26</v>
      </c>
      <c r="AB16" s="135" t="s">
        <v>26</v>
      </c>
      <c r="AC16" s="136" t="s">
        <v>26</v>
      </c>
      <c r="AD16" s="136" t="s">
        <v>26</v>
      </c>
      <c r="AE16" s="137" t="s">
        <v>26</v>
      </c>
      <c r="AF16" s="135" t="s">
        <v>25</v>
      </c>
      <c r="AG16" s="136" t="s">
        <v>25</v>
      </c>
      <c r="AH16" s="136" t="s">
        <v>25</v>
      </c>
      <c r="AI16" s="137" t="s">
        <v>26</v>
      </c>
      <c r="AJ16" s="135" t="s">
        <v>26</v>
      </c>
      <c r="AK16" s="136" t="s">
        <v>26</v>
      </c>
      <c r="AL16" s="136" t="s">
        <v>26</v>
      </c>
      <c r="AM16" s="137" t="s">
        <v>26</v>
      </c>
      <c r="AN16" s="135" t="s">
        <v>26</v>
      </c>
      <c r="AO16" s="136" t="s">
        <v>26</v>
      </c>
      <c r="AP16" s="136" t="s">
        <v>26</v>
      </c>
      <c r="AQ16" s="137" t="s">
        <v>26</v>
      </c>
      <c r="AR16" s="135" t="s">
        <v>26</v>
      </c>
      <c r="AS16" s="136" t="s">
        <v>26</v>
      </c>
      <c r="AT16" s="136" t="s">
        <v>26</v>
      </c>
      <c r="AU16" s="137" t="s">
        <v>26</v>
      </c>
      <c r="AV16" s="245" t="s">
        <v>24</v>
      </c>
      <c r="AW16" s="136" t="s">
        <v>28</v>
      </c>
      <c r="AX16" s="136" t="s">
        <v>28</v>
      </c>
      <c r="AY16" s="137" t="s">
        <v>126</v>
      </c>
      <c r="AZ16" s="135"/>
      <c r="BA16" s="136"/>
      <c r="BB16" s="136"/>
      <c r="BC16" s="137"/>
      <c r="BD16" s="135"/>
      <c r="BE16" s="136"/>
      <c r="BF16" s="136"/>
      <c r="BG16" s="137"/>
      <c r="BH16" s="135"/>
      <c r="BI16" s="136"/>
      <c r="BJ16" s="136"/>
      <c r="BK16" s="137"/>
      <c r="BL16" s="135"/>
      <c r="BM16" s="136"/>
      <c r="BN16" s="136"/>
      <c r="BO16" s="137"/>
      <c r="BP16" s="135"/>
      <c r="BQ16" s="136"/>
      <c r="BR16" s="136"/>
      <c r="BS16" s="137"/>
      <c r="BT16" s="135"/>
      <c r="BU16" s="136"/>
      <c r="BV16" s="136"/>
      <c r="BW16" s="137"/>
      <c r="BX16" s="135"/>
      <c r="BY16" s="136"/>
      <c r="BZ16" s="136"/>
      <c r="CA16" s="137"/>
      <c r="CB16" s="135"/>
      <c r="CC16" s="136"/>
      <c r="CD16" s="136"/>
      <c r="CE16" s="137"/>
      <c r="CF16" s="416"/>
      <c r="CG16" s="417"/>
      <c r="CH16" s="417"/>
      <c r="CI16" s="418"/>
      <c r="CJ16" s="430"/>
      <c r="CK16" s="431"/>
      <c r="CL16" s="431"/>
      <c r="CM16" s="432"/>
      <c r="CN16" s="436">
        <f t="shared" si="1"/>
        <v>0</v>
      </c>
      <c r="CO16" s="436"/>
      <c r="CP16" s="436"/>
      <c r="CQ16" s="436"/>
      <c r="CR16" s="436"/>
      <c r="CS16" s="436"/>
    </row>
    <row r="17" spans="1:97" customFormat="1" x14ac:dyDescent="0.35">
      <c r="A17" s="212">
        <v>1.1111111111111112E-2</v>
      </c>
      <c r="B17" s="95">
        <f t="shared" si="0"/>
        <v>0.29166666666925367</v>
      </c>
      <c r="C17" s="214" t="str">
        <f>IF(ISNA(VLOOKUP(D17,[2]listing!$A$1:$E$80,4,FALSE)),"NN",VLOOKUP(D17,[2]listing!$A$1:$E$80,4,FALSE))</f>
        <v>NN</v>
      </c>
      <c r="D17" s="245"/>
      <c r="E17" s="300">
        <v>36526.490277777775</v>
      </c>
      <c r="F17" s="298">
        <v>36526.8125</v>
      </c>
      <c r="G17" s="299">
        <v>4.1666666666666664E-2</v>
      </c>
      <c r="H17" s="222" t="str" cm="1">
        <f t="array" ref="H17">IF(SUMPRODUCT(--ISNUMBER(SEARCH(BOUTIQUES,D17))) &gt;0, "XC",IF(ISNUMBER(SEARCH("pool",D17)),"P",IF(ISNUMBER(SEARCH("int",D17)),"I",IF(ISNUMBER(SEARCH("HAP",$G$1))," "))))</f>
        <v xml:space="preserve"> </v>
      </c>
      <c r="I17" s="243"/>
      <c r="J17" s="136"/>
      <c r="K17" s="137"/>
      <c r="L17" s="135"/>
      <c r="M17" s="136"/>
      <c r="N17" s="136"/>
      <c r="O17" s="137"/>
      <c r="P17" s="135"/>
      <c r="Q17" s="136"/>
      <c r="R17" s="136"/>
      <c r="S17" s="137"/>
      <c r="T17" s="135"/>
      <c r="U17" s="136"/>
      <c r="V17" s="136" t="s">
        <v>83</v>
      </c>
      <c r="W17" s="246" t="s">
        <v>26</v>
      </c>
      <c r="X17" s="135" t="s">
        <v>26</v>
      </c>
      <c r="Y17" s="136" t="s">
        <v>26</v>
      </c>
      <c r="Z17" s="136" t="s">
        <v>26</v>
      </c>
      <c r="AA17" s="137" t="s">
        <v>26</v>
      </c>
      <c r="AB17" s="135" t="s">
        <v>26</v>
      </c>
      <c r="AC17" s="136" t="s">
        <v>26</v>
      </c>
      <c r="AD17" s="136" t="s">
        <v>26</v>
      </c>
      <c r="AE17" s="137" t="s">
        <v>26</v>
      </c>
      <c r="AF17" s="135" t="s">
        <v>26</v>
      </c>
      <c r="AG17" s="136" t="s">
        <v>26</v>
      </c>
      <c r="AH17" s="136" t="s">
        <v>26</v>
      </c>
      <c r="AI17" s="137" t="s">
        <v>26</v>
      </c>
      <c r="AJ17" s="135" t="s">
        <v>25</v>
      </c>
      <c r="AK17" s="136" t="s">
        <v>25</v>
      </c>
      <c r="AL17" s="136" t="s">
        <v>25</v>
      </c>
      <c r="AM17" s="137" t="s">
        <v>26</v>
      </c>
      <c r="AN17" s="135" t="s">
        <v>26</v>
      </c>
      <c r="AO17" s="136" t="s">
        <v>26</v>
      </c>
      <c r="AP17" s="136" t="s">
        <v>26</v>
      </c>
      <c r="AQ17" s="137" t="s">
        <v>26</v>
      </c>
      <c r="AR17" s="135" t="s">
        <v>26</v>
      </c>
      <c r="AS17" s="136" t="s">
        <v>26</v>
      </c>
      <c r="AT17" s="136" t="s">
        <v>26</v>
      </c>
      <c r="AU17" s="137" t="s">
        <v>26</v>
      </c>
      <c r="AV17" s="245" t="s">
        <v>24</v>
      </c>
      <c r="AW17" s="136" t="s">
        <v>26</v>
      </c>
      <c r="AX17" s="136" t="s">
        <v>26</v>
      </c>
      <c r="AY17" s="137" t="s">
        <v>26</v>
      </c>
      <c r="AZ17" s="135" t="s">
        <v>28</v>
      </c>
      <c r="BA17" s="136" t="s">
        <v>28</v>
      </c>
      <c r="BB17" s="136" t="s">
        <v>82</v>
      </c>
      <c r="BC17" s="137"/>
      <c r="BD17" s="135"/>
      <c r="BE17" s="136"/>
      <c r="BF17" s="136"/>
      <c r="BG17" s="137"/>
      <c r="BH17" s="135"/>
      <c r="BI17" s="136"/>
      <c r="BJ17" s="136"/>
      <c r="BK17" s="137"/>
      <c r="BL17" s="135"/>
      <c r="BM17" s="136"/>
      <c r="BN17" s="136"/>
      <c r="BO17" s="137"/>
      <c r="BP17" s="135"/>
      <c r="BQ17" s="136"/>
      <c r="BR17" s="136"/>
      <c r="BS17" s="137"/>
      <c r="BT17" s="135"/>
      <c r="BU17" s="136"/>
      <c r="BV17" s="136"/>
      <c r="BW17" s="137"/>
      <c r="BX17" s="135"/>
      <c r="BY17" s="136"/>
      <c r="BZ17" s="136"/>
      <c r="CA17" s="137"/>
      <c r="CB17" s="135"/>
      <c r="CC17" s="136"/>
      <c r="CD17" s="136"/>
      <c r="CE17" s="137"/>
      <c r="CF17" s="430"/>
      <c r="CG17" s="431"/>
      <c r="CH17" s="431"/>
      <c r="CI17" s="432"/>
      <c r="CJ17" s="430"/>
      <c r="CK17" s="431"/>
      <c r="CL17" s="431"/>
      <c r="CM17" s="432"/>
      <c r="CN17" s="422">
        <f t="shared" si="1"/>
        <v>0</v>
      </c>
      <c r="CO17" s="423"/>
      <c r="CP17" s="423"/>
      <c r="CQ17" s="423"/>
      <c r="CR17" s="423"/>
      <c r="CS17" s="424"/>
    </row>
    <row r="18" spans="1:97" x14ac:dyDescent="0.35">
      <c r="A18" s="212">
        <v>1.1111111111111112E-2</v>
      </c>
      <c r="B18" s="95">
        <f t="shared" si="0"/>
        <v>0.29166666666925367</v>
      </c>
      <c r="C18" s="214" t="str">
        <f>IF(ISNA(VLOOKUP(D18,[2]listing!$A$1:$E$80,4,FALSE)),"NN",VLOOKUP(D18,[2]listing!$A$1:$E$80,4,FALSE))</f>
        <v>NN</v>
      </c>
      <c r="D18" s="245"/>
      <c r="E18" s="300">
        <v>36526.490277777775</v>
      </c>
      <c r="F18" s="298">
        <v>36526.8125</v>
      </c>
      <c r="G18" s="299">
        <v>4.1666666666666664E-2</v>
      </c>
      <c r="H18" s="222" t="str" cm="1">
        <f t="array" ref="H18">IF(SUMPRODUCT(--ISNUMBER(SEARCH(BOUTIQUES,D18))) &gt;0, "XC",IF(ISNUMBER(SEARCH("pool",D18)),"P",IF(ISNUMBER(SEARCH("int",D18)),"I",IF(ISNUMBER(SEARCH("HAP",$G$1))," "))))</f>
        <v xml:space="preserve"> </v>
      </c>
      <c r="I18" s="243"/>
      <c r="J18" s="136"/>
      <c r="K18" s="137"/>
      <c r="L18" s="135"/>
      <c r="M18" s="136"/>
      <c r="N18" s="136"/>
      <c r="O18" s="137"/>
      <c r="P18" s="135"/>
      <c r="Q18" s="136"/>
      <c r="R18" s="136"/>
      <c r="S18" s="137"/>
      <c r="T18" s="135"/>
      <c r="U18" s="136"/>
      <c r="V18" s="136" t="s">
        <v>125</v>
      </c>
      <c r="W18" s="246" t="s">
        <v>26</v>
      </c>
      <c r="X18" s="229" t="s">
        <v>26</v>
      </c>
      <c r="Y18" s="227" t="s">
        <v>26</v>
      </c>
      <c r="Z18" s="227" t="s">
        <v>26</v>
      </c>
      <c r="AA18" s="228" t="s">
        <v>26</v>
      </c>
      <c r="AB18" s="229" t="s">
        <v>26</v>
      </c>
      <c r="AC18" s="227" t="s">
        <v>26</v>
      </c>
      <c r="AD18" s="227" t="s">
        <v>26</v>
      </c>
      <c r="AE18" s="228" t="s">
        <v>26</v>
      </c>
      <c r="AF18" s="229" t="s">
        <v>26</v>
      </c>
      <c r="AG18" s="227" t="s">
        <v>26</v>
      </c>
      <c r="AH18" s="227" t="s">
        <v>26</v>
      </c>
      <c r="AI18" s="228" t="s">
        <v>26</v>
      </c>
      <c r="AJ18" s="135" t="s">
        <v>25</v>
      </c>
      <c r="AK18" s="136" t="s">
        <v>25</v>
      </c>
      <c r="AL18" s="136" t="s">
        <v>25</v>
      </c>
      <c r="AM18" s="137" t="s">
        <v>26</v>
      </c>
      <c r="AN18" s="135" t="s">
        <v>26</v>
      </c>
      <c r="AO18" s="136" t="s">
        <v>26</v>
      </c>
      <c r="AP18" s="136" t="s">
        <v>26</v>
      </c>
      <c r="AQ18" s="137" t="s">
        <v>26</v>
      </c>
      <c r="AR18" s="229" t="s">
        <v>26</v>
      </c>
      <c r="AS18" s="227" t="s">
        <v>26</v>
      </c>
      <c r="AT18" s="227" t="s">
        <v>26</v>
      </c>
      <c r="AU18" s="228" t="s">
        <v>26</v>
      </c>
      <c r="AV18" s="245" t="s">
        <v>24</v>
      </c>
      <c r="AW18" s="136" t="s">
        <v>26</v>
      </c>
      <c r="AX18" s="136" t="s">
        <v>26</v>
      </c>
      <c r="AY18" s="137" t="s">
        <v>26</v>
      </c>
      <c r="AZ18" s="135" t="s">
        <v>28</v>
      </c>
      <c r="BA18" s="136" t="s">
        <v>28</v>
      </c>
      <c r="BB18" s="136" t="s">
        <v>126</v>
      </c>
      <c r="BC18" s="137"/>
      <c r="BD18" s="135"/>
      <c r="BE18" s="136"/>
      <c r="BF18" s="136"/>
      <c r="BG18" s="137"/>
      <c r="BH18" s="229"/>
      <c r="BI18" s="227"/>
      <c r="BJ18" s="227"/>
      <c r="BK18" s="228"/>
      <c r="BL18" s="229"/>
      <c r="BM18" s="227"/>
      <c r="BN18" s="227"/>
      <c r="BO18" s="228"/>
      <c r="BP18" s="229"/>
      <c r="BQ18" s="227"/>
      <c r="BR18" s="227"/>
      <c r="BS18" s="228"/>
      <c r="BT18" s="229"/>
      <c r="BU18" s="227"/>
      <c r="BV18" s="227"/>
      <c r="BW18" s="228"/>
      <c r="BX18" s="229"/>
      <c r="BY18" s="227"/>
      <c r="BZ18" s="227"/>
      <c r="CA18" s="228"/>
      <c r="CB18" s="229"/>
      <c r="CC18" s="227"/>
      <c r="CD18" s="227"/>
      <c r="CE18" s="228"/>
      <c r="CF18" s="416"/>
      <c r="CG18" s="417"/>
      <c r="CH18" s="417"/>
      <c r="CI18" s="418"/>
      <c r="CJ18" s="416"/>
      <c r="CK18" s="417"/>
      <c r="CL18" s="417"/>
      <c r="CM18" s="418"/>
      <c r="CN18" s="436">
        <f t="shared" si="1"/>
        <v>0</v>
      </c>
      <c r="CO18" s="436"/>
      <c r="CP18" s="436"/>
      <c r="CQ18" s="436"/>
      <c r="CR18" s="436"/>
      <c r="CS18" s="436"/>
    </row>
    <row r="19" spans="1:97" customFormat="1" x14ac:dyDescent="0.35">
      <c r="A19" s="212">
        <v>1.1111111111111112E-2</v>
      </c>
      <c r="B19" s="95">
        <f t="shared" si="0"/>
        <v>0.29166666666925367</v>
      </c>
      <c r="C19" s="214" t="str">
        <f>IF(ISNA(VLOOKUP(D19,[2]listing!$A$1:$E$80,4,FALSE)),"NN",VLOOKUP(D19,[2]listing!$A$1:$E$80,4,FALSE))</f>
        <v>NN</v>
      </c>
      <c r="D19" s="245"/>
      <c r="E19" s="300">
        <v>36526.490277777775</v>
      </c>
      <c r="F19" s="298">
        <v>36526.8125</v>
      </c>
      <c r="G19" s="299">
        <v>4.1666666666666664E-2</v>
      </c>
      <c r="H19" s="222" t="str" cm="1">
        <f t="array" ref="H19">IF(SUMPRODUCT(--ISNUMBER(SEARCH(BOUTIQUES,D19))) &gt;0, "XC",IF(ISNUMBER(SEARCH("pool",D19)),"P",IF(ISNUMBER(SEARCH("int",D19)),"I",IF(ISNUMBER(SEARCH("HAP",$G$1))," "))))</f>
        <v xml:space="preserve"> </v>
      </c>
      <c r="I19" s="243"/>
      <c r="J19" s="136"/>
      <c r="K19" s="137"/>
      <c r="L19" s="135"/>
      <c r="M19" s="136"/>
      <c r="N19" s="136"/>
      <c r="O19" s="137"/>
      <c r="P19" s="135"/>
      <c r="Q19" s="136"/>
      <c r="R19" s="136"/>
      <c r="S19" s="137"/>
      <c r="T19" s="135"/>
      <c r="U19" s="136"/>
      <c r="V19" s="136" t="s">
        <v>125</v>
      </c>
      <c r="W19" s="246" t="s">
        <v>26</v>
      </c>
      <c r="X19" s="229" t="s">
        <v>26</v>
      </c>
      <c r="Y19" s="227" t="s">
        <v>26</v>
      </c>
      <c r="Z19" s="227" t="s">
        <v>26</v>
      </c>
      <c r="AA19" s="228" t="s">
        <v>26</v>
      </c>
      <c r="AB19" s="229" t="s">
        <v>26</v>
      </c>
      <c r="AC19" s="227" t="s">
        <v>26</v>
      </c>
      <c r="AD19" s="227" t="s">
        <v>26</v>
      </c>
      <c r="AE19" s="228" t="s">
        <v>26</v>
      </c>
      <c r="AF19" s="229" t="s">
        <v>26</v>
      </c>
      <c r="AG19" s="227" t="s">
        <v>26</v>
      </c>
      <c r="AH19" s="227" t="s">
        <v>26</v>
      </c>
      <c r="AI19" s="228" t="s">
        <v>26</v>
      </c>
      <c r="AJ19" s="135" t="s">
        <v>25</v>
      </c>
      <c r="AK19" s="136" t="s">
        <v>25</v>
      </c>
      <c r="AL19" s="136" t="s">
        <v>25</v>
      </c>
      <c r="AM19" s="137" t="s">
        <v>26</v>
      </c>
      <c r="AN19" s="135" t="s">
        <v>26</v>
      </c>
      <c r="AO19" s="136" t="s">
        <v>26</v>
      </c>
      <c r="AP19" s="136" t="s">
        <v>26</v>
      </c>
      <c r="AQ19" s="137" t="s">
        <v>26</v>
      </c>
      <c r="AR19" s="229" t="s">
        <v>26</v>
      </c>
      <c r="AS19" s="227" t="s">
        <v>26</v>
      </c>
      <c r="AT19" s="227" t="s">
        <v>26</v>
      </c>
      <c r="AU19" s="228" t="s">
        <v>26</v>
      </c>
      <c r="AV19" s="245" t="s">
        <v>24</v>
      </c>
      <c r="AW19" s="136" t="s">
        <v>26</v>
      </c>
      <c r="AX19" s="136" t="s">
        <v>26</v>
      </c>
      <c r="AY19" s="137" t="s">
        <v>26</v>
      </c>
      <c r="AZ19" s="135" t="s">
        <v>28</v>
      </c>
      <c r="BA19" s="136" t="s">
        <v>28</v>
      </c>
      <c r="BB19" s="136" t="s">
        <v>126</v>
      </c>
      <c r="BC19" s="137"/>
      <c r="BD19" s="135"/>
      <c r="BE19" s="136"/>
      <c r="BF19" s="136"/>
      <c r="BG19" s="137"/>
      <c r="BH19" s="135"/>
      <c r="BI19" s="136"/>
      <c r="BJ19" s="136"/>
      <c r="BK19" s="137"/>
      <c r="BL19" s="135"/>
      <c r="BM19" s="136"/>
      <c r="BN19" s="136"/>
      <c r="BO19" s="137"/>
      <c r="BP19" s="135"/>
      <c r="BQ19" s="136"/>
      <c r="BR19" s="136"/>
      <c r="BS19" s="137"/>
      <c r="BT19" s="135"/>
      <c r="BU19" s="136"/>
      <c r="BV19" s="136"/>
      <c r="BW19" s="137"/>
      <c r="BX19" s="135"/>
      <c r="BY19" s="136"/>
      <c r="BZ19" s="136"/>
      <c r="CA19" s="137"/>
      <c r="CB19" s="135"/>
      <c r="CC19" s="136"/>
      <c r="CD19" s="136"/>
      <c r="CE19" s="137"/>
      <c r="CF19" s="416"/>
      <c r="CG19" s="417"/>
      <c r="CH19" s="417"/>
      <c r="CI19" s="418"/>
      <c r="CJ19" s="416"/>
      <c r="CK19" s="417"/>
      <c r="CL19" s="417"/>
      <c r="CM19" s="418"/>
      <c r="CN19" s="436">
        <f t="shared" si="1"/>
        <v>0</v>
      </c>
      <c r="CO19" s="436"/>
      <c r="CP19" s="436"/>
      <c r="CQ19" s="436"/>
      <c r="CR19" s="436"/>
      <c r="CS19" s="436"/>
    </row>
    <row r="20" spans="1:97" customFormat="1" x14ac:dyDescent="0.35">
      <c r="A20" s="212">
        <v>1.1111111111111112E-2</v>
      </c>
      <c r="B20" s="95">
        <f t="shared" si="0"/>
        <v>0.29166666666925367</v>
      </c>
      <c r="C20" s="214" t="str">
        <f>IF(ISNA(VLOOKUP(D20,[2]listing!$A$1:$E$80,4,FALSE)),"NN",VLOOKUP(D20,[2]listing!$A$1:$E$80,4,FALSE))</f>
        <v>NN</v>
      </c>
      <c r="D20" s="245"/>
      <c r="E20" s="300">
        <v>36526.490277777775</v>
      </c>
      <c r="F20" s="298">
        <v>36526.8125</v>
      </c>
      <c r="G20" s="299">
        <v>4.1666666666666664E-2</v>
      </c>
      <c r="H20" s="222" t="str" cm="1">
        <f t="array" ref="H20">IF(SUMPRODUCT(--ISNUMBER(SEARCH(BOUTIQUES,D20))) &gt;0, "XC",IF(ISNUMBER(SEARCH("pool",D20)),"P",IF(ISNUMBER(SEARCH("int",D20)),"I",IF(ISNUMBER(SEARCH("HAP",$G$1))," "))))</f>
        <v xml:space="preserve"> </v>
      </c>
      <c r="I20" s="243"/>
      <c r="J20" s="136"/>
      <c r="K20" s="137"/>
      <c r="L20" s="135"/>
      <c r="M20" s="136"/>
      <c r="N20" s="136"/>
      <c r="O20" s="137"/>
      <c r="P20" s="135"/>
      <c r="Q20" s="136"/>
      <c r="R20" s="136"/>
      <c r="S20" s="137"/>
      <c r="T20" s="135"/>
      <c r="U20" s="136"/>
      <c r="V20" s="136" t="s">
        <v>83</v>
      </c>
      <c r="W20" s="246" t="s">
        <v>26</v>
      </c>
      <c r="X20" s="229" t="s">
        <v>26</v>
      </c>
      <c r="Y20" s="227" t="s">
        <v>26</v>
      </c>
      <c r="Z20" s="227" t="s">
        <v>26</v>
      </c>
      <c r="AA20" s="228" t="s">
        <v>26</v>
      </c>
      <c r="AB20" s="229" t="s">
        <v>26</v>
      </c>
      <c r="AC20" s="227" t="s">
        <v>26</v>
      </c>
      <c r="AD20" s="227" t="s">
        <v>26</v>
      </c>
      <c r="AE20" s="228" t="s">
        <v>26</v>
      </c>
      <c r="AF20" s="229" t="s">
        <v>26</v>
      </c>
      <c r="AG20" s="227" t="s">
        <v>26</v>
      </c>
      <c r="AH20" s="227" t="s">
        <v>26</v>
      </c>
      <c r="AI20" s="228" t="s">
        <v>26</v>
      </c>
      <c r="AJ20" s="135" t="s">
        <v>25</v>
      </c>
      <c r="AK20" s="136" t="s">
        <v>25</v>
      </c>
      <c r="AL20" s="136" t="s">
        <v>25</v>
      </c>
      <c r="AM20" s="137" t="s">
        <v>26</v>
      </c>
      <c r="AN20" s="135" t="s">
        <v>26</v>
      </c>
      <c r="AO20" s="136" t="s">
        <v>26</v>
      </c>
      <c r="AP20" s="136" t="s">
        <v>26</v>
      </c>
      <c r="AQ20" s="137" t="s">
        <v>26</v>
      </c>
      <c r="AR20" s="229" t="s">
        <v>26</v>
      </c>
      <c r="AS20" s="227" t="s">
        <v>26</v>
      </c>
      <c r="AT20" s="227" t="s">
        <v>26</v>
      </c>
      <c r="AU20" s="228" t="s">
        <v>26</v>
      </c>
      <c r="AV20" s="245" t="s">
        <v>24</v>
      </c>
      <c r="AW20" s="136" t="s">
        <v>26</v>
      </c>
      <c r="AX20" s="136" t="s">
        <v>26</v>
      </c>
      <c r="AY20" s="137" t="s">
        <v>26</v>
      </c>
      <c r="AZ20" s="135" t="s">
        <v>28</v>
      </c>
      <c r="BA20" s="136" t="s">
        <v>28</v>
      </c>
      <c r="BB20" s="136" t="s">
        <v>82</v>
      </c>
      <c r="BC20" s="137"/>
      <c r="BD20" s="135"/>
      <c r="BE20" s="136"/>
      <c r="BF20" s="136"/>
      <c r="BG20" s="137"/>
      <c r="BH20" s="135"/>
      <c r="BI20" s="136"/>
      <c r="BJ20" s="136"/>
      <c r="BK20" s="137"/>
      <c r="BL20" s="135"/>
      <c r="BM20" s="136"/>
      <c r="BN20" s="136"/>
      <c r="BO20" s="137"/>
      <c r="BP20" s="135"/>
      <c r="BQ20" s="136"/>
      <c r="BR20" s="136"/>
      <c r="BS20" s="137"/>
      <c r="BT20" s="135"/>
      <c r="BU20" s="136"/>
      <c r="BV20" s="136"/>
      <c r="BW20" s="137"/>
      <c r="BX20" s="135"/>
      <c r="BY20" s="136"/>
      <c r="BZ20" s="136"/>
      <c r="CA20" s="137"/>
      <c r="CB20" s="135"/>
      <c r="CC20" s="136"/>
      <c r="CD20" s="136"/>
      <c r="CE20" s="137"/>
      <c r="CF20" s="416"/>
      <c r="CG20" s="417"/>
      <c r="CH20" s="417"/>
      <c r="CI20" s="418"/>
      <c r="CJ20" s="430"/>
      <c r="CK20" s="431"/>
      <c r="CL20" s="431"/>
      <c r="CM20" s="432"/>
      <c r="CN20" s="436">
        <f t="shared" si="1"/>
        <v>0</v>
      </c>
      <c r="CO20" s="436"/>
      <c r="CP20" s="436"/>
      <c r="CQ20" s="436"/>
      <c r="CR20" s="436"/>
      <c r="CS20" s="436"/>
    </row>
    <row r="21" spans="1:97" customFormat="1" x14ac:dyDescent="0.35">
      <c r="A21" s="212">
        <v>1.1111111111111112E-2</v>
      </c>
      <c r="B21" s="95">
        <f t="shared" si="0"/>
        <v>0.29166666666925367</v>
      </c>
      <c r="C21" s="214" t="str">
        <f>IF(ISNA(VLOOKUP(D21,[2]listing!$A$1:$E$80,4,FALSE)),"NN",VLOOKUP(D21,[2]listing!$A$1:$E$80,4,FALSE))</f>
        <v>NN</v>
      </c>
      <c r="D21" s="245"/>
      <c r="E21" s="300">
        <v>36526.490277777775</v>
      </c>
      <c r="F21" s="298">
        <v>36526.8125</v>
      </c>
      <c r="G21" s="299">
        <v>4.1666666666666664E-2</v>
      </c>
      <c r="H21" s="222" t="str" cm="1">
        <f t="array" ref="H21">IF(SUMPRODUCT(--ISNUMBER(SEARCH(BOUTIQUES,D21))) &gt;0, "XC",IF(ISNUMBER(SEARCH("pool",D21)),"P",IF(ISNUMBER(SEARCH("int",D21)),"I",IF(ISNUMBER(SEARCH("HAP",$G$1))," "))))</f>
        <v xml:space="preserve"> </v>
      </c>
      <c r="I21" s="243"/>
      <c r="J21" s="136"/>
      <c r="K21" s="137"/>
      <c r="L21" s="135"/>
      <c r="M21" s="136"/>
      <c r="N21" s="136"/>
      <c r="O21" s="137"/>
      <c r="P21" s="135"/>
      <c r="Q21" s="136"/>
      <c r="R21" s="136"/>
      <c r="S21" s="137"/>
      <c r="T21" s="135"/>
      <c r="U21" s="136"/>
      <c r="V21" s="136" t="s">
        <v>125</v>
      </c>
      <c r="W21" s="246" t="s">
        <v>26</v>
      </c>
      <c r="X21" s="135" t="s">
        <v>26</v>
      </c>
      <c r="Y21" s="136" t="s">
        <v>26</v>
      </c>
      <c r="Z21" s="136" t="s">
        <v>26</v>
      </c>
      <c r="AA21" s="137" t="s">
        <v>26</v>
      </c>
      <c r="AB21" s="135" t="s">
        <v>26</v>
      </c>
      <c r="AC21" s="136" t="s">
        <v>26</v>
      </c>
      <c r="AD21" s="136" t="s">
        <v>26</v>
      </c>
      <c r="AE21" s="137" t="s">
        <v>26</v>
      </c>
      <c r="AF21" s="135" t="s">
        <v>26</v>
      </c>
      <c r="AG21" s="136" t="s">
        <v>26</v>
      </c>
      <c r="AH21" s="136" t="s">
        <v>26</v>
      </c>
      <c r="AI21" s="137" t="s">
        <v>26</v>
      </c>
      <c r="AJ21" s="135" t="s">
        <v>25</v>
      </c>
      <c r="AK21" s="136" t="s">
        <v>25</v>
      </c>
      <c r="AL21" s="136" t="s">
        <v>25</v>
      </c>
      <c r="AM21" s="137" t="s">
        <v>26</v>
      </c>
      <c r="AN21" s="135" t="s">
        <v>26</v>
      </c>
      <c r="AO21" s="136" t="s">
        <v>26</v>
      </c>
      <c r="AP21" s="136" t="s">
        <v>26</v>
      </c>
      <c r="AQ21" s="137" t="s">
        <v>26</v>
      </c>
      <c r="AR21" s="135" t="s">
        <v>26</v>
      </c>
      <c r="AS21" s="136" t="s">
        <v>26</v>
      </c>
      <c r="AT21" s="136" t="s">
        <v>26</v>
      </c>
      <c r="AU21" s="137" t="s">
        <v>26</v>
      </c>
      <c r="AV21" s="245" t="s">
        <v>24</v>
      </c>
      <c r="AW21" s="136" t="s">
        <v>26</v>
      </c>
      <c r="AX21" s="136" t="s">
        <v>26</v>
      </c>
      <c r="AY21" s="137" t="s">
        <v>26</v>
      </c>
      <c r="AZ21" s="135" t="s">
        <v>28</v>
      </c>
      <c r="BA21" s="136" t="s">
        <v>28</v>
      </c>
      <c r="BB21" s="136" t="s">
        <v>82</v>
      </c>
      <c r="BC21" s="137"/>
      <c r="BD21" s="135"/>
      <c r="BE21" s="136"/>
      <c r="BF21" s="136"/>
      <c r="BG21" s="137"/>
      <c r="BH21" s="135"/>
      <c r="BI21" s="136"/>
      <c r="BJ21" s="136"/>
      <c r="BK21" s="137"/>
      <c r="BL21" s="135"/>
      <c r="BM21" s="136"/>
      <c r="BN21" s="136"/>
      <c r="BO21" s="137"/>
      <c r="BP21" s="135"/>
      <c r="BQ21" s="136"/>
      <c r="BR21" s="136"/>
      <c r="BS21" s="137"/>
      <c r="BT21" s="135"/>
      <c r="BU21" s="136"/>
      <c r="BV21" s="136"/>
      <c r="BW21" s="137"/>
      <c r="BX21" s="135"/>
      <c r="BY21" s="136"/>
      <c r="BZ21" s="136"/>
      <c r="CA21" s="137"/>
      <c r="CB21" s="135"/>
      <c r="CC21" s="136"/>
      <c r="CD21" s="136"/>
      <c r="CE21" s="137"/>
      <c r="CF21" s="430"/>
      <c r="CG21" s="431"/>
      <c r="CH21" s="431"/>
      <c r="CI21" s="432"/>
      <c r="CJ21" s="430"/>
      <c r="CK21" s="431"/>
      <c r="CL21" s="431"/>
      <c r="CM21" s="432"/>
      <c r="CN21" s="436">
        <f t="shared" si="1"/>
        <v>0</v>
      </c>
      <c r="CO21" s="436"/>
      <c r="CP21" s="436"/>
      <c r="CQ21" s="436"/>
      <c r="CR21" s="436"/>
      <c r="CS21" s="436"/>
    </row>
    <row r="22" spans="1:97" customFormat="1" x14ac:dyDescent="0.35">
      <c r="A22" s="212">
        <v>1.1111111111111112E-2</v>
      </c>
      <c r="B22" s="95">
        <f t="shared" si="0"/>
        <v>0.29166666666925367</v>
      </c>
      <c r="C22" s="214" t="str">
        <f>IF(ISNA(VLOOKUP(D22,[2]listing!$A$1:$E$80,4,FALSE)),"NN",VLOOKUP(D22,[2]listing!$A$1:$E$80,4,FALSE))</f>
        <v>NN</v>
      </c>
      <c r="D22" s="245"/>
      <c r="E22" s="300">
        <v>36526.490277777775</v>
      </c>
      <c r="F22" s="298">
        <v>36526.8125</v>
      </c>
      <c r="G22" s="299">
        <v>4.1666666666666664E-2</v>
      </c>
      <c r="H22" s="222" t="str" cm="1">
        <f t="array" ref="H22">IF(SUMPRODUCT(--ISNUMBER(SEARCH(BOUTIQUES,D22))) &gt;0, "XC",IF(ISNUMBER(SEARCH("pool",D22)),"P",IF(ISNUMBER(SEARCH("int",D22)),"I",IF(ISNUMBER(SEARCH("HAP",$G$1))," "))))</f>
        <v xml:space="preserve"> </v>
      </c>
      <c r="I22" s="243"/>
      <c r="J22" s="136"/>
      <c r="K22" s="137"/>
      <c r="L22" s="135"/>
      <c r="M22" s="136"/>
      <c r="N22" s="136"/>
      <c r="O22" s="137"/>
      <c r="P22" s="135"/>
      <c r="Q22" s="136"/>
      <c r="R22" s="136"/>
      <c r="S22" s="137"/>
      <c r="T22" s="135"/>
      <c r="U22" s="136"/>
      <c r="V22" s="136" t="s">
        <v>83</v>
      </c>
      <c r="W22" s="246" t="s">
        <v>26</v>
      </c>
      <c r="X22" s="229" t="s">
        <v>26</v>
      </c>
      <c r="Y22" s="227" t="s">
        <v>26</v>
      </c>
      <c r="Z22" s="227" t="s">
        <v>26</v>
      </c>
      <c r="AA22" s="228" t="s">
        <v>26</v>
      </c>
      <c r="AB22" s="229" t="s">
        <v>26</v>
      </c>
      <c r="AC22" s="227" t="s">
        <v>26</v>
      </c>
      <c r="AD22" s="227" t="s">
        <v>26</v>
      </c>
      <c r="AE22" s="228" t="s">
        <v>26</v>
      </c>
      <c r="AF22" s="229" t="s">
        <v>26</v>
      </c>
      <c r="AG22" s="227" t="s">
        <v>26</v>
      </c>
      <c r="AH22" s="227" t="s">
        <v>26</v>
      </c>
      <c r="AI22" s="228" t="s">
        <v>26</v>
      </c>
      <c r="AJ22" s="135" t="s">
        <v>25</v>
      </c>
      <c r="AK22" s="136" t="s">
        <v>25</v>
      </c>
      <c r="AL22" s="136" t="s">
        <v>25</v>
      </c>
      <c r="AM22" s="137" t="s">
        <v>26</v>
      </c>
      <c r="AN22" s="135" t="s">
        <v>26</v>
      </c>
      <c r="AO22" s="136" t="s">
        <v>26</v>
      </c>
      <c r="AP22" s="136" t="s">
        <v>26</v>
      </c>
      <c r="AQ22" s="137" t="s">
        <v>26</v>
      </c>
      <c r="AR22" s="135" t="s">
        <v>26</v>
      </c>
      <c r="AS22" s="136" t="s">
        <v>26</v>
      </c>
      <c r="AT22" s="136" t="s">
        <v>26</v>
      </c>
      <c r="AU22" s="137" t="s">
        <v>26</v>
      </c>
      <c r="AV22" s="245" t="s">
        <v>24</v>
      </c>
      <c r="AW22" s="136" t="s">
        <v>26</v>
      </c>
      <c r="AX22" s="136" t="s">
        <v>26</v>
      </c>
      <c r="AY22" s="137" t="s">
        <v>26</v>
      </c>
      <c r="AZ22" s="135" t="s">
        <v>28</v>
      </c>
      <c r="BA22" s="136" t="s">
        <v>28</v>
      </c>
      <c r="BB22" s="136" t="s">
        <v>82</v>
      </c>
      <c r="BC22" s="137"/>
      <c r="BD22" s="135"/>
      <c r="BE22" s="136"/>
      <c r="BF22" s="136"/>
      <c r="BG22" s="137"/>
      <c r="BH22" s="135"/>
      <c r="BI22" s="136"/>
      <c r="BJ22" s="136"/>
      <c r="BK22" s="137"/>
      <c r="BL22" s="135"/>
      <c r="BM22" s="136"/>
      <c r="BN22" s="136"/>
      <c r="BO22" s="137"/>
      <c r="BP22" s="135"/>
      <c r="BQ22" s="136"/>
      <c r="BR22" s="136"/>
      <c r="BS22" s="137"/>
      <c r="BT22" s="135"/>
      <c r="BU22" s="136"/>
      <c r="BV22" s="136"/>
      <c r="BW22" s="137"/>
      <c r="BX22" s="135"/>
      <c r="BY22" s="136"/>
      <c r="BZ22" s="136"/>
      <c r="CA22" s="137"/>
      <c r="CB22" s="135"/>
      <c r="CC22" s="136"/>
      <c r="CD22" s="136"/>
      <c r="CE22" s="137"/>
      <c r="CF22" s="416"/>
      <c r="CG22" s="417"/>
      <c r="CH22" s="417"/>
      <c r="CI22" s="418"/>
      <c r="CJ22" s="430"/>
      <c r="CK22" s="431"/>
      <c r="CL22" s="431"/>
      <c r="CM22" s="432"/>
      <c r="CN22" s="436">
        <f t="shared" si="1"/>
        <v>0</v>
      </c>
      <c r="CO22" s="436"/>
      <c r="CP22" s="436"/>
      <c r="CQ22" s="436"/>
      <c r="CR22" s="436"/>
      <c r="CS22" s="436"/>
    </row>
    <row r="23" spans="1:97" customFormat="1" x14ac:dyDescent="0.35">
      <c r="A23" s="212">
        <v>1.1111111111111112E-2</v>
      </c>
      <c r="B23" s="95">
        <f t="shared" si="0"/>
        <v>0.29166666666197771</v>
      </c>
      <c r="C23" s="214" t="str">
        <f>IF(ISNA(VLOOKUP(D23,[2]listing!$A$1:$E$80,4,FALSE)),"NN",VLOOKUP(D23,[2]listing!$A$1:$E$80,4,FALSE))</f>
        <v>NN</v>
      </c>
      <c r="D23" s="245"/>
      <c r="E23" s="302">
        <v>36526.583333333336</v>
      </c>
      <c r="F23" s="298">
        <v>36526.905555555553</v>
      </c>
      <c r="G23" s="299">
        <v>4.1666666666666664E-2</v>
      </c>
      <c r="H23" s="222" t="str" cm="1">
        <f t="array" ref="H23">IF(SUMPRODUCT(--ISNUMBER(SEARCH(BOUTIQUES,D23))) &gt;0, "XC",IF(ISNUMBER(SEARCH("pool",D23)),"P",IF(ISNUMBER(SEARCH("int",D23)),"I",IF(ISNUMBER(SEARCH("HAP",$G$1))," "))))</f>
        <v xml:space="preserve"> </v>
      </c>
      <c r="I23" s="243"/>
      <c r="J23" s="136"/>
      <c r="K23" s="137"/>
      <c r="L23" s="135"/>
      <c r="M23" s="136"/>
      <c r="N23" s="136"/>
      <c r="O23" s="137"/>
      <c r="P23" s="135"/>
      <c r="Q23" s="136"/>
      <c r="R23" s="136"/>
      <c r="S23" s="137"/>
      <c r="T23" s="135"/>
      <c r="U23" s="136"/>
      <c r="V23" s="136"/>
      <c r="W23" s="137"/>
      <c r="X23" s="135"/>
      <c r="Y23" s="136"/>
      <c r="Z23" s="136"/>
      <c r="AA23" s="137"/>
      <c r="AB23" s="135"/>
      <c r="AC23" s="136"/>
      <c r="AD23" s="136"/>
      <c r="AE23" s="137" t="s">
        <v>83</v>
      </c>
      <c r="AF23" s="244" t="s">
        <v>26</v>
      </c>
      <c r="AG23" s="136" t="s">
        <v>26</v>
      </c>
      <c r="AH23" s="136" t="s">
        <v>26</v>
      </c>
      <c r="AI23" s="137" t="s">
        <v>26</v>
      </c>
      <c r="AJ23" s="229">
        <v>12</v>
      </c>
      <c r="AK23" s="227">
        <v>12</v>
      </c>
      <c r="AL23" s="227">
        <v>12</v>
      </c>
      <c r="AM23" s="228">
        <v>12</v>
      </c>
      <c r="AN23" s="229">
        <v>12</v>
      </c>
      <c r="AO23" s="227">
        <v>12</v>
      </c>
      <c r="AP23" s="227">
        <v>12</v>
      </c>
      <c r="AQ23" s="228">
        <v>12</v>
      </c>
      <c r="AR23" s="229" t="s">
        <v>25</v>
      </c>
      <c r="AS23" s="227" t="s">
        <v>25</v>
      </c>
      <c r="AT23" s="227" t="s">
        <v>25</v>
      </c>
      <c r="AU23" s="228" t="s">
        <v>26</v>
      </c>
      <c r="AV23" s="135">
        <v>26</v>
      </c>
      <c r="AW23" s="136">
        <v>26</v>
      </c>
      <c r="AX23" s="136">
        <v>26</v>
      </c>
      <c r="AY23" s="137">
        <v>26</v>
      </c>
      <c r="AZ23" s="135">
        <v>26</v>
      </c>
      <c r="BA23" s="136">
        <v>26</v>
      </c>
      <c r="BB23" s="136">
        <v>26</v>
      </c>
      <c r="BC23" s="137">
        <v>26</v>
      </c>
      <c r="BD23" s="135">
        <v>26</v>
      </c>
      <c r="BE23" s="136">
        <v>26</v>
      </c>
      <c r="BF23" s="136">
        <v>26</v>
      </c>
      <c r="BG23" s="137">
        <v>26</v>
      </c>
      <c r="BH23" s="229" t="s">
        <v>24</v>
      </c>
      <c r="BI23" s="136" t="s">
        <v>28</v>
      </c>
      <c r="BJ23" s="136" t="s">
        <v>28</v>
      </c>
      <c r="BK23" s="137" t="s">
        <v>82</v>
      </c>
      <c r="BL23" s="135"/>
      <c r="BM23" s="136"/>
      <c r="BN23" s="136"/>
      <c r="BO23" s="137"/>
      <c r="BP23" s="135"/>
      <c r="BQ23" s="136"/>
      <c r="BR23" s="136"/>
      <c r="BS23" s="137"/>
      <c r="BT23" s="135"/>
      <c r="BU23" s="136"/>
      <c r="BV23" s="136"/>
      <c r="BW23" s="137"/>
      <c r="BX23" s="135"/>
      <c r="BY23" s="136"/>
      <c r="BZ23" s="136"/>
      <c r="CA23" s="137"/>
      <c r="CB23" s="135"/>
      <c r="CC23" s="136"/>
      <c r="CD23" s="136"/>
      <c r="CE23" s="137"/>
      <c r="CF23" s="430"/>
      <c r="CG23" s="431"/>
      <c r="CH23" s="431"/>
      <c r="CI23" s="432"/>
      <c r="CJ23" s="430"/>
      <c r="CK23" s="431"/>
      <c r="CL23" s="431"/>
      <c r="CM23" s="432"/>
      <c r="CN23" s="436">
        <f t="shared" si="1"/>
        <v>0</v>
      </c>
      <c r="CO23" s="436"/>
      <c r="CP23" s="436"/>
      <c r="CQ23" s="436"/>
      <c r="CR23" s="436"/>
      <c r="CS23" s="436"/>
    </row>
    <row r="24" spans="1:97" customFormat="1" x14ac:dyDescent="0.35">
      <c r="A24" s="212">
        <v>1.1111111111111112E-2</v>
      </c>
      <c r="B24" s="95">
        <f t="shared" si="0"/>
        <v>0.29166666666197771</v>
      </c>
      <c r="C24" s="214" t="str">
        <f>IF(ISNA(VLOOKUP(D24,[2]listing!$A$1:$E$80,4,FALSE)),"NN",VLOOKUP(D24,[2]listing!$A$1:$E$80,4,FALSE))</f>
        <v>NN</v>
      </c>
      <c r="D24" s="290"/>
      <c r="E24" s="302">
        <v>36526.583333333336</v>
      </c>
      <c r="F24" s="298">
        <v>36526.905555555553</v>
      </c>
      <c r="G24" s="299">
        <v>4.1666666666666664E-2</v>
      </c>
      <c r="H24" s="222" t="str" cm="1">
        <f t="array" ref="H24">IF(SUMPRODUCT(--ISNUMBER(SEARCH(BOUTIQUES,D24))) &gt;0, "XC",IF(ISNUMBER(SEARCH("pool",D24)),"P",IF(ISNUMBER(SEARCH("int",D24)),"I",IF(ISNUMBER(SEARCH("HAP",$G$1))," "))))</f>
        <v xml:space="preserve"> </v>
      </c>
      <c r="I24" s="243"/>
      <c r="J24" s="136"/>
      <c r="K24" s="137"/>
      <c r="L24" s="135"/>
      <c r="M24" s="136"/>
      <c r="N24" s="136"/>
      <c r="O24" s="137"/>
      <c r="P24" s="135"/>
      <c r="Q24" s="136"/>
      <c r="R24" s="136"/>
      <c r="S24" s="137"/>
      <c r="T24" s="135"/>
      <c r="U24" s="136"/>
      <c r="V24" s="136"/>
      <c r="W24" s="137"/>
      <c r="X24" s="135"/>
      <c r="Y24" s="136"/>
      <c r="Z24" s="136"/>
      <c r="AA24" s="137"/>
      <c r="AB24" s="135"/>
      <c r="AC24" s="136"/>
      <c r="AD24" s="136"/>
      <c r="AE24" s="228" t="s">
        <v>83</v>
      </c>
      <c r="AF24" s="247" t="s">
        <v>26</v>
      </c>
      <c r="AG24" s="136" t="s">
        <v>26</v>
      </c>
      <c r="AH24" s="136" t="s">
        <v>26</v>
      </c>
      <c r="AI24" s="137" t="s">
        <v>26</v>
      </c>
      <c r="AJ24" s="229">
        <v>11</v>
      </c>
      <c r="AK24" s="227">
        <v>11</v>
      </c>
      <c r="AL24" s="227">
        <v>11</v>
      </c>
      <c r="AM24" s="228">
        <v>11</v>
      </c>
      <c r="AN24" s="229">
        <v>11</v>
      </c>
      <c r="AO24" s="227">
        <v>11</v>
      </c>
      <c r="AP24" s="227">
        <v>11</v>
      </c>
      <c r="AQ24" s="228">
        <v>11</v>
      </c>
      <c r="AR24" s="229" t="s">
        <v>25</v>
      </c>
      <c r="AS24" s="227" t="s">
        <v>25</v>
      </c>
      <c r="AT24" s="227" t="s">
        <v>25</v>
      </c>
      <c r="AU24" s="228" t="s">
        <v>26</v>
      </c>
      <c r="AV24" s="135">
        <v>30</v>
      </c>
      <c r="AW24" s="136">
        <v>30</v>
      </c>
      <c r="AX24" s="136">
        <v>30</v>
      </c>
      <c r="AY24" s="137">
        <v>30</v>
      </c>
      <c r="AZ24" s="135">
        <v>30</v>
      </c>
      <c r="BA24" s="136">
        <v>30</v>
      </c>
      <c r="BB24" s="136">
        <v>30</v>
      </c>
      <c r="BC24" s="137">
        <v>30</v>
      </c>
      <c r="BD24" s="135">
        <v>30</v>
      </c>
      <c r="BE24" s="136">
        <v>30</v>
      </c>
      <c r="BF24" s="136">
        <v>30</v>
      </c>
      <c r="BG24" s="137">
        <v>30</v>
      </c>
      <c r="BH24" s="229" t="s">
        <v>24</v>
      </c>
      <c r="BI24" s="136" t="s">
        <v>28</v>
      </c>
      <c r="BJ24" s="136" t="s">
        <v>28</v>
      </c>
      <c r="BK24" s="137" t="s">
        <v>82</v>
      </c>
      <c r="BL24" s="135"/>
      <c r="BM24" s="136"/>
      <c r="BN24" s="136"/>
      <c r="BO24" s="137"/>
      <c r="BP24" s="135"/>
      <c r="BQ24" s="136"/>
      <c r="BR24" s="136"/>
      <c r="BS24" s="137"/>
      <c r="BT24" s="135"/>
      <c r="BU24" s="136"/>
      <c r="BV24" s="136"/>
      <c r="BW24" s="137"/>
      <c r="BX24" s="135"/>
      <c r="BY24" s="136"/>
      <c r="BZ24" s="136"/>
      <c r="CA24" s="137"/>
      <c r="CB24" s="135"/>
      <c r="CC24" s="136"/>
      <c r="CD24" s="136"/>
      <c r="CE24" s="137"/>
      <c r="CF24" s="416"/>
      <c r="CG24" s="417"/>
      <c r="CH24" s="417"/>
      <c r="CI24" s="418"/>
      <c r="CJ24" s="416"/>
      <c r="CK24" s="417"/>
      <c r="CL24" s="417"/>
      <c r="CM24" s="418"/>
      <c r="CN24" s="436">
        <f t="shared" si="1"/>
        <v>0</v>
      </c>
      <c r="CO24" s="436"/>
      <c r="CP24" s="436"/>
      <c r="CQ24" s="436"/>
      <c r="CR24" s="436"/>
      <c r="CS24" s="436"/>
    </row>
    <row r="25" spans="1:97" customFormat="1" x14ac:dyDescent="0.35">
      <c r="A25" s="212">
        <v>1.1111111111111112E-2</v>
      </c>
      <c r="B25" s="95">
        <f t="shared" si="0"/>
        <v>0.29166666666197771</v>
      </c>
      <c r="C25" s="214" t="str">
        <f>IF(ISNA(VLOOKUP(D25,[2]listing!$A$1:$E$80,4,FALSE)),"NN",VLOOKUP(D25,[2]listing!$A$1:$E$80,4,FALSE))</f>
        <v>NN</v>
      </c>
      <c r="D25" s="245"/>
      <c r="E25" s="302">
        <v>36526.583333333336</v>
      </c>
      <c r="F25" s="298">
        <v>36526.905555555553</v>
      </c>
      <c r="G25" s="299">
        <v>4.1666666666666664E-2</v>
      </c>
      <c r="H25" s="222" t="str" cm="1">
        <f t="array" ref="H25">IF(SUMPRODUCT(--ISNUMBER(SEARCH(BOUTIQUES,D25))) &gt;0, "XC",IF(ISNUMBER(SEARCH("pool",D25)),"P",IF(ISNUMBER(SEARCH("int",D25)),"I",IF(ISNUMBER(SEARCH("HAP",$G$1))," "))))</f>
        <v xml:space="preserve"> </v>
      </c>
      <c r="I25" s="243"/>
      <c r="J25" s="136"/>
      <c r="K25" s="137"/>
      <c r="L25" s="135"/>
      <c r="M25" s="136"/>
      <c r="N25" s="136"/>
      <c r="O25" s="137"/>
      <c r="P25" s="135"/>
      <c r="Q25" s="136"/>
      <c r="R25" s="136"/>
      <c r="S25" s="137"/>
      <c r="T25" s="135"/>
      <c r="U25" s="136"/>
      <c r="V25" s="136"/>
      <c r="W25" s="137"/>
      <c r="X25" s="135"/>
      <c r="Y25" s="136"/>
      <c r="Z25" s="136"/>
      <c r="AA25" s="137"/>
      <c r="AB25" s="135"/>
      <c r="AC25" s="136"/>
      <c r="AD25" s="136"/>
      <c r="AE25" s="228" t="s">
        <v>83</v>
      </c>
      <c r="AF25" s="247" t="s">
        <v>26</v>
      </c>
      <c r="AG25" s="136" t="s">
        <v>26</v>
      </c>
      <c r="AH25" s="136" t="s">
        <v>26</v>
      </c>
      <c r="AI25" s="137" t="s">
        <v>26</v>
      </c>
      <c r="AJ25" s="229">
        <v>23</v>
      </c>
      <c r="AK25" s="227">
        <v>23</v>
      </c>
      <c r="AL25" s="227">
        <v>23</v>
      </c>
      <c r="AM25" s="228">
        <v>23</v>
      </c>
      <c r="AN25" s="229">
        <v>23</v>
      </c>
      <c r="AO25" s="227">
        <v>23</v>
      </c>
      <c r="AP25" s="227">
        <v>23</v>
      </c>
      <c r="AQ25" s="228">
        <v>23</v>
      </c>
      <c r="AR25" s="229" t="s">
        <v>25</v>
      </c>
      <c r="AS25" s="227" t="s">
        <v>25</v>
      </c>
      <c r="AT25" s="227" t="s">
        <v>25</v>
      </c>
      <c r="AU25" s="228" t="s">
        <v>26</v>
      </c>
      <c r="AV25" s="135">
        <v>37</v>
      </c>
      <c r="AW25" s="136">
        <v>37</v>
      </c>
      <c r="AX25" s="136">
        <v>37</v>
      </c>
      <c r="AY25" s="137">
        <v>37</v>
      </c>
      <c r="AZ25" s="135">
        <v>37</v>
      </c>
      <c r="BA25" s="136">
        <v>37</v>
      </c>
      <c r="BB25" s="136">
        <v>37</v>
      </c>
      <c r="BC25" s="137">
        <v>37</v>
      </c>
      <c r="BD25" s="135">
        <v>37</v>
      </c>
      <c r="BE25" s="136">
        <v>37</v>
      </c>
      <c r="BF25" s="136">
        <v>37</v>
      </c>
      <c r="BG25" s="137">
        <v>37</v>
      </c>
      <c r="BH25" s="229" t="s">
        <v>24</v>
      </c>
      <c r="BI25" s="136" t="s">
        <v>28</v>
      </c>
      <c r="BJ25" s="136" t="s">
        <v>28</v>
      </c>
      <c r="BK25" s="137" t="s">
        <v>82</v>
      </c>
      <c r="BL25" s="135"/>
      <c r="BM25" s="136"/>
      <c r="BN25" s="136"/>
      <c r="BO25" s="137"/>
      <c r="BP25" s="135"/>
      <c r="BQ25" s="136"/>
      <c r="BR25" s="136"/>
      <c r="BS25" s="137"/>
      <c r="BT25" s="135"/>
      <c r="BU25" s="136"/>
      <c r="BV25" s="136"/>
      <c r="BW25" s="137"/>
      <c r="BX25" s="135"/>
      <c r="BY25" s="136"/>
      <c r="BZ25" s="136"/>
      <c r="CA25" s="137"/>
      <c r="CB25" s="135"/>
      <c r="CC25" s="136"/>
      <c r="CD25" s="136"/>
      <c r="CE25" s="137"/>
      <c r="CF25" s="416"/>
      <c r="CG25" s="417"/>
      <c r="CH25" s="417"/>
      <c r="CI25" s="418"/>
      <c r="CJ25" s="430"/>
      <c r="CK25" s="431"/>
      <c r="CL25" s="431"/>
      <c r="CM25" s="432"/>
      <c r="CN25" s="436">
        <f t="shared" si="1"/>
        <v>0</v>
      </c>
      <c r="CO25" s="436"/>
      <c r="CP25" s="436"/>
      <c r="CQ25" s="436"/>
      <c r="CR25" s="436"/>
      <c r="CS25" s="436"/>
    </row>
    <row r="26" spans="1:97" customFormat="1" x14ac:dyDescent="0.35">
      <c r="A26" s="212">
        <v>1.1111111111111112E-2</v>
      </c>
      <c r="B26" s="95">
        <f t="shared" si="0"/>
        <v>0.29166666666197771</v>
      </c>
      <c r="C26" s="214" t="str">
        <f>IF(ISNA(VLOOKUP(D26,[2]listing!$A$1:$E$80,4,FALSE)),"NN",VLOOKUP(D26,[2]listing!$A$1:$E$80,4,FALSE))</f>
        <v>NN</v>
      </c>
      <c r="D26" s="245"/>
      <c r="E26" s="302">
        <v>36526.583333333336</v>
      </c>
      <c r="F26" s="298">
        <v>36526.905555555553</v>
      </c>
      <c r="G26" s="299">
        <v>4.1666666666666664E-2</v>
      </c>
      <c r="H26" s="222" t="str" cm="1">
        <f t="array" ref="H26">IF(SUMPRODUCT(--ISNUMBER(SEARCH(BOUTIQUES,D26))) &gt;0, "XC",IF(ISNUMBER(SEARCH("pool",D26)),"P",IF(ISNUMBER(SEARCH("int",D26)),"I",IF(ISNUMBER(SEARCH("HAP",$G$1))," "))))</f>
        <v xml:space="preserve"> </v>
      </c>
      <c r="I26" s="243"/>
      <c r="J26" s="136"/>
      <c r="K26" s="137"/>
      <c r="L26" s="135"/>
      <c r="M26" s="136"/>
      <c r="N26" s="136"/>
      <c r="O26" s="137"/>
      <c r="P26" s="135"/>
      <c r="Q26" s="136"/>
      <c r="R26" s="136"/>
      <c r="S26" s="137"/>
      <c r="T26" s="135"/>
      <c r="U26" s="136"/>
      <c r="V26" s="136"/>
      <c r="W26" s="137"/>
      <c r="X26" s="135"/>
      <c r="Y26" s="136"/>
      <c r="Z26" s="136"/>
      <c r="AA26" s="137"/>
      <c r="AB26" s="135"/>
      <c r="AC26" s="136"/>
      <c r="AD26" s="136"/>
      <c r="AE26" s="137" t="s">
        <v>83</v>
      </c>
      <c r="AF26" s="244" t="s">
        <v>26</v>
      </c>
      <c r="AG26" s="136" t="s">
        <v>26</v>
      </c>
      <c r="AH26" s="136" t="s">
        <v>26</v>
      </c>
      <c r="AI26" s="137" t="s">
        <v>26</v>
      </c>
      <c r="AJ26" s="135">
        <v>35</v>
      </c>
      <c r="AK26" s="136">
        <v>35</v>
      </c>
      <c r="AL26" s="136">
        <v>35</v>
      </c>
      <c r="AM26" s="137">
        <v>35</v>
      </c>
      <c r="AN26" s="135">
        <v>35</v>
      </c>
      <c r="AO26" s="136">
        <v>35</v>
      </c>
      <c r="AP26" s="136">
        <v>35</v>
      </c>
      <c r="AQ26" s="137">
        <v>35</v>
      </c>
      <c r="AR26" s="229" t="s">
        <v>25</v>
      </c>
      <c r="AS26" s="227" t="s">
        <v>25</v>
      </c>
      <c r="AT26" s="227" t="s">
        <v>25</v>
      </c>
      <c r="AU26" s="228" t="s">
        <v>26</v>
      </c>
      <c r="AV26" s="135">
        <v>12</v>
      </c>
      <c r="AW26" s="136">
        <v>12</v>
      </c>
      <c r="AX26" s="136">
        <v>12</v>
      </c>
      <c r="AY26" s="137">
        <v>12</v>
      </c>
      <c r="AZ26" s="135">
        <v>12</v>
      </c>
      <c r="BA26" s="136">
        <v>12</v>
      </c>
      <c r="BB26" s="136">
        <v>12</v>
      </c>
      <c r="BC26" s="137">
        <v>12</v>
      </c>
      <c r="BD26" s="135">
        <v>12</v>
      </c>
      <c r="BE26" s="136">
        <v>12</v>
      </c>
      <c r="BF26" s="136">
        <v>12</v>
      </c>
      <c r="BG26" s="137">
        <v>12</v>
      </c>
      <c r="BH26" s="229" t="s">
        <v>24</v>
      </c>
      <c r="BI26" s="136" t="s">
        <v>28</v>
      </c>
      <c r="BJ26" s="136" t="s">
        <v>28</v>
      </c>
      <c r="BK26" s="137" t="s">
        <v>82</v>
      </c>
      <c r="BL26" s="135"/>
      <c r="BM26" s="136"/>
      <c r="BN26" s="136"/>
      <c r="BO26" s="137"/>
      <c r="BP26" s="135"/>
      <c r="BQ26" s="136"/>
      <c r="BR26" s="136"/>
      <c r="BS26" s="137"/>
      <c r="BT26" s="135"/>
      <c r="BU26" s="136"/>
      <c r="BV26" s="136"/>
      <c r="BW26" s="137"/>
      <c r="BX26" s="135"/>
      <c r="BY26" s="136"/>
      <c r="BZ26" s="136"/>
      <c r="CA26" s="137"/>
      <c r="CB26" s="135"/>
      <c r="CC26" s="136"/>
      <c r="CD26" s="136"/>
      <c r="CE26" s="137"/>
      <c r="CF26" s="416"/>
      <c r="CG26" s="417"/>
      <c r="CH26" s="417"/>
      <c r="CI26" s="418"/>
      <c r="CJ26" s="430"/>
      <c r="CK26" s="431"/>
      <c r="CL26" s="431"/>
      <c r="CM26" s="432"/>
      <c r="CN26" s="436">
        <f t="shared" si="1"/>
        <v>0</v>
      </c>
      <c r="CO26" s="436"/>
      <c r="CP26" s="436"/>
      <c r="CQ26" s="436"/>
      <c r="CR26" s="436"/>
      <c r="CS26" s="436"/>
    </row>
    <row r="27" spans="1:97" customFormat="1" x14ac:dyDescent="0.35">
      <c r="A27" s="212">
        <v>1.1111111111111112E-2</v>
      </c>
      <c r="B27" s="95">
        <f t="shared" si="0"/>
        <v>0.29166666666197771</v>
      </c>
      <c r="C27" s="214" t="str">
        <f>IF(ISNA(VLOOKUP(D27,[2]listing!$A$1:$E$80,4,FALSE)),"NN",VLOOKUP(D27,[2]listing!$A$1:$E$80,4,FALSE))</f>
        <v>NN</v>
      </c>
      <c r="D27" s="245"/>
      <c r="E27" s="302">
        <v>36526.583333333336</v>
      </c>
      <c r="F27" s="298">
        <v>36526.905555555553</v>
      </c>
      <c r="G27" s="299">
        <v>4.1666666666666664E-2</v>
      </c>
      <c r="H27" s="222" t="str" cm="1">
        <f t="array" ref="H27">IF(SUMPRODUCT(--ISNUMBER(SEARCH(BOUTIQUES,D27))) &gt;0, "XC",IF(ISNUMBER(SEARCH("pool",D27)),"P",IF(ISNUMBER(SEARCH("int",D27)),"I",IF(ISNUMBER(SEARCH("HAP",$G$1))," "))))</f>
        <v xml:space="preserve"> </v>
      </c>
      <c r="I27" s="243"/>
      <c r="J27" s="136"/>
      <c r="K27" s="137"/>
      <c r="L27" s="135"/>
      <c r="M27" s="136"/>
      <c r="N27" s="136"/>
      <c r="O27" s="137"/>
      <c r="P27" s="135"/>
      <c r="Q27" s="136"/>
      <c r="R27" s="136"/>
      <c r="S27" s="137"/>
      <c r="T27" s="135"/>
      <c r="U27" s="136"/>
      <c r="V27" s="136"/>
      <c r="W27" s="137"/>
      <c r="X27" s="135"/>
      <c r="Y27" s="136"/>
      <c r="Z27" s="136"/>
      <c r="AA27" s="137"/>
      <c r="AB27" s="135"/>
      <c r="AC27" s="136"/>
      <c r="AD27" s="136"/>
      <c r="AE27" s="137" t="s">
        <v>83</v>
      </c>
      <c r="AF27" s="244" t="s">
        <v>26</v>
      </c>
      <c r="AG27" s="136" t="s">
        <v>26</v>
      </c>
      <c r="AH27" s="136" t="s">
        <v>26</v>
      </c>
      <c r="AI27" s="137" t="s">
        <v>26</v>
      </c>
      <c r="AJ27" s="135">
        <v>37</v>
      </c>
      <c r="AK27" s="136">
        <v>37</v>
      </c>
      <c r="AL27" s="136">
        <v>37</v>
      </c>
      <c r="AM27" s="137">
        <v>37</v>
      </c>
      <c r="AN27" s="135">
        <v>37</v>
      </c>
      <c r="AO27" s="136">
        <v>37</v>
      </c>
      <c r="AP27" s="136">
        <v>37</v>
      </c>
      <c r="AQ27" s="137">
        <v>37</v>
      </c>
      <c r="AR27" s="229" t="s">
        <v>25</v>
      </c>
      <c r="AS27" s="227" t="s">
        <v>25</v>
      </c>
      <c r="AT27" s="227" t="s">
        <v>25</v>
      </c>
      <c r="AU27" s="228" t="s">
        <v>26</v>
      </c>
      <c r="AV27" s="135">
        <v>11</v>
      </c>
      <c r="AW27" s="136">
        <v>11</v>
      </c>
      <c r="AX27" s="136">
        <v>11</v>
      </c>
      <c r="AY27" s="137">
        <v>11</v>
      </c>
      <c r="AZ27" s="135">
        <v>11</v>
      </c>
      <c r="BA27" s="136">
        <v>11</v>
      </c>
      <c r="BB27" s="136">
        <v>11</v>
      </c>
      <c r="BC27" s="137">
        <v>11</v>
      </c>
      <c r="BD27" s="135">
        <v>11</v>
      </c>
      <c r="BE27" s="136">
        <v>11</v>
      </c>
      <c r="BF27" s="136">
        <v>11</v>
      </c>
      <c r="BG27" s="137">
        <v>11</v>
      </c>
      <c r="BH27" s="229" t="s">
        <v>24</v>
      </c>
      <c r="BI27" s="136" t="s">
        <v>28</v>
      </c>
      <c r="BJ27" s="136" t="s">
        <v>28</v>
      </c>
      <c r="BK27" s="137" t="s">
        <v>82</v>
      </c>
      <c r="BL27" s="135"/>
      <c r="BM27" s="136"/>
      <c r="BN27" s="136"/>
      <c r="BO27" s="137"/>
      <c r="BP27" s="135"/>
      <c r="BQ27" s="136"/>
      <c r="BR27" s="136"/>
      <c r="BS27" s="137"/>
      <c r="BT27" s="135"/>
      <c r="BU27" s="136"/>
      <c r="BV27" s="136"/>
      <c r="BW27" s="137"/>
      <c r="BX27" s="135"/>
      <c r="BY27" s="136"/>
      <c r="BZ27" s="136"/>
      <c r="CA27" s="137"/>
      <c r="CB27" s="135"/>
      <c r="CC27" s="136"/>
      <c r="CD27" s="136"/>
      <c r="CE27" s="137"/>
      <c r="CF27" s="416"/>
      <c r="CG27" s="417"/>
      <c r="CH27" s="417"/>
      <c r="CI27" s="418"/>
      <c r="CJ27" s="430"/>
      <c r="CK27" s="431"/>
      <c r="CL27" s="431"/>
      <c r="CM27" s="432"/>
      <c r="CN27" s="436">
        <f t="shared" si="1"/>
        <v>0</v>
      </c>
      <c r="CO27" s="436"/>
      <c r="CP27" s="436"/>
      <c r="CQ27" s="436"/>
      <c r="CR27" s="436"/>
      <c r="CS27" s="436"/>
    </row>
    <row r="28" spans="1:97" customFormat="1" x14ac:dyDescent="0.35">
      <c r="A28" s="212">
        <v>1.1111111111111112E-2</v>
      </c>
      <c r="B28" s="95">
        <f t="shared" si="0"/>
        <v>0.29166666666197771</v>
      </c>
      <c r="C28" s="214" t="str">
        <f>IF(ISNA(VLOOKUP(D28,[2]listing!$A$1:$E$80,4,FALSE)),"NN",VLOOKUP(D28,[2]listing!$A$1:$E$80,4,FALSE))</f>
        <v>NN</v>
      </c>
      <c r="D28" s="245"/>
      <c r="E28" s="302">
        <v>36526.583333333336</v>
      </c>
      <c r="F28" s="298">
        <v>36526.905555555553</v>
      </c>
      <c r="G28" s="299">
        <v>4.1666666666666664E-2</v>
      </c>
      <c r="H28" s="222" t="str" cm="1">
        <f t="array" ref="H28">IF(SUMPRODUCT(--ISNUMBER(SEARCH(BOUTIQUES,D28))) &gt;0, "XC",IF(ISNUMBER(SEARCH("pool",D28)),"P",IF(ISNUMBER(SEARCH("int",D28)),"I",IF(ISNUMBER(SEARCH("HAP",$G$1))," "))))</f>
        <v xml:space="preserve"> </v>
      </c>
      <c r="I28" s="248"/>
      <c r="J28" s="249"/>
      <c r="K28" s="250"/>
      <c r="L28" s="251"/>
      <c r="M28" s="249"/>
      <c r="N28" s="249"/>
      <c r="O28" s="250"/>
      <c r="P28" s="251"/>
      <c r="Q28" s="249"/>
      <c r="R28" s="249"/>
      <c r="S28" s="250"/>
      <c r="T28" s="251"/>
      <c r="U28" s="249"/>
      <c r="V28" s="249"/>
      <c r="W28" s="250"/>
      <c r="X28" s="251"/>
      <c r="Y28" s="249"/>
      <c r="Z28" s="249"/>
      <c r="AA28" s="250"/>
      <c r="AB28" s="135"/>
      <c r="AC28" s="136"/>
      <c r="AD28" s="136"/>
      <c r="AE28" s="137" t="s">
        <v>83</v>
      </c>
      <c r="AF28" s="244" t="s">
        <v>26</v>
      </c>
      <c r="AG28" s="136" t="s">
        <v>26</v>
      </c>
      <c r="AH28" s="136" t="s">
        <v>26</v>
      </c>
      <c r="AI28" s="137" t="s">
        <v>26</v>
      </c>
      <c r="AJ28" s="135">
        <v>30</v>
      </c>
      <c r="AK28" s="136">
        <v>30</v>
      </c>
      <c r="AL28" s="136">
        <v>30</v>
      </c>
      <c r="AM28" s="137">
        <v>30</v>
      </c>
      <c r="AN28" s="135">
        <v>30</v>
      </c>
      <c r="AO28" s="136">
        <v>30</v>
      </c>
      <c r="AP28" s="136">
        <v>30</v>
      </c>
      <c r="AQ28" s="137">
        <v>30</v>
      </c>
      <c r="AR28" s="229" t="s">
        <v>25</v>
      </c>
      <c r="AS28" s="227" t="s">
        <v>25</v>
      </c>
      <c r="AT28" s="227" t="s">
        <v>25</v>
      </c>
      <c r="AU28" s="228" t="s">
        <v>26</v>
      </c>
      <c r="AV28" s="135">
        <v>20</v>
      </c>
      <c r="AW28" s="136">
        <v>20</v>
      </c>
      <c r="AX28" s="136">
        <v>20</v>
      </c>
      <c r="AY28" s="137">
        <v>20</v>
      </c>
      <c r="AZ28" s="135">
        <v>20</v>
      </c>
      <c r="BA28" s="136">
        <v>20</v>
      </c>
      <c r="BB28" s="136">
        <v>20</v>
      </c>
      <c r="BC28" s="137">
        <v>20</v>
      </c>
      <c r="BD28" s="135">
        <v>20</v>
      </c>
      <c r="BE28" s="136">
        <v>20</v>
      </c>
      <c r="BF28" s="136">
        <v>20</v>
      </c>
      <c r="BG28" s="137">
        <v>20</v>
      </c>
      <c r="BH28" s="229" t="s">
        <v>24</v>
      </c>
      <c r="BI28" s="136" t="s">
        <v>28</v>
      </c>
      <c r="BJ28" s="136" t="s">
        <v>28</v>
      </c>
      <c r="BK28" s="137" t="s">
        <v>82</v>
      </c>
      <c r="BL28" s="135"/>
      <c r="BM28" s="136"/>
      <c r="BN28" s="136"/>
      <c r="BO28" s="137"/>
      <c r="BP28" s="135"/>
      <c r="BQ28" s="136"/>
      <c r="BR28" s="136"/>
      <c r="BS28" s="137"/>
      <c r="BT28" s="245"/>
      <c r="BU28" s="136"/>
      <c r="BV28" s="136"/>
      <c r="BW28" s="252"/>
      <c r="BX28" s="135"/>
      <c r="BY28" s="136"/>
      <c r="BZ28" s="136"/>
      <c r="CA28" s="137"/>
      <c r="CB28" s="135"/>
      <c r="CC28" s="136"/>
      <c r="CD28" s="136"/>
      <c r="CE28" s="137"/>
      <c r="CF28" s="416"/>
      <c r="CG28" s="417"/>
      <c r="CH28" s="417"/>
      <c r="CI28" s="418"/>
      <c r="CJ28" s="430"/>
      <c r="CK28" s="431"/>
      <c r="CL28" s="431"/>
      <c r="CM28" s="432"/>
      <c r="CN28" s="436">
        <f t="shared" si="1"/>
        <v>0</v>
      </c>
      <c r="CO28" s="436"/>
      <c r="CP28" s="436"/>
      <c r="CQ28" s="436"/>
      <c r="CR28" s="436"/>
      <c r="CS28" s="436"/>
    </row>
    <row r="29" spans="1:97" customFormat="1" x14ac:dyDescent="0.35">
      <c r="A29" s="212">
        <v>1.1111111111111112E-2</v>
      </c>
      <c r="B29" s="95">
        <f t="shared" si="0"/>
        <v>0.29166666666925367</v>
      </c>
      <c r="C29" s="214" t="str">
        <f>IF(ISNA(VLOOKUP(D29,[2]listing!$A$1:$E$80,4,FALSE)),"NN",VLOOKUP(D29,[2]listing!$A$1:$E$80,4,FALSE))</f>
        <v>NN</v>
      </c>
      <c r="D29" s="245"/>
      <c r="E29" s="300">
        <v>36526.625</v>
      </c>
      <c r="F29" s="298">
        <v>36526.947222222225</v>
      </c>
      <c r="G29" s="299">
        <v>4.1666666666666664E-2</v>
      </c>
      <c r="H29" s="222" t="str" cm="1">
        <f t="array" ref="H29">IF(SUMPRODUCT(--ISNUMBER(SEARCH(BOUTIQUES,D29))) &gt;0, "XC",IF(ISNUMBER(SEARCH("pool",D29)),"P",IF(ISNUMBER(SEARCH("int",D29)),"I",IF(ISNUMBER(SEARCH("HAP",$G$1))," "))))</f>
        <v xml:space="preserve"> </v>
      </c>
      <c r="I29" s="243"/>
      <c r="J29" s="136"/>
      <c r="K29" s="137"/>
      <c r="L29" s="135"/>
      <c r="M29" s="136"/>
      <c r="N29" s="136"/>
      <c r="O29" s="137"/>
      <c r="P29" s="135"/>
      <c r="Q29" s="136"/>
      <c r="R29" s="136"/>
      <c r="S29" s="137"/>
      <c r="T29" s="135"/>
      <c r="U29" s="136"/>
      <c r="V29" s="136"/>
      <c r="W29" s="137"/>
      <c r="X29" s="135"/>
      <c r="Y29" s="136"/>
      <c r="Z29" s="136"/>
      <c r="AA29" s="137"/>
      <c r="AB29" s="135"/>
      <c r="AC29" s="136"/>
      <c r="AD29" s="136"/>
      <c r="AE29" s="137"/>
      <c r="AF29" s="135"/>
      <c r="AG29" s="136"/>
      <c r="AH29" s="136"/>
      <c r="AI29" s="137" t="s">
        <v>83</v>
      </c>
      <c r="AJ29" s="244" t="s">
        <v>26</v>
      </c>
      <c r="AK29" s="136" t="s">
        <v>26</v>
      </c>
      <c r="AL29" s="136" t="s">
        <v>26</v>
      </c>
      <c r="AM29" s="137" t="s">
        <v>26</v>
      </c>
      <c r="AN29" s="135" t="s">
        <v>26</v>
      </c>
      <c r="AO29" s="136" t="s">
        <v>26</v>
      </c>
      <c r="AP29" s="136" t="s">
        <v>26</v>
      </c>
      <c r="AQ29" s="137" t="s">
        <v>26</v>
      </c>
      <c r="AR29" s="229" t="s">
        <v>25</v>
      </c>
      <c r="AS29" s="227" t="s">
        <v>25</v>
      </c>
      <c r="AT29" s="227" t="s">
        <v>25</v>
      </c>
      <c r="AU29" s="228" t="s">
        <v>26</v>
      </c>
      <c r="AV29" s="229">
        <v>35</v>
      </c>
      <c r="AW29" s="227">
        <v>35</v>
      </c>
      <c r="AX29" s="227">
        <v>35</v>
      </c>
      <c r="AY29" s="228">
        <v>35</v>
      </c>
      <c r="AZ29" s="229">
        <v>35</v>
      </c>
      <c r="BA29" s="227">
        <v>35</v>
      </c>
      <c r="BB29" s="227">
        <v>35</v>
      </c>
      <c r="BC29" s="228">
        <v>35</v>
      </c>
      <c r="BD29" s="229">
        <v>35</v>
      </c>
      <c r="BE29" s="227">
        <v>35</v>
      </c>
      <c r="BF29" s="227">
        <v>35</v>
      </c>
      <c r="BG29" s="228">
        <v>35</v>
      </c>
      <c r="BH29" s="229" t="s">
        <v>24</v>
      </c>
      <c r="BI29" s="136" t="s">
        <v>28</v>
      </c>
      <c r="BJ29" s="136" t="s">
        <v>28</v>
      </c>
      <c r="BK29" s="137" t="s">
        <v>26</v>
      </c>
      <c r="BL29" s="136" t="s">
        <v>26</v>
      </c>
      <c r="BM29" s="136" t="s">
        <v>26</v>
      </c>
      <c r="BN29" s="136" t="s">
        <v>26</v>
      </c>
      <c r="BO29" s="137" t="s">
        <v>82</v>
      </c>
      <c r="BP29" s="135"/>
      <c r="BQ29" s="136"/>
      <c r="BR29" s="136"/>
      <c r="BS29" s="137"/>
      <c r="BT29" s="135"/>
      <c r="BU29" s="136"/>
      <c r="BV29" s="136"/>
      <c r="BW29" s="137"/>
      <c r="BX29" s="135"/>
      <c r="BY29" s="136"/>
      <c r="BZ29" s="136"/>
      <c r="CA29" s="137"/>
      <c r="CB29" s="135"/>
      <c r="CC29" s="136"/>
      <c r="CD29" s="136"/>
      <c r="CE29" s="137"/>
      <c r="CF29" s="416"/>
      <c r="CG29" s="417"/>
      <c r="CH29" s="417"/>
      <c r="CI29" s="418"/>
      <c r="CJ29" s="430"/>
      <c r="CK29" s="431"/>
      <c r="CL29" s="431"/>
      <c r="CM29" s="432"/>
      <c r="CN29" s="422">
        <f t="shared" si="1"/>
        <v>0</v>
      </c>
      <c r="CO29" s="423"/>
      <c r="CP29" s="423"/>
      <c r="CQ29" s="423"/>
      <c r="CR29" s="423"/>
      <c r="CS29" s="424"/>
    </row>
    <row r="30" spans="1:97" customFormat="1" ht="15.75" customHeight="1" x14ac:dyDescent="0.35">
      <c r="A30" s="212">
        <v>1.1111111111111112E-2</v>
      </c>
      <c r="B30" s="95">
        <f t="shared" si="0"/>
        <v>0.29166666666925367</v>
      </c>
      <c r="C30" s="214" t="str">
        <f>IF(ISNA(VLOOKUP(D30,[2]listing!$A$1:$E$80,4,FALSE)),"NN",VLOOKUP(D30,[2]listing!$A$1:$E$80,4,FALSE))</f>
        <v>NN</v>
      </c>
      <c r="D30" s="245"/>
      <c r="E30" s="300">
        <v>36526.625</v>
      </c>
      <c r="F30" s="298">
        <v>36526.947222222225</v>
      </c>
      <c r="G30" s="299">
        <v>4.1666666666666664E-2</v>
      </c>
      <c r="H30" s="222" t="str" cm="1">
        <f t="array" ref="H30">IF(SUMPRODUCT(--ISNUMBER(SEARCH(BOUTIQUES,D30))) &gt;0, "XC",IF(ISNUMBER(SEARCH("pool",D30)),"P",IF(ISNUMBER(SEARCH("int",D30)),"I",IF(ISNUMBER(SEARCH("HAP",$G$1))," "))))</f>
        <v xml:space="preserve"> </v>
      </c>
      <c r="I30" s="243"/>
      <c r="J30" s="136"/>
      <c r="K30" s="137"/>
      <c r="L30" s="135"/>
      <c r="M30" s="136"/>
      <c r="N30" s="136"/>
      <c r="O30" s="137"/>
      <c r="P30" s="135"/>
      <c r="Q30" s="136"/>
      <c r="R30" s="136"/>
      <c r="S30" s="137"/>
      <c r="T30" s="135"/>
      <c r="U30" s="136"/>
      <c r="V30" s="136"/>
      <c r="W30" s="137"/>
      <c r="X30" s="135"/>
      <c r="Y30" s="136"/>
      <c r="Z30" s="136"/>
      <c r="AA30" s="137"/>
      <c r="AB30" s="135"/>
      <c r="AC30" s="136"/>
      <c r="AD30" s="136"/>
      <c r="AE30" s="137"/>
      <c r="AF30" s="135"/>
      <c r="AG30" s="136"/>
      <c r="AH30" s="136"/>
      <c r="AI30" s="137" t="s">
        <v>83</v>
      </c>
      <c r="AJ30" s="244" t="s">
        <v>26</v>
      </c>
      <c r="AK30" s="136" t="s">
        <v>26</v>
      </c>
      <c r="AL30" s="136" t="s">
        <v>26</v>
      </c>
      <c r="AM30" s="137" t="s">
        <v>26</v>
      </c>
      <c r="AN30" s="135" t="s">
        <v>26</v>
      </c>
      <c r="AO30" s="136" t="s">
        <v>26</v>
      </c>
      <c r="AP30" s="136" t="s">
        <v>26</v>
      </c>
      <c r="AQ30" s="137" t="s">
        <v>26</v>
      </c>
      <c r="AR30" s="229" t="s">
        <v>25</v>
      </c>
      <c r="AS30" s="227" t="s">
        <v>25</v>
      </c>
      <c r="AT30" s="227" t="s">
        <v>25</v>
      </c>
      <c r="AU30" s="228" t="s">
        <v>26</v>
      </c>
      <c r="AV30" s="229">
        <v>23</v>
      </c>
      <c r="AW30" s="227">
        <v>23</v>
      </c>
      <c r="AX30" s="227">
        <v>23</v>
      </c>
      <c r="AY30" s="228">
        <v>23</v>
      </c>
      <c r="AZ30" s="229">
        <v>23</v>
      </c>
      <c r="BA30" s="227">
        <v>23</v>
      </c>
      <c r="BB30" s="227">
        <v>23</v>
      </c>
      <c r="BC30" s="228">
        <v>23</v>
      </c>
      <c r="BD30" s="229">
        <v>23</v>
      </c>
      <c r="BE30" s="227">
        <v>23</v>
      </c>
      <c r="BF30" s="227">
        <v>23</v>
      </c>
      <c r="BG30" s="228">
        <v>23</v>
      </c>
      <c r="BH30" s="229" t="s">
        <v>24</v>
      </c>
      <c r="BI30" s="136" t="s">
        <v>28</v>
      </c>
      <c r="BJ30" s="136" t="s">
        <v>28</v>
      </c>
      <c r="BK30" s="137" t="s">
        <v>26</v>
      </c>
      <c r="BL30" s="136" t="s">
        <v>26</v>
      </c>
      <c r="BM30" s="136" t="s">
        <v>26</v>
      </c>
      <c r="BN30" s="136" t="s">
        <v>26</v>
      </c>
      <c r="BO30" s="137" t="s">
        <v>82</v>
      </c>
      <c r="BP30" s="135"/>
      <c r="BQ30" s="136"/>
      <c r="BR30" s="136"/>
      <c r="BS30" s="137"/>
      <c r="BT30" s="135"/>
      <c r="BU30" s="136"/>
      <c r="BV30" s="136"/>
      <c r="BW30" s="137"/>
      <c r="BX30" s="135"/>
      <c r="BY30" s="136"/>
      <c r="BZ30" s="136"/>
      <c r="CA30" s="137"/>
      <c r="CB30" s="135"/>
      <c r="CC30" s="136"/>
      <c r="CD30" s="136"/>
      <c r="CE30" s="137"/>
      <c r="CF30" s="430"/>
      <c r="CG30" s="431"/>
      <c r="CH30" s="431"/>
      <c r="CI30" s="432"/>
      <c r="CJ30" s="430"/>
      <c r="CK30" s="431"/>
      <c r="CL30" s="431"/>
      <c r="CM30" s="432"/>
      <c r="CN30" s="436">
        <f t="shared" si="1"/>
        <v>0</v>
      </c>
      <c r="CO30" s="436"/>
      <c r="CP30" s="436"/>
      <c r="CQ30" s="436"/>
      <c r="CR30" s="436"/>
      <c r="CS30" s="436"/>
    </row>
    <row r="31" spans="1:97" customFormat="1" ht="15.75" customHeight="1" x14ac:dyDescent="0.35">
      <c r="A31" s="212">
        <v>1.1111111111111112E-2</v>
      </c>
      <c r="B31" s="95">
        <f t="shared" si="0"/>
        <v>0.29166666666925367</v>
      </c>
      <c r="C31" s="214" t="str">
        <f>IF(ISNA(VLOOKUP(D31,[2]listing!$A$1:$E$80,4,FALSE)),"NN",VLOOKUP(D31,[2]listing!$A$1:$E$80,4,FALSE))</f>
        <v>NN</v>
      </c>
      <c r="D31" s="245"/>
      <c r="E31" s="300">
        <v>36526.625</v>
      </c>
      <c r="F31" s="298">
        <v>36526.947222222225</v>
      </c>
      <c r="G31" s="299">
        <v>4.1666666666666664E-2</v>
      </c>
      <c r="H31" s="222" t="str" cm="1">
        <f t="array" ref="H31">IF(SUMPRODUCT(--ISNUMBER(SEARCH(BOUTIQUES,D31))) &gt;0, "XC",IF(ISNUMBER(SEARCH("pool",D31)),"P",IF(ISNUMBER(SEARCH("int",D31)),"I",IF(ISNUMBER(SEARCH("HAP",$G$1))," "))))</f>
        <v xml:space="preserve"> </v>
      </c>
      <c r="I31" s="243"/>
      <c r="J31" s="136"/>
      <c r="K31" s="137"/>
      <c r="L31" s="135"/>
      <c r="M31" s="136"/>
      <c r="N31" s="136"/>
      <c r="O31" s="137"/>
      <c r="P31" s="135"/>
      <c r="Q31" s="136"/>
      <c r="R31" s="136"/>
      <c r="S31" s="137"/>
      <c r="T31" s="135"/>
      <c r="U31" s="136"/>
      <c r="V31" s="136"/>
      <c r="W31" s="137"/>
      <c r="X31" s="135"/>
      <c r="Y31" s="136"/>
      <c r="Z31" s="136"/>
      <c r="AA31" s="137"/>
      <c r="AB31" s="135"/>
      <c r="AC31" s="136"/>
      <c r="AD31" s="136"/>
      <c r="AE31" s="137"/>
      <c r="AF31" s="135"/>
      <c r="AG31" s="136"/>
      <c r="AH31" s="136"/>
      <c r="AI31" s="137" t="s">
        <v>83</v>
      </c>
      <c r="AJ31" s="244" t="s">
        <v>26</v>
      </c>
      <c r="AK31" s="136" t="s">
        <v>26</v>
      </c>
      <c r="AL31" s="136" t="s">
        <v>26</v>
      </c>
      <c r="AM31" s="137" t="s">
        <v>26</v>
      </c>
      <c r="AN31" s="135" t="s">
        <v>26</v>
      </c>
      <c r="AO31" s="136" t="s">
        <v>26</v>
      </c>
      <c r="AP31" s="136" t="s">
        <v>26</v>
      </c>
      <c r="AQ31" s="137" t="s">
        <v>26</v>
      </c>
      <c r="AR31" s="229" t="s">
        <v>25</v>
      </c>
      <c r="AS31" s="227" t="s">
        <v>25</v>
      </c>
      <c r="AT31" s="227" t="s">
        <v>25</v>
      </c>
      <c r="AU31" s="228" t="s">
        <v>26</v>
      </c>
      <c r="AV31" s="229">
        <v>24</v>
      </c>
      <c r="AW31" s="227">
        <v>24</v>
      </c>
      <c r="AX31" s="227">
        <v>24</v>
      </c>
      <c r="AY31" s="228">
        <v>24</v>
      </c>
      <c r="AZ31" s="229">
        <v>24</v>
      </c>
      <c r="BA31" s="227">
        <v>24</v>
      </c>
      <c r="BB31" s="227">
        <v>24</v>
      </c>
      <c r="BC31" s="228">
        <v>24</v>
      </c>
      <c r="BD31" s="229">
        <v>24</v>
      </c>
      <c r="BE31" s="227">
        <v>24</v>
      </c>
      <c r="BF31" s="227">
        <v>24</v>
      </c>
      <c r="BG31" s="228">
        <v>24</v>
      </c>
      <c r="BH31" s="229" t="s">
        <v>24</v>
      </c>
      <c r="BI31" s="136" t="s">
        <v>28</v>
      </c>
      <c r="BJ31" s="136" t="s">
        <v>28</v>
      </c>
      <c r="BK31" s="137" t="s">
        <v>26</v>
      </c>
      <c r="BL31" s="136" t="s">
        <v>26</v>
      </c>
      <c r="BM31" s="136" t="s">
        <v>26</v>
      </c>
      <c r="BN31" s="136" t="s">
        <v>26</v>
      </c>
      <c r="BO31" s="137" t="s">
        <v>82</v>
      </c>
      <c r="BP31" s="135"/>
      <c r="BQ31" s="136"/>
      <c r="BR31" s="136"/>
      <c r="BS31" s="137"/>
      <c r="BT31" s="135"/>
      <c r="BU31" s="136"/>
      <c r="BV31" s="136"/>
      <c r="BW31" s="137"/>
      <c r="BX31" s="135"/>
      <c r="BY31" s="136"/>
      <c r="BZ31" s="136"/>
      <c r="CA31" s="137"/>
      <c r="CB31" s="135"/>
      <c r="CC31" s="136"/>
      <c r="CD31" s="136"/>
      <c r="CE31" s="137"/>
      <c r="CF31" s="416"/>
      <c r="CG31" s="417"/>
      <c r="CH31" s="417"/>
      <c r="CI31" s="418"/>
      <c r="CJ31" s="430"/>
      <c r="CK31" s="431"/>
      <c r="CL31" s="431"/>
      <c r="CM31" s="432"/>
      <c r="CN31" s="436">
        <f t="shared" si="1"/>
        <v>0</v>
      </c>
      <c r="CO31" s="436"/>
      <c r="CP31" s="436"/>
      <c r="CQ31" s="436"/>
      <c r="CR31" s="436"/>
      <c r="CS31" s="436"/>
    </row>
    <row r="32" spans="1:97" ht="15" customHeight="1" x14ac:dyDescent="0.35">
      <c r="A32" s="212">
        <v>1.1111111111111112E-2</v>
      </c>
      <c r="B32" s="95">
        <f t="shared" si="0"/>
        <v>0.29166666666925367</v>
      </c>
      <c r="C32" s="214" t="str">
        <f>IF(ISNA(VLOOKUP(D32,[2]listing!$A$1:$E$80,4,FALSE)),"NN",VLOOKUP(D32,[2]listing!$A$1:$E$80,4,FALSE))</f>
        <v>NN</v>
      </c>
      <c r="D32" s="245"/>
      <c r="E32" s="300">
        <v>36526.625</v>
      </c>
      <c r="F32" s="298">
        <v>36526.947222222225</v>
      </c>
      <c r="G32" s="299">
        <v>4.1666666666666664E-2</v>
      </c>
      <c r="H32" s="222" t="str" cm="1">
        <f t="array" ref="H32">IF(SUMPRODUCT(--ISNUMBER(SEARCH(BOUTIQUES,D32))) &gt;0, "XC",IF(ISNUMBER(SEARCH("pool",D32)),"P",IF(ISNUMBER(SEARCH("int",D32)),"I",IF(ISNUMBER(SEARCH("HAP",$G$1))," "))))</f>
        <v xml:space="preserve"> </v>
      </c>
      <c r="I32" s="243"/>
      <c r="J32" s="136"/>
      <c r="K32" s="137"/>
      <c r="L32" s="135"/>
      <c r="M32" s="136"/>
      <c r="N32" s="136"/>
      <c r="O32" s="137"/>
      <c r="P32" s="135"/>
      <c r="Q32" s="136"/>
      <c r="R32" s="136"/>
      <c r="S32" s="137"/>
      <c r="T32" s="135"/>
      <c r="U32" s="136"/>
      <c r="V32" s="136"/>
      <c r="W32" s="137"/>
      <c r="X32" s="135"/>
      <c r="Y32" s="136"/>
      <c r="Z32" s="136"/>
      <c r="AA32" s="137"/>
      <c r="AB32" s="135"/>
      <c r="AC32" s="136"/>
      <c r="AD32" s="136"/>
      <c r="AE32" s="137"/>
      <c r="AF32" s="135"/>
      <c r="AG32" s="136"/>
      <c r="AH32" s="136"/>
      <c r="AI32" s="137" t="s">
        <v>83</v>
      </c>
      <c r="AJ32" s="244" t="s">
        <v>26</v>
      </c>
      <c r="AK32" s="136" t="s">
        <v>26</v>
      </c>
      <c r="AL32" s="136" t="s">
        <v>26</v>
      </c>
      <c r="AM32" s="137" t="s">
        <v>26</v>
      </c>
      <c r="AN32" s="135" t="s">
        <v>26</v>
      </c>
      <c r="AO32" s="136" t="s">
        <v>26</v>
      </c>
      <c r="AP32" s="136" t="s">
        <v>26</v>
      </c>
      <c r="AQ32" s="137" t="s">
        <v>26</v>
      </c>
      <c r="AR32" s="229" t="s">
        <v>25</v>
      </c>
      <c r="AS32" s="227" t="s">
        <v>25</v>
      </c>
      <c r="AT32" s="227" t="s">
        <v>25</v>
      </c>
      <c r="AU32" s="228" t="s">
        <v>26</v>
      </c>
      <c r="AV32" s="229" t="s">
        <v>26</v>
      </c>
      <c r="AW32" s="227" t="s">
        <v>26</v>
      </c>
      <c r="AX32" s="227" t="s">
        <v>26</v>
      </c>
      <c r="AY32" s="228" t="s">
        <v>26</v>
      </c>
      <c r="AZ32" s="229" t="s">
        <v>26</v>
      </c>
      <c r="BA32" s="227" t="s">
        <v>26</v>
      </c>
      <c r="BB32" s="227" t="s">
        <v>26</v>
      </c>
      <c r="BC32" s="228" t="s">
        <v>26</v>
      </c>
      <c r="BD32" s="229" t="s">
        <v>26</v>
      </c>
      <c r="BE32" s="227" t="s">
        <v>26</v>
      </c>
      <c r="BF32" s="227" t="s">
        <v>26</v>
      </c>
      <c r="BG32" s="228" t="s">
        <v>26</v>
      </c>
      <c r="BH32" s="229" t="s">
        <v>24</v>
      </c>
      <c r="BI32" s="136" t="s">
        <v>28</v>
      </c>
      <c r="BJ32" s="136" t="s">
        <v>28</v>
      </c>
      <c r="BK32" s="137" t="s">
        <v>26</v>
      </c>
      <c r="BL32" s="136" t="s">
        <v>26</v>
      </c>
      <c r="BM32" s="136" t="s">
        <v>26</v>
      </c>
      <c r="BN32" s="136" t="s">
        <v>26</v>
      </c>
      <c r="BO32" s="137" t="s">
        <v>82</v>
      </c>
      <c r="BP32" s="135"/>
      <c r="BQ32" s="136"/>
      <c r="BR32" s="136"/>
      <c r="BS32" s="137"/>
      <c r="BT32" s="135"/>
      <c r="BU32" s="136"/>
      <c r="BV32" s="136"/>
      <c r="BW32" s="137"/>
      <c r="BX32" s="135"/>
      <c r="BY32" s="136"/>
      <c r="BZ32" s="136"/>
      <c r="CA32" s="137"/>
      <c r="CB32" s="135"/>
      <c r="CC32" s="136"/>
      <c r="CD32" s="136"/>
      <c r="CE32" s="137"/>
      <c r="CF32" s="416"/>
      <c r="CG32" s="417"/>
      <c r="CH32" s="417"/>
      <c r="CI32" s="418"/>
      <c r="CJ32" s="430"/>
      <c r="CK32" s="431"/>
      <c r="CL32" s="431"/>
      <c r="CM32" s="432"/>
      <c r="CN32" s="436">
        <f t="shared" si="1"/>
        <v>0</v>
      </c>
      <c r="CO32" s="436"/>
      <c r="CP32" s="436"/>
      <c r="CQ32" s="436"/>
      <c r="CR32" s="436"/>
      <c r="CS32" s="436"/>
    </row>
    <row r="33" spans="1:97" customFormat="1" ht="15.75" customHeight="1" x14ac:dyDescent="0.35">
      <c r="A33" s="212">
        <v>1.1111111111111112E-2</v>
      </c>
      <c r="B33" s="95">
        <f>SUM(F33-E33)-G33+A33</f>
        <v>0.29166666666925367</v>
      </c>
      <c r="C33" s="214" t="str">
        <f>IF(ISNA(VLOOKUP(D33,[2]listing!$A$1:$E$80,4,FALSE)),"NN",VLOOKUP(D33,[2]listing!$A$1:$E$80,4,FALSE))</f>
        <v>NN</v>
      </c>
      <c r="D33" s="245"/>
      <c r="E33" s="300">
        <v>36526.625</v>
      </c>
      <c r="F33" s="298">
        <v>36526.947222222225</v>
      </c>
      <c r="G33" s="299">
        <v>4.1666666666666664E-2</v>
      </c>
      <c r="H33" s="222" t="str" cm="1">
        <f t="array" ref="H33">IF(SUMPRODUCT(--ISNUMBER(SEARCH(BOUTIQUES,D33))) &gt;0, "XC",IF(ISNUMBER(SEARCH("pool",D33)),"P",IF(ISNUMBER(SEARCH("int",D33)),"I",IF(ISNUMBER(SEARCH("HAP",$G$1))," "))))</f>
        <v xml:space="preserve"> </v>
      </c>
      <c r="I33" s="243"/>
      <c r="J33" s="136"/>
      <c r="K33" s="137"/>
      <c r="L33" s="135"/>
      <c r="M33" s="136"/>
      <c r="N33" s="136"/>
      <c r="O33" s="137"/>
      <c r="P33" s="135"/>
      <c r="Q33" s="136"/>
      <c r="R33" s="136"/>
      <c r="S33" s="137"/>
      <c r="T33" s="135"/>
      <c r="U33" s="136"/>
      <c r="V33" s="136"/>
      <c r="W33" s="137"/>
      <c r="X33" s="135"/>
      <c r="Y33" s="136"/>
      <c r="Z33" s="136"/>
      <c r="AA33" s="137"/>
      <c r="AB33" s="135"/>
      <c r="AC33" s="136"/>
      <c r="AD33" s="136"/>
      <c r="AE33" s="137"/>
      <c r="AF33" s="135"/>
      <c r="AG33" s="136"/>
      <c r="AH33" s="136"/>
      <c r="AI33" s="137" t="s">
        <v>83</v>
      </c>
      <c r="AJ33" s="244" t="s">
        <v>26</v>
      </c>
      <c r="AK33" s="136" t="s">
        <v>26</v>
      </c>
      <c r="AL33" s="136" t="s">
        <v>26</v>
      </c>
      <c r="AM33" s="137" t="s">
        <v>26</v>
      </c>
      <c r="AN33" s="135" t="s">
        <v>26</v>
      </c>
      <c r="AO33" s="136" t="s">
        <v>26</v>
      </c>
      <c r="AP33" s="136" t="s">
        <v>26</v>
      </c>
      <c r="AQ33" s="137" t="s">
        <v>26</v>
      </c>
      <c r="AR33" s="229" t="s">
        <v>25</v>
      </c>
      <c r="AS33" s="227" t="s">
        <v>25</v>
      </c>
      <c r="AT33" s="227" t="s">
        <v>25</v>
      </c>
      <c r="AU33" s="228" t="s">
        <v>26</v>
      </c>
      <c r="AV33" s="136" t="s">
        <v>26</v>
      </c>
      <c r="AW33" s="136" t="s">
        <v>26</v>
      </c>
      <c r="AX33" s="136" t="s">
        <v>26</v>
      </c>
      <c r="AY33" s="137" t="s">
        <v>26</v>
      </c>
      <c r="AZ33" s="136" t="s">
        <v>26</v>
      </c>
      <c r="BA33" s="136" t="s">
        <v>26</v>
      </c>
      <c r="BB33" s="136" t="s">
        <v>26</v>
      </c>
      <c r="BC33" s="137" t="s">
        <v>26</v>
      </c>
      <c r="BD33" s="135" t="s">
        <v>26</v>
      </c>
      <c r="BE33" s="136" t="s">
        <v>26</v>
      </c>
      <c r="BF33" s="136" t="s">
        <v>26</v>
      </c>
      <c r="BG33" s="137" t="s">
        <v>26</v>
      </c>
      <c r="BH33" s="229" t="s">
        <v>24</v>
      </c>
      <c r="BI33" s="136" t="s">
        <v>28</v>
      </c>
      <c r="BJ33" s="136" t="s">
        <v>28</v>
      </c>
      <c r="BK33" s="137" t="s">
        <v>26</v>
      </c>
      <c r="BL33" s="136" t="s">
        <v>26</v>
      </c>
      <c r="BM33" s="136" t="s">
        <v>26</v>
      </c>
      <c r="BN33" s="136" t="s">
        <v>26</v>
      </c>
      <c r="BO33" s="137" t="s">
        <v>82</v>
      </c>
      <c r="BP33" s="135"/>
      <c r="BQ33" s="136"/>
      <c r="BR33" s="136"/>
      <c r="BS33" s="137"/>
      <c r="BT33" s="135"/>
      <c r="BU33" s="136"/>
      <c r="BV33" s="136"/>
      <c r="BW33" s="137"/>
      <c r="BX33" s="135"/>
      <c r="BY33" s="136"/>
      <c r="BZ33" s="136"/>
      <c r="CA33" s="137"/>
      <c r="CB33" s="135"/>
      <c r="CC33" s="136"/>
      <c r="CD33" s="136"/>
      <c r="CE33" s="137"/>
      <c r="CF33" s="416"/>
      <c r="CG33" s="417"/>
      <c r="CH33" s="417"/>
      <c r="CI33" s="418"/>
      <c r="CJ33" s="430"/>
      <c r="CK33" s="431"/>
      <c r="CL33" s="431"/>
      <c r="CM33" s="432"/>
      <c r="CN33" s="436">
        <f>D33</f>
        <v>0</v>
      </c>
      <c r="CO33" s="436"/>
      <c r="CP33" s="436"/>
      <c r="CQ33" s="436"/>
      <c r="CR33" s="436"/>
      <c r="CS33" s="436"/>
    </row>
    <row r="34" spans="1:97" customFormat="1" ht="15.75" customHeight="1" x14ac:dyDescent="0.35">
      <c r="A34" s="212">
        <v>1.1111111111111112E-2</v>
      </c>
      <c r="B34" s="95">
        <f>SUM(F34-E34)-G34+A34</f>
        <v>0.29166666666925367</v>
      </c>
      <c r="C34" s="214" t="str">
        <f>IF(ISNA(VLOOKUP(D34,[2]listing!$A$1:$E$80,4,FALSE)),"NN",VLOOKUP(D34,[2]listing!$A$1:$E$80,4,FALSE))</f>
        <v>NN</v>
      </c>
      <c r="D34" s="245"/>
      <c r="E34" s="300">
        <v>36526.625</v>
      </c>
      <c r="F34" s="298">
        <v>36526.947222222225</v>
      </c>
      <c r="G34" s="299">
        <v>4.1666666666666664E-2</v>
      </c>
      <c r="H34" s="222" t="str" cm="1">
        <f t="array" ref="H34">IF(SUMPRODUCT(--ISNUMBER(SEARCH(BOUTIQUES,D34))) &gt;0, "XC",IF(ISNUMBER(SEARCH("pool",D34)),"P",IF(ISNUMBER(SEARCH("int",D34)),"I",IF(ISNUMBER(SEARCH("HAP",$G$1))," "))))</f>
        <v xml:space="preserve"> </v>
      </c>
      <c r="I34" s="243"/>
      <c r="J34" s="136"/>
      <c r="K34" s="137"/>
      <c r="L34" s="135"/>
      <c r="M34" s="136"/>
      <c r="N34" s="136"/>
      <c r="O34" s="137"/>
      <c r="P34" s="135"/>
      <c r="Q34" s="136"/>
      <c r="R34" s="136"/>
      <c r="S34" s="137"/>
      <c r="T34" s="135"/>
      <c r="U34" s="136"/>
      <c r="V34" s="136"/>
      <c r="W34" s="137"/>
      <c r="X34" s="135"/>
      <c r="Y34" s="136"/>
      <c r="Z34" s="136"/>
      <c r="AA34" s="137"/>
      <c r="AB34" s="135"/>
      <c r="AC34" s="136"/>
      <c r="AD34" s="136"/>
      <c r="AE34" s="137"/>
      <c r="AF34" s="135"/>
      <c r="AG34" s="136"/>
      <c r="AH34" s="136"/>
      <c r="AI34" s="137" t="s">
        <v>83</v>
      </c>
      <c r="AJ34" s="244" t="s">
        <v>26</v>
      </c>
      <c r="AK34" s="136" t="s">
        <v>26</v>
      </c>
      <c r="AL34" s="136" t="s">
        <v>26</v>
      </c>
      <c r="AM34" s="137" t="s">
        <v>26</v>
      </c>
      <c r="AN34" s="135" t="s">
        <v>26</v>
      </c>
      <c r="AO34" s="136" t="s">
        <v>26</v>
      </c>
      <c r="AP34" s="136" t="s">
        <v>26</v>
      </c>
      <c r="AQ34" s="137" t="s">
        <v>26</v>
      </c>
      <c r="AR34" s="229" t="s">
        <v>25</v>
      </c>
      <c r="AS34" s="227" t="s">
        <v>25</v>
      </c>
      <c r="AT34" s="227" t="s">
        <v>25</v>
      </c>
      <c r="AU34" s="228" t="s">
        <v>26</v>
      </c>
      <c r="AV34" s="136" t="s">
        <v>26</v>
      </c>
      <c r="AW34" s="136" t="s">
        <v>26</v>
      </c>
      <c r="AX34" s="136" t="s">
        <v>26</v>
      </c>
      <c r="AY34" s="137" t="s">
        <v>26</v>
      </c>
      <c r="AZ34" s="136" t="s">
        <v>26</v>
      </c>
      <c r="BA34" s="136" t="s">
        <v>26</v>
      </c>
      <c r="BB34" s="136" t="s">
        <v>26</v>
      </c>
      <c r="BC34" s="137" t="s">
        <v>26</v>
      </c>
      <c r="BD34" s="135" t="s">
        <v>26</v>
      </c>
      <c r="BE34" s="136" t="s">
        <v>26</v>
      </c>
      <c r="BF34" s="136" t="s">
        <v>26</v>
      </c>
      <c r="BG34" s="137" t="s">
        <v>26</v>
      </c>
      <c r="BH34" s="229" t="s">
        <v>24</v>
      </c>
      <c r="BI34" s="136" t="s">
        <v>28</v>
      </c>
      <c r="BJ34" s="136" t="s">
        <v>28</v>
      </c>
      <c r="BK34" s="137" t="s">
        <v>26</v>
      </c>
      <c r="BL34" s="136" t="s">
        <v>26</v>
      </c>
      <c r="BM34" s="136" t="s">
        <v>26</v>
      </c>
      <c r="BN34" s="136" t="s">
        <v>26</v>
      </c>
      <c r="BO34" s="137" t="s">
        <v>82</v>
      </c>
      <c r="BP34" s="135"/>
      <c r="BQ34" s="136"/>
      <c r="BR34" s="136"/>
      <c r="BS34" s="137"/>
      <c r="BT34" s="135"/>
      <c r="BU34" s="136"/>
      <c r="BV34" s="136"/>
      <c r="BW34" s="137"/>
      <c r="BX34" s="135"/>
      <c r="BY34" s="136"/>
      <c r="BZ34" s="136"/>
      <c r="CA34" s="137"/>
      <c r="CB34" s="135"/>
      <c r="CC34" s="136"/>
      <c r="CD34" s="136"/>
      <c r="CE34" s="137"/>
      <c r="CF34" s="416"/>
      <c r="CG34" s="417"/>
      <c r="CH34" s="417"/>
      <c r="CI34" s="418"/>
      <c r="CJ34" s="430"/>
      <c r="CK34" s="431"/>
      <c r="CL34" s="431"/>
      <c r="CM34" s="432"/>
      <c r="CN34" s="436">
        <f>D34</f>
        <v>0</v>
      </c>
      <c r="CO34" s="436"/>
      <c r="CP34" s="436"/>
      <c r="CQ34" s="436"/>
      <c r="CR34" s="436"/>
      <c r="CS34" s="436"/>
    </row>
    <row r="35" spans="1:97" customFormat="1" ht="15.75" customHeight="1" x14ac:dyDescent="0.35">
      <c r="A35" s="212">
        <v>1.1111111111111112E-2</v>
      </c>
      <c r="B35" s="95">
        <f t="shared" ref="B35:B60" si="2">SUM(F35-E35)-G35+A35</f>
        <v>0.29166666666925367</v>
      </c>
      <c r="C35" s="214" t="str">
        <f>IF(ISNA(VLOOKUP(D35,[2]listing!$A$1:$E$80,4,FALSE)),"NN",VLOOKUP(D35,[2]listing!$A$1:$E$80,4,FALSE))</f>
        <v>NN</v>
      </c>
      <c r="D35" s="245"/>
      <c r="E35" s="300">
        <v>36526.625</v>
      </c>
      <c r="F35" s="298">
        <v>36526.947222222225</v>
      </c>
      <c r="G35" s="299">
        <v>4.1666666666666664E-2</v>
      </c>
      <c r="H35" s="222" t="str" cm="1">
        <f t="array" ref="H35">IF(SUMPRODUCT(--ISNUMBER(SEARCH(BOUTIQUES,D35))) &gt;0, "XC",IF(ISNUMBER(SEARCH("pool",D35)),"P",IF(ISNUMBER(SEARCH("int",D35)),"I",IF(ISNUMBER(SEARCH("HAP",$G$1))," "))))</f>
        <v xml:space="preserve"> </v>
      </c>
      <c r="I35" s="243"/>
      <c r="J35" s="136"/>
      <c r="K35" s="137"/>
      <c r="L35" s="135"/>
      <c r="M35" s="136"/>
      <c r="N35" s="136"/>
      <c r="O35" s="137"/>
      <c r="P35" s="135"/>
      <c r="Q35" s="136"/>
      <c r="R35" s="136"/>
      <c r="S35" s="137"/>
      <c r="T35" s="135"/>
      <c r="U35" s="136"/>
      <c r="V35" s="136"/>
      <c r="W35" s="137"/>
      <c r="X35" s="135"/>
      <c r="Y35" s="136"/>
      <c r="Z35" s="136"/>
      <c r="AA35" s="137"/>
      <c r="AB35" s="135"/>
      <c r="AC35" s="136"/>
      <c r="AD35" s="136"/>
      <c r="AE35" s="137"/>
      <c r="AF35" s="135"/>
      <c r="AG35" s="136"/>
      <c r="AH35" s="136"/>
      <c r="AI35" s="137" t="s">
        <v>83</v>
      </c>
      <c r="AJ35" s="244" t="s">
        <v>26</v>
      </c>
      <c r="AK35" s="136" t="s">
        <v>26</v>
      </c>
      <c r="AL35" s="136" t="s">
        <v>26</v>
      </c>
      <c r="AM35" s="137" t="s">
        <v>26</v>
      </c>
      <c r="AN35" s="135" t="s">
        <v>26</v>
      </c>
      <c r="AO35" s="136" t="s">
        <v>26</v>
      </c>
      <c r="AP35" s="136" t="s">
        <v>26</v>
      </c>
      <c r="AQ35" s="137" t="s">
        <v>26</v>
      </c>
      <c r="AR35" s="229" t="s">
        <v>25</v>
      </c>
      <c r="AS35" s="227" t="s">
        <v>25</v>
      </c>
      <c r="AT35" s="227" t="s">
        <v>25</v>
      </c>
      <c r="AU35" s="228" t="s">
        <v>26</v>
      </c>
      <c r="AV35" s="136" t="s">
        <v>26</v>
      </c>
      <c r="AW35" s="136" t="s">
        <v>26</v>
      </c>
      <c r="AX35" s="136" t="s">
        <v>26</v>
      </c>
      <c r="AY35" s="137" t="s">
        <v>26</v>
      </c>
      <c r="AZ35" s="136" t="s">
        <v>26</v>
      </c>
      <c r="BA35" s="136" t="s">
        <v>26</v>
      </c>
      <c r="BB35" s="136" t="s">
        <v>26</v>
      </c>
      <c r="BC35" s="137" t="s">
        <v>26</v>
      </c>
      <c r="BD35" s="135" t="s">
        <v>26</v>
      </c>
      <c r="BE35" s="136" t="s">
        <v>26</v>
      </c>
      <c r="BF35" s="136" t="s">
        <v>26</v>
      </c>
      <c r="BG35" s="137" t="s">
        <v>26</v>
      </c>
      <c r="BH35" s="229" t="s">
        <v>24</v>
      </c>
      <c r="BI35" s="136" t="s">
        <v>28</v>
      </c>
      <c r="BJ35" s="136" t="s">
        <v>28</v>
      </c>
      <c r="BK35" s="137" t="s">
        <v>26</v>
      </c>
      <c r="BL35" s="136" t="s">
        <v>26</v>
      </c>
      <c r="BM35" s="136" t="s">
        <v>26</v>
      </c>
      <c r="BN35" s="136" t="s">
        <v>26</v>
      </c>
      <c r="BO35" s="137" t="s">
        <v>82</v>
      </c>
      <c r="BP35" s="135"/>
      <c r="BQ35" s="136"/>
      <c r="BR35" s="136"/>
      <c r="BS35" s="137"/>
      <c r="BT35" s="135"/>
      <c r="BU35" s="136"/>
      <c r="BV35" s="136"/>
      <c r="BW35" s="137"/>
      <c r="BX35" s="135"/>
      <c r="BY35" s="136"/>
      <c r="BZ35" s="136"/>
      <c r="CA35" s="137"/>
      <c r="CB35" s="135"/>
      <c r="CC35" s="136"/>
      <c r="CD35" s="136"/>
      <c r="CE35" s="137"/>
      <c r="CF35" s="416"/>
      <c r="CG35" s="417"/>
      <c r="CH35" s="417"/>
      <c r="CI35" s="418"/>
      <c r="CJ35" s="430"/>
      <c r="CK35" s="431"/>
      <c r="CL35" s="431"/>
      <c r="CM35" s="432"/>
      <c r="CN35" s="436">
        <f t="shared" ref="CN35:CN60" si="3">D35</f>
        <v>0</v>
      </c>
      <c r="CO35" s="436"/>
      <c r="CP35" s="436"/>
      <c r="CQ35" s="436"/>
      <c r="CR35" s="436"/>
      <c r="CS35" s="436"/>
    </row>
    <row r="36" spans="1:97" customFormat="1" ht="15.75" customHeight="1" x14ac:dyDescent="0.35">
      <c r="A36" s="212">
        <v>1.1111111111111112E-2</v>
      </c>
      <c r="B36" s="95">
        <f t="shared" si="2"/>
        <v>0.29166666666925367</v>
      </c>
      <c r="C36" s="214" t="str">
        <f>IF(ISNA(VLOOKUP(D36,[2]listing!$A$1:$E$80,4,FALSE)),"NN",VLOOKUP(D36,[2]listing!$A$1:$E$80,4,FALSE))</f>
        <v>NN</v>
      </c>
      <c r="D36" s="245"/>
      <c r="E36" s="300">
        <v>36526.625</v>
      </c>
      <c r="F36" s="298">
        <v>36526.947222222225</v>
      </c>
      <c r="G36" s="299">
        <v>4.1666666666666664E-2</v>
      </c>
      <c r="H36" s="222" t="str" cm="1">
        <f t="array" ref="H36">IF(SUMPRODUCT(--ISNUMBER(SEARCH(BOUTIQUES,D36))) &gt;0, "XC",IF(ISNUMBER(SEARCH("pool",D36)),"P",IF(ISNUMBER(SEARCH("int",D36)),"I",IF(ISNUMBER(SEARCH("HAP",$G$1))," "))))</f>
        <v xml:space="preserve"> </v>
      </c>
      <c r="I36" s="243"/>
      <c r="J36" s="136"/>
      <c r="K36" s="137"/>
      <c r="L36" s="135"/>
      <c r="M36" s="136"/>
      <c r="N36" s="136"/>
      <c r="O36" s="137"/>
      <c r="P36" s="135"/>
      <c r="Q36" s="136"/>
      <c r="R36" s="136"/>
      <c r="S36" s="137"/>
      <c r="T36" s="135"/>
      <c r="U36" s="136"/>
      <c r="V36" s="136"/>
      <c r="W36" s="137"/>
      <c r="X36" s="135"/>
      <c r="Y36" s="136"/>
      <c r="Z36" s="136"/>
      <c r="AA36" s="137"/>
      <c r="AB36" s="135"/>
      <c r="AC36" s="136"/>
      <c r="AD36" s="136"/>
      <c r="AE36" s="137"/>
      <c r="AF36" s="135"/>
      <c r="AG36" s="136"/>
      <c r="AH36" s="136"/>
      <c r="AI36" s="137" t="s">
        <v>83</v>
      </c>
      <c r="AJ36" s="244" t="s">
        <v>26</v>
      </c>
      <c r="AK36" s="136" t="s">
        <v>26</v>
      </c>
      <c r="AL36" s="136" t="s">
        <v>26</v>
      </c>
      <c r="AM36" s="137" t="s">
        <v>26</v>
      </c>
      <c r="AN36" s="135" t="s">
        <v>26</v>
      </c>
      <c r="AO36" s="136" t="s">
        <v>26</v>
      </c>
      <c r="AP36" s="136" t="s">
        <v>26</v>
      </c>
      <c r="AQ36" s="137" t="s">
        <v>26</v>
      </c>
      <c r="AR36" s="229" t="s">
        <v>25</v>
      </c>
      <c r="AS36" s="227" t="s">
        <v>25</v>
      </c>
      <c r="AT36" s="227" t="s">
        <v>25</v>
      </c>
      <c r="AU36" s="228" t="s">
        <v>26</v>
      </c>
      <c r="AV36" s="136" t="s">
        <v>26</v>
      </c>
      <c r="AW36" s="136" t="s">
        <v>26</v>
      </c>
      <c r="AX36" s="136" t="s">
        <v>26</v>
      </c>
      <c r="AY36" s="137" t="s">
        <v>26</v>
      </c>
      <c r="AZ36" s="136" t="s">
        <v>26</v>
      </c>
      <c r="BA36" s="136" t="s">
        <v>26</v>
      </c>
      <c r="BB36" s="136" t="s">
        <v>26</v>
      </c>
      <c r="BC36" s="137" t="s">
        <v>26</v>
      </c>
      <c r="BD36" s="135" t="s">
        <v>26</v>
      </c>
      <c r="BE36" s="136" t="s">
        <v>26</v>
      </c>
      <c r="BF36" s="136" t="s">
        <v>26</v>
      </c>
      <c r="BG36" s="137" t="s">
        <v>26</v>
      </c>
      <c r="BH36" s="229" t="s">
        <v>24</v>
      </c>
      <c r="BI36" s="136" t="s">
        <v>28</v>
      </c>
      <c r="BJ36" s="136" t="s">
        <v>28</v>
      </c>
      <c r="BK36" s="137" t="s">
        <v>26</v>
      </c>
      <c r="BL36" s="136" t="s">
        <v>26</v>
      </c>
      <c r="BM36" s="136" t="s">
        <v>26</v>
      </c>
      <c r="BN36" s="136" t="s">
        <v>26</v>
      </c>
      <c r="BO36" s="137" t="s">
        <v>82</v>
      </c>
      <c r="BP36" s="135"/>
      <c r="BQ36" s="136"/>
      <c r="BR36" s="136"/>
      <c r="BS36" s="137"/>
      <c r="BT36" s="135"/>
      <c r="BU36" s="136"/>
      <c r="BV36" s="136"/>
      <c r="BW36" s="137"/>
      <c r="BX36" s="135"/>
      <c r="BY36" s="136"/>
      <c r="BZ36" s="136"/>
      <c r="CA36" s="137"/>
      <c r="CB36" s="135"/>
      <c r="CC36" s="136"/>
      <c r="CD36" s="136"/>
      <c r="CE36" s="137"/>
      <c r="CF36" s="416"/>
      <c r="CG36" s="417"/>
      <c r="CH36" s="417"/>
      <c r="CI36" s="418"/>
      <c r="CJ36" s="430"/>
      <c r="CK36" s="431"/>
      <c r="CL36" s="431"/>
      <c r="CM36" s="432"/>
      <c r="CN36" s="436">
        <f t="shared" si="3"/>
        <v>0</v>
      </c>
      <c r="CO36" s="436"/>
      <c r="CP36" s="436"/>
      <c r="CQ36" s="436"/>
      <c r="CR36" s="436"/>
      <c r="CS36" s="436"/>
    </row>
    <row r="37" spans="1:97" customFormat="1" ht="15.75" customHeight="1" x14ac:dyDescent="0.35">
      <c r="A37" s="212">
        <v>1.1111111111111112E-2</v>
      </c>
      <c r="B37" s="95">
        <f t="shared" si="2"/>
        <v>0.29166666666925367</v>
      </c>
      <c r="C37" s="214" t="str">
        <f>IF(ISNA(VLOOKUP(D37,[2]listing!$A$1:$E$80,4,FALSE)),"NN",VLOOKUP(D37,[2]listing!$A$1:$E$80,4,FALSE))</f>
        <v>NN</v>
      </c>
      <c r="D37" s="245"/>
      <c r="E37" s="300">
        <v>36526.625</v>
      </c>
      <c r="F37" s="298">
        <v>36526.947222222225</v>
      </c>
      <c r="G37" s="299">
        <v>4.1666666666666664E-2</v>
      </c>
      <c r="H37" s="222" t="str" cm="1">
        <f t="array" ref="H37">IF(SUMPRODUCT(--ISNUMBER(SEARCH(BOUTIQUES,D37))) &gt;0, "XC",IF(ISNUMBER(SEARCH("pool",D37)),"P",IF(ISNUMBER(SEARCH("int",D37)),"I",IF(ISNUMBER(SEARCH("HAP",$G$1))," "))))</f>
        <v xml:space="preserve"> </v>
      </c>
      <c r="I37" s="243"/>
      <c r="J37" s="136"/>
      <c r="K37" s="137"/>
      <c r="L37" s="135"/>
      <c r="M37" s="136"/>
      <c r="N37" s="136"/>
      <c r="O37" s="137"/>
      <c r="P37" s="135"/>
      <c r="Q37" s="136"/>
      <c r="R37" s="136"/>
      <c r="S37" s="137"/>
      <c r="T37" s="135"/>
      <c r="U37" s="136"/>
      <c r="V37" s="136"/>
      <c r="W37" s="137"/>
      <c r="X37" s="135"/>
      <c r="Y37" s="136"/>
      <c r="Z37" s="136"/>
      <c r="AA37" s="137"/>
      <c r="AB37" s="135"/>
      <c r="AC37" s="136"/>
      <c r="AD37" s="136"/>
      <c r="AE37" s="137"/>
      <c r="AF37" s="135"/>
      <c r="AG37" s="136"/>
      <c r="AH37" s="136"/>
      <c r="AI37" s="137" t="s">
        <v>83</v>
      </c>
      <c r="AJ37" s="244" t="s">
        <v>26</v>
      </c>
      <c r="AK37" s="136" t="s">
        <v>26</v>
      </c>
      <c r="AL37" s="136" t="s">
        <v>26</v>
      </c>
      <c r="AM37" s="137" t="s">
        <v>26</v>
      </c>
      <c r="AN37" s="135" t="s">
        <v>26</v>
      </c>
      <c r="AO37" s="136" t="s">
        <v>26</v>
      </c>
      <c r="AP37" s="136" t="s">
        <v>26</v>
      </c>
      <c r="AQ37" s="137" t="s">
        <v>26</v>
      </c>
      <c r="AR37" s="229" t="s">
        <v>25</v>
      </c>
      <c r="AS37" s="227" t="s">
        <v>25</v>
      </c>
      <c r="AT37" s="227" t="s">
        <v>25</v>
      </c>
      <c r="AU37" s="228" t="s">
        <v>26</v>
      </c>
      <c r="AV37" s="136" t="s">
        <v>26</v>
      </c>
      <c r="AW37" s="136" t="s">
        <v>26</v>
      </c>
      <c r="AX37" s="136" t="s">
        <v>26</v>
      </c>
      <c r="AY37" s="137" t="s">
        <v>26</v>
      </c>
      <c r="AZ37" s="136" t="s">
        <v>26</v>
      </c>
      <c r="BA37" s="136" t="s">
        <v>26</v>
      </c>
      <c r="BB37" s="136" t="s">
        <v>26</v>
      </c>
      <c r="BC37" s="137" t="s">
        <v>26</v>
      </c>
      <c r="BD37" s="135" t="s">
        <v>26</v>
      </c>
      <c r="BE37" s="136" t="s">
        <v>26</v>
      </c>
      <c r="BF37" s="136" t="s">
        <v>26</v>
      </c>
      <c r="BG37" s="137" t="s">
        <v>26</v>
      </c>
      <c r="BH37" s="229" t="s">
        <v>24</v>
      </c>
      <c r="BI37" s="136" t="s">
        <v>28</v>
      </c>
      <c r="BJ37" s="136" t="s">
        <v>28</v>
      </c>
      <c r="BK37" s="137" t="s">
        <v>26</v>
      </c>
      <c r="BL37" s="136" t="s">
        <v>26</v>
      </c>
      <c r="BM37" s="136" t="s">
        <v>26</v>
      </c>
      <c r="BN37" s="136" t="s">
        <v>26</v>
      </c>
      <c r="BO37" s="137" t="s">
        <v>82</v>
      </c>
      <c r="BP37" s="135"/>
      <c r="BQ37" s="136"/>
      <c r="BR37" s="136"/>
      <c r="BS37" s="137"/>
      <c r="BT37" s="135"/>
      <c r="BU37" s="136"/>
      <c r="BV37" s="136"/>
      <c r="BW37" s="137"/>
      <c r="BX37" s="135"/>
      <c r="BY37" s="136"/>
      <c r="BZ37" s="136"/>
      <c r="CA37" s="137"/>
      <c r="CB37" s="135"/>
      <c r="CC37" s="136"/>
      <c r="CD37" s="136"/>
      <c r="CE37" s="137"/>
      <c r="CF37" s="416"/>
      <c r="CG37" s="417"/>
      <c r="CH37" s="417"/>
      <c r="CI37" s="418"/>
      <c r="CJ37" s="430"/>
      <c r="CK37" s="431"/>
      <c r="CL37" s="431"/>
      <c r="CM37" s="432"/>
      <c r="CN37" s="436">
        <f t="shared" si="3"/>
        <v>0</v>
      </c>
      <c r="CO37" s="436"/>
      <c r="CP37" s="436"/>
      <c r="CQ37" s="436"/>
      <c r="CR37" s="436"/>
      <c r="CS37" s="436"/>
    </row>
    <row r="38" spans="1:97" customFormat="1" ht="15.75" customHeight="1" x14ac:dyDescent="0.35">
      <c r="A38" s="212">
        <v>1.1111111111111112E-2</v>
      </c>
      <c r="B38" s="95">
        <f t="shared" si="2"/>
        <v>0.29166666666925367</v>
      </c>
      <c r="C38" s="214" t="str">
        <f>IF(ISNA(VLOOKUP(D38,[2]listing!$A$1:$E$80,4,FALSE)),"NN",VLOOKUP(D38,[2]listing!$A$1:$E$80,4,FALSE))</f>
        <v>NN</v>
      </c>
      <c r="D38" s="245"/>
      <c r="E38" s="300">
        <v>36526.625</v>
      </c>
      <c r="F38" s="298">
        <v>36526.947222222225</v>
      </c>
      <c r="G38" s="299">
        <v>4.1666666666666664E-2</v>
      </c>
      <c r="H38" s="222" t="str" cm="1">
        <f t="array" ref="H38">IF(SUMPRODUCT(--ISNUMBER(SEARCH(BOUTIQUES,D38))) &gt;0, "XC",IF(ISNUMBER(SEARCH("pool",D38)),"P",IF(ISNUMBER(SEARCH("int",D38)),"I",IF(ISNUMBER(SEARCH("HAP",$G$1))," "))))</f>
        <v xml:space="preserve"> </v>
      </c>
      <c r="I38" s="243"/>
      <c r="J38" s="136"/>
      <c r="K38" s="137"/>
      <c r="L38" s="135"/>
      <c r="M38" s="136"/>
      <c r="N38" s="136"/>
      <c r="O38" s="137"/>
      <c r="P38" s="135"/>
      <c r="Q38" s="136"/>
      <c r="R38" s="136"/>
      <c r="S38" s="137"/>
      <c r="T38" s="135"/>
      <c r="U38" s="136"/>
      <c r="V38" s="136"/>
      <c r="W38" s="137"/>
      <c r="X38" s="135"/>
      <c r="Y38" s="136"/>
      <c r="Z38" s="136"/>
      <c r="AA38" s="137"/>
      <c r="AB38" s="135"/>
      <c r="AC38" s="136"/>
      <c r="AD38" s="136"/>
      <c r="AE38" s="137"/>
      <c r="AF38" s="135"/>
      <c r="AG38" s="136"/>
      <c r="AH38" s="136"/>
      <c r="AI38" s="137" t="s">
        <v>83</v>
      </c>
      <c r="AJ38" s="244" t="s">
        <v>26</v>
      </c>
      <c r="AK38" s="136" t="s">
        <v>26</v>
      </c>
      <c r="AL38" s="136" t="s">
        <v>26</v>
      </c>
      <c r="AM38" s="137" t="s">
        <v>26</v>
      </c>
      <c r="AN38" s="135" t="s">
        <v>26</v>
      </c>
      <c r="AO38" s="136" t="s">
        <v>26</v>
      </c>
      <c r="AP38" s="136" t="s">
        <v>26</v>
      </c>
      <c r="AQ38" s="137" t="s">
        <v>26</v>
      </c>
      <c r="AR38" s="135" t="s">
        <v>26</v>
      </c>
      <c r="AS38" s="136" t="s">
        <v>26</v>
      </c>
      <c r="AT38" s="136" t="s">
        <v>26</v>
      </c>
      <c r="AU38" s="137" t="s">
        <v>26</v>
      </c>
      <c r="AV38" s="135" t="s">
        <v>25</v>
      </c>
      <c r="AW38" s="136" t="s">
        <v>25</v>
      </c>
      <c r="AX38" s="136" t="s">
        <v>25</v>
      </c>
      <c r="AY38" s="137" t="s">
        <v>26</v>
      </c>
      <c r="AZ38" s="136" t="s">
        <v>26</v>
      </c>
      <c r="BA38" s="136" t="s">
        <v>26</v>
      </c>
      <c r="BB38" s="136" t="s">
        <v>26</v>
      </c>
      <c r="BC38" s="137" t="s">
        <v>26</v>
      </c>
      <c r="BD38" s="135" t="s">
        <v>26</v>
      </c>
      <c r="BE38" s="136" t="s">
        <v>26</v>
      </c>
      <c r="BF38" s="136" t="s">
        <v>26</v>
      </c>
      <c r="BG38" s="137" t="s">
        <v>26</v>
      </c>
      <c r="BH38" s="229" t="s">
        <v>24</v>
      </c>
      <c r="BI38" s="136" t="s">
        <v>28</v>
      </c>
      <c r="BJ38" s="136" t="s">
        <v>28</v>
      </c>
      <c r="BK38" s="137" t="s">
        <v>26</v>
      </c>
      <c r="BL38" s="136" t="s">
        <v>26</v>
      </c>
      <c r="BM38" s="136" t="s">
        <v>26</v>
      </c>
      <c r="BN38" s="136" t="s">
        <v>26</v>
      </c>
      <c r="BO38" s="137" t="s">
        <v>82</v>
      </c>
      <c r="BP38" s="135"/>
      <c r="BQ38" s="136"/>
      <c r="BR38" s="136"/>
      <c r="BS38" s="137"/>
      <c r="BT38" s="135"/>
      <c r="BU38" s="136"/>
      <c r="BV38" s="136"/>
      <c r="BW38" s="137"/>
      <c r="BX38" s="135"/>
      <c r="BY38" s="136"/>
      <c r="BZ38" s="136"/>
      <c r="CA38" s="137"/>
      <c r="CB38" s="135"/>
      <c r="CC38" s="136"/>
      <c r="CD38" s="136"/>
      <c r="CE38" s="137"/>
      <c r="CF38" s="435"/>
      <c r="CG38" s="435"/>
      <c r="CH38" s="435"/>
      <c r="CI38" s="435"/>
      <c r="CJ38" s="435"/>
      <c r="CK38" s="435"/>
      <c r="CL38" s="435"/>
      <c r="CM38" s="435"/>
      <c r="CN38" s="436">
        <f t="shared" si="3"/>
        <v>0</v>
      </c>
      <c r="CO38" s="436"/>
      <c r="CP38" s="436"/>
      <c r="CQ38" s="436"/>
      <c r="CR38" s="436"/>
      <c r="CS38" s="436"/>
    </row>
    <row r="39" spans="1:97" customFormat="1" ht="15.75" customHeight="1" x14ac:dyDescent="0.35">
      <c r="A39" s="212">
        <v>1.1111111111111112E-2</v>
      </c>
      <c r="B39" s="95">
        <f t="shared" si="2"/>
        <v>0.29166666666925367</v>
      </c>
      <c r="C39" s="214" t="str">
        <f>IF(ISNA(VLOOKUP(D39,[2]listing!$A$1:$E$80,4,FALSE)),"NN",VLOOKUP(D39,[2]listing!$A$1:$E$80,4,FALSE))</f>
        <v>NN</v>
      </c>
      <c r="D39" s="245"/>
      <c r="E39" s="300">
        <v>36526.625</v>
      </c>
      <c r="F39" s="298">
        <v>36526.947222222225</v>
      </c>
      <c r="G39" s="299">
        <v>4.1666666666666664E-2</v>
      </c>
      <c r="H39" s="222" t="str" cm="1">
        <f t="array" ref="H39">IF(SUMPRODUCT(--ISNUMBER(SEARCH(BOUTIQUES,D39))) &gt;0, "XC",IF(ISNUMBER(SEARCH("pool",D39)),"P",IF(ISNUMBER(SEARCH("int",D39)),"I",IF(ISNUMBER(SEARCH("HAP",$G$1))," "))))</f>
        <v xml:space="preserve"> </v>
      </c>
      <c r="I39" s="243"/>
      <c r="J39" s="136"/>
      <c r="K39" s="137"/>
      <c r="L39" s="135"/>
      <c r="M39" s="136"/>
      <c r="N39" s="136"/>
      <c r="O39" s="137"/>
      <c r="P39" s="135"/>
      <c r="Q39" s="136"/>
      <c r="R39" s="136"/>
      <c r="S39" s="137"/>
      <c r="T39" s="135"/>
      <c r="U39" s="136"/>
      <c r="V39" s="136"/>
      <c r="W39" s="137"/>
      <c r="X39" s="135"/>
      <c r="Y39" s="136"/>
      <c r="Z39" s="136"/>
      <c r="AA39" s="137"/>
      <c r="AB39" s="135"/>
      <c r="AC39" s="136"/>
      <c r="AD39" s="136"/>
      <c r="AE39" s="137"/>
      <c r="AF39" s="135"/>
      <c r="AG39" s="136"/>
      <c r="AH39" s="136"/>
      <c r="AI39" s="137" t="s">
        <v>83</v>
      </c>
      <c r="AJ39" s="244" t="s">
        <v>26</v>
      </c>
      <c r="AK39" s="136" t="s">
        <v>26</v>
      </c>
      <c r="AL39" s="136" t="s">
        <v>26</v>
      </c>
      <c r="AM39" s="137" t="s">
        <v>26</v>
      </c>
      <c r="AN39" s="135" t="s">
        <v>26</v>
      </c>
      <c r="AO39" s="136" t="s">
        <v>26</v>
      </c>
      <c r="AP39" s="136" t="s">
        <v>26</v>
      </c>
      <c r="AQ39" s="137" t="s">
        <v>26</v>
      </c>
      <c r="AR39" s="135" t="s">
        <v>26</v>
      </c>
      <c r="AS39" s="136" t="s">
        <v>26</v>
      </c>
      <c r="AT39" s="136" t="s">
        <v>26</v>
      </c>
      <c r="AU39" s="137" t="s">
        <v>26</v>
      </c>
      <c r="AV39" s="135" t="s">
        <v>25</v>
      </c>
      <c r="AW39" s="136" t="s">
        <v>25</v>
      </c>
      <c r="AX39" s="136" t="s">
        <v>25</v>
      </c>
      <c r="AY39" s="137" t="s">
        <v>26</v>
      </c>
      <c r="AZ39" s="136" t="s">
        <v>26</v>
      </c>
      <c r="BA39" s="136" t="s">
        <v>26</v>
      </c>
      <c r="BB39" s="136" t="s">
        <v>26</v>
      </c>
      <c r="BC39" s="137" t="s">
        <v>26</v>
      </c>
      <c r="BD39" s="135" t="s">
        <v>26</v>
      </c>
      <c r="BE39" s="136" t="s">
        <v>26</v>
      </c>
      <c r="BF39" s="136" t="s">
        <v>26</v>
      </c>
      <c r="BG39" s="137" t="s">
        <v>26</v>
      </c>
      <c r="BH39" s="229" t="s">
        <v>24</v>
      </c>
      <c r="BI39" s="136" t="s">
        <v>28</v>
      </c>
      <c r="BJ39" s="136" t="s">
        <v>28</v>
      </c>
      <c r="BK39" s="137" t="s">
        <v>26</v>
      </c>
      <c r="BL39" s="136" t="s">
        <v>26</v>
      </c>
      <c r="BM39" s="136" t="s">
        <v>26</v>
      </c>
      <c r="BN39" s="136" t="s">
        <v>26</v>
      </c>
      <c r="BO39" s="137" t="s">
        <v>82</v>
      </c>
      <c r="BP39" s="135"/>
      <c r="BQ39" s="136"/>
      <c r="BR39" s="136"/>
      <c r="BS39" s="137"/>
      <c r="BT39" s="135"/>
      <c r="BU39" s="136"/>
      <c r="BV39" s="136"/>
      <c r="BW39" s="137"/>
      <c r="BX39" s="135"/>
      <c r="BY39" s="136"/>
      <c r="BZ39" s="136"/>
      <c r="CA39" s="137"/>
      <c r="CB39" s="135"/>
      <c r="CC39" s="136"/>
      <c r="CD39" s="136"/>
      <c r="CE39" s="137"/>
      <c r="CF39" s="435"/>
      <c r="CG39" s="435"/>
      <c r="CH39" s="435"/>
      <c r="CI39" s="435"/>
      <c r="CJ39" s="435"/>
      <c r="CK39" s="435"/>
      <c r="CL39" s="435"/>
      <c r="CM39" s="435"/>
      <c r="CN39" s="436">
        <f t="shared" si="3"/>
        <v>0</v>
      </c>
      <c r="CO39" s="436"/>
      <c r="CP39" s="436"/>
      <c r="CQ39" s="436"/>
      <c r="CR39" s="436"/>
      <c r="CS39" s="436"/>
    </row>
    <row r="40" spans="1:97" customFormat="1" ht="15.75" customHeight="1" x14ac:dyDescent="0.35">
      <c r="A40" s="212">
        <v>1.1111111111111112E-2</v>
      </c>
      <c r="B40" s="95">
        <f t="shared" si="2"/>
        <v>0.29166666666925367</v>
      </c>
      <c r="C40" s="214" t="str">
        <f>IF(ISNA(VLOOKUP(D40,[2]listing!$A$1:$E$80,4,FALSE)),"NN",VLOOKUP(D40,[2]listing!$A$1:$E$80,4,FALSE))</f>
        <v>NN</v>
      </c>
      <c r="D40" s="305"/>
      <c r="E40" s="300">
        <v>36526.625</v>
      </c>
      <c r="F40" s="298">
        <v>36526.947222222225</v>
      </c>
      <c r="G40" s="299">
        <v>4.1666666666666664E-2</v>
      </c>
      <c r="H40" s="222" t="str" cm="1">
        <f t="array" ref="H40">IF(SUMPRODUCT(--ISNUMBER(SEARCH(BOUTIQUES,D40))) &gt;0, "XC",IF(ISNUMBER(SEARCH("pool",D40)),"P",IF(ISNUMBER(SEARCH("int",D40)),"I",IF(ISNUMBER(SEARCH("HAP",$G$1))," "))))</f>
        <v xml:space="preserve"> </v>
      </c>
      <c r="I40" s="248"/>
      <c r="J40" s="249"/>
      <c r="K40" s="250"/>
      <c r="L40" s="251"/>
      <c r="M40" s="249"/>
      <c r="N40" s="249"/>
      <c r="O40" s="250"/>
      <c r="P40" s="251"/>
      <c r="Q40" s="249"/>
      <c r="R40" s="249"/>
      <c r="S40" s="250"/>
      <c r="T40" s="251"/>
      <c r="U40" s="249"/>
      <c r="V40" s="249"/>
      <c r="W40" s="250"/>
      <c r="X40" s="251"/>
      <c r="Y40" s="249"/>
      <c r="Z40" s="249"/>
      <c r="AA40" s="250"/>
      <c r="AB40" s="251"/>
      <c r="AC40" s="249"/>
      <c r="AD40" s="249"/>
      <c r="AE40" s="250"/>
      <c r="AF40" s="251"/>
      <c r="AG40" s="249"/>
      <c r="AH40" s="249"/>
      <c r="AI40" s="250"/>
      <c r="AJ40" s="251"/>
      <c r="AK40" s="249"/>
      <c r="AL40" s="249"/>
      <c r="AM40" s="250"/>
      <c r="AN40" s="251"/>
      <c r="AO40" s="249"/>
      <c r="AP40" s="249"/>
      <c r="AQ40" s="250"/>
      <c r="AR40" s="251"/>
      <c r="AS40" s="249"/>
      <c r="AT40" s="249"/>
      <c r="AU40" s="250"/>
      <c r="AV40" s="251"/>
      <c r="AW40" s="249"/>
      <c r="AX40" s="249"/>
      <c r="AY40" s="250"/>
      <c r="AZ40" s="251"/>
      <c r="BA40" s="249"/>
      <c r="BB40" s="249"/>
      <c r="BC40" s="250"/>
      <c r="BD40" s="251"/>
      <c r="BE40" s="249"/>
      <c r="BF40" s="249"/>
      <c r="BG40" s="250"/>
      <c r="BH40" s="251"/>
      <c r="BI40" s="249"/>
      <c r="BJ40" s="249"/>
      <c r="BK40" s="250"/>
      <c r="BL40" s="251"/>
      <c r="BM40" s="249"/>
      <c r="BN40" s="249"/>
      <c r="BO40" s="250"/>
      <c r="BP40" s="251"/>
      <c r="BQ40" s="249"/>
      <c r="BR40" s="249"/>
      <c r="BS40" s="250"/>
      <c r="BT40" s="251"/>
      <c r="BU40" s="249"/>
      <c r="BV40" s="249"/>
      <c r="BW40" s="250"/>
      <c r="BX40" s="251"/>
      <c r="BY40" s="249"/>
      <c r="BZ40" s="249"/>
      <c r="CA40" s="250"/>
      <c r="CB40" s="251"/>
      <c r="CC40" s="249"/>
      <c r="CD40" s="249"/>
      <c r="CE40" s="250"/>
      <c r="CF40" s="435"/>
      <c r="CG40" s="435"/>
      <c r="CH40" s="435"/>
      <c r="CI40" s="435"/>
      <c r="CJ40" s="435"/>
      <c r="CK40" s="435"/>
      <c r="CL40" s="435"/>
      <c r="CM40" s="435"/>
      <c r="CN40" s="436">
        <f t="shared" si="3"/>
        <v>0</v>
      </c>
      <c r="CO40" s="436"/>
      <c r="CP40" s="436"/>
      <c r="CQ40" s="436"/>
      <c r="CR40" s="436"/>
      <c r="CS40" s="436"/>
    </row>
    <row r="41" spans="1:97" customFormat="1" ht="15.75" customHeight="1" x14ac:dyDescent="0.35">
      <c r="A41" s="212">
        <v>1.1111111111111112E-2</v>
      </c>
      <c r="B41" s="95">
        <f t="shared" si="2"/>
        <v>0.29166666666925367</v>
      </c>
      <c r="C41" s="214" t="str">
        <f>IF(ISNA(VLOOKUP(D41,[2]listing!$A$1:$E$80,4,FALSE)),"NN",VLOOKUP(D41,[2]listing!$A$1:$E$80,4,FALSE))</f>
        <v>NN</v>
      </c>
      <c r="D41" s="305"/>
      <c r="E41" s="300">
        <v>36526.625</v>
      </c>
      <c r="F41" s="298">
        <v>36526.947222222225</v>
      </c>
      <c r="G41" s="299">
        <v>4.1666666666666664E-2</v>
      </c>
      <c r="H41" s="222" t="str" cm="1">
        <f t="array" ref="H41">IF(SUMPRODUCT(--ISNUMBER(SEARCH(BOUTIQUES,D41))) &gt;0, "XC",IF(ISNUMBER(SEARCH("pool",D41)),"P",IF(ISNUMBER(SEARCH("int",D41)),"I",IF(ISNUMBER(SEARCH("HAP",$G$1))," "))))</f>
        <v xml:space="preserve"> </v>
      </c>
      <c r="I41" s="248"/>
      <c r="J41" s="249"/>
      <c r="K41" s="250"/>
      <c r="L41" s="251"/>
      <c r="M41" s="249"/>
      <c r="N41" s="249"/>
      <c r="O41" s="250"/>
      <c r="P41" s="251"/>
      <c r="Q41" s="249"/>
      <c r="R41" s="249"/>
      <c r="S41" s="250"/>
      <c r="T41" s="251"/>
      <c r="U41" s="249"/>
      <c r="V41" s="249"/>
      <c r="W41" s="250"/>
      <c r="X41" s="251"/>
      <c r="Y41" s="249"/>
      <c r="Z41" s="249"/>
      <c r="AA41" s="250"/>
      <c r="AB41" s="251"/>
      <c r="AC41" s="249"/>
      <c r="AD41" s="249"/>
      <c r="AE41" s="250"/>
      <c r="AF41" s="251"/>
      <c r="AG41" s="249"/>
      <c r="AH41" s="249"/>
      <c r="AI41" s="250"/>
      <c r="AJ41" s="251"/>
      <c r="AK41" s="249"/>
      <c r="AL41" s="249"/>
      <c r="AM41" s="250"/>
      <c r="AN41" s="251"/>
      <c r="AO41" s="249"/>
      <c r="AP41" s="249"/>
      <c r="AQ41" s="250"/>
      <c r="AR41" s="251"/>
      <c r="AS41" s="249"/>
      <c r="AT41" s="249"/>
      <c r="AU41" s="250"/>
      <c r="AV41" s="251"/>
      <c r="AW41" s="249"/>
      <c r="AX41" s="249"/>
      <c r="AY41" s="250"/>
      <c r="AZ41" s="251"/>
      <c r="BA41" s="249"/>
      <c r="BB41" s="249"/>
      <c r="BC41" s="250"/>
      <c r="BD41" s="251"/>
      <c r="BE41" s="249"/>
      <c r="BF41" s="249"/>
      <c r="BG41" s="250"/>
      <c r="BH41" s="251"/>
      <c r="BI41" s="249"/>
      <c r="BJ41" s="249"/>
      <c r="BK41" s="250"/>
      <c r="BL41" s="251"/>
      <c r="BM41" s="249"/>
      <c r="BN41" s="249"/>
      <c r="BO41" s="250"/>
      <c r="BP41" s="251"/>
      <c r="BQ41" s="249"/>
      <c r="BR41" s="249"/>
      <c r="BS41" s="250"/>
      <c r="BT41" s="251"/>
      <c r="BU41" s="249"/>
      <c r="BV41" s="249"/>
      <c r="BW41" s="250"/>
      <c r="BX41" s="251"/>
      <c r="BY41" s="249"/>
      <c r="BZ41" s="249"/>
      <c r="CA41" s="250"/>
      <c r="CB41" s="251"/>
      <c r="CC41" s="249"/>
      <c r="CD41" s="249"/>
      <c r="CE41" s="250"/>
      <c r="CF41" s="435"/>
      <c r="CG41" s="435"/>
      <c r="CH41" s="435"/>
      <c r="CI41" s="435"/>
      <c r="CJ41" s="435"/>
      <c r="CK41" s="435"/>
      <c r="CL41" s="435"/>
      <c r="CM41" s="435"/>
      <c r="CN41" s="436">
        <f t="shared" si="3"/>
        <v>0</v>
      </c>
      <c r="CO41" s="436"/>
      <c r="CP41" s="436"/>
      <c r="CQ41" s="436"/>
      <c r="CR41" s="436"/>
      <c r="CS41" s="436"/>
    </row>
    <row r="42" spans="1:97" customFormat="1" ht="15.75" customHeight="1" x14ac:dyDescent="0.35">
      <c r="A42" s="212">
        <v>1.1111111111111112E-2</v>
      </c>
      <c r="B42" s="95">
        <f t="shared" si="2"/>
        <v>0.29166666666925367</v>
      </c>
      <c r="C42" s="214" t="str">
        <f>IF(ISNA(VLOOKUP(D42,[2]listing!$A$1:$E$80,4,FALSE)),"NN",VLOOKUP(D42,[2]listing!$A$1:$E$80,4,FALSE))</f>
        <v>NN</v>
      </c>
      <c r="D42" s="305"/>
      <c r="E42" s="300">
        <v>36526.666666666664</v>
      </c>
      <c r="F42" s="298">
        <v>36526.988888888889</v>
      </c>
      <c r="G42" s="299">
        <v>4.1666666666666664E-2</v>
      </c>
      <c r="H42" s="222" t="str" cm="1">
        <f t="array" ref="H42">IF(SUMPRODUCT(--ISNUMBER(SEARCH(BOUTIQUES,D42))) &gt;0, "XC",IF(ISNUMBER(SEARCH("pool",D42)),"P",IF(ISNUMBER(SEARCH("int",D42)),"I",IF(ISNUMBER(SEARCH("HAP",$G$1))," "))))</f>
        <v xml:space="preserve"> </v>
      </c>
      <c r="I42" s="248"/>
      <c r="J42" s="249"/>
      <c r="K42" s="250"/>
      <c r="L42" s="251"/>
      <c r="M42" s="249"/>
      <c r="N42" s="249"/>
      <c r="O42" s="250"/>
      <c r="P42" s="251"/>
      <c r="Q42" s="249"/>
      <c r="R42" s="249"/>
      <c r="S42" s="250"/>
      <c r="T42" s="251"/>
      <c r="U42" s="249"/>
      <c r="V42" s="249"/>
      <c r="W42" s="250"/>
      <c r="X42" s="251"/>
      <c r="Y42" s="249"/>
      <c r="Z42" s="249"/>
      <c r="AA42" s="250"/>
      <c r="AB42" s="251"/>
      <c r="AC42" s="249"/>
      <c r="AD42" s="249"/>
      <c r="AE42" s="250"/>
      <c r="AF42" s="251"/>
      <c r="AG42" s="249"/>
      <c r="AH42" s="249"/>
      <c r="AI42" s="250"/>
      <c r="AJ42" s="251"/>
      <c r="AK42" s="249"/>
      <c r="AL42" s="249"/>
      <c r="AM42" s="250"/>
      <c r="AN42" s="251"/>
      <c r="AO42" s="249"/>
      <c r="AP42" s="249"/>
      <c r="AQ42" s="250"/>
      <c r="AR42" s="251"/>
      <c r="AS42" s="249"/>
      <c r="AT42" s="249"/>
      <c r="AU42" s="250"/>
      <c r="AV42" s="251"/>
      <c r="AW42" s="249"/>
      <c r="AX42" s="249"/>
      <c r="AY42" s="250"/>
      <c r="AZ42" s="251"/>
      <c r="BA42" s="249"/>
      <c r="BB42" s="249"/>
      <c r="BC42" s="250"/>
      <c r="BD42" s="251"/>
      <c r="BE42" s="249"/>
      <c r="BF42" s="249"/>
      <c r="BG42" s="250"/>
      <c r="BH42" s="251"/>
      <c r="BI42" s="249"/>
      <c r="BJ42" s="249"/>
      <c r="BK42" s="250"/>
      <c r="BL42" s="251"/>
      <c r="BM42" s="249"/>
      <c r="BN42" s="249"/>
      <c r="BO42" s="250"/>
      <c r="BP42" s="251"/>
      <c r="BQ42" s="249"/>
      <c r="BR42" s="249"/>
      <c r="BS42" s="250"/>
      <c r="BT42" s="251"/>
      <c r="BU42" s="249"/>
      <c r="BV42" s="249"/>
      <c r="BW42" s="250"/>
      <c r="BX42" s="251"/>
      <c r="BY42" s="249"/>
      <c r="BZ42" s="249"/>
      <c r="CA42" s="250"/>
      <c r="CB42" s="251"/>
      <c r="CC42" s="249"/>
      <c r="CD42" s="249"/>
      <c r="CE42" s="250"/>
      <c r="CF42" s="435"/>
      <c r="CG42" s="435"/>
      <c r="CH42" s="435"/>
      <c r="CI42" s="435"/>
      <c r="CJ42" s="435"/>
      <c r="CK42" s="435"/>
      <c r="CL42" s="435"/>
      <c r="CM42" s="435"/>
      <c r="CN42" s="436">
        <f t="shared" si="3"/>
        <v>0</v>
      </c>
      <c r="CO42" s="436"/>
      <c r="CP42" s="436"/>
      <c r="CQ42" s="436"/>
      <c r="CR42" s="436"/>
      <c r="CS42" s="436"/>
    </row>
    <row r="43" spans="1:97" customFormat="1" ht="15.75" customHeight="1" x14ac:dyDescent="0.35">
      <c r="A43" s="212">
        <v>1.1111111111111112E-2</v>
      </c>
      <c r="B43" s="95">
        <f t="shared" si="2"/>
        <v>0.29166666666197771</v>
      </c>
      <c r="C43" s="214" t="str">
        <f>IF(ISNA(VLOOKUP(D43,[2]listing!$A$1:$E$80,4,FALSE)),"NN",VLOOKUP(D43,[2]listing!$A$1:$E$80,4,FALSE))</f>
        <v>NN</v>
      </c>
      <c r="D43" s="305"/>
      <c r="E43" s="300">
        <v>36526.708333333336</v>
      </c>
      <c r="F43" s="298">
        <v>36527.030555555553</v>
      </c>
      <c r="G43" s="299">
        <v>4.1666666666666664E-2</v>
      </c>
      <c r="H43" s="222" t="str" cm="1">
        <f t="array" ref="H43">IF(SUMPRODUCT(--ISNUMBER(SEARCH(BOUTIQUES,D43))) &gt;0, "XC",IF(ISNUMBER(SEARCH("pool",D43)),"P",IF(ISNUMBER(SEARCH("int",D43)),"I",IF(ISNUMBER(SEARCH("HAP",$G$1))," "))))</f>
        <v xml:space="preserve"> </v>
      </c>
      <c r="I43" s="248"/>
      <c r="J43" s="249"/>
      <c r="K43" s="250"/>
      <c r="L43" s="251"/>
      <c r="M43" s="249"/>
      <c r="N43" s="249"/>
      <c r="O43" s="250"/>
      <c r="P43" s="251"/>
      <c r="Q43" s="249"/>
      <c r="R43" s="249"/>
      <c r="S43" s="250"/>
      <c r="T43" s="251"/>
      <c r="U43" s="249"/>
      <c r="V43" s="249"/>
      <c r="W43" s="250"/>
      <c r="X43" s="251"/>
      <c r="Y43" s="249"/>
      <c r="Z43" s="249"/>
      <c r="AA43" s="250"/>
      <c r="AB43" s="251"/>
      <c r="AC43" s="249"/>
      <c r="AD43" s="249"/>
      <c r="AE43" s="250"/>
      <c r="AF43" s="251"/>
      <c r="AG43" s="249"/>
      <c r="AH43" s="249"/>
      <c r="AI43" s="250"/>
      <c r="AJ43" s="251"/>
      <c r="AK43" s="249"/>
      <c r="AL43" s="249"/>
      <c r="AM43" s="250"/>
      <c r="AN43" s="251"/>
      <c r="AO43" s="249"/>
      <c r="AP43" s="249"/>
      <c r="AQ43" s="250"/>
      <c r="AR43" s="251"/>
      <c r="AS43" s="249"/>
      <c r="AT43" s="249"/>
      <c r="AU43" s="250"/>
      <c r="AV43" s="251"/>
      <c r="AW43" s="249"/>
      <c r="AX43" s="249"/>
      <c r="AY43" s="250"/>
      <c r="AZ43" s="251"/>
      <c r="BA43" s="249"/>
      <c r="BB43" s="249"/>
      <c r="BC43" s="250"/>
      <c r="BD43" s="251"/>
      <c r="BE43" s="249"/>
      <c r="BF43" s="249"/>
      <c r="BG43" s="250"/>
      <c r="BH43" s="251"/>
      <c r="BI43" s="249"/>
      <c r="BJ43" s="249"/>
      <c r="BK43" s="250"/>
      <c r="BL43" s="251"/>
      <c r="BM43" s="249"/>
      <c r="BN43" s="249"/>
      <c r="BO43" s="250"/>
      <c r="BP43" s="251"/>
      <c r="BQ43" s="249"/>
      <c r="BR43" s="249"/>
      <c r="BS43" s="250"/>
      <c r="BT43" s="251"/>
      <c r="BU43" s="249"/>
      <c r="BV43" s="249"/>
      <c r="BW43" s="250"/>
      <c r="BX43" s="251"/>
      <c r="BY43" s="249"/>
      <c r="BZ43" s="249"/>
      <c r="CA43" s="250"/>
      <c r="CB43" s="251"/>
      <c r="CC43" s="249"/>
      <c r="CD43" s="249"/>
      <c r="CE43" s="250"/>
      <c r="CF43" s="435"/>
      <c r="CG43" s="435"/>
      <c r="CH43" s="435"/>
      <c r="CI43" s="435"/>
      <c r="CJ43" s="435"/>
      <c r="CK43" s="435"/>
      <c r="CL43" s="435"/>
      <c r="CM43" s="435"/>
      <c r="CN43" s="436">
        <f t="shared" si="3"/>
        <v>0</v>
      </c>
      <c r="CO43" s="436"/>
      <c r="CP43" s="436"/>
      <c r="CQ43" s="436"/>
      <c r="CR43" s="436"/>
      <c r="CS43" s="436"/>
    </row>
    <row r="44" spans="1:97" customFormat="1" ht="15.75" customHeight="1" thickBot="1" x14ac:dyDescent="0.4">
      <c r="A44" s="212">
        <v>1.1111111111111112E-2</v>
      </c>
      <c r="B44" s="95">
        <f t="shared" si="2"/>
        <v>0.29166666666925367</v>
      </c>
      <c r="C44" s="214" t="str">
        <f>IF(ISNA(VLOOKUP(D44,[2]listing!$A$1:$E$80,4,FALSE)),"NN",VLOOKUP(D44,[2]listing!$A$1:$E$80,4,FALSE))</f>
        <v>NN</v>
      </c>
      <c r="D44" s="305"/>
      <c r="E44" s="300">
        <v>36526.75</v>
      </c>
      <c r="F44" s="298">
        <v>36527.072222222225</v>
      </c>
      <c r="G44" s="299">
        <v>4.1666666666666664E-2</v>
      </c>
      <c r="H44" s="222" t="str" cm="1">
        <f t="array" ref="H44">IF(SUMPRODUCT(--ISNUMBER(SEARCH(BOUTIQUES,D44))) &gt;0, "XC",IF(ISNUMBER(SEARCH("pool",D44)),"P",IF(ISNUMBER(SEARCH("int",D44)),"I",IF(ISNUMBER(SEARCH("HAP",$G$1))," "))))</f>
        <v xml:space="preserve"> </v>
      </c>
      <c r="I44" s="248"/>
      <c r="J44" s="249"/>
      <c r="K44" s="250"/>
      <c r="L44" s="251"/>
      <c r="M44" s="249"/>
      <c r="N44" s="249"/>
      <c r="O44" s="250"/>
      <c r="P44" s="251"/>
      <c r="Q44" s="249"/>
      <c r="R44" s="249"/>
      <c r="S44" s="250"/>
      <c r="T44" s="251"/>
      <c r="U44" s="249"/>
      <c r="V44" s="249"/>
      <c r="W44" s="250"/>
      <c r="X44" s="251"/>
      <c r="Y44" s="249"/>
      <c r="Z44" s="249"/>
      <c r="AA44" s="250"/>
      <c r="AB44" s="251"/>
      <c r="AC44" s="249"/>
      <c r="AD44" s="249"/>
      <c r="AE44" s="250"/>
      <c r="AF44" s="251"/>
      <c r="AG44" s="249"/>
      <c r="AH44" s="249"/>
      <c r="AI44" s="250"/>
      <c r="AJ44" s="251"/>
      <c r="AK44" s="249"/>
      <c r="AL44" s="249"/>
      <c r="AM44" s="250"/>
      <c r="AN44" s="251"/>
      <c r="AO44" s="249"/>
      <c r="AP44" s="249"/>
      <c r="AQ44" s="250"/>
      <c r="AR44" s="251"/>
      <c r="AS44" s="249"/>
      <c r="AT44" s="249"/>
      <c r="AU44" s="250"/>
      <c r="AV44" s="251"/>
      <c r="AW44" s="249"/>
      <c r="AX44" s="249"/>
      <c r="AY44" s="250"/>
      <c r="AZ44" s="251"/>
      <c r="BA44" s="249"/>
      <c r="BB44" s="249"/>
      <c r="BC44" s="250"/>
      <c r="BD44" s="251"/>
      <c r="BE44" s="249"/>
      <c r="BF44" s="249"/>
      <c r="BG44" s="250"/>
      <c r="BH44" s="251"/>
      <c r="BI44" s="249"/>
      <c r="BJ44" s="249"/>
      <c r="BK44" s="250"/>
      <c r="BL44" s="251"/>
      <c r="BM44" s="249"/>
      <c r="BN44" s="249"/>
      <c r="BO44" s="250"/>
      <c r="BP44" s="251"/>
      <c r="BQ44" s="249"/>
      <c r="BR44" s="249"/>
      <c r="BS44" s="250"/>
      <c r="BT44" s="251"/>
      <c r="BU44" s="249"/>
      <c r="BV44" s="249"/>
      <c r="BW44" s="250"/>
      <c r="BX44" s="251"/>
      <c r="BY44" s="249"/>
      <c r="BZ44" s="249"/>
      <c r="CA44" s="250"/>
      <c r="CB44" s="251"/>
      <c r="CC44" s="249"/>
      <c r="CD44" s="249"/>
      <c r="CE44" s="250"/>
      <c r="CF44" s="435"/>
      <c r="CG44" s="435"/>
      <c r="CH44" s="435"/>
      <c r="CI44" s="435"/>
      <c r="CJ44" s="435"/>
      <c r="CK44" s="435"/>
      <c r="CL44" s="435"/>
      <c r="CM44" s="435"/>
      <c r="CN44" s="436">
        <f t="shared" si="3"/>
        <v>0</v>
      </c>
      <c r="CO44" s="436"/>
      <c r="CP44" s="436"/>
      <c r="CQ44" s="436"/>
      <c r="CR44" s="436"/>
      <c r="CS44" s="436"/>
    </row>
    <row r="45" spans="1:97" customFormat="1" ht="15.75" hidden="1" customHeight="1" x14ac:dyDescent="0.35">
      <c r="A45" s="212">
        <v>1.1111111111111112E-2</v>
      </c>
      <c r="B45" s="95">
        <f t="shared" si="2"/>
        <v>0.29166666666925367</v>
      </c>
      <c r="C45" s="214" t="str">
        <f>IF(ISNA(VLOOKUP(D45,[2]listing!$A$1:$E$80,4,FALSE)),"NN",VLOOKUP(D45,[2]listing!$A$1:$E$80,4,FALSE))</f>
        <v>NN</v>
      </c>
      <c r="D45" s="305"/>
      <c r="E45" s="300">
        <v>36526.625</v>
      </c>
      <c r="F45" s="298">
        <v>36526.947222222225</v>
      </c>
      <c r="G45" s="299">
        <v>4.1666666666666664E-2</v>
      </c>
      <c r="H45" s="222" t="str" cm="1">
        <f t="array" ref="H45">IF(SUMPRODUCT(--ISNUMBER(SEARCH(BOUTIQUES,D45))) &gt;0, "XC",IF(ISNUMBER(SEARCH("pool",D45)),"P",IF(ISNUMBER(SEARCH("int",D45)),"I",IF(ISNUMBER(SEARCH("HAP",$G$1))," "))))</f>
        <v xml:space="preserve"> </v>
      </c>
      <c r="I45" s="248"/>
      <c r="J45" s="249"/>
      <c r="K45" s="250"/>
      <c r="L45" s="251"/>
      <c r="M45" s="249"/>
      <c r="N45" s="249"/>
      <c r="O45" s="250"/>
      <c r="P45" s="251"/>
      <c r="Q45" s="249"/>
      <c r="R45" s="249"/>
      <c r="S45" s="250"/>
      <c r="T45" s="251"/>
      <c r="U45" s="249"/>
      <c r="V45" s="249"/>
      <c r="W45" s="250"/>
      <c r="X45" s="251"/>
      <c r="Y45" s="249"/>
      <c r="Z45" s="249"/>
      <c r="AA45" s="250"/>
      <c r="AB45" s="251"/>
      <c r="AC45" s="249"/>
      <c r="AD45" s="249"/>
      <c r="AE45" s="250"/>
      <c r="AF45" s="251"/>
      <c r="AG45" s="249"/>
      <c r="AH45" s="249"/>
      <c r="AI45" s="250"/>
      <c r="AJ45" s="251"/>
      <c r="AK45" s="249"/>
      <c r="AL45" s="249"/>
      <c r="AM45" s="250"/>
      <c r="AN45" s="251"/>
      <c r="AO45" s="249"/>
      <c r="AP45" s="249"/>
      <c r="AQ45" s="250"/>
      <c r="AR45" s="251"/>
      <c r="AS45" s="249"/>
      <c r="AT45" s="249"/>
      <c r="AU45" s="250"/>
      <c r="AV45" s="251"/>
      <c r="AW45" s="249"/>
      <c r="AX45" s="249"/>
      <c r="AY45" s="250"/>
      <c r="AZ45" s="251"/>
      <c r="BA45" s="249"/>
      <c r="BB45" s="249"/>
      <c r="BC45" s="250"/>
      <c r="BD45" s="251"/>
      <c r="BE45" s="249"/>
      <c r="BF45" s="249"/>
      <c r="BG45" s="250"/>
      <c r="BH45" s="251"/>
      <c r="BI45" s="249"/>
      <c r="BJ45" s="249"/>
      <c r="BK45" s="250"/>
      <c r="BL45" s="251"/>
      <c r="BM45" s="249"/>
      <c r="BN45" s="249"/>
      <c r="BO45" s="250"/>
      <c r="BP45" s="251"/>
      <c r="BQ45" s="249"/>
      <c r="BR45" s="249"/>
      <c r="BS45" s="250"/>
      <c r="BT45" s="251"/>
      <c r="BU45" s="249"/>
      <c r="BV45" s="249"/>
      <c r="BW45" s="250"/>
      <c r="BX45" s="251"/>
      <c r="BY45" s="249"/>
      <c r="BZ45" s="249"/>
      <c r="CA45" s="250"/>
      <c r="CB45" s="251"/>
      <c r="CC45" s="249"/>
      <c r="CD45" s="249"/>
      <c r="CE45" s="250"/>
      <c r="CF45" s="435"/>
      <c r="CG45" s="435"/>
      <c r="CH45" s="435"/>
      <c r="CI45" s="435"/>
      <c r="CJ45" s="435"/>
      <c r="CK45" s="435"/>
      <c r="CL45" s="435"/>
      <c r="CM45" s="435"/>
      <c r="CN45" s="436">
        <f t="shared" si="3"/>
        <v>0</v>
      </c>
      <c r="CO45" s="436"/>
      <c r="CP45" s="436"/>
      <c r="CQ45" s="436"/>
      <c r="CR45" s="436"/>
      <c r="CS45" s="436"/>
    </row>
    <row r="46" spans="1:97" customFormat="1" ht="15.75" hidden="1" customHeight="1" x14ac:dyDescent="0.35">
      <c r="A46" s="212">
        <v>1.1111111111111112E-2</v>
      </c>
      <c r="B46" s="95">
        <f t="shared" si="2"/>
        <v>0.29166666666925367</v>
      </c>
      <c r="C46" s="214" t="str">
        <f>IF(ISNA(VLOOKUP(D46,[2]listing!$A$1:$E$80,4,FALSE)),"NN",VLOOKUP(D46,[2]listing!$A$1:$E$80,4,FALSE))</f>
        <v>NN</v>
      </c>
      <c r="D46" s="305"/>
      <c r="E46" s="300">
        <v>36526.625</v>
      </c>
      <c r="F46" s="298">
        <v>36526.947222222225</v>
      </c>
      <c r="G46" s="299">
        <v>4.1666666666666664E-2</v>
      </c>
      <c r="H46" s="222" t="str" cm="1">
        <f t="array" ref="H46">IF(SUMPRODUCT(--ISNUMBER(SEARCH(BOUTIQUES,D46))) &gt;0, "XC",IF(ISNUMBER(SEARCH("pool",D46)),"P",IF(ISNUMBER(SEARCH("int",D46)),"I",IF(ISNUMBER(SEARCH("HAP",$G$1))," "))))</f>
        <v xml:space="preserve"> </v>
      </c>
      <c r="I46" s="248"/>
      <c r="J46" s="249"/>
      <c r="K46" s="250"/>
      <c r="L46" s="251"/>
      <c r="M46" s="249"/>
      <c r="N46" s="249"/>
      <c r="O46" s="250"/>
      <c r="P46" s="251"/>
      <c r="Q46" s="249"/>
      <c r="R46" s="249"/>
      <c r="S46" s="250"/>
      <c r="T46" s="251"/>
      <c r="U46" s="249"/>
      <c r="V46" s="249"/>
      <c r="W46" s="250"/>
      <c r="X46" s="251"/>
      <c r="Y46" s="249"/>
      <c r="Z46" s="249"/>
      <c r="AA46" s="250"/>
      <c r="AB46" s="251"/>
      <c r="AC46" s="249"/>
      <c r="AD46" s="249"/>
      <c r="AE46" s="250"/>
      <c r="AF46" s="251"/>
      <c r="AG46" s="249"/>
      <c r="AH46" s="249"/>
      <c r="AI46" s="250"/>
      <c r="AJ46" s="251"/>
      <c r="AK46" s="249"/>
      <c r="AL46" s="249"/>
      <c r="AM46" s="250"/>
      <c r="AN46" s="251"/>
      <c r="AO46" s="249"/>
      <c r="AP46" s="249"/>
      <c r="AQ46" s="250"/>
      <c r="AR46" s="251"/>
      <c r="AS46" s="249"/>
      <c r="AT46" s="249"/>
      <c r="AU46" s="250"/>
      <c r="AV46" s="251"/>
      <c r="AW46" s="249"/>
      <c r="AX46" s="249"/>
      <c r="AY46" s="250"/>
      <c r="AZ46" s="251"/>
      <c r="BA46" s="249"/>
      <c r="BB46" s="249"/>
      <c r="BC46" s="250"/>
      <c r="BD46" s="251"/>
      <c r="BE46" s="249"/>
      <c r="BF46" s="249"/>
      <c r="BG46" s="250"/>
      <c r="BH46" s="251"/>
      <c r="BI46" s="249"/>
      <c r="BJ46" s="249"/>
      <c r="BK46" s="250"/>
      <c r="BL46" s="251"/>
      <c r="BM46" s="249"/>
      <c r="BN46" s="249"/>
      <c r="BO46" s="250"/>
      <c r="BP46" s="251"/>
      <c r="BQ46" s="249"/>
      <c r="BR46" s="249"/>
      <c r="BS46" s="250"/>
      <c r="BT46" s="251"/>
      <c r="BU46" s="249"/>
      <c r="BV46" s="249"/>
      <c r="BW46" s="250"/>
      <c r="BX46" s="251"/>
      <c r="BY46" s="249"/>
      <c r="BZ46" s="249"/>
      <c r="CA46" s="250"/>
      <c r="CB46" s="251"/>
      <c r="CC46" s="249"/>
      <c r="CD46" s="249"/>
      <c r="CE46" s="250"/>
      <c r="CF46" s="435"/>
      <c r="CG46" s="435"/>
      <c r="CH46" s="435"/>
      <c r="CI46" s="435"/>
      <c r="CJ46" s="435"/>
      <c r="CK46" s="435"/>
      <c r="CL46" s="435"/>
      <c r="CM46" s="435"/>
      <c r="CN46" s="436">
        <f t="shared" si="3"/>
        <v>0</v>
      </c>
      <c r="CO46" s="436"/>
      <c r="CP46" s="436"/>
      <c r="CQ46" s="436"/>
      <c r="CR46" s="436"/>
      <c r="CS46" s="436"/>
    </row>
    <row r="47" spans="1:97" customFormat="1" ht="15.75" hidden="1" customHeight="1" x14ac:dyDescent="0.35">
      <c r="A47" s="212">
        <v>1.1111111111111112E-2</v>
      </c>
      <c r="B47" s="95">
        <f t="shared" si="2"/>
        <v>0.29166666666925367</v>
      </c>
      <c r="C47" s="214" t="str">
        <f>IF(ISNA(VLOOKUP(D47,[2]listing!$A$1:$E$80,4,FALSE)),"NN",VLOOKUP(D47,[2]listing!$A$1:$E$80,4,FALSE))</f>
        <v>NN</v>
      </c>
      <c r="D47" s="305"/>
      <c r="E47" s="300">
        <v>36526.625</v>
      </c>
      <c r="F47" s="298">
        <v>36526.947222222225</v>
      </c>
      <c r="G47" s="299">
        <v>4.1666666666666664E-2</v>
      </c>
      <c r="H47" s="222" t="str" cm="1">
        <f t="array" ref="H47">IF(SUMPRODUCT(--ISNUMBER(SEARCH(BOUTIQUES,D47))) &gt;0, "XC",IF(ISNUMBER(SEARCH("pool",D47)),"P",IF(ISNUMBER(SEARCH("int",D47)),"I",IF(ISNUMBER(SEARCH("HAP",$G$1))," "))))</f>
        <v xml:space="preserve"> </v>
      </c>
      <c r="I47" s="248"/>
      <c r="J47" s="249"/>
      <c r="K47" s="250"/>
      <c r="L47" s="251"/>
      <c r="M47" s="249"/>
      <c r="N47" s="249"/>
      <c r="O47" s="250"/>
      <c r="P47" s="251"/>
      <c r="Q47" s="249"/>
      <c r="R47" s="249"/>
      <c r="S47" s="250"/>
      <c r="T47" s="251"/>
      <c r="U47" s="249"/>
      <c r="V47" s="249"/>
      <c r="W47" s="250"/>
      <c r="X47" s="251"/>
      <c r="Y47" s="249"/>
      <c r="Z47" s="249"/>
      <c r="AA47" s="250"/>
      <c r="AB47" s="251"/>
      <c r="AC47" s="249"/>
      <c r="AD47" s="249"/>
      <c r="AE47" s="250"/>
      <c r="AF47" s="251"/>
      <c r="AG47" s="249"/>
      <c r="AH47" s="249"/>
      <c r="AI47" s="250"/>
      <c r="AJ47" s="251"/>
      <c r="AK47" s="249"/>
      <c r="AL47" s="249"/>
      <c r="AM47" s="250"/>
      <c r="AN47" s="251"/>
      <c r="AO47" s="249"/>
      <c r="AP47" s="249"/>
      <c r="AQ47" s="250"/>
      <c r="AR47" s="251"/>
      <c r="AS47" s="249"/>
      <c r="AT47" s="249"/>
      <c r="AU47" s="250"/>
      <c r="AV47" s="251"/>
      <c r="AW47" s="249"/>
      <c r="AX47" s="249"/>
      <c r="AY47" s="250"/>
      <c r="AZ47" s="251"/>
      <c r="BA47" s="249"/>
      <c r="BB47" s="249"/>
      <c r="BC47" s="250"/>
      <c r="BD47" s="251"/>
      <c r="BE47" s="249"/>
      <c r="BF47" s="249"/>
      <c r="BG47" s="250"/>
      <c r="BH47" s="251"/>
      <c r="BI47" s="249"/>
      <c r="BJ47" s="249"/>
      <c r="BK47" s="250"/>
      <c r="BL47" s="251"/>
      <c r="BM47" s="249"/>
      <c r="BN47" s="249"/>
      <c r="BO47" s="250"/>
      <c r="BP47" s="251"/>
      <c r="BQ47" s="249"/>
      <c r="BR47" s="249"/>
      <c r="BS47" s="250"/>
      <c r="BT47" s="251"/>
      <c r="BU47" s="249"/>
      <c r="BV47" s="249"/>
      <c r="BW47" s="250"/>
      <c r="BX47" s="251"/>
      <c r="BY47" s="249"/>
      <c r="BZ47" s="249"/>
      <c r="CA47" s="250"/>
      <c r="CB47" s="251"/>
      <c r="CC47" s="249"/>
      <c r="CD47" s="249"/>
      <c r="CE47" s="250"/>
      <c r="CF47" s="435"/>
      <c r="CG47" s="435"/>
      <c r="CH47" s="435"/>
      <c r="CI47" s="435"/>
      <c r="CJ47" s="435"/>
      <c r="CK47" s="435"/>
      <c r="CL47" s="435"/>
      <c r="CM47" s="435"/>
      <c r="CN47" s="436">
        <f t="shared" si="3"/>
        <v>0</v>
      </c>
      <c r="CO47" s="436"/>
      <c r="CP47" s="436"/>
      <c r="CQ47" s="436"/>
      <c r="CR47" s="436"/>
      <c r="CS47" s="436"/>
    </row>
    <row r="48" spans="1:97" customFormat="1" ht="15.75" hidden="1" customHeight="1" x14ac:dyDescent="0.35">
      <c r="A48" s="212">
        <v>1.1111111111111112E-2</v>
      </c>
      <c r="B48" s="95">
        <f t="shared" si="2"/>
        <v>0.29166666666925367</v>
      </c>
      <c r="C48" s="214" t="str">
        <f>IF(ISNA(VLOOKUP(D48,[2]listing!$A$1:$E$80,4,FALSE)),"NN",VLOOKUP(D48,[2]listing!$A$1:$E$80,4,FALSE))</f>
        <v>NN</v>
      </c>
      <c r="D48" s="305"/>
      <c r="E48" s="300">
        <v>36526.625</v>
      </c>
      <c r="F48" s="298">
        <v>36526.947222222225</v>
      </c>
      <c r="G48" s="299">
        <v>4.1666666666666664E-2</v>
      </c>
      <c r="H48" s="222" t="str" cm="1">
        <f t="array" ref="H48">IF(SUMPRODUCT(--ISNUMBER(SEARCH(BOUTIQUES,D48))) &gt;0, "XC",IF(ISNUMBER(SEARCH("pool",D48)),"P",IF(ISNUMBER(SEARCH("int",D48)),"I",IF(ISNUMBER(SEARCH("HAP",$G$1))," "))))</f>
        <v xml:space="preserve"> </v>
      </c>
      <c r="I48" s="248"/>
      <c r="J48" s="249"/>
      <c r="K48" s="250"/>
      <c r="L48" s="251"/>
      <c r="M48" s="249"/>
      <c r="N48" s="249"/>
      <c r="O48" s="250"/>
      <c r="P48" s="251"/>
      <c r="Q48" s="249"/>
      <c r="R48" s="249"/>
      <c r="S48" s="250"/>
      <c r="T48" s="251"/>
      <c r="U48" s="249"/>
      <c r="V48" s="249"/>
      <c r="W48" s="250"/>
      <c r="X48" s="251"/>
      <c r="Y48" s="249"/>
      <c r="Z48" s="249"/>
      <c r="AA48" s="250"/>
      <c r="AB48" s="251"/>
      <c r="AC48" s="249"/>
      <c r="AD48" s="249"/>
      <c r="AE48" s="250"/>
      <c r="AF48" s="251"/>
      <c r="AG48" s="249"/>
      <c r="AH48" s="249"/>
      <c r="AI48" s="250"/>
      <c r="AJ48" s="251"/>
      <c r="AK48" s="249"/>
      <c r="AL48" s="249"/>
      <c r="AM48" s="250"/>
      <c r="AN48" s="251"/>
      <c r="AO48" s="249"/>
      <c r="AP48" s="249"/>
      <c r="AQ48" s="250"/>
      <c r="AR48" s="251"/>
      <c r="AS48" s="249"/>
      <c r="AT48" s="249"/>
      <c r="AU48" s="250"/>
      <c r="AV48" s="251"/>
      <c r="AW48" s="249"/>
      <c r="AX48" s="249"/>
      <c r="AY48" s="250"/>
      <c r="AZ48" s="251"/>
      <c r="BA48" s="249"/>
      <c r="BB48" s="249"/>
      <c r="BC48" s="250"/>
      <c r="BD48" s="251"/>
      <c r="BE48" s="249"/>
      <c r="BF48" s="249"/>
      <c r="BG48" s="250"/>
      <c r="BH48" s="251"/>
      <c r="BI48" s="249"/>
      <c r="BJ48" s="249"/>
      <c r="BK48" s="250"/>
      <c r="BL48" s="251"/>
      <c r="BM48" s="249"/>
      <c r="BN48" s="249"/>
      <c r="BO48" s="250"/>
      <c r="BP48" s="251"/>
      <c r="BQ48" s="249"/>
      <c r="BR48" s="249"/>
      <c r="BS48" s="250"/>
      <c r="BT48" s="251"/>
      <c r="BU48" s="249"/>
      <c r="BV48" s="249"/>
      <c r="BW48" s="250"/>
      <c r="BX48" s="251"/>
      <c r="BY48" s="249"/>
      <c r="BZ48" s="249"/>
      <c r="CA48" s="250"/>
      <c r="CB48" s="251"/>
      <c r="CC48" s="249"/>
      <c r="CD48" s="249"/>
      <c r="CE48" s="250"/>
      <c r="CF48" s="435"/>
      <c r="CG48" s="435"/>
      <c r="CH48" s="435"/>
      <c r="CI48" s="435"/>
      <c r="CJ48" s="435"/>
      <c r="CK48" s="435"/>
      <c r="CL48" s="435"/>
      <c r="CM48" s="435"/>
      <c r="CN48" s="436">
        <f t="shared" si="3"/>
        <v>0</v>
      </c>
      <c r="CO48" s="436"/>
      <c r="CP48" s="436"/>
      <c r="CQ48" s="436"/>
      <c r="CR48" s="436"/>
      <c r="CS48" s="436"/>
    </row>
    <row r="49" spans="1:97" customFormat="1" ht="15.75" hidden="1" customHeight="1" x14ac:dyDescent="0.35">
      <c r="A49" s="212">
        <v>1.1111111111111112E-2</v>
      </c>
      <c r="B49" s="95">
        <f t="shared" si="2"/>
        <v>0.29166666666925367</v>
      </c>
      <c r="C49" s="214" t="str">
        <f>IF(ISNA(VLOOKUP(D49,[2]listing!$A$1:$E$80,4,FALSE)),"NN",VLOOKUP(D49,[2]listing!$A$1:$E$80,4,FALSE))</f>
        <v>NN</v>
      </c>
      <c r="D49" s="305"/>
      <c r="E49" s="300">
        <v>36526.625</v>
      </c>
      <c r="F49" s="298">
        <v>36526.947222222225</v>
      </c>
      <c r="G49" s="299">
        <v>4.1666666666666664E-2</v>
      </c>
      <c r="H49" s="222" t="str" cm="1">
        <f t="array" ref="H49">IF(SUMPRODUCT(--ISNUMBER(SEARCH(BOUTIQUES,D49))) &gt;0, "XC",IF(ISNUMBER(SEARCH("pool",D49)),"P",IF(ISNUMBER(SEARCH("int",D49)),"I",IF(ISNUMBER(SEARCH("HAP",$G$1))," "))))</f>
        <v xml:space="preserve"> </v>
      </c>
      <c r="I49" s="248"/>
      <c r="J49" s="249"/>
      <c r="K49" s="250"/>
      <c r="L49" s="251"/>
      <c r="M49" s="249"/>
      <c r="N49" s="249"/>
      <c r="O49" s="250"/>
      <c r="P49" s="251"/>
      <c r="Q49" s="249"/>
      <c r="R49" s="249"/>
      <c r="S49" s="250"/>
      <c r="T49" s="251"/>
      <c r="U49" s="249"/>
      <c r="V49" s="249"/>
      <c r="W49" s="250"/>
      <c r="X49" s="251"/>
      <c r="Y49" s="249"/>
      <c r="Z49" s="249"/>
      <c r="AA49" s="250"/>
      <c r="AB49" s="251"/>
      <c r="AC49" s="249"/>
      <c r="AD49" s="249"/>
      <c r="AE49" s="250"/>
      <c r="AF49" s="251"/>
      <c r="AG49" s="249"/>
      <c r="AH49" s="249"/>
      <c r="AI49" s="250"/>
      <c r="AJ49" s="251"/>
      <c r="AK49" s="249"/>
      <c r="AL49" s="249"/>
      <c r="AM49" s="250"/>
      <c r="AN49" s="251"/>
      <c r="AO49" s="249"/>
      <c r="AP49" s="249"/>
      <c r="AQ49" s="250"/>
      <c r="AR49" s="251"/>
      <c r="AS49" s="249"/>
      <c r="AT49" s="249"/>
      <c r="AU49" s="250"/>
      <c r="AV49" s="251"/>
      <c r="AW49" s="249"/>
      <c r="AX49" s="249"/>
      <c r="AY49" s="250"/>
      <c r="AZ49" s="251"/>
      <c r="BA49" s="249"/>
      <c r="BB49" s="249"/>
      <c r="BC49" s="250"/>
      <c r="BD49" s="251"/>
      <c r="BE49" s="249"/>
      <c r="BF49" s="249"/>
      <c r="BG49" s="250"/>
      <c r="BH49" s="251"/>
      <c r="BI49" s="249"/>
      <c r="BJ49" s="249"/>
      <c r="BK49" s="250"/>
      <c r="BL49" s="251"/>
      <c r="BM49" s="249"/>
      <c r="BN49" s="249"/>
      <c r="BO49" s="250"/>
      <c r="BP49" s="251"/>
      <c r="BQ49" s="249"/>
      <c r="BR49" s="249"/>
      <c r="BS49" s="250"/>
      <c r="BT49" s="251"/>
      <c r="BU49" s="249"/>
      <c r="BV49" s="249"/>
      <c r="BW49" s="250"/>
      <c r="BX49" s="251"/>
      <c r="BY49" s="249"/>
      <c r="BZ49" s="249"/>
      <c r="CA49" s="250"/>
      <c r="CB49" s="251"/>
      <c r="CC49" s="249"/>
      <c r="CD49" s="249"/>
      <c r="CE49" s="250"/>
      <c r="CF49" s="435"/>
      <c r="CG49" s="435"/>
      <c r="CH49" s="435"/>
      <c r="CI49" s="435"/>
      <c r="CJ49" s="435"/>
      <c r="CK49" s="435"/>
      <c r="CL49" s="435"/>
      <c r="CM49" s="435"/>
      <c r="CN49" s="436">
        <f t="shared" si="3"/>
        <v>0</v>
      </c>
      <c r="CO49" s="436"/>
      <c r="CP49" s="436"/>
      <c r="CQ49" s="436"/>
      <c r="CR49" s="436"/>
      <c r="CS49" s="436"/>
    </row>
    <row r="50" spans="1:97" customFormat="1" ht="15.75" hidden="1" customHeight="1" x14ac:dyDescent="0.35">
      <c r="A50" s="212">
        <v>1.1111111111111112E-2</v>
      </c>
      <c r="B50" s="95">
        <f t="shared" si="2"/>
        <v>0.29166666666925367</v>
      </c>
      <c r="C50" s="214" t="str">
        <f>IF(ISNA(VLOOKUP(D50,[2]listing!$A$1:$E$80,4,FALSE)),"NN",VLOOKUP(D50,[2]listing!$A$1:$E$80,4,FALSE))</f>
        <v>NN</v>
      </c>
      <c r="D50" s="305"/>
      <c r="E50" s="300">
        <v>36526.625</v>
      </c>
      <c r="F50" s="298">
        <v>36526.947222222225</v>
      </c>
      <c r="G50" s="299">
        <v>4.1666666666666664E-2</v>
      </c>
      <c r="H50" s="222" t="str" cm="1">
        <f t="array" ref="H50">IF(SUMPRODUCT(--ISNUMBER(SEARCH(BOUTIQUES,D50))) &gt;0, "XC",IF(ISNUMBER(SEARCH("pool",D50)),"P",IF(ISNUMBER(SEARCH("int",D50)),"I",IF(ISNUMBER(SEARCH("HAP",$G$1))," "))))</f>
        <v xml:space="preserve"> </v>
      </c>
      <c r="I50" s="248"/>
      <c r="J50" s="249"/>
      <c r="K50" s="250"/>
      <c r="L50" s="251"/>
      <c r="M50" s="249"/>
      <c r="N50" s="249"/>
      <c r="O50" s="250"/>
      <c r="P50" s="251"/>
      <c r="Q50" s="249"/>
      <c r="R50" s="249"/>
      <c r="S50" s="250"/>
      <c r="T50" s="251"/>
      <c r="U50" s="249"/>
      <c r="V50" s="249"/>
      <c r="W50" s="250"/>
      <c r="X50" s="251"/>
      <c r="Y50" s="249"/>
      <c r="Z50" s="249"/>
      <c r="AA50" s="250"/>
      <c r="AB50" s="251"/>
      <c r="AC50" s="249"/>
      <c r="AD50" s="249"/>
      <c r="AE50" s="250"/>
      <c r="AF50" s="251"/>
      <c r="AG50" s="249"/>
      <c r="AH50" s="249"/>
      <c r="AI50" s="250"/>
      <c r="AJ50" s="251"/>
      <c r="AK50" s="249"/>
      <c r="AL50" s="249"/>
      <c r="AM50" s="250"/>
      <c r="AN50" s="251"/>
      <c r="AO50" s="249"/>
      <c r="AP50" s="249"/>
      <c r="AQ50" s="250"/>
      <c r="AR50" s="251"/>
      <c r="AS50" s="249"/>
      <c r="AT50" s="249"/>
      <c r="AU50" s="250"/>
      <c r="AV50" s="251"/>
      <c r="AW50" s="249"/>
      <c r="AX50" s="249"/>
      <c r="AY50" s="250"/>
      <c r="AZ50" s="251"/>
      <c r="BA50" s="249"/>
      <c r="BB50" s="249"/>
      <c r="BC50" s="250"/>
      <c r="BD50" s="251"/>
      <c r="BE50" s="249"/>
      <c r="BF50" s="249"/>
      <c r="BG50" s="250"/>
      <c r="BH50" s="251"/>
      <c r="BI50" s="249"/>
      <c r="BJ50" s="249"/>
      <c r="BK50" s="250"/>
      <c r="BL50" s="251"/>
      <c r="BM50" s="249"/>
      <c r="BN50" s="249"/>
      <c r="BO50" s="250"/>
      <c r="BP50" s="251"/>
      <c r="BQ50" s="249"/>
      <c r="BR50" s="249"/>
      <c r="BS50" s="250"/>
      <c r="BT50" s="251"/>
      <c r="BU50" s="249"/>
      <c r="BV50" s="249"/>
      <c r="BW50" s="250"/>
      <c r="BX50" s="251"/>
      <c r="BY50" s="249"/>
      <c r="BZ50" s="249"/>
      <c r="CA50" s="250"/>
      <c r="CB50" s="251"/>
      <c r="CC50" s="249"/>
      <c r="CD50" s="249"/>
      <c r="CE50" s="250"/>
      <c r="CF50" s="435"/>
      <c r="CG50" s="435"/>
      <c r="CH50" s="435"/>
      <c r="CI50" s="435"/>
      <c r="CJ50" s="435"/>
      <c r="CK50" s="435"/>
      <c r="CL50" s="435"/>
      <c r="CM50" s="435"/>
      <c r="CN50" s="436">
        <f t="shared" si="3"/>
        <v>0</v>
      </c>
      <c r="CO50" s="436"/>
      <c r="CP50" s="436"/>
      <c r="CQ50" s="436"/>
      <c r="CR50" s="436"/>
      <c r="CS50" s="436"/>
    </row>
    <row r="51" spans="1:97" customFormat="1" ht="15.75" hidden="1" customHeight="1" x14ac:dyDescent="0.35">
      <c r="A51" s="212">
        <v>1.1111111111111112E-2</v>
      </c>
      <c r="B51" s="95">
        <f t="shared" si="2"/>
        <v>0.29166666666925367</v>
      </c>
      <c r="C51" s="214" t="str">
        <f>IF(ISNA(VLOOKUP(D51,[2]listing!$A$1:$E$80,4,FALSE)),"NN",VLOOKUP(D51,[2]listing!$A$1:$E$80,4,FALSE))</f>
        <v>NN</v>
      </c>
      <c r="D51" s="305"/>
      <c r="E51" s="300">
        <v>36526.625</v>
      </c>
      <c r="F51" s="298">
        <v>36526.947222222225</v>
      </c>
      <c r="G51" s="299">
        <v>4.1666666666666664E-2</v>
      </c>
      <c r="H51" s="222" t="str" cm="1">
        <f t="array" ref="H51">IF(SUMPRODUCT(--ISNUMBER(SEARCH(BOUTIQUES,D51))) &gt;0, "XC",IF(ISNUMBER(SEARCH("pool",D51)),"P",IF(ISNUMBER(SEARCH("int",D51)),"I",IF(ISNUMBER(SEARCH("HAP",$G$1))," "))))</f>
        <v xml:space="preserve"> </v>
      </c>
      <c r="I51" s="248"/>
      <c r="J51" s="249"/>
      <c r="K51" s="250"/>
      <c r="L51" s="251"/>
      <c r="M51" s="249"/>
      <c r="N51" s="249"/>
      <c r="O51" s="250"/>
      <c r="P51" s="251"/>
      <c r="Q51" s="249"/>
      <c r="R51" s="249"/>
      <c r="S51" s="250"/>
      <c r="T51" s="251"/>
      <c r="U51" s="249"/>
      <c r="V51" s="249"/>
      <c r="W51" s="250"/>
      <c r="X51" s="251"/>
      <c r="Y51" s="249"/>
      <c r="Z51" s="249"/>
      <c r="AA51" s="250"/>
      <c r="AB51" s="251"/>
      <c r="AC51" s="249"/>
      <c r="AD51" s="249"/>
      <c r="AE51" s="250"/>
      <c r="AF51" s="251"/>
      <c r="AG51" s="249"/>
      <c r="AH51" s="249"/>
      <c r="AI51" s="250"/>
      <c r="AJ51" s="251"/>
      <c r="AK51" s="249"/>
      <c r="AL51" s="249"/>
      <c r="AM51" s="250"/>
      <c r="AN51" s="251"/>
      <c r="AO51" s="249"/>
      <c r="AP51" s="249"/>
      <c r="AQ51" s="250"/>
      <c r="AR51" s="251"/>
      <c r="AS51" s="249"/>
      <c r="AT51" s="249"/>
      <c r="AU51" s="250"/>
      <c r="AV51" s="251"/>
      <c r="AW51" s="249"/>
      <c r="AX51" s="249"/>
      <c r="AY51" s="250"/>
      <c r="AZ51" s="251"/>
      <c r="BA51" s="249"/>
      <c r="BB51" s="249"/>
      <c r="BC51" s="250"/>
      <c r="BD51" s="251"/>
      <c r="BE51" s="249"/>
      <c r="BF51" s="249"/>
      <c r="BG51" s="250"/>
      <c r="BH51" s="251"/>
      <c r="BI51" s="249"/>
      <c r="BJ51" s="249"/>
      <c r="BK51" s="250"/>
      <c r="BL51" s="251"/>
      <c r="BM51" s="249"/>
      <c r="BN51" s="249"/>
      <c r="BO51" s="250"/>
      <c r="BP51" s="251"/>
      <c r="BQ51" s="249"/>
      <c r="BR51" s="249"/>
      <c r="BS51" s="250"/>
      <c r="BT51" s="251"/>
      <c r="BU51" s="249"/>
      <c r="BV51" s="249"/>
      <c r="BW51" s="250"/>
      <c r="BX51" s="251"/>
      <c r="BY51" s="249"/>
      <c r="BZ51" s="249"/>
      <c r="CA51" s="250"/>
      <c r="CB51" s="251"/>
      <c r="CC51" s="249"/>
      <c r="CD51" s="249"/>
      <c r="CE51" s="250"/>
      <c r="CF51" s="435"/>
      <c r="CG51" s="435"/>
      <c r="CH51" s="435"/>
      <c r="CI51" s="435"/>
      <c r="CJ51" s="435"/>
      <c r="CK51" s="435"/>
      <c r="CL51" s="435"/>
      <c r="CM51" s="435"/>
      <c r="CN51" s="436">
        <f t="shared" si="3"/>
        <v>0</v>
      </c>
      <c r="CO51" s="436"/>
      <c r="CP51" s="436"/>
      <c r="CQ51" s="436"/>
      <c r="CR51" s="436"/>
      <c r="CS51" s="436"/>
    </row>
    <row r="52" spans="1:97" customFormat="1" ht="15.75" hidden="1" customHeight="1" x14ac:dyDescent="0.35">
      <c r="A52" s="212">
        <v>1.1111111111111112E-2</v>
      </c>
      <c r="B52" s="95">
        <f t="shared" si="2"/>
        <v>0.29166666666925367</v>
      </c>
      <c r="C52" s="214" t="str">
        <f>IF(ISNA(VLOOKUP(D52,[2]listing!$A$1:$E$80,4,FALSE)),"NN",VLOOKUP(D52,[2]listing!$A$1:$E$80,4,FALSE))</f>
        <v>NN</v>
      </c>
      <c r="D52" s="305"/>
      <c r="E52" s="300">
        <v>36526.625</v>
      </c>
      <c r="F52" s="298">
        <v>36526.947222222225</v>
      </c>
      <c r="G52" s="299">
        <v>4.1666666666666664E-2</v>
      </c>
      <c r="H52" s="222" t="str" cm="1">
        <f t="array" ref="H52">IF(SUMPRODUCT(--ISNUMBER(SEARCH(BOUTIQUES,D52))) &gt;0, "XC",IF(ISNUMBER(SEARCH("pool",D52)),"P",IF(ISNUMBER(SEARCH("int",D52)),"I",IF(ISNUMBER(SEARCH("HAP",$G$1))," "))))</f>
        <v xml:space="preserve"> </v>
      </c>
      <c r="I52" s="248"/>
      <c r="J52" s="249"/>
      <c r="K52" s="250"/>
      <c r="L52" s="251"/>
      <c r="M52" s="249"/>
      <c r="N52" s="249"/>
      <c r="O52" s="250"/>
      <c r="P52" s="251"/>
      <c r="Q52" s="249"/>
      <c r="R52" s="249"/>
      <c r="S52" s="250"/>
      <c r="T52" s="251"/>
      <c r="U52" s="249"/>
      <c r="V52" s="249"/>
      <c r="W52" s="250"/>
      <c r="X52" s="251"/>
      <c r="Y52" s="249"/>
      <c r="Z52" s="249"/>
      <c r="AA52" s="250"/>
      <c r="AB52" s="251"/>
      <c r="AC52" s="249"/>
      <c r="AD52" s="249"/>
      <c r="AE52" s="250"/>
      <c r="AF52" s="251"/>
      <c r="AG52" s="249"/>
      <c r="AH52" s="249"/>
      <c r="AI52" s="250"/>
      <c r="AJ52" s="251"/>
      <c r="AK52" s="249"/>
      <c r="AL52" s="249"/>
      <c r="AM52" s="250"/>
      <c r="AN52" s="251"/>
      <c r="AO52" s="249"/>
      <c r="AP52" s="249"/>
      <c r="AQ52" s="250"/>
      <c r="AR52" s="251"/>
      <c r="AS52" s="249"/>
      <c r="AT52" s="249"/>
      <c r="AU52" s="250"/>
      <c r="AV52" s="251"/>
      <c r="AW52" s="249"/>
      <c r="AX52" s="249"/>
      <c r="AY52" s="250"/>
      <c r="AZ52" s="251"/>
      <c r="BA52" s="249"/>
      <c r="BB52" s="249"/>
      <c r="BC52" s="250"/>
      <c r="BD52" s="251"/>
      <c r="BE52" s="249"/>
      <c r="BF52" s="249"/>
      <c r="BG52" s="250"/>
      <c r="BH52" s="251"/>
      <c r="BI52" s="249"/>
      <c r="BJ52" s="249"/>
      <c r="BK52" s="250"/>
      <c r="BL52" s="251"/>
      <c r="BM52" s="249"/>
      <c r="BN52" s="249"/>
      <c r="BO52" s="250"/>
      <c r="BP52" s="251"/>
      <c r="BQ52" s="249"/>
      <c r="BR52" s="249"/>
      <c r="BS52" s="250"/>
      <c r="BT52" s="251"/>
      <c r="BU52" s="249"/>
      <c r="BV52" s="249"/>
      <c r="BW52" s="250"/>
      <c r="BX52" s="251"/>
      <c r="BY52" s="249"/>
      <c r="BZ52" s="249"/>
      <c r="CA52" s="250"/>
      <c r="CB52" s="251"/>
      <c r="CC52" s="249"/>
      <c r="CD52" s="249"/>
      <c r="CE52" s="250"/>
      <c r="CF52" s="435"/>
      <c r="CG52" s="435"/>
      <c r="CH52" s="435"/>
      <c r="CI52" s="435"/>
      <c r="CJ52" s="435"/>
      <c r="CK52" s="435"/>
      <c r="CL52" s="435"/>
      <c r="CM52" s="435"/>
      <c r="CN52" s="436">
        <f t="shared" si="3"/>
        <v>0</v>
      </c>
      <c r="CO52" s="436"/>
      <c r="CP52" s="436"/>
      <c r="CQ52" s="436"/>
      <c r="CR52" s="436"/>
      <c r="CS52" s="436"/>
    </row>
    <row r="53" spans="1:97" customFormat="1" ht="15.75" hidden="1" customHeight="1" x14ac:dyDescent="0.35">
      <c r="A53" s="212">
        <v>1.1111111111111112E-2</v>
      </c>
      <c r="B53" s="95">
        <f t="shared" si="2"/>
        <v>0.29166666666925367</v>
      </c>
      <c r="C53" s="214" t="str">
        <f>IF(ISNA(VLOOKUP(D53,[2]listing!$A$1:$E$80,4,FALSE)),"NN",VLOOKUP(D53,[2]listing!$A$1:$E$80,4,FALSE))</f>
        <v>NN</v>
      </c>
      <c r="D53" s="305"/>
      <c r="E53" s="300">
        <v>36526.625</v>
      </c>
      <c r="F53" s="298">
        <v>36526.947222222225</v>
      </c>
      <c r="G53" s="299">
        <v>4.1666666666666664E-2</v>
      </c>
      <c r="H53" s="222" t="str" cm="1">
        <f t="array" ref="H53">IF(SUMPRODUCT(--ISNUMBER(SEARCH(BOUTIQUES,D53))) &gt;0, "XC",IF(ISNUMBER(SEARCH("pool",D53)),"P",IF(ISNUMBER(SEARCH("int",D53)),"I",IF(ISNUMBER(SEARCH("HAP",$G$1))," "))))</f>
        <v xml:space="preserve"> </v>
      </c>
      <c r="I53" s="248"/>
      <c r="J53" s="249"/>
      <c r="K53" s="250"/>
      <c r="L53" s="251"/>
      <c r="M53" s="249"/>
      <c r="N53" s="249"/>
      <c r="O53" s="250"/>
      <c r="P53" s="251"/>
      <c r="Q53" s="249"/>
      <c r="R53" s="249"/>
      <c r="S53" s="250"/>
      <c r="T53" s="251"/>
      <c r="U53" s="249"/>
      <c r="V53" s="249"/>
      <c r="W53" s="250"/>
      <c r="X53" s="251"/>
      <c r="Y53" s="249"/>
      <c r="Z53" s="249"/>
      <c r="AA53" s="250"/>
      <c r="AB53" s="251"/>
      <c r="AC53" s="249"/>
      <c r="AD53" s="249"/>
      <c r="AE53" s="250"/>
      <c r="AF53" s="251"/>
      <c r="AG53" s="249"/>
      <c r="AH53" s="249"/>
      <c r="AI53" s="250"/>
      <c r="AJ53" s="251"/>
      <c r="AK53" s="249"/>
      <c r="AL53" s="249"/>
      <c r="AM53" s="250"/>
      <c r="AN53" s="251"/>
      <c r="AO53" s="249"/>
      <c r="AP53" s="249"/>
      <c r="AQ53" s="250"/>
      <c r="AR53" s="251"/>
      <c r="AS53" s="249"/>
      <c r="AT53" s="249"/>
      <c r="AU53" s="250"/>
      <c r="AV53" s="251"/>
      <c r="AW53" s="249"/>
      <c r="AX53" s="249"/>
      <c r="AY53" s="250"/>
      <c r="AZ53" s="251"/>
      <c r="BA53" s="249"/>
      <c r="BB53" s="249"/>
      <c r="BC53" s="250"/>
      <c r="BD53" s="251"/>
      <c r="BE53" s="249"/>
      <c r="BF53" s="249"/>
      <c r="BG53" s="250"/>
      <c r="BH53" s="251"/>
      <c r="BI53" s="249"/>
      <c r="BJ53" s="249"/>
      <c r="BK53" s="250"/>
      <c r="BL53" s="251"/>
      <c r="BM53" s="249"/>
      <c r="BN53" s="249"/>
      <c r="BO53" s="250"/>
      <c r="BP53" s="251"/>
      <c r="BQ53" s="249"/>
      <c r="BR53" s="249"/>
      <c r="BS53" s="250"/>
      <c r="BT53" s="251"/>
      <c r="BU53" s="249"/>
      <c r="BV53" s="249"/>
      <c r="BW53" s="250"/>
      <c r="BX53" s="251"/>
      <c r="BY53" s="249"/>
      <c r="BZ53" s="249"/>
      <c r="CA53" s="250"/>
      <c r="CB53" s="251"/>
      <c r="CC53" s="249"/>
      <c r="CD53" s="249"/>
      <c r="CE53" s="250"/>
      <c r="CF53" s="435"/>
      <c r="CG53" s="435"/>
      <c r="CH53" s="435"/>
      <c r="CI53" s="435"/>
      <c r="CJ53" s="435"/>
      <c r="CK53" s="435"/>
      <c r="CL53" s="435"/>
      <c r="CM53" s="435"/>
      <c r="CN53" s="436">
        <f t="shared" si="3"/>
        <v>0</v>
      </c>
      <c r="CO53" s="436"/>
      <c r="CP53" s="436"/>
      <c r="CQ53" s="436"/>
      <c r="CR53" s="436"/>
      <c r="CS53" s="436"/>
    </row>
    <row r="54" spans="1:97" customFormat="1" ht="15.75" hidden="1" customHeight="1" x14ac:dyDescent="0.35">
      <c r="A54" s="212">
        <v>1.1111111111111112E-2</v>
      </c>
      <c r="B54" s="95">
        <f t="shared" si="2"/>
        <v>0.29166666666925367</v>
      </c>
      <c r="C54" s="214" t="str">
        <f>IF(ISNA(VLOOKUP(D54,[2]listing!$A$1:$E$80,4,FALSE)),"NN",VLOOKUP(D54,[2]listing!$A$1:$E$80,4,FALSE))</f>
        <v>NN</v>
      </c>
      <c r="D54" s="305"/>
      <c r="E54" s="300">
        <v>36526.625</v>
      </c>
      <c r="F54" s="298">
        <v>36526.947222222225</v>
      </c>
      <c r="G54" s="299">
        <v>4.1666666666666664E-2</v>
      </c>
      <c r="H54" s="222" t="str" cm="1">
        <f t="array" ref="H54">IF(SUMPRODUCT(--ISNUMBER(SEARCH(BOUTIQUES,D54))) &gt;0, "XC",IF(ISNUMBER(SEARCH("pool",D54)),"P",IF(ISNUMBER(SEARCH("int",D54)),"I",IF(ISNUMBER(SEARCH("HAP",$G$1))," "))))</f>
        <v xml:space="preserve"> </v>
      </c>
      <c r="I54" s="248"/>
      <c r="J54" s="249"/>
      <c r="K54" s="250"/>
      <c r="L54" s="251"/>
      <c r="M54" s="249"/>
      <c r="N54" s="249"/>
      <c r="O54" s="250"/>
      <c r="P54" s="251"/>
      <c r="Q54" s="249"/>
      <c r="R54" s="249"/>
      <c r="S54" s="250"/>
      <c r="T54" s="251"/>
      <c r="U54" s="249"/>
      <c r="V54" s="249"/>
      <c r="W54" s="250"/>
      <c r="X54" s="251"/>
      <c r="Y54" s="249"/>
      <c r="Z54" s="249"/>
      <c r="AA54" s="250"/>
      <c r="AB54" s="251"/>
      <c r="AC54" s="249"/>
      <c r="AD54" s="249"/>
      <c r="AE54" s="250"/>
      <c r="AF54" s="251"/>
      <c r="AG54" s="249"/>
      <c r="AH54" s="249"/>
      <c r="AI54" s="250"/>
      <c r="AJ54" s="251"/>
      <c r="AK54" s="249"/>
      <c r="AL54" s="249"/>
      <c r="AM54" s="250"/>
      <c r="AN54" s="251"/>
      <c r="AO54" s="249"/>
      <c r="AP54" s="249"/>
      <c r="AQ54" s="250"/>
      <c r="AR54" s="251"/>
      <c r="AS54" s="249"/>
      <c r="AT54" s="249"/>
      <c r="AU54" s="250"/>
      <c r="AV54" s="251"/>
      <c r="AW54" s="249"/>
      <c r="AX54" s="249"/>
      <c r="AY54" s="250"/>
      <c r="AZ54" s="251"/>
      <c r="BA54" s="249"/>
      <c r="BB54" s="249"/>
      <c r="BC54" s="250"/>
      <c r="BD54" s="251"/>
      <c r="BE54" s="249"/>
      <c r="BF54" s="249"/>
      <c r="BG54" s="250"/>
      <c r="BH54" s="251"/>
      <c r="BI54" s="249"/>
      <c r="BJ54" s="249"/>
      <c r="BK54" s="250"/>
      <c r="BL54" s="251"/>
      <c r="BM54" s="249"/>
      <c r="BN54" s="249"/>
      <c r="BO54" s="250"/>
      <c r="BP54" s="251"/>
      <c r="BQ54" s="249"/>
      <c r="BR54" s="249"/>
      <c r="BS54" s="250"/>
      <c r="BT54" s="251"/>
      <c r="BU54" s="249"/>
      <c r="BV54" s="249"/>
      <c r="BW54" s="250"/>
      <c r="BX54" s="251"/>
      <c r="BY54" s="249"/>
      <c r="BZ54" s="249"/>
      <c r="CA54" s="250"/>
      <c r="CB54" s="251"/>
      <c r="CC54" s="249"/>
      <c r="CD54" s="249"/>
      <c r="CE54" s="250"/>
      <c r="CF54" s="416"/>
      <c r="CG54" s="417"/>
      <c r="CH54" s="417"/>
      <c r="CI54" s="418"/>
      <c r="CJ54" s="416"/>
      <c r="CK54" s="417"/>
      <c r="CL54" s="417"/>
      <c r="CM54" s="418"/>
      <c r="CN54" s="422">
        <f t="shared" si="3"/>
        <v>0</v>
      </c>
      <c r="CO54" s="423"/>
      <c r="CP54" s="423"/>
      <c r="CQ54" s="423"/>
      <c r="CR54" s="423"/>
      <c r="CS54" s="424"/>
    </row>
    <row r="55" spans="1:97" customFormat="1" ht="15.75" hidden="1" customHeight="1" x14ac:dyDescent="0.35">
      <c r="A55" s="212">
        <v>1.1111111111111112E-2</v>
      </c>
      <c r="B55" s="95">
        <f t="shared" si="2"/>
        <v>0.29166666666925367</v>
      </c>
      <c r="C55" s="214" t="str">
        <f>IF(ISNA(VLOOKUP(D55,[2]listing!$A$1:$E$80,4,FALSE)),"NN",VLOOKUP(D55,[2]listing!$A$1:$E$80,4,FALSE))</f>
        <v>NN</v>
      </c>
      <c r="D55" s="305"/>
      <c r="E55" s="300">
        <v>36526.625</v>
      </c>
      <c r="F55" s="298">
        <v>36526.947222222225</v>
      </c>
      <c r="G55" s="299">
        <v>4.1666666666666664E-2</v>
      </c>
      <c r="H55" s="222" t="str" cm="1">
        <f t="array" ref="H55">IF(SUMPRODUCT(--ISNUMBER(SEARCH(BOUTIQUES,D55))) &gt;0, "XC",IF(ISNUMBER(SEARCH("pool",D55)),"P",IF(ISNUMBER(SEARCH("int",D55)),"I",IF(ISNUMBER(SEARCH("HAP",$G$1))," "))))</f>
        <v xml:space="preserve"> </v>
      </c>
      <c r="I55" s="248"/>
      <c r="J55" s="249"/>
      <c r="K55" s="250"/>
      <c r="L55" s="251"/>
      <c r="M55" s="249"/>
      <c r="N55" s="249"/>
      <c r="O55" s="250"/>
      <c r="P55" s="251"/>
      <c r="Q55" s="249"/>
      <c r="R55" s="249"/>
      <c r="S55" s="250"/>
      <c r="T55" s="251"/>
      <c r="U55" s="249"/>
      <c r="V55" s="249"/>
      <c r="W55" s="250"/>
      <c r="X55" s="251"/>
      <c r="Y55" s="249"/>
      <c r="Z55" s="249"/>
      <c r="AA55" s="250"/>
      <c r="AB55" s="251"/>
      <c r="AC55" s="249"/>
      <c r="AD55" s="249"/>
      <c r="AE55" s="250"/>
      <c r="AF55" s="251"/>
      <c r="AG55" s="249"/>
      <c r="AH55" s="249"/>
      <c r="AI55" s="250"/>
      <c r="AJ55" s="251"/>
      <c r="AK55" s="249"/>
      <c r="AL55" s="249"/>
      <c r="AM55" s="250"/>
      <c r="AN55" s="251"/>
      <c r="AO55" s="249"/>
      <c r="AP55" s="249"/>
      <c r="AQ55" s="250"/>
      <c r="AR55" s="251"/>
      <c r="AS55" s="249"/>
      <c r="AT55" s="249"/>
      <c r="AU55" s="250"/>
      <c r="AV55" s="251"/>
      <c r="AW55" s="249"/>
      <c r="AX55" s="249"/>
      <c r="AY55" s="250"/>
      <c r="AZ55" s="251"/>
      <c r="BA55" s="249"/>
      <c r="BB55" s="249"/>
      <c r="BC55" s="250"/>
      <c r="BD55" s="251"/>
      <c r="BE55" s="249"/>
      <c r="BF55" s="249"/>
      <c r="BG55" s="250"/>
      <c r="BH55" s="251"/>
      <c r="BI55" s="249"/>
      <c r="BJ55" s="249"/>
      <c r="BK55" s="250"/>
      <c r="BL55" s="251"/>
      <c r="BM55" s="249"/>
      <c r="BN55" s="249"/>
      <c r="BO55" s="250"/>
      <c r="BP55" s="251"/>
      <c r="BQ55" s="249"/>
      <c r="BR55" s="249"/>
      <c r="BS55" s="250"/>
      <c r="BT55" s="251"/>
      <c r="BU55" s="249"/>
      <c r="BV55" s="249"/>
      <c r="BW55" s="250"/>
      <c r="BX55" s="251"/>
      <c r="BY55" s="249"/>
      <c r="BZ55" s="249"/>
      <c r="CA55" s="250"/>
      <c r="CB55" s="251"/>
      <c r="CC55" s="249"/>
      <c r="CD55" s="249"/>
      <c r="CE55" s="250"/>
      <c r="CF55" s="435"/>
      <c r="CG55" s="435"/>
      <c r="CH55" s="435"/>
      <c r="CI55" s="435"/>
      <c r="CJ55" s="435"/>
      <c r="CK55" s="435"/>
      <c r="CL55" s="435"/>
      <c r="CM55" s="435"/>
      <c r="CN55" s="436">
        <f t="shared" si="3"/>
        <v>0</v>
      </c>
      <c r="CO55" s="436"/>
      <c r="CP55" s="436"/>
      <c r="CQ55" s="436"/>
      <c r="CR55" s="436"/>
      <c r="CS55" s="436"/>
    </row>
    <row r="56" spans="1:97" customFormat="1" ht="15.75" hidden="1" customHeight="1" x14ac:dyDescent="0.35">
      <c r="A56" s="212">
        <v>1.1111111111111112E-2</v>
      </c>
      <c r="B56" s="95">
        <f t="shared" si="2"/>
        <v>0.29166666666925367</v>
      </c>
      <c r="C56" s="214" t="str">
        <f>IF(ISNA(VLOOKUP(D56,[2]listing!$A$1:$E$80,4,FALSE)),"NN",VLOOKUP(D56,[2]listing!$A$1:$E$80,4,FALSE))</f>
        <v>NN</v>
      </c>
      <c r="D56" s="305"/>
      <c r="E56" s="300">
        <v>36526.625</v>
      </c>
      <c r="F56" s="298">
        <v>36526.947222222225</v>
      </c>
      <c r="G56" s="299">
        <v>4.1666666666666664E-2</v>
      </c>
      <c r="H56" s="222" t="str" cm="1">
        <f t="array" ref="H56">IF(SUMPRODUCT(--ISNUMBER(SEARCH(BOUTIQUES,D56))) &gt;0, "XC",IF(ISNUMBER(SEARCH("pool",D56)),"P",IF(ISNUMBER(SEARCH("int",D56)),"I",IF(ISNUMBER(SEARCH("HAP",$G$1))," "))))</f>
        <v xml:space="preserve"> </v>
      </c>
      <c r="I56" s="248"/>
      <c r="J56" s="249"/>
      <c r="K56" s="250"/>
      <c r="L56" s="251"/>
      <c r="M56" s="249"/>
      <c r="N56" s="249"/>
      <c r="O56" s="250"/>
      <c r="P56" s="251"/>
      <c r="Q56" s="249"/>
      <c r="R56" s="249"/>
      <c r="S56" s="250"/>
      <c r="T56" s="251"/>
      <c r="U56" s="249"/>
      <c r="V56" s="249"/>
      <c r="W56" s="250"/>
      <c r="X56" s="251"/>
      <c r="Y56" s="249"/>
      <c r="Z56" s="249"/>
      <c r="AA56" s="250"/>
      <c r="AB56" s="251"/>
      <c r="AC56" s="249"/>
      <c r="AD56" s="249"/>
      <c r="AE56" s="250"/>
      <c r="AF56" s="251"/>
      <c r="AG56" s="249"/>
      <c r="AH56" s="249"/>
      <c r="AI56" s="250"/>
      <c r="AJ56" s="251"/>
      <c r="AK56" s="249"/>
      <c r="AL56" s="249"/>
      <c r="AM56" s="250"/>
      <c r="AN56" s="251"/>
      <c r="AO56" s="249"/>
      <c r="AP56" s="249"/>
      <c r="AQ56" s="250"/>
      <c r="AR56" s="251"/>
      <c r="AS56" s="249"/>
      <c r="AT56" s="249"/>
      <c r="AU56" s="250"/>
      <c r="AV56" s="251"/>
      <c r="AW56" s="249"/>
      <c r="AX56" s="249"/>
      <c r="AY56" s="250"/>
      <c r="AZ56" s="251"/>
      <c r="BA56" s="249"/>
      <c r="BB56" s="249"/>
      <c r="BC56" s="250"/>
      <c r="BD56" s="251"/>
      <c r="BE56" s="249"/>
      <c r="BF56" s="249"/>
      <c r="BG56" s="250"/>
      <c r="BH56" s="251"/>
      <c r="BI56" s="249"/>
      <c r="BJ56" s="249"/>
      <c r="BK56" s="250"/>
      <c r="BL56" s="251"/>
      <c r="BM56" s="249"/>
      <c r="BN56" s="249"/>
      <c r="BO56" s="250"/>
      <c r="BP56" s="251"/>
      <c r="BQ56" s="249"/>
      <c r="BR56" s="249"/>
      <c r="BS56" s="250"/>
      <c r="BT56" s="251"/>
      <c r="BU56" s="249"/>
      <c r="BV56" s="249"/>
      <c r="BW56" s="250"/>
      <c r="BX56" s="251"/>
      <c r="BY56" s="249"/>
      <c r="BZ56" s="249"/>
      <c r="CA56" s="250"/>
      <c r="CB56" s="251"/>
      <c r="CC56" s="249"/>
      <c r="CD56" s="249"/>
      <c r="CE56" s="250"/>
      <c r="CF56" s="435"/>
      <c r="CG56" s="435"/>
      <c r="CH56" s="435"/>
      <c r="CI56" s="435"/>
      <c r="CJ56" s="435"/>
      <c r="CK56" s="435"/>
      <c r="CL56" s="435"/>
      <c r="CM56" s="435"/>
      <c r="CN56" s="436">
        <f t="shared" si="3"/>
        <v>0</v>
      </c>
      <c r="CO56" s="436"/>
      <c r="CP56" s="436"/>
      <c r="CQ56" s="436"/>
      <c r="CR56" s="436"/>
      <c r="CS56" s="436"/>
    </row>
    <row r="57" spans="1:97" customFormat="1" ht="15.75" hidden="1" customHeight="1" x14ac:dyDescent="0.35">
      <c r="A57" s="212">
        <v>1.1111111111111112E-2</v>
      </c>
      <c r="B57" s="95">
        <f t="shared" si="2"/>
        <v>0.29166666666925367</v>
      </c>
      <c r="C57" s="214" t="str">
        <f>IF(ISNA(VLOOKUP(D57,[2]listing!$A$1:$E$80,4,FALSE)),"NN",VLOOKUP(D57,[2]listing!$A$1:$E$80,4,FALSE))</f>
        <v>NN</v>
      </c>
      <c r="D57" s="305"/>
      <c r="E57" s="300">
        <v>36526.625</v>
      </c>
      <c r="F57" s="298">
        <v>36526.947222222225</v>
      </c>
      <c r="G57" s="299">
        <v>4.1666666666666664E-2</v>
      </c>
      <c r="H57" s="222" t="str" cm="1">
        <f t="array" ref="H57">IF(SUMPRODUCT(--ISNUMBER(SEARCH(BOUTIQUES,D57))) &gt;0, "XC",IF(ISNUMBER(SEARCH("pool",D57)),"P",IF(ISNUMBER(SEARCH("int",D57)),"I",IF(ISNUMBER(SEARCH("HAP",$G$1))," "))))</f>
        <v xml:space="preserve"> </v>
      </c>
      <c r="I57" s="248"/>
      <c r="J57" s="249"/>
      <c r="K57" s="250"/>
      <c r="L57" s="251"/>
      <c r="M57" s="249"/>
      <c r="N57" s="249"/>
      <c r="O57" s="250"/>
      <c r="P57" s="251"/>
      <c r="Q57" s="249"/>
      <c r="R57" s="249"/>
      <c r="S57" s="250"/>
      <c r="T57" s="251"/>
      <c r="U57" s="249"/>
      <c r="V57" s="249"/>
      <c r="W57" s="250"/>
      <c r="X57" s="251"/>
      <c r="Y57" s="249"/>
      <c r="Z57" s="249"/>
      <c r="AA57" s="250"/>
      <c r="AB57" s="251"/>
      <c r="AC57" s="249"/>
      <c r="AD57" s="249"/>
      <c r="AE57" s="250"/>
      <c r="AF57" s="251"/>
      <c r="AG57" s="249"/>
      <c r="AH57" s="249"/>
      <c r="AI57" s="250"/>
      <c r="AJ57" s="251"/>
      <c r="AK57" s="249"/>
      <c r="AL57" s="249"/>
      <c r="AM57" s="250"/>
      <c r="AN57" s="251"/>
      <c r="AO57" s="249"/>
      <c r="AP57" s="249"/>
      <c r="AQ57" s="250"/>
      <c r="AR57" s="251"/>
      <c r="AS57" s="249"/>
      <c r="AT57" s="249"/>
      <c r="AU57" s="250"/>
      <c r="AV57" s="251"/>
      <c r="AW57" s="249"/>
      <c r="AX57" s="249"/>
      <c r="AY57" s="250"/>
      <c r="AZ57" s="251"/>
      <c r="BA57" s="249"/>
      <c r="BB57" s="249"/>
      <c r="BC57" s="250"/>
      <c r="BD57" s="251"/>
      <c r="BE57" s="249"/>
      <c r="BF57" s="249"/>
      <c r="BG57" s="250"/>
      <c r="BH57" s="251"/>
      <c r="BI57" s="249"/>
      <c r="BJ57" s="249"/>
      <c r="BK57" s="250"/>
      <c r="BL57" s="251"/>
      <c r="BM57" s="249"/>
      <c r="BN57" s="249"/>
      <c r="BO57" s="250"/>
      <c r="BP57" s="251"/>
      <c r="BQ57" s="249"/>
      <c r="BR57" s="249"/>
      <c r="BS57" s="250"/>
      <c r="BT57" s="251"/>
      <c r="BU57" s="249"/>
      <c r="BV57" s="249"/>
      <c r="BW57" s="250"/>
      <c r="BX57" s="251"/>
      <c r="BY57" s="249"/>
      <c r="BZ57" s="249"/>
      <c r="CA57" s="250"/>
      <c r="CB57" s="251"/>
      <c r="CC57" s="249"/>
      <c r="CD57" s="249"/>
      <c r="CE57" s="250"/>
      <c r="CF57" s="435"/>
      <c r="CG57" s="435"/>
      <c r="CH57" s="435"/>
      <c r="CI57" s="435"/>
      <c r="CJ57" s="435"/>
      <c r="CK57" s="435"/>
      <c r="CL57" s="435"/>
      <c r="CM57" s="435"/>
      <c r="CN57" s="436">
        <f t="shared" si="3"/>
        <v>0</v>
      </c>
      <c r="CO57" s="436"/>
      <c r="CP57" s="436"/>
      <c r="CQ57" s="436"/>
      <c r="CR57" s="436"/>
      <c r="CS57" s="436"/>
    </row>
    <row r="58" spans="1:97" customFormat="1" ht="15.75" hidden="1" customHeight="1" x14ac:dyDescent="0.35">
      <c r="A58" s="212">
        <v>1.1111111111111112E-2</v>
      </c>
      <c r="B58" s="95">
        <f t="shared" si="2"/>
        <v>0.29166666666925367</v>
      </c>
      <c r="C58" s="214" t="str">
        <f>IF(ISNA(VLOOKUP(D58,[2]listing!$A$1:$E$80,4,FALSE)),"NN",VLOOKUP(D58,[2]listing!$A$1:$E$80,4,FALSE))</f>
        <v>NN</v>
      </c>
      <c r="D58" s="305"/>
      <c r="E58" s="300">
        <v>36526.625</v>
      </c>
      <c r="F58" s="298">
        <v>36526.947222222225</v>
      </c>
      <c r="G58" s="299">
        <v>4.1666666666666664E-2</v>
      </c>
      <c r="H58" s="222" t="str" cm="1">
        <f t="array" ref="H58">IF(SUMPRODUCT(--ISNUMBER(SEARCH(BOUTIQUES,D58))) &gt;0, "XC",IF(ISNUMBER(SEARCH("pool",D58)),"P",IF(ISNUMBER(SEARCH("int",D58)),"I",IF(ISNUMBER(SEARCH("HAP",$G$1))," "))))</f>
        <v xml:space="preserve"> </v>
      </c>
      <c r="I58" s="248"/>
      <c r="J58" s="249"/>
      <c r="K58" s="250"/>
      <c r="L58" s="251"/>
      <c r="M58" s="249"/>
      <c r="N58" s="249"/>
      <c r="O58" s="250"/>
      <c r="P58" s="251"/>
      <c r="Q58" s="249"/>
      <c r="R58" s="249"/>
      <c r="S58" s="250"/>
      <c r="T58" s="251"/>
      <c r="U58" s="249"/>
      <c r="V58" s="249"/>
      <c r="W58" s="250"/>
      <c r="X58" s="251"/>
      <c r="Y58" s="249"/>
      <c r="Z58" s="249"/>
      <c r="AA58" s="250"/>
      <c r="AB58" s="251"/>
      <c r="AC58" s="249"/>
      <c r="AD58" s="249"/>
      <c r="AE58" s="250"/>
      <c r="AF58" s="251"/>
      <c r="AG58" s="249"/>
      <c r="AH58" s="249"/>
      <c r="AI58" s="250"/>
      <c r="AJ58" s="251"/>
      <c r="AK58" s="249"/>
      <c r="AL58" s="249"/>
      <c r="AM58" s="250"/>
      <c r="AN58" s="251"/>
      <c r="AO58" s="249"/>
      <c r="AP58" s="249"/>
      <c r="AQ58" s="250"/>
      <c r="AR58" s="251"/>
      <c r="AS58" s="249"/>
      <c r="AT58" s="249"/>
      <c r="AU58" s="250"/>
      <c r="AV58" s="251"/>
      <c r="AW58" s="249"/>
      <c r="AX58" s="249"/>
      <c r="AY58" s="250"/>
      <c r="AZ58" s="251"/>
      <c r="BA58" s="249"/>
      <c r="BB58" s="249"/>
      <c r="BC58" s="250"/>
      <c r="BD58" s="251"/>
      <c r="BE58" s="249"/>
      <c r="BF58" s="249"/>
      <c r="BG58" s="250"/>
      <c r="BH58" s="251"/>
      <c r="BI58" s="249"/>
      <c r="BJ58" s="249"/>
      <c r="BK58" s="250"/>
      <c r="BL58" s="251"/>
      <c r="BM58" s="249"/>
      <c r="BN58" s="249"/>
      <c r="BO58" s="250"/>
      <c r="BP58" s="251"/>
      <c r="BQ58" s="249"/>
      <c r="BR58" s="249"/>
      <c r="BS58" s="250"/>
      <c r="BT58" s="251"/>
      <c r="BU58" s="249"/>
      <c r="BV58" s="249"/>
      <c r="BW58" s="250"/>
      <c r="BX58" s="251"/>
      <c r="BY58" s="249"/>
      <c r="BZ58" s="249"/>
      <c r="CA58" s="250"/>
      <c r="CB58" s="251"/>
      <c r="CC58" s="249"/>
      <c r="CD58" s="249"/>
      <c r="CE58" s="250"/>
      <c r="CF58" s="435"/>
      <c r="CG58" s="435"/>
      <c r="CH58" s="435"/>
      <c r="CI58" s="435"/>
      <c r="CJ58" s="435"/>
      <c r="CK58" s="435"/>
      <c r="CL58" s="435"/>
      <c r="CM58" s="435"/>
      <c r="CN58" s="436">
        <f t="shared" si="3"/>
        <v>0</v>
      </c>
      <c r="CO58" s="436"/>
      <c r="CP58" s="436"/>
      <c r="CQ58" s="436"/>
      <c r="CR58" s="436"/>
      <c r="CS58" s="436"/>
    </row>
    <row r="59" spans="1:97" customFormat="1" ht="15.75" hidden="1" customHeight="1" x14ac:dyDescent="0.35">
      <c r="A59" s="212">
        <v>1.1111111111111112E-2</v>
      </c>
      <c r="B59" s="95">
        <f t="shared" si="2"/>
        <v>0.29166666666925367</v>
      </c>
      <c r="C59" s="214" t="str">
        <f>IF(ISNA(VLOOKUP(D59,[2]listing!$A$1:$E$80,4,FALSE)),"NN",VLOOKUP(D59,[2]listing!$A$1:$E$80,4,FALSE))</f>
        <v>NN</v>
      </c>
      <c r="D59" s="305"/>
      <c r="E59" s="300">
        <v>36526.625</v>
      </c>
      <c r="F59" s="298">
        <v>36526.947222222225</v>
      </c>
      <c r="G59" s="299">
        <v>4.1666666666666664E-2</v>
      </c>
      <c r="H59" s="222" t="str" cm="1">
        <f t="array" ref="H59">IF(SUMPRODUCT(--ISNUMBER(SEARCH(BOUTIQUES,D59))) &gt;0, "XC",IF(ISNUMBER(SEARCH("pool",D59)),"P",IF(ISNUMBER(SEARCH("int",D59)),"I",IF(ISNUMBER(SEARCH("HAP",$G$1))," "))))</f>
        <v xml:space="preserve"> </v>
      </c>
      <c r="I59" s="248"/>
      <c r="J59" s="249"/>
      <c r="K59" s="250"/>
      <c r="L59" s="251"/>
      <c r="M59" s="249"/>
      <c r="N59" s="249"/>
      <c r="O59" s="250"/>
      <c r="P59" s="251"/>
      <c r="Q59" s="249"/>
      <c r="R59" s="249"/>
      <c r="S59" s="250"/>
      <c r="T59" s="251"/>
      <c r="U59" s="249"/>
      <c r="V59" s="249"/>
      <c r="W59" s="250"/>
      <c r="X59" s="251"/>
      <c r="Y59" s="249"/>
      <c r="Z59" s="249"/>
      <c r="AA59" s="250"/>
      <c r="AB59" s="251"/>
      <c r="AC59" s="249"/>
      <c r="AD59" s="249"/>
      <c r="AE59" s="250"/>
      <c r="AF59" s="251"/>
      <c r="AG59" s="249"/>
      <c r="AH59" s="249"/>
      <c r="AI59" s="250"/>
      <c r="AJ59" s="251"/>
      <c r="AK59" s="249"/>
      <c r="AL59" s="249"/>
      <c r="AM59" s="250"/>
      <c r="AN59" s="251"/>
      <c r="AO59" s="249"/>
      <c r="AP59" s="249"/>
      <c r="AQ59" s="250"/>
      <c r="AR59" s="251"/>
      <c r="AS59" s="249"/>
      <c r="AT59" s="249"/>
      <c r="AU59" s="250"/>
      <c r="AV59" s="251"/>
      <c r="AW59" s="249"/>
      <c r="AX59" s="249"/>
      <c r="AY59" s="250"/>
      <c r="AZ59" s="251"/>
      <c r="BA59" s="249"/>
      <c r="BB59" s="249"/>
      <c r="BC59" s="250"/>
      <c r="BD59" s="251"/>
      <c r="BE59" s="249"/>
      <c r="BF59" s="249"/>
      <c r="BG59" s="250"/>
      <c r="BH59" s="251"/>
      <c r="BI59" s="249"/>
      <c r="BJ59" s="249"/>
      <c r="BK59" s="250"/>
      <c r="BL59" s="251"/>
      <c r="BM59" s="249"/>
      <c r="BN59" s="249"/>
      <c r="BO59" s="250"/>
      <c r="BP59" s="251"/>
      <c r="BQ59" s="249"/>
      <c r="BR59" s="249"/>
      <c r="BS59" s="250"/>
      <c r="BT59" s="251"/>
      <c r="BU59" s="249"/>
      <c r="BV59" s="249"/>
      <c r="BW59" s="250"/>
      <c r="BX59" s="251"/>
      <c r="BY59" s="249"/>
      <c r="BZ59" s="249"/>
      <c r="CA59" s="250"/>
      <c r="CB59" s="251"/>
      <c r="CC59" s="249"/>
      <c r="CD59" s="249"/>
      <c r="CE59" s="250"/>
      <c r="CF59" s="435"/>
      <c r="CG59" s="435"/>
      <c r="CH59" s="435"/>
      <c r="CI59" s="435"/>
      <c r="CJ59" s="435"/>
      <c r="CK59" s="435"/>
      <c r="CL59" s="435"/>
      <c r="CM59" s="435"/>
      <c r="CN59" s="436">
        <f t="shared" si="3"/>
        <v>0</v>
      </c>
      <c r="CO59" s="436"/>
      <c r="CP59" s="436"/>
      <c r="CQ59" s="436"/>
      <c r="CR59" s="436"/>
      <c r="CS59" s="436"/>
    </row>
    <row r="60" spans="1:97" customFormat="1" ht="15" hidden="1" thickBot="1" x14ac:dyDescent="0.4">
      <c r="A60" s="212">
        <v>1.1111111111111112E-2</v>
      </c>
      <c r="B60" s="95">
        <f t="shared" si="2"/>
        <v>0.29166666666925367</v>
      </c>
      <c r="C60" s="215" t="str">
        <f>IF(ISNA(VLOOKUP(D60,[2]listing!$A$1:$E$80,4,FALSE)),"NN",VLOOKUP(D60,[2]listing!$A$1:$E$80,4,FALSE))</f>
        <v>NN</v>
      </c>
      <c r="D60" s="306"/>
      <c r="E60" s="300">
        <v>36526.625</v>
      </c>
      <c r="F60" s="298">
        <v>36526.947222222225</v>
      </c>
      <c r="G60" s="299">
        <v>4.1666666666666664E-2</v>
      </c>
      <c r="H60" s="222" t="str" cm="1">
        <f t="array" ref="H60">IF(SUMPRODUCT(--ISNUMBER(SEARCH(BOUTIQUES,D60))) &gt;0, "XC",IF(ISNUMBER(SEARCH("pool",D60)),"P",IF(ISNUMBER(SEARCH("int",D60)),"I",IF(ISNUMBER(SEARCH("HAP",$G$1))," "))))</f>
        <v xml:space="preserve"> </v>
      </c>
      <c r="I60" s="253"/>
      <c r="J60" s="164"/>
      <c r="K60" s="155"/>
      <c r="L60" s="163"/>
      <c r="M60" s="164"/>
      <c r="N60" s="164"/>
      <c r="O60" s="155"/>
      <c r="P60" s="163"/>
      <c r="Q60" s="164"/>
      <c r="R60" s="164"/>
      <c r="S60" s="155"/>
      <c r="T60" s="163"/>
      <c r="U60" s="164"/>
      <c r="V60" s="164"/>
      <c r="W60" s="155"/>
      <c r="X60" s="163"/>
      <c r="Y60" s="164"/>
      <c r="Z60" s="164"/>
      <c r="AA60" s="155"/>
      <c r="AB60" s="163"/>
      <c r="AC60" s="164"/>
      <c r="AD60" s="164"/>
      <c r="AE60" s="155"/>
      <c r="AF60" s="163"/>
      <c r="AG60" s="164"/>
      <c r="AH60" s="164"/>
      <c r="AI60" s="155"/>
      <c r="AJ60" s="163"/>
      <c r="AK60" s="164"/>
      <c r="AL60" s="164"/>
      <c r="AM60" s="155"/>
      <c r="AN60" s="163"/>
      <c r="AO60" s="164"/>
      <c r="AP60" s="164"/>
      <c r="AQ60" s="155"/>
      <c r="AR60" s="163"/>
      <c r="AS60" s="164"/>
      <c r="AT60" s="164"/>
      <c r="AU60" s="155"/>
      <c r="AV60" s="163"/>
      <c r="AW60" s="164"/>
      <c r="AX60" s="164"/>
      <c r="AY60" s="155"/>
      <c r="AZ60" s="163"/>
      <c r="BA60" s="164"/>
      <c r="BB60" s="164"/>
      <c r="BC60" s="155"/>
      <c r="BD60" s="163"/>
      <c r="BE60" s="164"/>
      <c r="BF60" s="164"/>
      <c r="BG60" s="155"/>
      <c r="BH60" s="163"/>
      <c r="BI60" s="164"/>
      <c r="BJ60" s="164"/>
      <c r="BK60" s="155"/>
      <c r="BL60" s="163"/>
      <c r="BM60" s="164"/>
      <c r="BN60" s="164"/>
      <c r="BO60" s="155"/>
      <c r="BP60" s="163"/>
      <c r="BQ60" s="164"/>
      <c r="BR60" s="164"/>
      <c r="BS60" s="155"/>
      <c r="BT60" s="163"/>
      <c r="BU60" s="164"/>
      <c r="BV60" s="164"/>
      <c r="BW60" s="155"/>
      <c r="BX60" s="163"/>
      <c r="BY60" s="164"/>
      <c r="BZ60" s="164"/>
      <c r="CA60" s="155"/>
      <c r="CB60" s="163"/>
      <c r="CC60" s="164"/>
      <c r="CD60" s="164"/>
      <c r="CE60" s="155"/>
      <c r="CF60" s="437"/>
      <c r="CG60" s="437"/>
      <c r="CH60" s="437"/>
      <c r="CI60" s="437"/>
      <c r="CJ60" s="437"/>
      <c r="CK60" s="437"/>
      <c r="CL60" s="437"/>
      <c r="CM60" s="437"/>
      <c r="CN60" s="438">
        <f t="shared" si="3"/>
        <v>0</v>
      </c>
      <c r="CO60" s="438"/>
      <c r="CP60" s="438"/>
      <c r="CQ60" s="438"/>
      <c r="CR60" s="438"/>
      <c r="CS60" s="438"/>
    </row>
    <row r="61" spans="1:97" customFormat="1" ht="19" customHeight="1" thickBot="1" x14ac:dyDescent="0.4">
      <c r="A61" s="212"/>
      <c r="B61" s="86"/>
      <c r="C61" s="178"/>
      <c r="D61" s="310"/>
      <c r="E61" s="310"/>
      <c r="F61" s="310"/>
      <c r="G61" s="310"/>
      <c r="H61" s="52"/>
      <c r="I61" s="52"/>
      <c r="J61" s="52"/>
      <c r="K61" s="52"/>
      <c r="L61" s="52"/>
      <c r="M61" s="52"/>
      <c r="N61" s="52"/>
      <c r="O61" s="52"/>
      <c r="P61" s="52"/>
      <c r="Q61" s="52"/>
      <c r="R61" s="52"/>
      <c r="S61" s="52"/>
      <c r="T61" s="52"/>
      <c r="U61" s="52"/>
      <c r="V61" s="52"/>
      <c r="W61" s="52"/>
      <c r="X61" s="52"/>
      <c r="Y61" s="52"/>
      <c r="Z61" s="52"/>
      <c r="AA61" s="52"/>
      <c r="AB61" s="52"/>
      <c r="AC61" s="52"/>
      <c r="AD61" s="52"/>
      <c r="AE61" s="52"/>
      <c r="AF61" s="52"/>
      <c r="AG61" s="52"/>
      <c r="AH61" s="52"/>
      <c r="AI61" s="52"/>
      <c r="AJ61" s="52"/>
      <c r="AK61" s="52"/>
      <c r="AL61" s="52"/>
      <c r="AM61" s="52"/>
      <c r="AN61" s="52"/>
      <c r="AO61" s="52"/>
      <c r="AP61" s="52"/>
      <c r="AQ61" s="52"/>
      <c r="AR61" s="52"/>
      <c r="AS61" s="52"/>
      <c r="AT61" s="52"/>
      <c r="AU61" s="52"/>
      <c r="AV61" s="52"/>
      <c r="AW61" s="52"/>
      <c r="AX61" s="52"/>
      <c r="AY61" s="52"/>
      <c r="AZ61" s="52"/>
      <c r="BA61" s="52"/>
      <c r="BB61" s="52"/>
      <c r="BC61" s="52"/>
      <c r="BD61" s="52"/>
      <c r="BE61" s="52"/>
      <c r="BF61" s="52"/>
      <c r="BG61" s="52"/>
      <c r="BH61" s="52"/>
      <c r="BI61" s="52"/>
      <c r="BJ61" s="52"/>
      <c r="BK61" s="52"/>
      <c r="BL61" s="52"/>
      <c r="BM61" s="52"/>
      <c r="BN61" s="52"/>
      <c r="BO61" s="52"/>
      <c r="BP61" s="52"/>
      <c r="BQ61" s="52"/>
      <c r="BR61" s="52"/>
      <c r="BS61" s="52"/>
      <c r="BT61" s="52"/>
      <c r="BU61" s="52"/>
      <c r="BV61" s="52"/>
      <c r="BW61" s="52"/>
      <c r="BX61" s="52"/>
      <c r="BY61" s="52"/>
      <c r="BZ61" s="52"/>
      <c r="CA61" s="52"/>
      <c r="CB61" s="52"/>
      <c r="CC61" s="52"/>
      <c r="CD61" s="52"/>
      <c r="CE61" s="52"/>
      <c r="CF61" s="439" t="s">
        <v>111</v>
      </c>
      <c r="CG61" s="440"/>
      <c r="CH61" s="440"/>
      <c r="CI61" s="440"/>
      <c r="CJ61" s="440"/>
      <c r="CK61" s="440"/>
      <c r="CL61" s="440"/>
      <c r="CM61" s="441"/>
      <c r="CN61" s="442"/>
      <c r="CO61" s="442"/>
      <c r="CP61" s="442"/>
      <c r="CQ61" s="442"/>
      <c r="CR61" s="442"/>
      <c r="CS61" s="442"/>
    </row>
    <row r="62" spans="1:97" customFormat="1" ht="15.75" customHeight="1" thickBot="1" x14ac:dyDescent="0.4">
      <c r="A62" s="212"/>
      <c r="B62" s="86"/>
      <c r="C62" s="178"/>
      <c r="D62" s="351" t="s">
        <v>2</v>
      </c>
      <c r="E62" s="433" t="s">
        <v>59</v>
      </c>
      <c r="F62" s="434"/>
      <c r="G62" s="352" t="s">
        <v>58</v>
      </c>
      <c r="H62" s="397" t="s">
        <v>3</v>
      </c>
      <c r="I62" s="398"/>
      <c r="J62" s="398"/>
      <c r="K62" s="399"/>
      <c r="L62" s="397" t="s">
        <v>4</v>
      </c>
      <c r="M62" s="398"/>
      <c r="N62" s="398"/>
      <c r="O62" s="399"/>
      <c r="P62" s="397" t="s">
        <v>5</v>
      </c>
      <c r="Q62" s="398"/>
      <c r="R62" s="398"/>
      <c r="S62" s="399"/>
      <c r="T62" s="397" t="s">
        <v>6</v>
      </c>
      <c r="U62" s="398"/>
      <c r="V62" s="398"/>
      <c r="W62" s="399"/>
      <c r="X62" s="397" t="s">
        <v>7</v>
      </c>
      <c r="Y62" s="398"/>
      <c r="Z62" s="398"/>
      <c r="AA62" s="399"/>
      <c r="AB62" s="397" t="s">
        <v>8</v>
      </c>
      <c r="AC62" s="398"/>
      <c r="AD62" s="398"/>
      <c r="AE62" s="399"/>
      <c r="AF62" s="397" t="s">
        <v>9</v>
      </c>
      <c r="AG62" s="398"/>
      <c r="AH62" s="398"/>
      <c r="AI62" s="399"/>
      <c r="AJ62" s="397" t="s">
        <v>10</v>
      </c>
      <c r="AK62" s="398"/>
      <c r="AL62" s="398"/>
      <c r="AM62" s="399"/>
      <c r="AN62" s="397" t="s">
        <v>11</v>
      </c>
      <c r="AO62" s="398"/>
      <c r="AP62" s="398"/>
      <c r="AQ62" s="399"/>
      <c r="AR62" s="397" t="s">
        <v>12</v>
      </c>
      <c r="AS62" s="398"/>
      <c r="AT62" s="398"/>
      <c r="AU62" s="399"/>
      <c r="AV62" s="397" t="s">
        <v>13</v>
      </c>
      <c r="AW62" s="398"/>
      <c r="AX62" s="398"/>
      <c r="AY62" s="399"/>
      <c r="AZ62" s="397" t="s">
        <v>14</v>
      </c>
      <c r="BA62" s="398"/>
      <c r="BB62" s="398"/>
      <c r="BC62" s="399"/>
      <c r="BD62" s="397" t="s">
        <v>15</v>
      </c>
      <c r="BE62" s="398"/>
      <c r="BF62" s="398"/>
      <c r="BG62" s="399"/>
      <c r="BH62" s="397" t="s">
        <v>16</v>
      </c>
      <c r="BI62" s="398"/>
      <c r="BJ62" s="398"/>
      <c r="BK62" s="399"/>
      <c r="BL62" s="397" t="s">
        <v>17</v>
      </c>
      <c r="BM62" s="398"/>
      <c r="BN62" s="398"/>
      <c r="BO62" s="399"/>
      <c r="BP62" s="397" t="s">
        <v>18</v>
      </c>
      <c r="BQ62" s="398"/>
      <c r="BR62" s="398"/>
      <c r="BS62" s="399"/>
      <c r="BT62" s="397" t="s">
        <v>19</v>
      </c>
      <c r="BU62" s="398"/>
      <c r="BV62" s="398"/>
      <c r="BW62" s="399"/>
      <c r="BX62" s="397" t="s">
        <v>20</v>
      </c>
      <c r="BY62" s="398"/>
      <c r="BZ62" s="398"/>
      <c r="CA62" s="399"/>
      <c r="CB62" s="397" t="s">
        <v>21</v>
      </c>
      <c r="CC62" s="398"/>
      <c r="CD62" s="398"/>
      <c r="CE62" s="399"/>
      <c r="CF62" s="425" t="s">
        <v>22</v>
      </c>
      <c r="CG62" s="426"/>
      <c r="CH62" s="426"/>
      <c r="CI62" s="427"/>
      <c r="CJ62" s="425" t="s">
        <v>23</v>
      </c>
      <c r="CK62" s="426"/>
      <c r="CL62" s="426"/>
      <c r="CM62" s="427"/>
      <c r="CN62" s="428"/>
      <c r="CO62" s="429"/>
      <c r="CP62" s="429"/>
      <c r="CQ62" s="429"/>
      <c r="CR62" s="429"/>
      <c r="CS62" s="429"/>
    </row>
    <row r="63" spans="1:97" customFormat="1" ht="15.75" customHeight="1" x14ac:dyDescent="0.35">
      <c r="A63" s="212">
        <v>1.1111111111111112E-2</v>
      </c>
      <c r="B63" s="179">
        <f>SUM(F63-E63)-G63+A63</f>
        <v>0.29166666666197771</v>
      </c>
      <c r="C63" s="207"/>
      <c r="D63" s="290"/>
      <c r="E63" s="291">
        <v>36526.318055555559</v>
      </c>
      <c r="F63" s="292">
        <v>36526.640277777777</v>
      </c>
      <c r="G63" s="293">
        <v>4.1666666666666664E-2</v>
      </c>
      <c r="H63" s="254" t="s">
        <v>29</v>
      </c>
      <c r="I63" s="255" t="s">
        <v>29</v>
      </c>
      <c r="J63" s="255" t="s">
        <v>29</v>
      </c>
      <c r="K63" s="256" t="s">
        <v>29</v>
      </c>
      <c r="L63" s="254" t="s">
        <v>29</v>
      </c>
      <c r="M63" s="255" t="s">
        <v>29</v>
      </c>
      <c r="N63" s="255" t="s">
        <v>29</v>
      </c>
      <c r="O63" s="256" t="s">
        <v>29</v>
      </c>
      <c r="P63" s="254" t="s">
        <v>24</v>
      </c>
      <c r="Q63" s="255" t="s">
        <v>29</v>
      </c>
      <c r="R63" s="255" t="s">
        <v>29</v>
      </c>
      <c r="S63" s="256" t="s">
        <v>29</v>
      </c>
      <c r="T63" s="254" t="s">
        <v>29</v>
      </c>
      <c r="U63" s="255" t="s">
        <v>29</v>
      </c>
      <c r="V63" s="255" t="s">
        <v>29</v>
      </c>
      <c r="W63" s="257" t="s">
        <v>29</v>
      </c>
      <c r="X63" s="258" t="s">
        <v>25</v>
      </c>
      <c r="Y63" s="255" t="s">
        <v>25</v>
      </c>
      <c r="Z63" s="255" t="s">
        <v>25</v>
      </c>
      <c r="AA63" s="256" t="s">
        <v>26</v>
      </c>
      <c r="AB63" s="254" t="s">
        <v>30</v>
      </c>
      <c r="AC63" s="255" t="s">
        <v>30</v>
      </c>
      <c r="AD63" s="255" t="s">
        <v>30</v>
      </c>
      <c r="AE63" s="256" t="s">
        <v>30</v>
      </c>
      <c r="AF63" s="254" t="s">
        <v>30</v>
      </c>
      <c r="AG63" s="255" t="s">
        <v>30</v>
      </c>
      <c r="AH63" s="255" t="s">
        <v>30</v>
      </c>
      <c r="AI63" s="256" t="s">
        <v>30</v>
      </c>
      <c r="AJ63" s="254" t="s">
        <v>30</v>
      </c>
      <c r="AK63" s="255" t="s">
        <v>30</v>
      </c>
      <c r="AL63" s="255" t="s">
        <v>30</v>
      </c>
      <c r="AM63" s="256" t="s">
        <v>30</v>
      </c>
      <c r="AN63" s="254" t="s">
        <v>30</v>
      </c>
      <c r="AO63" s="255" t="s">
        <v>82</v>
      </c>
      <c r="AP63" s="255"/>
      <c r="AQ63" s="259"/>
      <c r="AR63" s="254"/>
      <c r="AS63" s="255"/>
      <c r="AT63" s="255"/>
      <c r="AU63" s="256"/>
      <c r="AV63" s="260"/>
      <c r="AW63" s="255"/>
      <c r="AX63" s="255"/>
      <c r="AY63" s="256"/>
      <c r="AZ63" s="254"/>
      <c r="BA63" s="255"/>
      <c r="BB63" s="255"/>
      <c r="BC63" s="256"/>
      <c r="BD63" s="260"/>
      <c r="BE63" s="255"/>
      <c r="BF63" s="255"/>
      <c r="BG63" s="259"/>
      <c r="BH63" s="254"/>
      <c r="BI63" s="255"/>
      <c r="BJ63" s="255"/>
      <c r="BK63" s="256"/>
      <c r="BL63" s="254"/>
      <c r="BM63" s="255"/>
      <c r="BN63" s="255"/>
      <c r="BO63" s="256"/>
      <c r="BP63" s="254"/>
      <c r="BQ63" s="255"/>
      <c r="BR63" s="255"/>
      <c r="BS63" s="256"/>
      <c r="BT63" s="254"/>
      <c r="BU63" s="255"/>
      <c r="BV63" s="255"/>
      <c r="BW63" s="256"/>
      <c r="BX63" s="254"/>
      <c r="BY63" s="255"/>
      <c r="BZ63" s="255"/>
      <c r="CA63" s="256"/>
      <c r="CB63" s="254"/>
      <c r="CC63" s="255"/>
      <c r="CD63" s="255"/>
      <c r="CE63" s="256"/>
      <c r="CF63" s="416"/>
      <c r="CG63" s="417"/>
      <c r="CH63" s="417"/>
      <c r="CI63" s="418"/>
      <c r="CJ63" s="416"/>
      <c r="CK63" s="417"/>
      <c r="CL63" s="417"/>
      <c r="CM63" s="418"/>
      <c r="CN63" s="419">
        <f>D63</f>
        <v>0</v>
      </c>
      <c r="CO63" s="420"/>
      <c r="CP63" s="420"/>
      <c r="CQ63" s="420"/>
      <c r="CR63" s="420"/>
      <c r="CS63" s="421"/>
    </row>
    <row r="64" spans="1:97" customFormat="1" ht="15.75" customHeight="1" x14ac:dyDescent="0.35">
      <c r="A64" s="212">
        <v>1.1111111111111112E-2</v>
      </c>
      <c r="B64" s="96">
        <f>SUM(F64-E64)-G64+A64</f>
        <v>0.29166666666925367</v>
      </c>
      <c r="C64" s="208"/>
      <c r="D64" s="245"/>
      <c r="E64" s="302">
        <v>36526.490277777775</v>
      </c>
      <c r="F64" s="298">
        <v>36526.8125</v>
      </c>
      <c r="G64" s="311">
        <v>4.1666666666666664E-2</v>
      </c>
      <c r="H64" s="261"/>
      <c r="I64" s="262"/>
      <c r="J64" s="262"/>
      <c r="K64" s="263"/>
      <c r="L64" s="261"/>
      <c r="M64" s="262"/>
      <c r="N64" s="262"/>
      <c r="O64" s="263"/>
      <c r="P64" s="261"/>
      <c r="Q64" s="262"/>
      <c r="R64" s="262"/>
      <c r="S64" s="263"/>
      <c r="T64" s="261"/>
      <c r="U64" s="262"/>
      <c r="V64" s="262" t="s">
        <v>83</v>
      </c>
      <c r="W64" s="264" t="s">
        <v>26</v>
      </c>
      <c r="X64" s="265" t="s">
        <v>29</v>
      </c>
      <c r="Y64" s="262" t="s">
        <v>29</v>
      </c>
      <c r="Z64" s="262" t="s">
        <v>29</v>
      </c>
      <c r="AA64" s="263" t="s">
        <v>29</v>
      </c>
      <c r="AB64" s="261" t="s">
        <v>29</v>
      </c>
      <c r="AC64" s="262" t="s">
        <v>29</v>
      </c>
      <c r="AD64" s="262" t="s">
        <v>29</v>
      </c>
      <c r="AE64" s="263" t="s">
        <v>29</v>
      </c>
      <c r="AF64" s="261" t="s">
        <v>30</v>
      </c>
      <c r="AG64" s="262" t="s">
        <v>30</v>
      </c>
      <c r="AH64" s="262" t="s">
        <v>30</v>
      </c>
      <c r="AI64" s="266" t="s">
        <v>30</v>
      </c>
      <c r="AJ64" s="267" t="s">
        <v>25</v>
      </c>
      <c r="AK64" s="262" t="s">
        <v>25</v>
      </c>
      <c r="AL64" s="262" t="s">
        <v>25</v>
      </c>
      <c r="AM64" s="263" t="s">
        <v>26</v>
      </c>
      <c r="AN64" s="261" t="s">
        <v>30</v>
      </c>
      <c r="AO64" s="262" t="s">
        <v>30</v>
      </c>
      <c r="AP64" s="262" t="s">
        <v>30</v>
      </c>
      <c r="AQ64" s="266" t="s">
        <v>30</v>
      </c>
      <c r="AR64" s="261" t="s">
        <v>29</v>
      </c>
      <c r="AS64" s="262" t="s">
        <v>29</v>
      </c>
      <c r="AT64" s="262" t="s">
        <v>29</v>
      </c>
      <c r="AU64" s="263" t="s">
        <v>29</v>
      </c>
      <c r="AV64" s="261" t="s">
        <v>29</v>
      </c>
      <c r="AW64" s="262" t="s">
        <v>29</v>
      </c>
      <c r="AX64" s="262" t="s">
        <v>29</v>
      </c>
      <c r="AY64" s="263" t="s">
        <v>29</v>
      </c>
      <c r="AZ64" s="261" t="s">
        <v>30</v>
      </c>
      <c r="BA64" s="262" t="s">
        <v>24</v>
      </c>
      <c r="BB64" s="262" t="s">
        <v>82</v>
      </c>
      <c r="BC64" s="263"/>
      <c r="BD64" s="261"/>
      <c r="BE64" s="262"/>
      <c r="BF64" s="262"/>
      <c r="BG64" s="263"/>
      <c r="BH64" s="261"/>
      <c r="BI64" s="262"/>
      <c r="BJ64" s="262"/>
      <c r="BK64" s="263"/>
      <c r="BL64" s="261"/>
      <c r="BM64" s="262"/>
      <c r="BN64" s="262"/>
      <c r="BO64" s="263"/>
      <c r="BP64" s="261"/>
      <c r="BQ64" s="262"/>
      <c r="BR64" s="262"/>
      <c r="BS64" s="263"/>
      <c r="BT64" s="261"/>
      <c r="BU64" s="262"/>
      <c r="BV64" s="262"/>
      <c r="BW64" s="263"/>
      <c r="BX64" s="261"/>
      <c r="BY64" s="262"/>
      <c r="BZ64" s="262"/>
      <c r="CA64" s="263"/>
      <c r="CB64" s="261"/>
      <c r="CC64" s="262"/>
      <c r="CD64" s="262"/>
      <c r="CE64" s="263"/>
      <c r="CF64" s="416"/>
      <c r="CG64" s="417"/>
      <c r="CH64" s="417"/>
      <c r="CI64" s="418"/>
      <c r="CJ64" s="416"/>
      <c r="CK64" s="417"/>
      <c r="CL64" s="417"/>
      <c r="CM64" s="418"/>
      <c r="CN64" s="422">
        <f>D64</f>
        <v>0</v>
      </c>
      <c r="CO64" s="423"/>
      <c r="CP64" s="423"/>
      <c r="CQ64" s="423"/>
      <c r="CR64" s="423"/>
      <c r="CS64" s="424"/>
    </row>
    <row r="65" spans="1:97" customFormat="1" ht="15.75" customHeight="1" x14ac:dyDescent="0.35">
      <c r="A65" s="212">
        <v>1.1111111111111112E-2</v>
      </c>
      <c r="B65" s="96">
        <f>SUM(F65-E65)-G65+A65</f>
        <v>0.33333333333349502</v>
      </c>
      <c r="C65" s="208"/>
      <c r="D65" s="245"/>
      <c r="E65" s="302">
        <v>36526.541666666664</v>
      </c>
      <c r="F65" s="298">
        <v>36526.905555555553</v>
      </c>
      <c r="G65" s="311">
        <v>4.1666666666666664E-2</v>
      </c>
      <c r="H65" s="261"/>
      <c r="I65" s="262"/>
      <c r="J65" s="262"/>
      <c r="K65" s="263"/>
      <c r="L65" s="261"/>
      <c r="M65" s="262"/>
      <c r="N65" s="262"/>
      <c r="O65" s="263"/>
      <c r="P65" s="261"/>
      <c r="Q65" s="262"/>
      <c r="R65" s="262"/>
      <c r="S65" s="263"/>
      <c r="T65" s="261"/>
      <c r="U65" s="262"/>
      <c r="V65" s="262"/>
      <c r="W65" s="263"/>
      <c r="X65" s="261"/>
      <c r="Y65" s="262"/>
      <c r="Z65" s="262"/>
      <c r="AA65" s="263" t="s">
        <v>83</v>
      </c>
      <c r="AB65" s="261" t="s">
        <v>29</v>
      </c>
      <c r="AC65" s="262" t="s">
        <v>29</v>
      </c>
      <c r="AD65" s="262" t="s">
        <v>29</v>
      </c>
      <c r="AE65" s="263" t="s">
        <v>29</v>
      </c>
      <c r="AF65" s="261" t="s">
        <v>29</v>
      </c>
      <c r="AG65" s="262" t="s">
        <v>29</v>
      </c>
      <c r="AH65" s="262" t="s">
        <v>29</v>
      </c>
      <c r="AI65" s="263" t="s">
        <v>29</v>
      </c>
      <c r="AJ65" s="261" t="s">
        <v>29</v>
      </c>
      <c r="AK65" s="262" t="s">
        <v>29</v>
      </c>
      <c r="AL65" s="262" t="s">
        <v>29</v>
      </c>
      <c r="AM65" s="263" t="s">
        <v>29</v>
      </c>
      <c r="AN65" s="261" t="s">
        <v>29</v>
      </c>
      <c r="AO65" s="262" t="s">
        <v>29</v>
      </c>
      <c r="AP65" s="262" t="s">
        <v>29</v>
      </c>
      <c r="AQ65" s="263" t="s">
        <v>29</v>
      </c>
      <c r="AR65" s="267" t="s">
        <v>25</v>
      </c>
      <c r="AS65" s="262" t="s">
        <v>25</v>
      </c>
      <c r="AT65" s="262" t="s">
        <v>25</v>
      </c>
      <c r="AU65" s="268" t="s">
        <v>26</v>
      </c>
      <c r="AV65" s="261" t="s">
        <v>30</v>
      </c>
      <c r="AW65" s="262" t="s">
        <v>30</v>
      </c>
      <c r="AX65" s="262" t="s">
        <v>30</v>
      </c>
      <c r="AY65" s="266" t="s">
        <v>30</v>
      </c>
      <c r="AZ65" s="261" t="s">
        <v>30</v>
      </c>
      <c r="BA65" s="262" t="s">
        <v>30</v>
      </c>
      <c r="BB65" s="262" t="s">
        <v>30</v>
      </c>
      <c r="BC65" s="263" t="s">
        <v>30</v>
      </c>
      <c r="BD65" s="261" t="s">
        <v>30</v>
      </c>
      <c r="BE65" s="262" t="s">
        <v>30</v>
      </c>
      <c r="BF65" s="262" t="s">
        <v>30</v>
      </c>
      <c r="BG65" s="263" t="s">
        <v>30</v>
      </c>
      <c r="BH65" s="261" t="s">
        <v>30</v>
      </c>
      <c r="BI65" s="262" t="s">
        <v>30</v>
      </c>
      <c r="BJ65" s="262" t="s">
        <v>30</v>
      </c>
      <c r="BK65" s="137" t="s">
        <v>82</v>
      </c>
      <c r="BL65" s="261"/>
      <c r="BM65" s="262"/>
      <c r="BN65" s="262"/>
      <c r="BO65" s="263"/>
      <c r="BP65" s="261"/>
      <c r="BQ65" s="262"/>
      <c r="BR65" s="262"/>
      <c r="BS65" s="263"/>
      <c r="BT65" s="261"/>
      <c r="BU65" s="262"/>
      <c r="BV65" s="262"/>
      <c r="BW65" s="263"/>
      <c r="BX65" s="261"/>
      <c r="BY65" s="262"/>
      <c r="BZ65" s="262"/>
      <c r="CA65" s="263"/>
      <c r="CB65" s="261"/>
      <c r="CC65" s="262"/>
      <c r="CD65" s="262"/>
      <c r="CE65" s="263"/>
      <c r="CF65" s="416"/>
      <c r="CG65" s="417"/>
      <c r="CH65" s="417"/>
      <c r="CI65" s="418"/>
      <c r="CJ65" s="430"/>
      <c r="CK65" s="431"/>
      <c r="CL65" s="431"/>
      <c r="CM65" s="432"/>
      <c r="CN65" s="422">
        <f>D65</f>
        <v>0</v>
      </c>
      <c r="CO65" s="423"/>
      <c r="CP65" s="423"/>
      <c r="CQ65" s="423"/>
      <c r="CR65" s="423"/>
      <c r="CS65" s="424"/>
    </row>
    <row r="66" spans="1:97" ht="15.75" customHeight="1" thickBot="1" x14ac:dyDescent="0.4">
      <c r="A66" s="212">
        <v>1.1111111111111112E-2</v>
      </c>
      <c r="B66" s="110">
        <f>SUM(F66-E66)-G66+A66</f>
        <v>0.29166666666925367</v>
      </c>
      <c r="C66" s="209"/>
      <c r="D66" s="306"/>
      <c r="E66" s="307">
        <v>36526.625</v>
      </c>
      <c r="F66" s="308">
        <v>36526.947222222225</v>
      </c>
      <c r="G66" s="309">
        <v>4.1666666666666664E-2</v>
      </c>
      <c r="H66" s="163"/>
      <c r="I66" s="164"/>
      <c r="J66" s="164"/>
      <c r="K66" s="155"/>
      <c r="L66" s="163"/>
      <c r="M66" s="164"/>
      <c r="N66" s="164"/>
      <c r="O66" s="155"/>
      <c r="P66" s="163"/>
      <c r="Q66" s="164"/>
      <c r="R66" s="164"/>
      <c r="S66" s="155"/>
      <c r="T66" s="163"/>
      <c r="U66" s="164"/>
      <c r="V66" s="164"/>
      <c r="W66" s="155"/>
      <c r="X66" s="163"/>
      <c r="Y66" s="164"/>
      <c r="Z66" s="164"/>
      <c r="AA66" s="155"/>
      <c r="AB66" s="163"/>
      <c r="AC66" s="164"/>
      <c r="AD66" s="164"/>
      <c r="AE66" s="155"/>
      <c r="AF66" s="269"/>
      <c r="AG66" s="270"/>
      <c r="AH66" s="270"/>
      <c r="AI66" s="271" t="s">
        <v>83</v>
      </c>
      <c r="AJ66" s="269" t="s">
        <v>30</v>
      </c>
      <c r="AK66" s="270" t="s">
        <v>30</v>
      </c>
      <c r="AL66" s="270" t="s">
        <v>30</v>
      </c>
      <c r="AM66" s="271" t="s">
        <v>30</v>
      </c>
      <c r="AN66" s="269" t="s">
        <v>30</v>
      </c>
      <c r="AO66" s="270" t="s">
        <v>30</v>
      </c>
      <c r="AP66" s="270" t="s">
        <v>30</v>
      </c>
      <c r="AQ66" s="271" t="s">
        <v>30</v>
      </c>
      <c r="AR66" s="269" t="s">
        <v>30</v>
      </c>
      <c r="AS66" s="270" t="s">
        <v>30</v>
      </c>
      <c r="AT66" s="270" t="s">
        <v>30</v>
      </c>
      <c r="AU66" s="272" t="s">
        <v>30</v>
      </c>
      <c r="AV66" s="273" t="s">
        <v>25</v>
      </c>
      <c r="AW66" s="270" t="s">
        <v>25</v>
      </c>
      <c r="AX66" s="270" t="s">
        <v>25</v>
      </c>
      <c r="AY66" s="274" t="s">
        <v>26</v>
      </c>
      <c r="AZ66" s="269" t="s">
        <v>29</v>
      </c>
      <c r="BA66" s="270" t="s">
        <v>29</v>
      </c>
      <c r="BB66" s="270" t="s">
        <v>29</v>
      </c>
      <c r="BC66" s="272" t="s">
        <v>29</v>
      </c>
      <c r="BD66" s="269" t="s">
        <v>29</v>
      </c>
      <c r="BE66" s="270" t="s">
        <v>29</v>
      </c>
      <c r="BF66" s="270" t="s">
        <v>29</v>
      </c>
      <c r="BG66" s="272" t="s">
        <v>29</v>
      </c>
      <c r="BH66" s="269" t="s">
        <v>29</v>
      </c>
      <c r="BI66" s="270" t="s">
        <v>29</v>
      </c>
      <c r="BJ66" s="270" t="s">
        <v>29</v>
      </c>
      <c r="BK66" s="272" t="s">
        <v>29</v>
      </c>
      <c r="BL66" s="269" t="s">
        <v>29</v>
      </c>
      <c r="BM66" s="270" t="s">
        <v>29</v>
      </c>
      <c r="BN66" s="270" t="s">
        <v>29</v>
      </c>
      <c r="BO66" s="155" t="s">
        <v>82</v>
      </c>
      <c r="BP66" s="163"/>
      <c r="BQ66" s="164"/>
      <c r="BR66" s="164"/>
      <c r="BS66" s="155"/>
      <c r="BT66" s="163"/>
      <c r="BU66" s="164"/>
      <c r="BV66" s="164"/>
      <c r="BW66" s="155"/>
      <c r="BX66" s="163"/>
      <c r="BY66" s="164"/>
      <c r="BZ66" s="164"/>
      <c r="CA66" s="155"/>
      <c r="CB66" s="269"/>
      <c r="CC66" s="270"/>
      <c r="CD66" s="270"/>
      <c r="CE66" s="271"/>
      <c r="CF66" s="410"/>
      <c r="CG66" s="411"/>
      <c r="CH66" s="411"/>
      <c r="CI66" s="412"/>
      <c r="CJ66" s="410"/>
      <c r="CK66" s="411"/>
      <c r="CL66" s="411"/>
      <c r="CM66" s="412"/>
      <c r="CN66" s="413">
        <f>D66</f>
        <v>0</v>
      </c>
      <c r="CO66" s="414"/>
      <c r="CP66" s="414"/>
      <c r="CQ66" s="414"/>
      <c r="CR66" s="414"/>
      <c r="CS66" s="415"/>
    </row>
    <row r="67" spans="1:97" ht="15" thickBot="1" x14ac:dyDescent="0.4"/>
    <row r="68" spans="1:97" ht="15" thickBot="1" x14ac:dyDescent="0.4">
      <c r="B68" s="94"/>
      <c r="D68" s="405" t="s">
        <v>32</v>
      </c>
      <c r="E68" s="406"/>
      <c r="F68" s="406"/>
      <c r="G68" s="407"/>
      <c r="I68" s="405" t="s">
        <v>31</v>
      </c>
      <c r="J68" s="406"/>
      <c r="K68" s="406"/>
      <c r="L68" s="406"/>
      <c r="M68" s="406"/>
      <c r="N68" s="406"/>
      <c r="O68" s="406"/>
      <c r="P68" s="406"/>
      <c r="Q68" s="406"/>
      <c r="R68" s="406"/>
      <c r="S68" s="406"/>
      <c r="T68" s="406"/>
      <c r="U68" s="406"/>
      <c r="V68" s="406"/>
      <c r="W68" s="406"/>
      <c r="X68" s="406"/>
      <c r="Y68" s="406"/>
      <c r="Z68" s="406"/>
      <c r="AA68" s="406"/>
      <c r="AB68" s="406"/>
      <c r="AC68" s="406"/>
      <c r="AD68" s="406"/>
      <c r="AE68" s="407"/>
      <c r="AG68" s="477" t="s">
        <v>67</v>
      </c>
      <c r="AH68" s="478"/>
      <c r="AI68" s="478"/>
      <c r="AJ68" s="478"/>
      <c r="AK68" s="478"/>
      <c r="AL68" s="478"/>
      <c r="AM68" s="478"/>
      <c r="AN68" s="478"/>
      <c r="AO68" s="478"/>
      <c r="AP68" s="478"/>
      <c r="AQ68" s="478"/>
      <c r="AR68" s="478"/>
      <c r="AS68" s="478"/>
      <c r="AT68" s="478"/>
      <c r="AU68" s="478"/>
      <c r="AV68" s="478"/>
      <c r="AW68" s="478"/>
      <c r="AX68" s="478"/>
      <c r="AY68" s="478"/>
      <c r="AZ68" s="478"/>
      <c r="BA68" s="478"/>
      <c r="BB68" s="478"/>
      <c r="BC68" s="478"/>
      <c r="BD68" s="478"/>
      <c r="BE68" s="478"/>
      <c r="BF68" s="478"/>
      <c r="BG68" s="478"/>
      <c r="BH68" s="478"/>
      <c r="BI68" s="478"/>
      <c r="BJ68" s="478"/>
      <c r="BK68" s="478"/>
      <c r="BL68" s="479"/>
    </row>
    <row r="69" spans="1:97" ht="15.75" customHeight="1" thickBot="1" x14ac:dyDescent="0.4">
      <c r="B69" s="94"/>
      <c r="D69" s="84"/>
      <c r="E69" s="80">
        <v>36526</v>
      </c>
      <c r="F69" s="81">
        <v>36527</v>
      </c>
      <c r="G69" s="82">
        <v>4.1666666666666664E-2</v>
      </c>
      <c r="I69" s="476"/>
      <c r="J69" s="401"/>
      <c r="K69" s="401"/>
      <c r="L69" s="401"/>
      <c r="M69" s="401"/>
      <c r="N69" s="401"/>
      <c r="O69" s="401"/>
      <c r="P69" s="401"/>
      <c r="Q69" s="401"/>
      <c r="R69" s="401"/>
      <c r="S69" s="401"/>
      <c r="T69" s="401"/>
      <c r="U69" s="401"/>
      <c r="V69" s="401"/>
      <c r="W69" s="401"/>
      <c r="X69" s="401"/>
      <c r="Y69" s="401"/>
      <c r="Z69" s="401"/>
      <c r="AA69" s="401"/>
      <c r="AB69" s="401"/>
      <c r="AC69" s="401"/>
      <c r="AD69" s="401"/>
      <c r="AE69" s="402"/>
      <c r="AG69" s="408" t="s">
        <v>68</v>
      </c>
      <c r="AH69" s="408"/>
      <c r="AI69" s="408"/>
      <c r="AJ69" s="408"/>
      <c r="AK69" s="408"/>
      <c r="AL69" s="408"/>
      <c r="AM69" s="408" t="s">
        <v>113</v>
      </c>
      <c r="AN69" s="408"/>
      <c r="AO69" s="408"/>
      <c r="AP69" s="408"/>
      <c r="AQ69" s="408"/>
      <c r="AR69" s="408"/>
      <c r="AS69" s="408"/>
      <c r="AT69" s="408"/>
      <c r="AU69" s="408"/>
      <c r="AV69" s="408"/>
      <c r="AW69" s="408"/>
      <c r="AX69" s="409" t="s">
        <v>69</v>
      </c>
      <c r="AY69" s="409"/>
      <c r="AZ69" s="409"/>
      <c r="BA69" s="409"/>
      <c r="BB69" s="409"/>
      <c r="BC69" s="409"/>
      <c r="BD69" s="409" t="s">
        <v>70</v>
      </c>
      <c r="BE69" s="409"/>
      <c r="BF69" s="409"/>
      <c r="BG69" s="409" t="s">
        <v>71</v>
      </c>
      <c r="BH69" s="409"/>
      <c r="BI69" s="409"/>
      <c r="BJ69" s="409" t="s">
        <v>72</v>
      </c>
      <c r="BK69" s="409"/>
      <c r="BL69" s="409"/>
    </row>
    <row r="70" spans="1:97" ht="15" thickBot="1" x14ac:dyDescent="0.4">
      <c r="B70" s="94"/>
      <c r="D70" s="84"/>
      <c r="E70" s="80">
        <v>36526</v>
      </c>
      <c r="F70" s="81">
        <v>36527</v>
      </c>
      <c r="G70" s="82">
        <v>4.1666666666666664E-2</v>
      </c>
      <c r="I70" s="476"/>
      <c r="J70" s="401"/>
      <c r="K70" s="401"/>
      <c r="L70" s="401"/>
      <c r="M70" s="401"/>
      <c r="N70" s="401"/>
      <c r="O70" s="401"/>
      <c r="P70" s="401"/>
      <c r="Q70" s="401"/>
      <c r="R70" s="401"/>
      <c r="S70" s="401"/>
      <c r="T70" s="401"/>
      <c r="U70" s="401"/>
      <c r="V70" s="401"/>
      <c r="W70" s="401"/>
      <c r="X70" s="401"/>
      <c r="Y70" s="401"/>
      <c r="Z70" s="401"/>
      <c r="AA70" s="401"/>
      <c r="AB70" s="401"/>
      <c r="AC70" s="401"/>
      <c r="AD70" s="401"/>
      <c r="AE70" s="402"/>
      <c r="AG70" s="404">
        <f>FO!M3</f>
        <v>0</v>
      </c>
      <c r="AH70" s="404"/>
      <c r="AI70" s="404"/>
      <c r="AJ70" s="404"/>
      <c r="AK70" s="404"/>
      <c r="AL70" s="404"/>
      <c r="AM70" s="404">
        <f>FO!N3</f>
        <v>0</v>
      </c>
      <c r="AN70" s="404"/>
      <c r="AO70" s="404"/>
      <c r="AP70" s="404"/>
      <c r="AQ70" s="404"/>
      <c r="AR70" s="404"/>
      <c r="AS70" s="404"/>
      <c r="AT70" s="404"/>
      <c r="AU70" s="404"/>
      <c r="AV70" s="404"/>
      <c r="AW70" s="404"/>
      <c r="AX70" s="475">
        <f>FO!O3</f>
        <v>0</v>
      </c>
      <c r="AY70" s="475"/>
      <c r="AZ70" s="475"/>
      <c r="BA70" s="475"/>
      <c r="BB70" s="475"/>
      <c r="BC70" s="475"/>
      <c r="BD70" s="403">
        <f>FO!P3</f>
        <v>0</v>
      </c>
      <c r="BE70" s="403"/>
      <c r="BF70" s="403"/>
      <c r="BG70" s="403">
        <f>FO!Q3</f>
        <v>0</v>
      </c>
      <c r="BH70" s="403"/>
      <c r="BI70" s="403"/>
      <c r="BJ70" s="403">
        <f>BG70-BD70</f>
        <v>0</v>
      </c>
      <c r="BK70" s="403"/>
      <c r="BL70" s="403"/>
    </row>
    <row r="71" spans="1:97" ht="15" thickBot="1" x14ac:dyDescent="0.4">
      <c r="B71" s="94"/>
      <c r="D71" s="84"/>
      <c r="E71" s="80">
        <v>36526</v>
      </c>
      <c r="F71" s="81">
        <v>36527</v>
      </c>
      <c r="G71" s="82">
        <v>4.1666666666666664E-2</v>
      </c>
      <c r="I71" s="476"/>
      <c r="J71" s="401"/>
      <c r="K71" s="401"/>
      <c r="L71" s="401"/>
      <c r="M71" s="401"/>
      <c r="N71" s="401"/>
      <c r="O71" s="401"/>
      <c r="P71" s="401"/>
      <c r="Q71" s="401"/>
      <c r="R71" s="401"/>
      <c r="S71" s="401"/>
      <c r="T71" s="401"/>
      <c r="U71" s="401"/>
      <c r="V71" s="401"/>
      <c r="W71" s="401"/>
      <c r="X71" s="401"/>
      <c r="Y71" s="401"/>
      <c r="Z71" s="401"/>
      <c r="AA71" s="401"/>
      <c r="AB71" s="401"/>
      <c r="AC71" s="401"/>
      <c r="AD71" s="401"/>
      <c r="AE71" s="402"/>
      <c r="AG71" s="404">
        <f>FO!M4</f>
        <v>0</v>
      </c>
      <c r="AH71" s="404"/>
      <c r="AI71" s="404"/>
      <c r="AJ71" s="404"/>
      <c r="AK71" s="404"/>
      <c r="AL71" s="404"/>
      <c r="AM71" s="404">
        <f>FO!N4</f>
        <v>0</v>
      </c>
      <c r="AN71" s="404"/>
      <c r="AO71" s="404"/>
      <c r="AP71" s="404"/>
      <c r="AQ71" s="404"/>
      <c r="AR71" s="404"/>
      <c r="AS71" s="404"/>
      <c r="AT71" s="404"/>
      <c r="AU71" s="404"/>
      <c r="AV71" s="404"/>
      <c r="AW71" s="404"/>
      <c r="AX71" s="475">
        <f>FO!O4</f>
        <v>0</v>
      </c>
      <c r="AY71" s="475"/>
      <c r="AZ71" s="475"/>
      <c r="BA71" s="475"/>
      <c r="BB71" s="475"/>
      <c r="BC71" s="475"/>
      <c r="BD71" s="403">
        <f>FO!P4</f>
        <v>0</v>
      </c>
      <c r="BE71" s="403"/>
      <c r="BF71" s="403"/>
      <c r="BG71" s="403">
        <f>FO!Q4</f>
        <v>0</v>
      </c>
      <c r="BH71" s="403"/>
      <c r="BI71" s="403"/>
      <c r="BJ71" s="403">
        <f t="shared" ref="BJ71:BJ77" si="4">BG71-BD71</f>
        <v>0</v>
      </c>
      <c r="BK71" s="403"/>
      <c r="BL71" s="403"/>
    </row>
    <row r="72" spans="1:97" ht="15" thickBot="1" x14ac:dyDescent="0.4">
      <c r="B72" s="94"/>
      <c r="D72" s="84"/>
      <c r="E72" s="80">
        <v>36526</v>
      </c>
      <c r="F72" s="81">
        <v>36527</v>
      </c>
      <c r="G72" s="82">
        <v>4.1666666666666664E-2</v>
      </c>
      <c r="I72" s="476"/>
      <c r="J72" s="401"/>
      <c r="K72" s="401"/>
      <c r="L72" s="401"/>
      <c r="M72" s="401"/>
      <c r="N72" s="401"/>
      <c r="O72" s="401"/>
      <c r="P72" s="401"/>
      <c r="Q72" s="401"/>
      <c r="R72" s="401"/>
      <c r="S72" s="401"/>
      <c r="T72" s="401"/>
      <c r="U72" s="401"/>
      <c r="V72" s="401"/>
      <c r="W72" s="401"/>
      <c r="X72" s="401"/>
      <c r="Y72" s="401"/>
      <c r="Z72" s="401"/>
      <c r="AA72" s="401"/>
      <c r="AB72" s="401"/>
      <c r="AC72" s="401"/>
      <c r="AD72" s="401"/>
      <c r="AE72" s="402"/>
      <c r="AG72" s="404">
        <f>FO!M5</f>
        <v>0</v>
      </c>
      <c r="AH72" s="404"/>
      <c r="AI72" s="404"/>
      <c r="AJ72" s="404"/>
      <c r="AK72" s="404"/>
      <c r="AL72" s="404"/>
      <c r="AM72" s="404">
        <f>FO!N5</f>
        <v>0</v>
      </c>
      <c r="AN72" s="404"/>
      <c r="AO72" s="404"/>
      <c r="AP72" s="404"/>
      <c r="AQ72" s="404"/>
      <c r="AR72" s="404"/>
      <c r="AS72" s="404"/>
      <c r="AT72" s="404"/>
      <c r="AU72" s="404"/>
      <c r="AV72" s="404"/>
      <c r="AW72" s="404"/>
      <c r="AX72" s="475">
        <f>FO!O5</f>
        <v>0</v>
      </c>
      <c r="AY72" s="475"/>
      <c r="AZ72" s="475"/>
      <c r="BA72" s="475"/>
      <c r="BB72" s="475"/>
      <c r="BC72" s="475"/>
      <c r="BD72" s="403">
        <f>FO!P5</f>
        <v>0</v>
      </c>
      <c r="BE72" s="403"/>
      <c r="BF72" s="403"/>
      <c r="BG72" s="403">
        <f>FO!Q5</f>
        <v>0</v>
      </c>
      <c r="BH72" s="403"/>
      <c r="BI72" s="403"/>
      <c r="BJ72" s="403">
        <f t="shared" si="4"/>
        <v>0</v>
      </c>
      <c r="BK72" s="403"/>
      <c r="BL72" s="403"/>
    </row>
    <row r="73" spans="1:97" ht="15" thickBot="1" x14ac:dyDescent="0.4">
      <c r="B73" s="94"/>
      <c r="D73" s="84"/>
      <c r="E73" s="80">
        <v>36526</v>
      </c>
      <c r="F73" s="81">
        <v>36527</v>
      </c>
      <c r="G73" s="82">
        <v>4.1666666666666664E-2</v>
      </c>
      <c r="I73" s="476"/>
      <c r="J73" s="401"/>
      <c r="K73" s="401"/>
      <c r="L73" s="401"/>
      <c r="M73" s="401"/>
      <c r="N73" s="401"/>
      <c r="O73" s="401"/>
      <c r="P73" s="401"/>
      <c r="Q73" s="401"/>
      <c r="R73" s="401"/>
      <c r="S73" s="401"/>
      <c r="T73" s="401"/>
      <c r="U73" s="401"/>
      <c r="V73" s="401"/>
      <c r="W73" s="401"/>
      <c r="X73" s="401"/>
      <c r="Y73" s="401"/>
      <c r="Z73" s="401"/>
      <c r="AA73" s="401"/>
      <c r="AB73" s="401"/>
      <c r="AC73" s="401"/>
      <c r="AD73" s="401"/>
      <c r="AE73" s="402"/>
      <c r="AG73" s="404">
        <f>FO!M6</f>
        <v>0</v>
      </c>
      <c r="AH73" s="404"/>
      <c r="AI73" s="404"/>
      <c r="AJ73" s="404"/>
      <c r="AK73" s="404"/>
      <c r="AL73" s="404"/>
      <c r="AM73" s="404">
        <f>FO!N6</f>
        <v>0</v>
      </c>
      <c r="AN73" s="404"/>
      <c r="AO73" s="404"/>
      <c r="AP73" s="404"/>
      <c r="AQ73" s="404"/>
      <c r="AR73" s="404"/>
      <c r="AS73" s="404"/>
      <c r="AT73" s="404"/>
      <c r="AU73" s="404"/>
      <c r="AV73" s="404"/>
      <c r="AW73" s="404"/>
      <c r="AX73" s="475">
        <f>FO!O6</f>
        <v>0</v>
      </c>
      <c r="AY73" s="475"/>
      <c r="AZ73" s="475"/>
      <c r="BA73" s="475"/>
      <c r="BB73" s="475"/>
      <c r="BC73" s="475"/>
      <c r="BD73" s="403">
        <f>FO!P6</f>
        <v>0</v>
      </c>
      <c r="BE73" s="403"/>
      <c r="BF73" s="403"/>
      <c r="BG73" s="403">
        <f>FO!Q6</f>
        <v>0</v>
      </c>
      <c r="BH73" s="403"/>
      <c r="BI73" s="403"/>
      <c r="BJ73" s="403">
        <f t="shared" si="4"/>
        <v>0</v>
      </c>
      <c r="BK73" s="403"/>
      <c r="BL73" s="403"/>
    </row>
    <row r="74" spans="1:97" ht="15" thickBot="1" x14ac:dyDescent="0.4">
      <c r="B74" s="94"/>
      <c r="D74" s="84"/>
      <c r="E74" s="80">
        <v>36526</v>
      </c>
      <c r="F74" s="81">
        <v>36527</v>
      </c>
      <c r="G74" s="82">
        <v>4.1666666666666664E-2</v>
      </c>
      <c r="I74" s="476"/>
      <c r="J74" s="401"/>
      <c r="K74" s="401"/>
      <c r="L74" s="401"/>
      <c r="M74" s="401"/>
      <c r="N74" s="401"/>
      <c r="O74" s="401"/>
      <c r="P74" s="401"/>
      <c r="Q74" s="401"/>
      <c r="R74" s="401"/>
      <c r="S74" s="401"/>
      <c r="T74" s="401"/>
      <c r="U74" s="401"/>
      <c r="V74" s="401"/>
      <c r="W74" s="401"/>
      <c r="X74" s="401"/>
      <c r="Y74" s="401"/>
      <c r="Z74" s="401"/>
      <c r="AA74" s="401"/>
      <c r="AB74" s="401"/>
      <c r="AC74" s="401"/>
      <c r="AD74" s="401"/>
      <c r="AE74" s="402"/>
      <c r="AG74" s="404">
        <f>FO!M7</f>
        <v>0</v>
      </c>
      <c r="AH74" s="404"/>
      <c r="AI74" s="404"/>
      <c r="AJ74" s="404"/>
      <c r="AK74" s="404"/>
      <c r="AL74" s="404"/>
      <c r="AM74" s="404">
        <f>FO!N7</f>
        <v>0</v>
      </c>
      <c r="AN74" s="404"/>
      <c r="AO74" s="404"/>
      <c r="AP74" s="404"/>
      <c r="AQ74" s="404"/>
      <c r="AR74" s="404"/>
      <c r="AS74" s="404"/>
      <c r="AT74" s="404"/>
      <c r="AU74" s="404"/>
      <c r="AV74" s="404"/>
      <c r="AW74" s="404"/>
      <c r="AX74" s="475">
        <f>FO!O7</f>
        <v>0</v>
      </c>
      <c r="AY74" s="475"/>
      <c r="AZ74" s="475"/>
      <c r="BA74" s="475"/>
      <c r="BB74" s="475"/>
      <c r="BC74" s="475"/>
      <c r="BD74" s="403">
        <f>FO!P7</f>
        <v>0</v>
      </c>
      <c r="BE74" s="403"/>
      <c r="BF74" s="403"/>
      <c r="BG74" s="403">
        <f>FO!Q7</f>
        <v>0</v>
      </c>
      <c r="BH74" s="403"/>
      <c r="BI74" s="403"/>
      <c r="BJ74" s="403">
        <f t="shared" si="4"/>
        <v>0</v>
      </c>
      <c r="BK74" s="403"/>
      <c r="BL74" s="403"/>
    </row>
    <row r="75" spans="1:97" ht="15" thickBot="1" x14ac:dyDescent="0.4">
      <c r="B75" s="94"/>
      <c r="D75" s="84"/>
      <c r="E75" s="80">
        <v>36526</v>
      </c>
      <c r="F75" s="81">
        <v>36527</v>
      </c>
      <c r="G75" s="82">
        <v>4.1666666666666664E-2</v>
      </c>
      <c r="I75" s="472"/>
      <c r="J75" s="473"/>
      <c r="K75" s="473"/>
      <c r="L75" s="473"/>
      <c r="M75" s="473"/>
      <c r="N75" s="473"/>
      <c r="O75" s="473"/>
      <c r="P75" s="473"/>
      <c r="Q75" s="473"/>
      <c r="R75" s="473"/>
      <c r="S75" s="473"/>
      <c r="T75" s="473"/>
      <c r="U75" s="473"/>
      <c r="V75" s="473"/>
      <c r="W75" s="473"/>
      <c r="X75" s="473"/>
      <c r="Y75" s="473"/>
      <c r="Z75" s="473"/>
      <c r="AA75" s="473"/>
      <c r="AB75" s="473"/>
      <c r="AC75" s="473"/>
      <c r="AD75" s="473"/>
      <c r="AE75" s="474"/>
      <c r="AG75" s="404">
        <f>FO!M8</f>
        <v>0</v>
      </c>
      <c r="AH75" s="404"/>
      <c r="AI75" s="404"/>
      <c r="AJ75" s="404"/>
      <c r="AK75" s="404"/>
      <c r="AL75" s="404"/>
      <c r="AM75" s="404">
        <f>FO!N8</f>
        <v>0</v>
      </c>
      <c r="AN75" s="404"/>
      <c r="AO75" s="404"/>
      <c r="AP75" s="404"/>
      <c r="AQ75" s="404"/>
      <c r="AR75" s="404"/>
      <c r="AS75" s="404"/>
      <c r="AT75" s="404"/>
      <c r="AU75" s="404"/>
      <c r="AV75" s="404"/>
      <c r="AW75" s="404"/>
      <c r="AX75" s="475">
        <f>FO!O8</f>
        <v>0</v>
      </c>
      <c r="AY75" s="475"/>
      <c r="AZ75" s="475"/>
      <c r="BA75" s="475"/>
      <c r="BB75" s="475"/>
      <c r="BC75" s="475"/>
      <c r="BD75" s="403">
        <f>FO!P8</f>
        <v>0</v>
      </c>
      <c r="BE75" s="403"/>
      <c r="BF75" s="403"/>
      <c r="BG75" s="403">
        <f>FO!Q8</f>
        <v>0</v>
      </c>
      <c r="BH75" s="403"/>
      <c r="BI75" s="403"/>
      <c r="BJ75" s="403">
        <f t="shared" si="4"/>
        <v>0</v>
      </c>
      <c r="BK75" s="403"/>
      <c r="BL75" s="403"/>
    </row>
    <row r="76" spans="1:97" ht="15" thickBot="1" x14ac:dyDescent="0.4">
      <c r="B76" s="94"/>
      <c r="D76" s="84"/>
      <c r="E76" s="80">
        <v>36526</v>
      </c>
      <c r="F76" s="81">
        <v>36527</v>
      </c>
      <c r="G76" s="82">
        <v>4.1666666666666664E-2</v>
      </c>
      <c r="I76" s="472"/>
      <c r="J76" s="473"/>
      <c r="K76" s="473"/>
      <c r="L76" s="473"/>
      <c r="M76" s="473"/>
      <c r="N76" s="473"/>
      <c r="O76" s="473"/>
      <c r="P76" s="473"/>
      <c r="Q76" s="473"/>
      <c r="R76" s="473"/>
      <c r="S76" s="473"/>
      <c r="T76" s="473"/>
      <c r="U76" s="473"/>
      <c r="V76" s="473"/>
      <c r="W76" s="473"/>
      <c r="X76" s="473"/>
      <c r="Y76" s="473"/>
      <c r="Z76" s="473"/>
      <c r="AA76" s="473"/>
      <c r="AB76" s="473"/>
      <c r="AC76" s="473"/>
      <c r="AD76" s="473"/>
      <c r="AE76" s="474"/>
      <c r="AG76" s="404">
        <f>FO!M9</f>
        <v>0</v>
      </c>
      <c r="AH76" s="404"/>
      <c r="AI76" s="404"/>
      <c r="AJ76" s="404"/>
      <c r="AK76" s="404"/>
      <c r="AL76" s="404"/>
      <c r="AM76" s="404">
        <f>FO!N9</f>
        <v>0</v>
      </c>
      <c r="AN76" s="404"/>
      <c r="AO76" s="404"/>
      <c r="AP76" s="404"/>
      <c r="AQ76" s="404"/>
      <c r="AR76" s="404"/>
      <c r="AS76" s="404"/>
      <c r="AT76" s="404"/>
      <c r="AU76" s="404"/>
      <c r="AV76" s="404"/>
      <c r="AW76" s="404"/>
      <c r="AX76" s="475">
        <f>FO!O9</f>
        <v>0</v>
      </c>
      <c r="AY76" s="475"/>
      <c r="AZ76" s="475"/>
      <c r="BA76" s="475"/>
      <c r="BB76" s="475"/>
      <c r="BC76" s="475"/>
      <c r="BD76" s="403">
        <f>FO!P9</f>
        <v>0</v>
      </c>
      <c r="BE76" s="403"/>
      <c r="BF76" s="403"/>
      <c r="BG76" s="403">
        <f>FO!Q9</f>
        <v>0</v>
      </c>
      <c r="BH76" s="403"/>
      <c r="BI76" s="403"/>
      <c r="BJ76" s="403">
        <f t="shared" si="4"/>
        <v>0</v>
      </c>
      <c r="BK76" s="403"/>
      <c r="BL76" s="403"/>
    </row>
    <row r="77" spans="1:97" ht="15" thickBot="1" x14ac:dyDescent="0.4">
      <c r="B77" s="94"/>
      <c r="D77" s="85"/>
      <c r="E77" s="176">
        <v>36526</v>
      </c>
      <c r="F77" s="177">
        <v>36527</v>
      </c>
      <c r="G77" s="83">
        <v>4.1666666666666664E-2</v>
      </c>
      <c r="I77" s="472"/>
      <c r="J77" s="473"/>
      <c r="K77" s="473"/>
      <c r="L77" s="473"/>
      <c r="M77" s="473"/>
      <c r="N77" s="473"/>
      <c r="O77" s="473"/>
      <c r="P77" s="473"/>
      <c r="Q77" s="473"/>
      <c r="R77" s="473"/>
      <c r="S77" s="473"/>
      <c r="T77" s="473"/>
      <c r="U77" s="473"/>
      <c r="V77" s="473"/>
      <c r="W77" s="473"/>
      <c r="X77" s="473"/>
      <c r="Y77" s="473"/>
      <c r="Z77" s="473"/>
      <c r="AA77" s="473"/>
      <c r="AB77" s="473"/>
      <c r="AC77" s="473"/>
      <c r="AD77" s="473"/>
      <c r="AE77" s="474"/>
      <c r="AG77" s="404">
        <f>FO!A10</f>
        <v>0</v>
      </c>
      <c r="AH77" s="404"/>
      <c r="AI77" s="404"/>
      <c r="AJ77" s="404"/>
      <c r="AK77" s="404"/>
      <c r="AL77" s="404"/>
      <c r="AM77" s="404">
        <f>FO!N10</f>
        <v>0</v>
      </c>
      <c r="AN77" s="404"/>
      <c r="AO77" s="404"/>
      <c r="AP77" s="404"/>
      <c r="AQ77" s="404"/>
      <c r="AR77" s="404"/>
      <c r="AS77" s="404"/>
      <c r="AT77" s="404"/>
      <c r="AU77" s="404"/>
      <c r="AV77" s="404"/>
      <c r="AW77" s="404"/>
      <c r="AX77" s="475">
        <f>FO!O10</f>
        <v>0</v>
      </c>
      <c r="AY77" s="475"/>
      <c r="AZ77" s="475"/>
      <c r="BA77" s="475"/>
      <c r="BB77" s="475"/>
      <c r="BC77" s="475"/>
      <c r="BD77" s="403">
        <f>FO!P10</f>
        <v>0</v>
      </c>
      <c r="BE77" s="403"/>
      <c r="BF77" s="403"/>
      <c r="BG77" s="403">
        <f>FO!Q10</f>
        <v>0</v>
      </c>
      <c r="BH77" s="403"/>
      <c r="BI77" s="403"/>
      <c r="BJ77" s="403">
        <f t="shared" si="4"/>
        <v>0</v>
      </c>
      <c r="BK77" s="403"/>
      <c r="BL77" s="403"/>
      <c r="BN77" s="400">
        <f>SUM(BJ70:BL77)</f>
        <v>0</v>
      </c>
      <c r="BO77" s="401"/>
      <c r="BP77" s="402"/>
    </row>
    <row r="78" spans="1:97" ht="15" thickBot="1" x14ac:dyDescent="0.4">
      <c r="B78" s="94"/>
    </row>
    <row r="79" spans="1:97" ht="15" thickBot="1" x14ac:dyDescent="0.4">
      <c r="H79" s="397" t="s">
        <v>3</v>
      </c>
      <c r="I79" s="398"/>
      <c r="J79" s="398"/>
      <c r="K79" s="399"/>
      <c r="L79" s="397" t="s">
        <v>4</v>
      </c>
      <c r="M79" s="398"/>
      <c r="N79" s="398"/>
      <c r="O79" s="399"/>
      <c r="P79" s="397" t="s">
        <v>5</v>
      </c>
      <c r="Q79" s="398"/>
      <c r="R79" s="398"/>
      <c r="S79" s="399"/>
      <c r="T79" s="397" t="s">
        <v>6</v>
      </c>
      <c r="U79" s="398"/>
      <c r="V79" s="398"/>
      <c r="W79" s="399"/>
      <c r="X79" s="397" t="s">
        <v>7</v>
      </c>
      <c r="Y79" s="398"/>
      <c r="Z79" s="398"/>
      <c r="AA79" s="399"/>
      <c r="AB79" s="397" t="s">
        <v>8</v>
      </c>
      <c r="AC79" s="398"/>
      <c r="AD79" s="398"/>
      <c r="AE79" s="399"/>
      <c r="AF79" s="397" t="s">
        <v>9</v>
      </c>
      <c r="AG79" s="398"/>
      <c r="AH79" s="398"/>
      <c r="AI79" s="399"/>
      <c r="AJ79" s="397" t="s">
        <v>10</v>
      </c>
      <c r="AK79" s="398"/>
      <c r="AL79" s="398"/>
      <c r="AM79" s="399"/>
      <c r="AN79" s="397" t="s">
        <v>11</v>
      </c>
      <c r="AO79" s="398"/>
      <c r="AP79" s="398"/>
      <c r="AQ79" s="399"/>
      <c r="AR79" s="397" t="s">
        <v>12</v>
      </c>
      <c r="AS79" s="398"/>
      <c r="AT79" s="398"/>
      <c r="AU79" s="399"/>
      <c r="AV79" s="397" t="s">
        <v>13</v>
      </c>
      <c r="AW79" s="398"/>
      <c r="AX79" s="398"/>
      <c r="AY79" s="399"/>
      <c r="AZ79" s="397" t="s">
        <v>14</v>
      </c>
      <c r="BA79" s="398"/>
      <c r="BB79" s="398"/>
      <c r="BC79" s="399"/>
      <c r="BD79" s="397" t="s">
        <v>15</v>
      </c>
      <c r="BE79" s="398"/>
      <c r="BF79" s="398"/>
      <c r="BG79" s="399"/>
      <c r="BH79" s="397" t="s">
        <v>16</v>
      </c>
      <c r="BI79" s="398"/>
      <c r="BJ79" s="398"/>
      <c r="BK79" s="399"/>
      <c r="BL79" s="397" t="s">
        <v>17</v>
      </c>
      <c r="BM79" s="398"/>
      <c r="BN79" s="398"/>
      <c r="BO79" s="399"/>
      <c r="BP79" s="397" t="s">
        <v>18</v>
      </c>
      <c r="BQ79" s="398"/>
      <c r="BR79" s="398"/>
      <c r="BS79" s="399"/>
      <c r="BT79" s="397" t="s">
        <v>19</v>
      </c>
      <c r="BU79" s="398"/>
      <c r="BV79" s="398"/>
      <c r="BW79" s="399"/>
      <c r="BX79" s="397" t="s">
        <v>20</v>
      </c>
      <c r="BY79" s="398"/>
      <c r="BZ79" s="398"/>
      <c r="CA79" s="399"/>
    </row>
    <row r="80" spans="1:97" x14ac:dyDescent="0.35">
      <c r="B80" s="388">
        <v>10</v>
      </c>
      <c r="C80" s="389"/>
      <c r="D80" s="389"/>
      <c r="E80" s="389"/>
      <c r="F80" s="389"/>
      <c r="G80" s="390"/>
      <c r="H80" s="53">
        <f t="shared" ref="H80:W95" si="5">COUNTIF(H$5:H$65,$B80)</f>
        <v>0</v>
      </c>
      <c r="I80" s="53">
        <f t="shared" si="5"/>
        <v>0</v>
      </c>
      <c r="J80" s="53">
        <f t="shared" si="5"/>
        <v>0</v>
      </c>
      <c r="K80" s="53">
        <f t="shared" si="5"/>
        <v>0</v>
      </c>
      <c r="L80" s="53">
        <f t="shared" si="5"/>
        <v>0</v>
      </c>
      <c r="M80" s="53">
        <f t="shared" si="5"/>
        <v>0</v>
      </c>
      <c r="N80" s="53">
        <f t="shared" si="5"/>
        <v>0</v>
      </c>
      <c r="O80" s="53">
        <f t="shared" si="5"/>
        <v>0</v>
      </c>
      <c r="P80" s="53">
        <f t="shared" si="5"/>
        <v>0</v>
      </c>
      <c r="Q80" s="53">
        <f t="shared" si="5"/>
        <v>0</v>
      </c>
      <c r="R80" s="53">
        <f t="shared" si="5"/>
        <v>0</v>
      </c>
      <c r="S80" s="53">
        <f t="shared" si="5"/>
        <v>0</v>
      </c>
      <c r="T80" s="53">
        <f t="shared" si="5"/>
        <v>0</v>
      </c>
      <c r="U80" s="53">
        <f t="shared" si="5"/>
        <v>0</v>
      </c>
      <c r="V80" s="53">
        <f t="shared" si="5"/>
        <v>0</v>
      </c>
      <c r="W80" s="53">
        <f t="shared" si="5"/>
        <v>0</v>
      </c>
      <c r="X80" s="53">
        <f t="shared" ref="X80:AM95" si="6">COUNTIF(X$5:X$65,$B80)</f>
        <v>0</v>
      </c>
      <c r="Y80" s="53">
        <f t="shared" si="6"/>
        <v>0</v>
      </c>
      <c r="Z80" s="53">
        <f t="shared" si="6"/>
        <v>0</v>
      </c>
      <c r="AA80" s="53">
        <f t="shared" si="6"/>
        <v>0</v>
      </c>
      <c r="AB80" s="53">
        <f t="shared" si="6"/>
        <v>0</v>
      </c>
      <c r="AC80" s="53">
        <f t="shared" si="6"/>
        <v>0</v>
      </c>
      <c r="AD80" s="53">
        <f t="shared" si="6"/>
        <v>0</v>
      </c>
      <c r="AE80" s="53">
        <f t="shared" si="6"/>
        <v>0</v>
      </c>
      <c r="AF80" s="53">
        <f t="shared" si="6"/>
        <v>0</v>
      </c>
      <c r="AG80" s="53">
        <f t="shared" si="6"/>
        <v>0</v>
      </c>
      <c r="AH80" s="53">
        <f t="shared" si="6"/>
        <v>0</v>
      </c>
      <c r="AI80" s="53">
        <f t="shared" si="6"/>
        <v>0</v>
      </c>
      <c r="AJ80" s="53">
        <f t="shared" si="6"/>
        <v>0</v>
      </c>
      <c r="AK80" s="53">
        <f t="shared" si="6"/>
        <v>0</v>
      </c>
      <c r="AL80" s="53">
        <f t="shared" si="6"/>
        <v>0</v>
      </c>
      <c r="AM80" s="53">
        <f t="shared" si="6"/>
        <v>0</v>
      </c>
      <c r="AN80" s="53">
        <f t="shared" ref="AN80:BC95" si="7">COUNTIF(AN$5:AN$65,$B80)</f>
        <v>0</v>
      </c>
      <c r="AO80" s="53">
        <f t="shared" si="7"/>
        <v>0</v>
      </c>
      <c r="AP80" s="53">
        <f t="shared" si="7"/>
        <v>0</v>
      </c>
      <c r="AQ80" s="53">
        <f t="shared" si="7"/>
        <v>0</v>
      </c>
      <c r="AR80" s="53">
        <f t="shared" si="7"/>
        <v>0</v>
      </c>
      <c r="AS80" s="53">
        <f t="shared" si="7"/>
        <v>0</v>
      </c>
      <c r="AT80" s="53">
        <f t="shared" si="7"/>
        <v>0</v>
      </c>
      <c r="AU80" s="53">
        <f t="shared" si="7"/>
        <v>0</v>
      </c>
      <c r="AV80" s="53">
        <f t="shared" si="7"/>
        <v>0</v>
      </c>
      <c r="AW80" s="53">
        <f t="shared" si="7"/>
        <v>0</v>
      </c>
      <c r="AX80" s="53">
        <f t="shared" si="7"/>
        <v>0</v>
      </c>
      <c r="AY80" s="53">
        <f t="shared" si="7"/>
        <v>0</v>
      </c>
      <c r="AZ80" s="53">
        <f t="shared" si="7"/>
        <v>0</v>
      </c>
      <c r="BA80" s="53">
        <f t="shared" si="7"/>
        <v>0</v>
      </c>
      <c r="BB80" s="53">
        <f t="shared" si="7"/>
        <v>0</v>
      </c>
      <c r="BC80" s="171">
        <f t="shared" si="7"/>
        <v>0</v>
      </c>
      <c r="BD80" s="169">
        <f t="shared" ref="BD80:BS95" si="8">COUNTIF(BD$5:BD$65,$B80)</f>
        <v>0</v>
      </c>
      <c r="BE80" s="53">
        <f t="shared" si="8"/>
        <v>0</v>
      </c>
      <c r="BF80" s="53">
        <f t="shared" si="8"/>
        <v>0</v>
      </c>
      <c r="BG80" s="53">
        <f t="shared" si="8"/>
        <v>0</v>
      </c>
      <c r="BH80" s="53">
        <f t="shared" si="8"/>
        <v>0</v>
      </c>
      <c r="BI80" s="53">
        <f t="shared" si="8"/>
        <v>0</v>
      </c>
      <c r="BJ80" s="53">
        <f t="shared" si="8"/>
        <v>0</v>
      </c>
      <c r="BK80" s="53">
        <f t="shared" si="8"/>
        <v>0</v>
      </c>
      <c r="BL80" s="53">
        <f t="shared" si="8"/>
        <v>0</v>
      </c>
      <c r="BM80" s="53">
        <f t="shared" si="8"/>
        <v>0</v>
      </c>
      <c r="BN80" s="53">
        <f t="shared" si="8"/>
        <v>0</v>
      </c>
      <c r="BO80" s="53">
        <f t="shared" si="8"/>
        <v>0</v>
      </c>
      <c r="BP80" s="53">
        <f t="shared" si="8"/>
        <v>0</v>
      </c>
      <c r="BQ80" s="53">
        <f t="shared" si="8"/>
        <v>0</v>
      </c>
      <c r="BR80" s="53">
        <f t="shared" si="8"/>
        <v>0</v>
      </c>
      <c r="BS80" s="53">
        <f t="shared" si="8"/>
        <v>0</v>
      </c>
      <c r="BT80" s="53">
        <f t="shared" ref="BP80:CA95" si="9">COUNTIF(BT$5:BT$65,$B80)</f>
        <v>0</v>
      </c>
      <c r="BU80" s="53">
        <f t="shared" si="9"/>
        <v>0</v>
      </c>
      <c r="BV80" s="53">
        <f t="shared" si="9"/>
        <v>0</v>
      </c>
      <c r="BW80" s="53">
        <f t="shared" si="9"/>
        <v>0</v>
      </c>
      <c r="BX80" s="53">
        <f t="shared" si="9"/>
        <v>0</v>
      </c>
      <c r="BY80" s="53">
        <f t="shared" si="9"/>
        <v>0</v>
      </c>
      <c r="BZ80" s="53">
        <f t="shared" si="9"/>
        <v>0</v>
      </c>
      <c r="CA80" s="53">
        <f t="shared" si="9"/>
        <v>0</v>
      </c>
    </row>
    <row r="81" spans="2:79" x14ac:dyDescent="0.35">
      <c r="B81" s="388">
        <v>11</v>
      </c>
      <c r="C81" s="389"/>
      <c r="D81" s="389"/>
      <c r="E81" s="389"/>
      <c r="F81" s="389"/>
      <c r="G81" s="390"/>
      <c r="H81" s="53">
        <f t="shared" si="5"/>
        <v>0</v>
      </c>
      <c r="I81" s="53">
        <f t="shared" si="5"/>
        <v>0</v>
      </c>
      <c r="J81" s="53">
        <f t="shared" si="5"/>
        <v>0</v>
      </c>
      <c r="K81" s="53">
        <f t="shared" si="5"/>
        <v>0</v>
      </c>
      <c r="L81" s="53">
        <f t="shared" si="5"/>
        <v>0</v>
      </c>
      <c r="M81" s="53">
        <f t="shared" si="5"/>
        <v>0</v>
      </c>
      <c r="N81" s="53">
        <f t="shared" si="5"/>
        <v>0</v>
      </c>
      <c r="O81" s="53">
        <f t="shared" si="5"/>
        <v>0</v>
      </c>
      <c r="P81" s="53">
        <f t="shared" si="5"/>
        <v>0</v>
      </c>
      <c r="Q81" s="53">
        <f t="shared" si="5"/>
        <v>0</v>
      </c>
      <c r="R81" s="53">
        <f t="shared" si="5"/>
        <v>0</v>
      </c>
      <c r="S81" s="53">
        <f t="shared" si="5"/>
        <v>0</v>
      </c>
      <c r="T81" s="53">
        <f t="shared" si="5"/>
        <v>0</v>
      </c>
      <c r="U81" s="53">
        <f t="shared" si="5"/>
        <v>0</v>
      </c>
      <c r="V81" s="53">
        <f t="shared" si="5"/>
        <v>0</v>
      </c>
      <c r="W81" s="53">
        <f t="shared" si="5"/>
        <v>0</v>
      </c>
      <c r="X81" s="53">
        <f t="shared" si="6"/>
        <v>0</v>
      </c>
      <c r="Y81" s="53">
        <f t="shared" si="6"/>
        <v>0</v>
      </c>
      <c r="Z81" s="53">
        <f t="shared" si="6"/>
        <v>0</v>
      </c>
      <c r="AA81" s="53">
        <f t="shared" si="6"/>
        <v>0</v>
      </c>
      <c r="AB81" s="53">
        <f t="shared" si="6"/>
        <v>0</v>
      </c>
      <c r="AC81" s="53">
        <f t="shared" si="6"/>
        <v>0</v>
      </c>
      <c r="AD81" s="53">
        <f t="shared" si="6"/>
        <v>0</v>
      </c>
      <c r="AE81" s="53">
        <f t="shared" si="6"/>
        <v>0</v>
      </c>
      <c r="AF81" s="53">
        <f t="shared" si="6"/>
        <v>0</v>
      </c>
      <c r="AG81" s="53">
        <f t="shared" si="6"/>
        <v>0</v>
      </c>
      <c r="AH81" s="53">
        <f t="shared" si="6"/>
        <v>0</v>
      </c>
      <c r="AI81" s="53">
        <f t="shared" si="6"/>
        <v>0</v>
      </c>
      <c r="AJ81" s="53">
        <f t="shared" si="6"/>
        <v>1</v>
      </c>
      <c r="AK81" s="53">
        <f t="shared" si="6"/>
        <v>1</v>
      </c>
      <c r="AL81" s="53">
        <f t="shared" si="6"/>
        <v>1</v>
      </c>
      <c r="AM81" s="53">
        <f t="shared" si="6"/>
        <v>1</v>
      </c>
      <c r="AN81" s="53">
        <f t="shared" si="7"/>
        <v>1</v>
      </c>
      <c r="AO81" s="53">
        <f t="shared" si="7"/>
        <v>1</v>
      </c>
      <c r="AP81" s="53">
        <f t="shared" si="7"/>
        <v>1</v>
      </c>
      <c r="AQ81" s="53">
        <f t="shared" si="7"/>
        <v>1</v>
      </c>
      <c r="AR81" s="53">
        <f t="shared" si="7"/>
        <v>0</v>
      </c>
      <c r="AS81" s="53">
        <f t="shared" si="7"/>
        <v>0</v>
      </c>
      <c r="AT81" s="53">
        <f t="shared" si="7"/>
        <v>0</v>
      </c>
      <c r="AU81" s="53">
        <f t="shared" si="7"/>
        <v>0</v>
      </c>
      <c r="AV81" s="53">
        <f t="shared" si="7"/>
        <v>1</v>
      </c>
      <c r="AW81" s="53">
        <f t="shared" si="7"/>
        <v>1</v>
      </c>
      <c r="AX81" s="53">
        <f t="shared" si="7"/>
        <v>1</v>
      </c>
      <c r="AY81" s="53">
        <f t="shared" si="7"/>
        <v>1</v>
      </c>
      <c r="AZ81" s="53">
        <f t="shared" si="7"/>
        <v>1</v>
      </c>
      <c r="BA81" s="53">
        <f t="shared" si="7"/>
        <v>1</v>
      </c>
      <c r="BB81" s="53">
        <f t="shared" si="7"/>
        <v>1</v>
      </c>
      <c r="BC81" s="53">
        <f t="shared" si="7"/>
        <v>1</v>
      </c>
      <c r="BD81" s="170">
        <f t="shared" si="8"/>
        <v>1</v>
      </c>
      <c r="BE81" s="53">
        <f t="shared" si="8"/>
        <v>1</v>
      </c>
      <c r="BF81" s="53">
        <f t="shared" si="8"/>
        <v>1</v>
      </c>
      <c r="BG81" s="53">
        <f t="shared" si="8"/>
        <v>1</v>
      </c>
      <c r="BH81" s="53">
        <f t="shared" si="8"/>
        <v>0</v>
      </c>
      <c r="BI81" s="53">
        <f t="shared" si="8"/>
        <v>0</v>
      </c>
      <c r="BJ81" s="53">
        <f t="shared" si="8"/>
        <v>0</v>
      </c>
      <c r="BK81" s="53">
        <f t="shared" si="8"/>
        <v>0</v>
      </c>
      <c r="BL81" s="53">
        <f t="shared" si="8"/>
        <v>0</v>
      </c>
      <c r="BM81" s="53">
        <f t="shared" si="8"/>
        <v>0</v>
      </c>
      <c r="BN81" s="53">
        <f t="shared" si="8"/>
        <v>0</v>
      </c>
      <c r="BO81" s="53">
        <f t="shared" si="8"/>
        <v>0</v>
      </c>
      <c r="BP81" s="53">
        <f t="shared" si="9"/>
        <v>0</v>
      </c>
      <c r="BQ81" s="53">
        <f t="shared" si="9"/>
        <v>0</v>
      </c>
      <c r="BR81" s="53">
        <f t="shared" si="9"/>
        <v>0</v>
      </c>
      <c r="BS81" s="53">
        <f t="shared" si="9"/>
        <v>0</v>
      </c>
      <c r="BT81" s="53">
        <f t="shared" si="9"/>
        <v>0</v>
      </c>
      <c r="BU81" s="53">
        <f t="shared" si="9"/>
        <v>0</v>
      </c>
      <c r="BV81" s="53">
        <f t="shared" si="9"/>
        <v>0</v>
      </c>
      <c r="BW81" s="53">
        <f t="shared" si="9"/>
        <v>0</v>
      </c>
      <c r="BX81" s="53">
        <f t="shared" si="9"/>
        <v>0</v>
      </c>
      <c r="BY81" s="53">
        <f t="shared" si="9"/>
        <v>0</v>
      </c>
      <c r="BZ81" s="53">
        <f t="shared" si="9"/>
        <v>0</v>
      </c>
      <c r="CA81" s="53">
        <f t="shared" si="9"/>
        <v>0</v>
      </c>
    </row>
    <row r="82" spans="2:79" x14ac:dyDescent="0.35">
      <c r="B82" s="388">
        <v>12</v>
      </c>
      <c r="C82" s="389"/>
      <c r="D82" s="389"/>
      <c r="E82" s="389"/>
      <c r="F82" s="389"/>
      <c r="G82" s="390"/>
      <c r="H82" s="53">
        <f t="shared" si="5"/>
        <v>0</v>
      </c>
      <c r="I82" s="53">
        <f t="shared" si="5"/>
        <v>0</v>
      </c>
      <c r="J82" s="53">
        <f t="shared" si="5"/>
        <v>0</v>
      </c>
      <c r="K82" s="53">
        <f t="shared" si="5"/>
        <v>0</v>
      </c>
      <c r="L82" s="53">
        <f t="shared" si="5"/>
        <v>0</v>
      </c>
      <c r="M82" s="53">
        <f t="shared" si="5"/>
        <v>0</v>
      </c>
      <c r="N82" s="53">
        <f t="shared" si="5"/>
        <v>0</v>
      </c>
      <c r="O82" s="53">
        <f t="shared" si="5"/>
        <v>0</v>
      </c>
      <c r="P82" s="53">
        <f t="shared" si="5"/>
        <v>0</v>
      </c>
      <c r="Q82" s="53">
        <f t="shared" si="5"/>
        <v>0</v>
      </c>
      <c r="R82" s="53">
        <f t="shared" si="5"/>
        <v>0</v>
      </c>
      <c r="S82" s="53">
        <f t="shared" si="5"/>
        <v>0</v>
      </c>
      <c r="T82" s="53">
        <f t="shared" si="5"/>
        <v>0</v>
      </c>
      <c r="U82" s="53">
        <f t="shared" si="5"/>
        <v>0</v>
      </c>
      <c r="V82" s="53">
        <f t="shared" si="5"/>
        <v>0</v>
      </c>
      <c r="W82" s="53">
        <f t="shared" si="5"/>
        <v>0</v>
      </c>
      <c r="X82" s="53">
        <f t="shared" si="6"/>
        <v>0</v>
      </c>
      <c r="Y82" s="53">
        <f t="shared" si="6"/>
        <v>0</v>
      </c>
      <c r="Z82" s="53">
        <f t="shared" si="6"/>
        <v>0</v>
      </c>
      <c r="AA82" s="53">
        <f t="shared" si="6"/>
        <v>0</v>
      </c>
      <c r="AB82" s="53">
        <f t="shared" si="6"/>
        <v>0</v>
      </c>
      <c r="AC82" s="53">
        <f t="shared" si="6"/>
        <v>0</v>
      </c>
      <c r="AD82" s="53">
        <f t="shared" si="6"/>
        <v>0</v>
      </c>
      <c r="AE82" s="53">
        <f t="shared" si="6"/>
        <v>0</v>
      </c>
      <c r="AF82" s="53">
        <f t="shared" si="6"/>
        <v>0</v>
      </c>
      <c r="AG82" s="53">
        <f t="shared" si="6"/>
        <v>0</v>
      </c>
      <c r="AH82" s="53">
        <f t="shared" si="6"/>
        <v>0</v>
      </c>
      <c r="AI82" s="53">
        <f t="shared" si="6"/>
        <v>0</v>
      </c>
      <c r="AJ82" s="53">
        <f t="shared" si="6"/>
        <v>1</v>
      </c>
      <c r="AK82" s="53">
        <f t="shared" si="6"/>
        <v>1</v>
      </c>
      <c r="AL82" s="53">
        <f t="shared" si="6"/>
        <v>1</v>
      </c>
      <c r="AM82" s="53">
        <f t="shared" si="6"/>
        <v>1</v>
      </c>
      <c r="AN82" s="53">
        <f t="shared" si="7"/>
        <v>1</v>
      </c>
      <c r="AO82" s="53">
        <f t="shared" si="7"/>
        <v>1</v>
      </c>
      <c r="AP82" s="53">
        <f t="shared" si="7"/>
        <v>1</v>
      </c>
      <c r="AQ82" s="53">
        <f t="shared" si="7"/>
        <v>1</v>
      </c>
      <c r="AR82" s="53">
        <f t="shared" si="7"/>
        <v>0</v>
      </c>
      <c r="AS82" s="53">
        <f t="shared" si="7"/>
        <v>0</v>
      </c>
      <c r="AT82" s="53">
        <f t="shared" si="7"/>
        <v>0</v>
      </c>
      <c r="AU82" s="53">
        <f t="shared" si="7"/>
        <v>0</v>
      </c>
      <c r="AV82" s="53">
        <f t="shared" si="7"/>
        <v>1</v>
      </c>
      <c r="AW82" s="53">
        <f t="shared" si="7"/>
        <v>1</v>
      </c>
      <c r="AX82" s="53">
        <f t="shared" si="7"/>
        <v>1</v>
      </c>
      <c r="AY82" s="53">
        <f t="shared" si="7"/>
        <v>1</v>
      </c>
      <c r="AZ82" s="53">
        <f t="shared" si="7"/>
        <v>1</v>
      </c>
      <c r="BA82" s="53">
        <f t="shared" si="7"/>
        <v>1</v>
      </c>
      <c r="BB82" s="53">
        <f t="shared" si="7"/>
        <v>1</v>
      </c>
      <c r="BC82" s="53">
        <f t="shared" si="7"/>
        <v>1</v>
      </c>
      <c r="BD82" s="170">
        <f t="shared" si="8"/>
        <v>1</v>
      </c>
      <c r="BE82" s="53">
        <f t="shared" si="8"/>
        <v>1</v>
      </c>
      <c r="BF82" s="53">
        <f t="shared" si="8"/>
        <v>1</v>
      </c>
      <c r="BG82" s="53">
        <f t="shared" si="8"/>
        <v>1</v>
      </c>
      <c r="BH82" s="53">
        <f t="shared" si="8"/>
        <v>0</v>
      </c>
      <c r="BI82" s="53">
        <f t="shared" si="8"/>
        <v>0</v>
      </c>
      <c r="BJ82" s="53">
        <f t="shared" si="8"/>
        <v>0</v>
      </c>
      <c r="BK82" s="53">
        <f t="shared" si="8"/>
        <v>0</v>
      </c>
      <c r="BL82" s="53">
        <f t="shared" si="8"/>
        <v>0</v>
      </c>
      <c r="BM82" s="53">
        <f t="shared" si="8"/>
        <v>0</v>
      </c>
      <c r="BN82" s="53">
        <f t="shared" si="8"/>
        <v>0</v>
      </c>
      <c r="BO82" s="53">
        <f t="shared" si="8"/>
        <v>0</v>
      </c>
      <c r="BP82" s="53">
        <f t="shared" si="9"/>
        <v>0</v>
      </c>
      <c r="BQ82" s="53">
        <f t="shared" si="9"/>
        <v>0</v>
      </c>
      <c r="BR82" s="53">
        <f t="shared" si="9"/>
        <v>0</v>
      </c>
      <c r="BS82" s="53">
        <f t="shared" si="9"/>
        <v>0</v>
      </c>
      <c r="BT82" s="53">
        <f t="shared" si="9"/>
        <v>0</v>
      </c>
      <c r="BU82" s="53">
        <f t="shared" si="9"/>
        <v>0</v>
      </c>
      <c r="BV82" s="53">
        <f t="shared" si="9"/>
        <v>0</v>
      </c>
      <c r="BW82" s="53">
        <f t="shared" si="9"/>
        <v>0</v>
      </c>
      <c r="BX82" s="53">
        <f t="shared" si="9"/>
        <v>0</v>
      </c>
      <c r="BY82" s="53">
        <f t="shared" si="9"/>
        <v>0</v>
      </c>
      <c r="BZ82" s="53">
        <f t="shared" si="9"/>
        <v>0</v>
      </c>
      <c r="CA82" s="53">
        <f t="shared" si="9"/>
        <v>0</v>
      </c>
    </row>
    <row r="83" spans="2:79" x14ac:dyDescent="0.35">
      <c r="B83" s="388">
        <v>13</v>
      </c>
      <c r="C83" s="389"/>
      <c r="D83" s="389"/>
      <c r="E83" s="389"/>
      <c r="F83" s="389"/>
      <c r="G83" s="390"/>
      <c r="H83" s="53">
        <f t="shared" si="5"/>
        <v>0</v>
      </c>
      <c r="I83" s="53">
        <f t="shared" si="5"/>
        <v>0</v>
      </c>
      <c r="J83" s="53">
        <f t="shared" si="5"/>
        <v>0</v>
      </c>
      <c r="K83" s="53">
        <f t="shared" si="5"/>
        <v>0</v>
      </c>
      <c r="L83" s="53">
        <f t="shared" si="5"/>
        <v>0</v>
      </c>
      <c r="M83" s="53">
        <f t="shared" si="5"/>
        <v>0</v>
      </c>
      <c r="N83" s="53">
        <f t="shared" si="5"/>
        <v>0</v>
      </c>
      <c r="O83" s="53">
        <f t="shared" si="5"/>
        <v>0</v>
      </c>
      <c r="P83" s="53">
        <f t="shared" si="5"/>
        <v>0</v>
      </c>
      <c r="Q83" s="53">
        <f t="shared" si="5"/>
        <v>0</v>
      </c>
      <c r="R83" s="53">
        <f t="shared" si="5"/>
        <v>0</v>
      </c>
      <c r="S83" s="53">
        <f t="shared" si="5"/>
        <v>0</v>
      </c>
      <c r="T83" s="53">
        <f t="shared" si="5"/>
        <v>0</v>
      </c>
      <c r="U83" s="53">
        <f t="shared" si="5"/>
        <v>0</v>
      </c>
      <c r="V83" s="53">
        <f t="shared" si="5"/>
        <v>0</v>
      </c>
      <c r="W83" s="53">
        <f t="shared" si="5"/>
        <v>0</v>
      </c>
      <c r="X83" s="53">
        <f t="shared" si="6"/>
        <v>0</v>
      </c>
      <c r="Y83" s="53">
        <f t="shared" si="6"/>
        <v>0</v>
      </c>
      <c r="Z83" s="53">
        <f t="shared" si="6"/>
        <v>0</v>
      </c>
      <c r="AA83" s="53">
        <f t="shared" si="6"/>
        <v>0</v>
      </c>
      <c r="AB83" s="53">
        <f t="shared" si="6"/>
        <v>0</v>
      </c>
      <c r="AC83" s="53">
        <f t="shared" si="6"/>
        <v>0</v>
      </c>
      <c r="AD83" s="53">
        <f t="shared" si="6"/>
        <v>0</v>
      </c>
      <c r="AE83" s="53">
        <f t="shared" si="6"/>
        <v>0</v>
      </c>
      <c r="AF83" s="53">
        <f t="shared" si="6"/>
        <v>0</v>
      </c>
      <c r="AG83" s="53">
        <f t="shared" si="6"/>
        <v>0</v>
      </c>
      <c r="AH83" s="53">
        <f t="shared" si="6"/>
        <v>0</v>
      </c>
      <c r="AI83" s="53">
        <f t="shared" si="6"/>
        <v>0</v>
      </c>
      <c r="AJ83" s="53">
        <f t="shared" si="6"/>
        <v>0</v>
      </c>
      <c r="AK83" s="53">
        <f t="shared" si="6"/>
        <v>0</v>
      </c>
      <c r="AL83" s="53">
        <f t="shared" si="6"/>
        <v>0</v>
      </c>
      <c r="AM83" s="53">
        <f t="shared" si="6"/>
        <v>0</v>
      </c>
      <c r="AN83" s="53">
        <f t="shared" si="7"/>
        <v>0</v>
      </c>
      <c r="AO83" s="53">
        <f t="shared" si="7"/>
        <v>0</v>
      </c>
      <c r="AP83" s="53">
        <f t="shared" si="7"/>
        <v>0</v>
      </c>
      <c r="AQ83" s="53">
        <f t="shared" si="7"/>
        <v>0</v>
      </c>
      <c r="AR83" s="53">
        <f t="shared" si="7"/>
        <v>0</v>
      </c>
      <c r="AS83" s="53">
        <f t="shared" si="7"/>
        <v>0</v>
      </c>
      <c r="AT83" s="53">
        <f t="shared" si="7"/>
        <v>0</v>
      </c>
      <c r="AU83" s="53">
        <f t="shared" si="7"/>
        <v>0</v>
      </c>
      <c r="AV83" s="53">
        <f t="shared" si="7"/>
        <v>0</v>
      </c>
      <c r="AW83" s="53">
        <f t="shared" si="7"/>
        <v>0</v>
      </c>
      <c r="AX83" s="53">
        <f t="shared" si="7"/>
        <v>0</v>
      </c>
      <c r="AY83" s="53">
        <f t="shared" si="7"/>
        <v>0</v>
      </c>
      <c r="AZ83" s="53">
        <f t="shared" si="7"/>
        <v>0</v>
      </c>
      <c r="BA83" s="53">
        <f t="shared" si="7"/>
        <v>0</v>
      </c>
      <c r="BB83" s="53">
        <f t="shared" si="7"/>
        <v>0</v>
      </c>
      <c r="BC83" s="53">
        <f t="shared" si="7"/>
        <v>0</v>
      </c>
      <c r="BD83" s="170">
        <f t="shared" si="8"/>
        <v>0</v>
      </c>
      <c r="BE83" s="53">
        <f t="shared" si="8"/>
        <v>0</v>
      </c>
      <c r="BF83" s="53">
        <f t="shared" si="8"/>
        <v>0</v>
      </c>
      <c r="BG83" s="53">
        <f t="shared" si="8"/>
        <v>0</v>
      </c>
      <c r="BH83" s="53">
        <f t="shared" si="8"/>
        <v>0</v>
      </c>
      <c r="BI83" s="53">
        <f t="shared" si="8"/>
        <v>0</v>
      </c>
      <c r="BJ83" s="53">
        <f t="shared" si="8"/>
        <v>0</v>
      </c>
      <c r="BK83" s="53">
        <f t="shared" si="8"/>
        <v>0</v>
      </c>
      <c r="BL83" s="53">
        <f t="shared" si="8"/>
        <v>0</v>
      </c>
      <c r="BM83" s="53">
        <f t="shared" si="8"/>
        <v>0</v>
      </c>
      <c r="BN83" s="53">
        <f t="shared" si="8"/>
        <v>0</v>
      </c>
      <c r="BO83" s="53">
        <f t="shared" si="8"/>
        <v>0</v>
      </c>
      <c r="BP83" s="53">
        <f t="shared" si="9"/>
        <v>0</v>
      </c>
      <c r="BQ83" s="53">
        <f t="shared" si="9"/>
        <v>0</v>
      </c>
      <c r="BR83" s="53">
        <f t="shared" si="9"/>
        <v>0</v>
      </c>
      <c r="BS83" s="53">
        <f t="shared" si="9"/>
        <v>0</v>
      </c>
      <c r="BT83" s="53">
        <f t="shared" si="9"/>
        <v>0</v>
      </c>
      <c r="BU83" s="53">
        <f t="shared" si="9"/>
        <v>0</v>
      </c>
      <c r="BV83" s="53">
        <f t="shared" si="9"/>
        <v>0</v>
      </c>
      <c r="BW83" s="53">
        <f t="shared" si="9"/>
        <v>0</v>
      </c>
      <c r="BX83" s="53">
        <f t="shared" si="9"/>
        <v>0</v>
      </c>
      <c r="BY83" s="53">
        <f t="shared" si="9"/>
        <v>0</v>
      </c>
      <c r="BZ83" s="53">
        <f t="shared" si="9"/>
        <v>0</v>
      </c>
      <c r="CA83" s="53">
        <f t="shared" si="9"/>
        <v>0</v>
      </c>
    </row>
    <row r="84" spans="2:79" x14ac:dyDescent="0.35">
      <c r="B84" s="391">
        <v>20</v>
      </c>
      <c r="C84" s="392"/>
      <c r="D84" s="392"/>
      <c r="E84" s="392"/>
      <c r="F84" s="392"/>
      <c r="G84" s="393"/>
      <c r="H84" s="53">
        <f t="shared" si="5"/>
        <v>0</v>
      </c>
      <c r="I84" s="53">
        <f t="shared" si="5"/>
        <v>0</v>
      </c>
      <c r="J84" s="53">
        <f t="shared" si="5"/>
        <v>0</v>
      </c>
      <c r="K84" s="53">
        <f t="shared" si="5"/>
        <v>0</v>
      </c>
      <c r="L84" s="53">
        <f t="shared" si="5"/>
        <v>0</v>
      </c>
      <c r="M84" s="53">
        <f t="shared" si="5"/>
        <v>0</v>
      </c>
      <c r="N84" s="53">
        <f t="shared" si="5"/>
        <v>0</v>
      </c>
      <c r="O84" s="53">
        <f t="shared" si="5"/>
        <v>0</v>
      </c>
      <c r="P84" s="53">
        <f t="shared" si="5"/>
        <v>0</v>
      </c>
      <c r="Q84" s="53">
        <f t="shared" si="5"/>
        <v>0</v>
      </c>
      <c r="R84" s="53">
        <f t="shared" si="5"/>
        <v>0</v>
      </c>
      <c r="S84" s="53">
        <f t="shared" si="5"/>
        <v>0</v>
      </c>
      <c r="T84" s="53">
        <f t="shared" si="5"/>
        <v>0</v>
      </c>
      <c r="U84" s="53">
        <f t="shared" si="5"/>
        <v>0</v>
      </c>
      <c r="V84" s="53">
        <f t="shared" si="5"/>
        <v>0</v>
      </c>
      <c r="W84" s="53">
        <f t="shared" si="5"/>
        <v>0</v>
      </c>
      <c r="X84" s="53">
        <f t="shared" si="6"/>
        <v>0</v>
      </c>
      <c r="Y84" s="53">
        <f t="shared" si="6"/>
        <v>0</v>
      </c>
      <c r="Z84" s="53">
        <f t="shared" si="6"/>
        <v>0</v>
      </c>
      <c r="AA84" s="53">
        <f t="shared" si="6"/>
        <v>0</v>
      </c>
      <c r="AB84" s="53">
        <f t="shared" si="6"/>
        <v>0</v>
      </c>
      <c r="AC84" s="53">
        <f t="shared" si="6"/>
        <v>0</v>
      </c>
      <c r="AD84" s="53">
        <f t="shared" si="6"/>
        <v>0</v>
      </c>
      <c r="AE84" s="53">
        <f t="shared" si="6"/>
        <v>0</v>
      </c>
      <c r="AF84" s="53">
        <f t="shared" si="6"/>
        <v>0</v>
      </c>
      <c r="AG84" s="53">
        <f t="shared" si="6"/>
        <v>0</v>
      </c>
      <c r="AH84" s="53">
        <f t="shared" si="6"/>
        <v>0</v>
      </c>
      <c r="AI84" s="53">
        <f t="shared" si="6"/>
        <v>0</v>
      </c>
      <c r="AJ84" s="53">
        <f t="shared" si="6"/>
        <v>0</v>
      </c>
      <c r="AK84" s="53">
        <f t="shared" si="6"/>
        <v>0</v>
      </c>
      <c r="AL84" s="53">
        <f t="shared" si="6"/>
        <v>0</v>
      </c>
      <c r="AM84" s="53">
        <f t="shared" si="6"/>
        <v>0</v>
      </c>
      <c r="AN84" s="53">
        <f t="shared" si="7"/>
        <v>0</v>
      </c>
      <c r="AO84" s="53">
        <f t="shared" si="7"/>
        <v>0</v>
      </c>
      <c r="AP84" s="53">
        <f t="shared" si="7"/>
        <v>0</v>
      </c>
      <c r="AQ84" s="53">
        <f t="shared" si="7"/>
        <v>0</v>
      </c>
      <c r="AR84" s="53">
        <f t="shared" si="7"/>
        <v>0</v>
      </c>
      <c r="AS84" s="53">
        <f t="shared" si="7"/>
        <v>0</v>
      </c>
      <c r="AT84" s="53">
        <f t="shared" si="7"/>
        <v>0</v>
      </c>
      <c r="AU84" s="53">
        <f t="shared" si="7"/>
        <v>0</v>
      </c>
      <c r="AV84" s="53">
        <f t="shared" si="7"/>
        <v>1</v>
      </c>
      <c r="AW84" s="53">
        <f t="shared" si="7"/>
        <v>1</v>
      </c>
      <c r="AX84" s="53">
        <f t="shared" si="7"/>
        <v>1</v>
      </c>
      <c r="AY84" s="53">
        <f t="shared" si="7"/>
        <v>1</v>
      </c>
      <c r="AZ84" s="53">
        <f t="shared" si="7"/>
        <v>1</v>
      </c>
      <c r="BA84" s="53">
        <f t="shared" si="7"/>
        <v>1</v>
      </c>
      <c r="BB84" s="53">
        <f t="shared" si="7"/>
        <v>1</v>
      </c>
      <c r="BC84" s="53">
        <f t="shared" si="7"/>
        <v>1</v>
      </c>
      <c r="BD84" s="170">
        <f t="shared" si="8"/>
        <v>1</v>
      </c>
      <c r="BE84" s="53">
        <f t="shared" si="8"/>
        <v>1</v>
      </c>
      <c r="BF84" s="53">
        <f t="shared" si="8"/>
        <v>1</v>
      </c>
      <c r="BG84" s="53">
        <f t="shared" si="8"/>
        <v>1</v>
      </c>
      <c r="BH84" s="53">
        <f t="shared" si="8"/>
        <v>0</v>
      </c>
      <c r="BI84" s="53">
        <f t="shared" si="8"/>
        <v>0</v>
      </c>
      <c r="BJ84" s="53">
        <f t="shared" si="8"/>
        <v>0</v>
      </c>
      <c r="BK84" s="53">
        <f t="shared" si="8"/>
        <v>0</v>
      </c>
      <c r="BL84" s="53">
        <f t="shared" si="8"/>
        <v>0</v>
      </c>
      <c r="BM84" s="53">
        <f t="shared" si="8"/>
        <v>0</v>
      </c>
      <c r="BN84" s="53">
        <f t="shared" si="8"/>
        <v>0</v>
      </c>
      <c r="BO84" s="53">
        <f t="shared" si="8"/>
        <v>0</v>
      </c>
      <c r="BP84" s="53">
        <f t="shared" si="9"/>
        <v>0</v>
      </c>
      <c r="BQ84" s="53">
        <f t="shared" si="9"/>
        <v>0</v>
      </c>
      <c r="BR84" s="53">
        <f t="shared" si="9"/>
        <v>0</v>
      </c>
      <c r="BS84" s="53">
        <f t="shared" si="9"/>
        <v>0</v>
      </c>
      <c r="BT84" s="53">
        <f t="shared" si="9"/>
        <v>0</v>
      </c>
      <c r="BU84" s="53">
        <f t="shared" si="9"/>
        <v>0</v>
      </c>
      <c r="BV84" s="53">
        <f t="shared" si="9"/>
        <v>0</v>
      </c>
      <c r="BW84" s="53">
        <f t="shared" si="9"/>
        <v>0</v>
      </c>
      <c r="BX84" s="53">
        <f t="shared" si="9"/>
        <v>0</v>
      </c>
      <c r="BY84" s="53">
        <f t="shared" si="9"/>
        <v>0</v>
      </c>
      <c r="BZ84" s="53">
        <f t="shared" si="9"/>
        <v>0</v>
      </c>
      <c r="CA84" s="53">
        <f t="shared" si="9"/>
        <v>0</v>
      </c>
    </row>
    <row r="85" spans="2:79" x14ac:dyDescent="0.35">
      <c r="B85" s="391">
        <v>21</v>
      </c>
      <c r="C85" s="392"/>
      <c r="D85" s="392"/>
      <c r="E85" s="392"/>
      <c r="F85" s="392"/>
      <c r="G85" s="393"/>
      <c r="H85" s="53">
        <f t="shared" si="5"/>
        <v>0</v>
      </c>
      <c r="I85" s="53">
        <f t="shared" si="5"/>
        <v>0</v>
      </c>
      <c r="J85" s="53">
        <f t="shared" si="5"/>
        <v>0</v>
      </c>
      <c r="K85" s="53">
        <f t="shared" si="5"/>
        <v>0</v>
      </c>
      <c r="L85" s="53">
        <f t="shared" si="5"/>
        <v>0</v>
      </c>
      <c r="M85" s="53">
        <f t="shared" si="5"/>
        <v>0</v>
      </c>
      <c r="N85" s="53">
        <f t="shared" si="5"/>
        <v>0</v>
      </c>
      <c r="O85" s="53">
        <f t="shared" si="5"/>
        <v>0</v>
      </c>
      <c r="P85" s="53">
        <f t="shared" si="5"/>
        <v>0</v>
      </c>
      <c r="Q85" s="53">
        <f t="shared" si="5"/>
        <v>0</v>
      </c>
      <c r="R85" s="53">
        <f t="shared" si="5"/>
        <v>0</v>
      </c>
      <c r="S85" s="53">
        <f t="shared" si="5"/>
        <v>0</v>
      </c>
      <c r="T85" s="53">
        <f t="shared" si="5"/>
        <v>0</v>
      </c>
      <c r="U85" s="53">
        <f t="shared" si="5"/>
        <v>0</v>
      </c>
      <c r="V85" s="53">
        <f t="shared" si="5"/>
        <v>0</v>
      </c>
      <c r="W85" s="53">
        <f t="shared" si="5"/>
        <v>0</v>
      </c>
      <c r="X85" s="53">
        <f t="shared" si="6"/>
        <v>0</v>
      </c>
      <c r="Y85" s="53">
        <f t="shared" si="6"/>
        <v>0</v>
      </c>
      <c r="Z85" s="53">
        <f t="shared" si="6"/>
        <v>0</v>
      </c>
      <c r="AA85" s="53">
        <f t="shared" si="6"/>
        <v>0</v>
      </c>
      <c r="AB85" s="53">
        <f t="shared" si="6"/>
        <v>0</v>
      </c>
      <c r="AC85" s="53">
        <f t="shared" si="6"/>
        <v>0</v>
      </c>
      <c r="AD85" s="53">
        <f t="shared" si="6"/>
        <v>0</v>
      </c>
      <c r="AE85" s="53">
        <f t="shared" si="6"/>
        <v>0</v>
      </c>
      <c r="AF85" s="53">
        <f t="shared" si="6"/>
        <v>0</v>
      </c>
      <c r="AG85" s="53">
        <f t="shared" si="6"/>
        <v>0</v>
      </c>
      <c r="AH85" s="53">
        <f t="shared" si="6"/>
        <v>0</v>
      </c>
      <c r="AI85" s="53">
        <f t="shared" si="6"/>
        <v>0</v>
      </c>
      <c r="AJ85" s="53">
        <f t="shared" si="6"/>
        <v>0</v>
      </c>
      <c r="AK85" s="53">
        <f t="shared" si="6"/>
        <v>0</v>
      </c>
      <c r="AL85" s="53">
        <f t="shared" si="6"/>
        <v>0</v>
      </c>
      <c r="AM85" s="53">
        <f t="shared" si="6"/>
        <v>0</v>
      </c>
      <c r="AN85" s="53">
        <f t="shared" si="7"/>
        <v>0</v>
      </c>
      <c r="AO85" s="53">
        <f t="shared" si="7"/>
        <v>0</v>
      </c>
      <c r="AP85" s="53">
        <f t="shared" si="7"/>
        <v>0</v>
      </c>
      <c r="AQ85" s="53">
        <f t="shared" si="7"/>
        <v>0</v>
      </c>
      <c r="AR85" s="53">
        <f t="shared" si="7"/>
        <v>0</v>
      </c>
      <c r="AS85" s="53">
        <f t="shared" si="7"/>
        <v>0</v>
      </c>
      <c r="AT85" s="53">
        <f t="shared" si="7"/>
        <v>0</v>
      </c>
      <c r="AU85" s="53">
        <f t="shared" si="7"/>
        <v>0</v>
      </c>
      <c r="AV85" s="53">
        <f t="shared" si="7"/>
        <v>0</v>
      </c>
      <c r="AW85" s="53">
        <f t="shared" si="7"/>
        <v>0</v>
      </c>
      <c r="AX85" s="53">
        <f t="shared" si="7"/>
        <v>0</v>
      </c>
      <c r="AY85" s="53">
        <f t="shared" si="7"/>
        <v>0</v>
      </c>
      <c r="AZ85" s="53">
        <f t="shared" si="7"/>
        <v>0</v>
      </c>
      <c r="BA85" s="53">
        <f t="shared" si="7"/>
        <v>0</v>
      </c>
      <c r="BB85" s="53">
        <f t="shared" si="7"/>
        <v>0</v>
      </c>
      <c r="BC85" s="53">
        <f t="shared" si="7"/>
        <v>0</v>
      </c>
      <c r="BD85" s="170">
        <f t="shared" si="8"/>
        <v>0</v>
      </c>
      <c r="BE85" s="53">
        <f t="shared" si="8"/>
        <v>0</v>
      </c>
      <c r="BF85" s="53">
        <f t="shared" si="8"/>
        <v>0</v>
      </c>
      <c r="BG85" s="53">
        <f t="shared" si="8"/>
        <v>0</v>
      </c>
      <c r="BH85" s="53">
        <f t="shared" si="8"/>
        <v>0</v>
      </c>
      <c r="BI85" s="53">
        <f t="shared" si="8"/>
        <v>0</v>
      </c>
      <c r="BJ85" s="53">
        <f t="shared" si="8"/>
        <v>0</v>
      </c>
      <c r="BK85" s="53">
        <f t="shared" si="8"/>
        <v>0</v>
      </c>
      <c r="BL85" s="53">
        <f t="shared" si="8"/>
        <v>0</v>
      </c>
      <c r="BM85" s="53">
        <f t="shared" si="8"/>
        <v>0</v>
      </c>
      <c r="BN85" s="53">
        <f t="shared" si="8"/>
        <v>0</v>
      </c>
      <c r="BO85" s="53">
        <f t="shared" si="8"/>
        <v>0</v>
      </c>
      <c r="BP85" s="53">
        <f t="shared" si="9"/>
        <v>0</v>
      </c>
      <c r="BQ85" s="53">
        <f t="shared" si="9"/>
        <v>0</v>
      </c>
      <c r="BR85" s="53">
        <f t="shared" si="9"/>
        <v>0</v>
      </c>
      <c r="BS85" s="53">
        <f t="shared" si="9"/>
        <v>0</v>
      </c>
      <c r="BT85" s="53">
        <f t="shared" si="9"/>
        <v>0</v>
      </c>
      <c r="BU85" s="53">
        <f t="shared" si="9"/>
        <v>0</v>
      </c>
      <c r="BV85" s="53">
        <f t="shared" si="9"/>
        <v>0</v>
      </c>
      <c r="BW85" s="53">
        <f t="shared" si="9"/>
        <v>0</v>
      </c>
      <c r="BX85" s="53">
        <f t="shared" si="9"/>
        <v>0</v>
      </c>
      <c r="BY85" s="53">
        <f t="shared" si="9"/>
        <v>0</v>
      </c>
      <c r="BZ85" s="53">
        <f t="shared" si="9"/>
        <v>0</v>
      </c>
      <c r="CA85" s="53">
        <f t="shared" si="9"/>
        <v>0</v>
      </c>
    </row>
    <row r="86" spans="2:79" x14ac:dyDescent="0.35">
      <c r="B86" s="391">
        <v>22</v>
      </c>
      <c r="C86" s="392"/>
      <c r="D86" s="392"/>
      <c r="E86" s="392"/>
      <c r="F86" s="392"/>
      <c r="G86" s="393"/>
      <c r="H86" s="53">
        <f t="shared" si="5"/>
        <v>0</v>
      </c>
      <c r="I86" s="53">
        <f t="shared" si="5"/>
        <v>0</v>
      </c>
      <c r="J86" s="53">
        <f t="shared" si="5"/>
        <v>0</v>
      </c>
      <c r="K86" s="53">
        <f t="shared" si="5"/>
        <v>0</v>
      </c>
      <c r="L86" s="53">
        <f t="shared" si="5"/>
        <v>0</v>
      </c>
      <c r="M86" s="53">
        <f t="shared" si="5"/>
        <v>0</v>
      </c>
      <c r="N86" s="53">
        <f t="shared" si="5"/>
        <v>0</v>
      </c>
      <c r="O86" s="53">
        <f t="shared" si="5"/>
        <v>0</v>
      </c>
      <c r="P86" s="53">
        <f t="shared" si="5"/>
        <v>0</v>
      </c>
      <c r="Q86" s="53">
        <f t="shared" si="5"/>
        <v>0</v>
      </c>
      <c r="R86" s="53">
        <f t="shared" si="5"/>
        <v>0</v>
      </c>
      <c r="S86" s="53">
        <f t="shared" si="5"/>
        <v>0</v>
      </c>
      <c r="T86" s="53">
        <f t="shared" si="5"/>
        <v>0</v>
      </c>
      <c r="U86" s="53">
        <f t="shared" si="5"/>
        <v>0</v>
      </c>
      <c r="V86" s="53">
        <f t="shared" si="5"/>
        <v>0</v>
      </c>
      <c r="W86" s="53">
        <f t="shared" si="5"/>
        <v>0</v>
      </c>
      <c r="X86" s="53">
        <f t="shared" si="6"/>
        <v>0</v>
      </c>
      <c r="Y86" s="53">
        <f t="shared" si="6"/>
        <v>0</v>
      </c>
      <c r="Z86" s="53">
        <f t="shared" si="6"/>
        <v>0</v>
      </c>
      <c r="AA86" s="53">
        <f t="shared" si="6"/>
        <v>0</v>
      </c>
      <c r="AB86" s="53">
        <f t="shared" si="6"/>
        <v>0</v>
      </c>
      <c r="AC86" s="53">
        <f t="shared" si="6"/>
        <v>0</v>
      </c>
      <c r="AD86" s="53">
        <f t="shared" si="6"/>
        <v>0</v>
      </c>
      <c r="AE86" s="53">
        <f t="shared" si="6"/>
        <v>0</v>
      </c>
      <c r="AF86" s="53">
        <f t="shared" si="6"/>
        <v>0</v>
      </c>
      <c r="AG86" s="53">
        <f t="shared" si="6"/>
        <v>0</v>
      </c>
      <c r="AH86" s="53">
        <f t="shared" si="6"/>
        <v>0</v>
      </c>
      <c r="AI86" s="53">
        <f t="shared" si="6"/>
        <v>0</v>
      </c>
      <c r="AJ86" s="53">
        <f t="shared" si="6"/>
        <v>0</v>
      </c>
      <c r="AK86" s="53">
        <f t="shared" si="6"/>
        <v>0</v>
      </c>
      <c r="AL86" s="53">
        <f t="shared" si="6"/>
        <v>0</v>
      </c>
      <c r="AM86" s="53">
        <f t="shared" si="6"/>
        <v>0</v>
      </c>
      <c r="AN86" s="53">
        <f t="shared" si="7"/>
        <v>0</v>
      </c>
      <c r="AO86" s="53">
        <f t="shared" si="7"/>
        <v>0</v>
      </c>
      <c r="AP86" s="53">
        <f t="shared" si="7"/>
        <v>0</v>
      </c>
      <c r="AQ86" s="53">
        <f t="shared" si="7"/>
        <v>0</v>
      </c>
      <c r="AR86" s="53">
        <f t="shared" si="7"/>
        <v>0</v>
      </c>
      <c r="AS86" s="53">
        <f t="shared" si="7"/>
        <v>0</v>
      </c>
      <c r="AT86" s="53">
        <f t="shared" si="7"/>
        <v>0</v>
      </c>
      <c r="AU86" s="53">
        <f t="shared" si="7"/>
        <v>0</v>
      </c>
      <c r="AV86" s="53">
        <f t="shared" si="7"/>
        <v>0</v>
      </c>
      <c r="AW86" s="53">
        <f t="shared" si="7"/>
        <v>0</v>
      </c>
      <c r="AX86" s="53">
        <f t="shared" si="7"/>
        <v>0</v>
      </c>
      <c r="AY86" s="53">
        <f t="shared" si="7"/>
        <v>0</v>
      </c>
      <c r="AZ86" s="53">
        <f t="shared" si="7"/>
        <v>0</v>
      </c>
      <c r="BA86" s="53">
        <f t="shared" si="7"/>
        <v>0</v>
      </c>
      <c r="BB86" s="53">
        <f t="shared" si="7"/>
        <v>0</v>
      </c>
      <c r="BC86" s="53">
        <f t="shared" si="7"/>
        <v>0</v>
      </c>
      <c r="BD86" s="170">
        <f t="shared" si="8"/>
        <v>0</v>
      </c>
      <c r="BE86" s="53">
        <f t="shared" si="8"/>
        <v>0</v>
      </c>
      <c r="BF86" s="53">
        <f t="shared" si="8"/>
        <v>0</v>
      </c>
      <c r="BG86" s="53">
        <f t="shared" si="8"/>
        <v>0</v>
      </c>
      <c r="BH86" s="53">
        <f t="shared" si="8"/>
        <v>0</v>
      </c>
      <c r="BI86" s="53">
        <f t="shared" si="8"/>
        <v>0</v>
      </c>
      <c r="BJ86" s="53">
        <f t="shared" si="8"/>
        <v>0</v>
      </c>
      <c r="BK86" s="53">
        <f t="shared" si="8"/>
        <v>0</v>
      </c>
      <c r="BL86" s="53">
        <f t="shared" si="8"/>
        <v>0</v>
      </c>
      <c r="BM86" s="53">
        <f t="shared" si="8"/>
        <v>0</v>
      </c>
      <c r="BN86" s="53">
        <f t="shared" si="8"/>
        <v>0</v>
      </c>
      <c r="BO86" s="53">
        <f t="shared" si="8"/>
        <v>0</v>
      </c>
      <c r="BP86" s="53">
        <f t="shared" si="9"/>
        <v>0</v>
      </c>
      <c r="BQ86" s="53">
        <f t="shared" si="9"/>
        <v>0</v>
      </c>
      <c r="BR86" s="53">
        <f t="shared" si="9"/>
        <v>0</v>
      </c>
      <c r="BS86" s="53">
        <f t="shared" si="9"/>
        <v>0</v>
      </c>
      <c r="BT86" s="53">
        <f t="shared" si="9"/>
        <v>0</v>
      </c>
      <c r="BU86" s="53">
        <f t="shared" si="9"/>
        <v>0</v>
      </c>
      <c r="BV86" s="53">
        <f t="shared" si="9"/>
        <v>0</v>
      </c>
      <c r="BW86" s="53">
        <f t="shared" si="9"/>
        <v>0</v>
      </c>
      <c r="BX86" s="53">
        <f t="shared" si="9"/>
        <v>0</v>
      </c>
      <c r="BY86" s="53">
        <f t="shared" si="9"/>
        <v>0</v>
      </c>
      <c r="BZ86" s="53">
        <f t="shared" si="9"/>
        <v>0</v>
      </c>
      <c r="CA86" s="53">
        <f t="shared" si="9"/>
        <v>0</v>
      </c>
    </row>
    <row r="87" spans="2:79" x14ac:dyDescent="0.35">
      <c r="B87" s="391">
        <v>23</v>
      </c>
      <c r="C87" s="392"/>
      <c r="D87" s="392"/>
      <c r="E87" s="392"/>
      <c r="F87" s="392"/>
      <c r="G87" s="393"/>
      <c r="H87" s="53">
        <f t="shared" si="5"/>
        <v>0</v>
      </c>
      <c r="I87" s="53">
        <f t="shared" si="5"/>
        <v>0</v>
      </c>
      <c r="J87" s="53">
        <f t="shared" si="5"/>
        <v>0</v>
      </c>
      <c r="K87" s="53">
        <f t="shared" si="5"/>
        <v>0</v>
      </c>
      <c r="L87" s="53">
        <f t="shared" si="5"/>
        <v>0</v>
      </c>
      <c r="M87" s="53">
        <f t="shared" si="5"/>
        <v>0</v>
      </c>
      <c r="N87" s="53">
        <f t="shared" si="5"/>
        <v>0</v>
      </c>
      <c r="O87" s="53">
        <f t="shared" si="5"/>
        <v>0</v>
      </c>
      <c r="P87" s="53">
        <f t="shared" si="5"/>
        <v>0</v>
      </c>
      <c r="Q87" s="53">
        <f t="shared" si="5"/>
        <v>0</v>
      </c>
      <c r="R87" s="53">
        <f t="shared" si="5"/>
        <v>0</v>
      </c>
      <c r="S87" s="53">
        <f t="shared" si="5"/>
        <v>0</v>
      </c>
      <c r="T87" s="53">
        <f t="shared" si="5"/>
        <v>0</v>
      </c>
      <c r="U87" s="53">
        <f t="shared" si="5"/>
        <v>0</v>
      </c>
      <c r="V87" s="53">
        <f t="shared" si="5"/>
        <v>0</v>
      </c>
      <c r="W87" s="53">
        <f t="shared" si="5"/>
        <v>0</v>
      </c>
      <c r="X87" s="53">
        <f t="shared" si="6"/>
        <v>0</v>
      </c>
      <c r="Y87" s="53">
        <f t="shared" si="6"/>
        <v>0</v>
      </c>
      <c r="Z87" s="53">
        <f t="shared" si="6"/>
        <v>0</v>
      </c>
      <c r="AA87" s="53">
        <f t="shared" si="6"/>
        <v>0</v>
      </c>
      <c r="AB87" s="53">
        <f t="shared" si="6"/>
        <v>0</v>
      </c>
      <c r="AC87" s="53">
        <f t="shared" si="6"/>
        <v>0</v>
      </c>
      <c r="AD87" s="53">
        <f t="shared" si="6"/>
        <v>0</v>
      </c>
      <c r="AE87" s="53">
        <f t="shared" si="6"/>
        <v>0</v>
      </c>
      <c r="AF87" s="53">
        <f t="shared" si="6"/>
        <v>0</v>
      </c>
      <c r="AG87" s="53">
        <f t="shared" si="6"/>
        <v>0</v>
      </c>
      <c r="AH87" s="53">
        <f t="shared" si="6"/>
        <v>0</v>
      </c>
      <c r="AI87" s="53">
        <f t="shared" si="6"/>
        <v>0</v>
      </c>
      <c r="AJ87" s="53">
        <f t="shared" si="6"/>
        <v>1</v>
      </c>
      <c r="AK87" s="53">
        <f t="shared" si="6"/>
        <v>1</v>
      </c>
      <c r="AL87" s="53">
        <f t="shared" si="6"/>
        <v>1</v>
      </c>
      <c r="AM87" s="53">
        <f t="shared" si="6"/>
        <v>1</v>
      </c>
      <c r="AN87" s="53">
        <f t="shared" si="7"/>
        <v>1</v>
      </c>
      <c r="AO87" s="53">
        <f t="shared" si="7"/>
        <v>1</v>
      </c>
      <c r="AP87" s="53">
        <f t="shared" si="7"/>
        <v>1</v>
      </c>
      <c r="AQ87" s="53">
        <f t="shared" si="7"/>
        <v>1</v>
      </c>
      <c r="AR87" s="53">
        <f t="shared" si="7"/>
        <v>0</v>
      </c>
      <c r="AS87" s="53">
        <f t="shared" si="7"/>
        <v>0</v>
      </c>
      <c r="AT87" s="53">
        <f t="shared" si="7"/>
        <v>0</v>
      </c>
      <c r="AU87" s="53">
        <f t="shared" si="7"/>
        <v>0</v>
      </c>
      <c r="AV87" s="53">
        <f t="shared" si="7"/>
        <v>1</v>
      </c>
      <c r="AW87" s="53">
        <f t="shared" si="7"/>
        <v>1</v>
      </c>
      <c r="AX87" s="53">
        <f t="shared" si="7"/>
        <v>1</v>
      </c>
      <c r="AY87" s="53">
        <f t="shared" si="7"/>
        <v>1</v>
      </c>
      <c r="AZ87" s="53">
        <f t="shared" si="7"/>
        <v>1</v>
      </c>
      <c r="BA87" s="53">
        <f t="shared" si="7"/>
        <v>1</v>
      </c>
      <c r="BB87" s="53">
        <f t="shared" si="7"/>
        <v>1</v>
      </c>
      <c r="BC87" s="53">
        <f t="shared" si="7"/>
        <v>1</v>
      </c>
      <c r="BD87" s="170">
        <f t="shared" si="8"/>
        <v>1</v>
      </c>
      <c r="BE87" s="53">
        <f t="shared" si="8"/>
        <v>1</v>
      </c>
      <c r="BF87" s="53">
        <f t="shared" si="8"/>
        <v>1</v>
      </c>
      <c r="BG87" s="53">
        <f t="shared" si="8"/>
        <v>1</v>
      </c>
      <c r="BH87" s="53">
        <f t="shared" si="8"/>
        <v>0</v>
      </c>
      <c r="BI87" s="53">
        <f t="shared" si="8"/>
        <v>0</v>
      </c>
      <c r="BJ87" s="53">
        <f t="shared" si="8"/>
        <v>0</v>
      </c>
      <c r="BK87" s="53">
        <f t="shared" si="8"/>
        <v>0</v>
      </c>
      <c r="BL87" s="53">
        <f t="shared" si="8"/>
        <v>0</v>
      </c>
      <c r="BM87" s="53">
        <f t="shared" si="8"/>
        <v>0</v>
      </c>
      <c r="BN87" s="53">
        <f t="shared" si="8"/>
        <v>0</v>
      </c>
      <c r="BO87" s="53">
        <f t="shared" si="8"/>
        <v>0</v>
      </c>
      <c r="BP87" s="53">
        <f t="shared" si="9"/>
        <v>0</v>
      </c>
      <c r="BQ87" s="53">
        <f t="shared" si="9"/>
        <v>0</v>
      </c>
      <c r="BR87" s="53">
        <f t="shared" si="9"/>
        <v>0</v>
      </c>
      <c r="BS87" s="53">
        <f t="shared" si="9"/>
        <v>0</v>
      </c>
      <c r="BT87" s="53">
        <f t="shared" si="9"/>
        <v>0</v>
      </c>
      <c r="BU87" s="53">
        <f t="shared" si="9"/>
        <v>0</v>
      </c>
      <c r="BV87" s="53">
        <f t="shared" si="9"/>
        <v>0</v>
      </c>
      <c r="BW87" s="53">
        <f t="shared" si="9"/>
        <v>0</v>
      </c>
      <c r="BX87" s="53">
        <f t="shared" si="9"/>
        <v>0</v>
      </c>
      <c r="BY87" s="53">
        <f t="shared" si="9"/>
        <v>0</v>
      </c>
      <c r="BZ87" s="53">
        <f t="shared" si="9"/>
        <v>0</v>
      </c>
      <c r="CA87" s="53">
        <f t="shared" si="9"/>
        <v>0</v>
      </c>
    </row>
    <row r="88" spans="2:79" x14ac:dyDescent="0.35">
      <c r="B88" s="394">
        <v>24</v>
      </c>
      <c r="C88" s="395"/>
      <c r="D88" s="395"/>
      <c r="E88" s="395"/>
      <c r="F88" s="395"/>
      <c r="G88" s="396"/>
      <c r="H88" s="53">
        <f t="shared" si="5"/>
        <v>0</v>
      </c>
      <c r="I88" s="53">
        <f t="shared" si="5"/>
        <v>0</v>
      </c>
      <c r="J88" s="53">
        <f t="shared" si="5"/>
        <v>0</v>
      </c>
      <c r="K88" s="53">
        <f t="shared" si="5"/>
        <v>0</v>
      </c>
      <c r="L88" s="53">
        <f t="shared" si="5"/>
        <v>0</v>
      </c>
      <c r="M88" s="53">
        <f t="shared" si="5"/>
        <v>0</v>
      </c>
      <c r="N88" s="53">
        <f t="shared" si="5"/>
        <v>0</v>
      </c>
      <c r="O88" s="53">
        <f t="shared" si="5"/>
        <v>0</v>
      </c>
      <c r="P88" s="53">
        <f t="shared" si="5"/>
        <v>0</v>
      </c>
      <c r="Q88" s="53">
        <f t="shared" si="5"/>
        <v>0</v>
      </c>
      <c r="R88" s="53">
        <f t="shared" si="5"/>
        <v>0</v>
      </c>
      <c r="S88" s="53">
        <f t="shared" si="5"/>
        <v>0</v>
      </c>
      <c r="T88" s="53">
        <f t="shared" si="5"/>
        <v>0</v>
      </c>
      <c r="U88" s="53">
        <f t="shared" si="5"/>
        <v>0</v>
      </c>
      <c r="V88" s="53">
        <f t="shared" si="5"/>
        <v>0</v>
      </c>
      <c r="W88" s="53">
        <f t="shared" si="5"/>
        <v>0</v>
      </c>
      <c r="X88" s="53">
        <f t="shared" si="6"/>
        <v>0</v>
      </c>
      <c r="Y88" s="53">
        <f t="shared" si="6"/>
        <v>0</v>
      </c>
      <c r="Z88" s="53">
        <f t="shared" si="6"/>
        <v>0</v>
      </c>
      <c r="AA88" s="53">
        <f t="shared" si="6"/>
        <v>0</v>
      </c>
      <c r="AB88" s="53">
        <f t="shared" si="6"/>
        <v>0</v>
      </c>
      <c r="AC88" s="53">
        <f t="shared" si="6"/>
        <v>0</v>
      </c>
      <c r="AD88" s="53">
        <f t="shared" si="6"/>
        <v>0</v>
      </c>
      <c r="AE88" s="53">
        <f t="shared" si="6"/>
        <v>0</v>
      </c>
      <c r="AF88" s="53">
        <f t="shared" si="6"/>
        <v>0</v>
      </c>
      <c r="AG88" s="53">
        <f t="shared" si="6"/>
        <v>0</v>
      </c>
      <c r="AH88" s="53">
        <f t="shared" si="6"/>
        <v>0</v>
      </c>
      <c r="AI88" s="53">
        <f t="shared" si="6"/>
        <v>0</v>
      </c>
      <c r="AJ88" s="53">
        <f t="shared" si="6"/>
        <v>0</v>
      </c>
      <c r="AK88" s="53">
        <f t="shared" si="6"/>
        <v>0</v>
      </c>
      <c r="AL88" s="53">
        <f t="shared" si="6"/>
        <v>0</v>
      </c>
      <c r="AM88" s="53">
        <f t="shared" si="6"/>
        <v>0</v>
      </c>
      <c r="AN88" s="53">
        <f t="shared" si="7"/>
        <v>0</v>
      </c>
      <c r="AO88" s="53">
        <f t="shared" si="7"/>
        <v>0</v>
      </c>
      <c r="AP88" s="53">
        <f t="shared" si="7"/>
        <v>0</v>
      </c>
      <c r="AQ88" s="53">
        <f t="shared" si="7"/>
        <v>0</v>
      </c>
      <c r="AR88" s="53">
        <f t="shared" si="7"/>
        <v>0</v>
      </c>
      <c r="AS88" s="53">
        <f t="shared" si="7"/>
        <v>0</v>
      </c>
      <c r="AT88" s="53">
        <f t="shared" si="7"/>
        <v>0</v>
      </c>
      <c r="AU88" s="53">
        <f t="shared" si="7"/>
        <v>0</v>
      </c>
      <c r="AV88" s="53">
        <f t="shared" si="7"/>
        <v>1</v>
      </c>
      <c r="AW88" s="53">
        <f t="shared" si="7"/>
        <v>1</v>
      </c>
      <c r="AX88" s="53">
        <f t="shared" si="7"/>
        <v>1</v>
      </c>
      <c r="AY88" s="53">
        <f t="shared" si="7"/>
        <v>1</v>
      </c>
      <c r="AZ88" s="53">
        <f t="shared" si="7"/>
        <v>1</v>
      </c>
      <c r="BA88" s="53">
        <f t="shared" si="7"/>
        <v>1</v>
      </c>
      <c r="BB88" s="53">
        <f t="shared" si="7"/>
        <v>1</v>
      </c>
      <c r="BC88" s="53">
        <f t="shared" si="7"/>
        <v>1</v>
      </c>
      <c r="BD88" s="170">
        <f t="shared" si="8"/>
        <v>1</v>
      </c>
      <c r="BE88" s="53">
        <f t="shared" si="8"/>
        <v>1</v>
      </c>
      <c r="BF88" s="53">
        <f t="shared" si="8"/>
        <v>1</v>
      </c>
      <c r="BG88" s="53">
        <f t="shared" si="8"/>
        <v>1</v>
      </c>
      <c r="BH88" s="53">
        <f t="shared" si="8"/>
        <v>0</v>
      </c>
      <c r="BI88" s="53">
        <f t="shared" si="8"/>
        <v>0</v>
      </c>
      <c r="BJ88" s="53">
        <f t="shared" si="8"/>
        <v>0</v>
      </c>
      <c r="BK88" s="53">
        <f t="shared" si="8"/>
        <v>0</v>
      </c>
      <c r="BL88" s="53">
        <f t="shared" si="8"/>
        <v>0</v>
      </c>
      <c r="BM88" s="53">
        <f t="shared" si="8"/>
        <v>0</v>
      </c>
      <c r="BN88" s="53">
        <f t="shared" si="8"/>
        <v>0</v>
      </c>
      <c r="BO88" s="53">
        <f t="shared" si="8"/>
        <v>0</v>
      </c>
      <c r="BP88" s="53">
        <f t="shared" si="9"/>
        <v>0</v>
      </c>
      <c r="BQ88" s="53">
        <f t="shared" si="9"/>
        <v>0</v>
      </c>
      <c r="BR88" s="53">
        <f t="shared" si="9"/>
        <v>0</v>
      </c>
      <c r="BS88" s="53">
        <f t="shared" si="9"/>
        <v>0</v>
      </c>
      <c r="BT88" s="53">
        <f t="shared" si="9"/>
        <v>0</v>
      </c>
      <c r="BU88" s="53">
        <f t="shared" si="9"/>
        <v>0</v>
      </c>
      <c r="BV88" s="53">
        <f t="shared" si="9"/>
        <v>0</v>
      </c>
      <c r="BW88" s="53">
        <f t="shared" si="9"/>
        <v>0</v>
      </c>
      <c r="BX88" s="53">
        <f t="shared" si="9"/>
        <v>0</v>
      </c>
      <c r="BY88" s="53">
        <f t="shared" si="9"/>
        <v>0</v>
      </c>
      <c r="BZ88" s="53">
        <f t="shared" si="9"/>
        <v>0</v>
      </c>
      <c r="CA88" s="53">
        <f t="shared" si="9"/>
        <v>0</v>
      </c>
    </row>
    <row r="89" spans="2:79" x14ac:dyDescent="0.35">
      <c r="B89" s="382">
        <v>26</v>
      </c>
      <c r="C89" s="383"/>
      <c r="D89" s="383"/>
      <c r="E89" s="383"/>
      <c r="F89" s="383"/>
      <c r="G89" s="384"/>
      <c r="H89" s="53">
        <f t="shared" si="5"/>
        <v>0</v>
      </c>
      <c r="I89" s="53">
        <f t="shared" si="5"/>
        <v>0</v>
      </c>
      <c r="J89" s="53">
        <f t="shared" si="5"/>
        <v>0</v>
      </c>
      <c r="K89" s="53">
        <f t="shared" si="5"/>
        <v>0</v>
      </c>
      <c r="L89" s="53">
        <f t="shared" si="5"/>
        <v>0</v>
      </c>
      <c r="M89" s="53">
        <f t="shared" si="5"/>
        <v>0</v>
      </c>
      <c r="N89" s="53">
        <f t="shared" si="5"/>
        <v>0</v>
      </c>
      <c r="O89" s="53">
        <f t="shared" si="5"/>
        <v>0</v>
      </c>
      <c r="P89" s="53">
        <f t="shared" si="5"/>
        <v>0</v>
      </c>
      <c r="Q89" s="53">
        <f t="shared" si="5"/>
        <v>0</v>
      </c>
      <c r="R89" s="53">
        <f t="shared" si="5"/>
        <v>0</v>
      </c>
      <c r="S89" s="53">
        <f t="shared" si="5"/>
        <v>0</v>
      </c>
      <c r="T89" s="53">
        <f t="shared" si="5"/>
        <v>0</v>
      </c>
      <c r="U89" s="53">
        <f t="shared" si="5"/>
        <v>0</v>
      </c>
      <c r="V89" s="53">
        <f t="shared" si="5"/>
        <v>0</v>
      </c>
      <c r="W89" s="53">
        <f t="shared" si="5"/>
        <v>0</v>
      </c>
      <c r="X89" s="53">
        <f t="shared" si="6"/>
        <v>0</v>
      </c>
      <c r="Y89" s="53">
        <f t="shared" si="6"/>
        <v>0</v>
      </c>
      <c r="Z89" s="53">
        <f t="shared" si="6"/>
        <v>0</v>
      </c>
      <c r="AA89" s="53">
        <f t="shared" si="6"/>
        <v>0</v>
      </c>
      <c r="AB89" s="53">
        <f t="shared" si="6"/>
        <v>0</v>
      </c>
      <c r="AC89" s="53">
        <f t="shared" si="6"/>
        <v>0</v>
      </c>
      <c r="AD89" s="53">
        <f t="shared" si="6"/>
        <v>0</v>
      </c>
      <c r="AE89" s="53">
        <f t="shared" si="6"/>
        <v>0</v>
      </c>
      <c r="AF89" s="53">
        <f t="shared" si="6"/>
        <v>0</v>
      </c>
      <c r="AG89" s="53">
        <f t="shared" si="6"/>
        <v>0</v>
      </c>
      <c r="AH89" s="53">
        <f t="shared" si="6"/>
        <v>0</v>
      </c>
      <c r="AI89" s="53">
        <f t="shared" si="6"/>
        <v>0</v>
      </c>
      <c r="AJ89" s="53">
        <f t="shared" si="6"/>
        <v>0</v>
      </c>
      <c r="AK89" s="53">
        <f t="shared" si="6"/>
        <v>0</v>
      </c>
      <c r="AL89" s="53">
        <f t="shared" si="6"/>
        <v>0</v>
      </c>
      <c r="AM89" s="53">
        <f t="shared" si="6"/>
        <v>0</v>
      </c>
      <c r="AN89" s="53">
        <f t="shared" si="7"/>
        <v>0</v>
      </c>
      <c r="AO89" s="53">
        <f t="shared" si="7"/>
        <v>0</v>
      </c>
      <c r="AP89" s="53">
        <f t="shared" si="7"/>
        <v>0</v>
      </c>
      <c r="AQ89" s="53">
        <f t="shared" si="7"/>
        <v>0</v>
      </c>
      <c r="AR89" s="53">
        <f t="shared" si="7"/>
        <v>0</v>
      </c>
      <c r="AS89" s="53">
        <f t="shared" si="7"/>
        <v>0</v>
      </c>
      <c r="AT89" s="53">
        <f t="shared" si="7"/>
        <v>0</v>
      </c>
      <c r="AU89" s="53">
        <f t="shared" si="7"/>
        <v>0</v>
      </c>
      <c r="AV89" s="53">
        <f t="shared" si="7"/>
        <v>1</v>
      </c>
      <c r="AW89" s="53">
        <f t="shared" si="7"/>
        <v>1</v>
      </c>
      <c r="AX89" s="53">
        <f t="shared" si="7"/>
        <v>1</v>
      </c>
      <c r="AY89" s="53">
        <f t="shared" si="7"/>
        <v>1</v>
      </c>
      <c r="AZ89" s="53">
        <f t="shared" si="7"/>
        <v>1</v>
      </c>
      <c r="BA89" s="53">
        <f t="shared" si="7"/>
        <v>1</v>
      </c>
      <c r="BB89" s="53">
        <f t="shared" si="7"/>
        <v>1</v>
      </c>
      <c r="BC89" s="53">
        <f t="shared" si="7"/>
        <v>1</v>
      </c>
      <c r="BD89" s="170">
        <f t="shared" si="8"/>
        <v>1</v>
      </c>
      <c r="BE89" s="53">
        <f t="shared" si="8"/>
        <v>1</v>
      </c>
      <c r="BF89" s="53">
        <f t="shared" si="8"/>
        <v>1</v>
      </c>
      <c r="BG89" s="53">
        <f t="shared" si="8"/>
        <v>1</v>
      </c>
      <c r="BH89" s="53">
        <f t="shared" si="8"/>
        <v>0</v>
      </c>
      <c r="BI89" s="53">
        <f t="shared" si="8"/>
        <v>0</v>
      </c>
      <c r="BJ89" s="53">
        <f t="shared" si="8"/>
        <v>0</v>
      </c>
      <c r="BK89" s="53">
        <f t="shared" si="8"/>
        <v>0</v>
      </c>
      <c r="BL89" s="53">
        <f t="shared" si="8"/>
        <v>0</v>
      </c>
      <c r="BM89" s="53">
        <f t="shared" si="8"/>
        <v>0</v>
      </c>
      <c r="BN89" s="53">
        <f t="shared" si="8"/>
        <v>0</v>
      </c>
      <c r="BO89" s="53">
        <f t="shared" si="8"/>
        <v>0</v>
      </c>
      <c r="BP89" s="53">
        <f t="shared" si="9"/>
        <v>0</v>
      </c>
      <c r="BQ89" s="53">
        <f t="shared" si="9"/>
        <v>0</v>
      </c>
      <c r="BR89" s="53">
        <f t="shared" si="9"/>
        <v>0</v>
      </c>
      <c r="BS89" s="53">
        <f t="shared" si="9"/>
        <v>0</v>
      </c>
      <c r="BT89" s="53">
        <f t="shared" si="9"/>
        <v>0</v>
      </c>
      <c r="BU89" s="53">
        <f t="shared" si="9"/>
        <v>0</v>
      </c>
      <c r="BV89" s="53">
        <f t="shared" si="9"/>
        <v>0</v>
      </c>
      <c r="BW89" s="53">
        <f t="shared" si="9"/>
        <v>0</v>
      </c>
      <c r="BX89" s="53">
        <f t="shared" si="9"/>
        <v>0</v>
      </c>
      <c r="BY89" s="53">
        <f t="shared" si="9"/>
        <v>0</v>
      </c>
      <c r="BZ89" s="53">
        <f t="shared" si="9"/>
        <v>0</v>
      </c>
      <c r="CA89" s="53">
        <f t="shared" si="9"/>
        <v>0</v>
      </c>
    </row>
    <row r="90" spans="2:79" x14ac:dyDescent="0.35">
      <c r="B90" s="382">
        <v>27</v>
      </c>
      <c r="C90" s="383"/>
      <c r="D90" s="383"/>
      <c r="E90" s="383"/>
      <c r="F90" s="383"/>
      <c r="G90" s="384"/>
      <c r="H90" s="53">
        <f t="shared" si="5"/>
        <v>0</v>
      </c>
      <c r="I90" s="53">
        <f t="shared" si="5"/>
        <v>0</v>
      </c>
      <c r="J90" s="53">
        <f t="shared" si="5"/>
        <v>0</v>
      </c>
      <c r="K90" s="53">
        <f t="shared" si="5"/>
        <v>0</v>
      </c>
      <c r="L90" s="53">
        <f t="shared" si="5"/>
        <v>0</v>
      </c>
      <c r="M90" s="53">
        <f t="shared" si="5"/>
        <v>0</v>
      </c>
      <c r="N90" s="53">
        <f t="shared" si="5"/>
        <v>0</v>
      </c>
      <c r="O90" s="53">
        <f t="shared" si="5"/>
        <v>0</v>
      </c>
      <c r="P90" s="53">
        <f t="shared" si="5"/>
        <v>0</v>
      </c>
      <c r="Q90" s="53">
        <f t="shared" si="5"/>
        <v>0</v>
      </c>
      <c r="R90" s="53">
        <f t="shared" si="5"/>
        <v>0</v>
      </c>
      <c r="S90" s="53">
        <f t="shared" si="5"/>
        <v>0</v>
      </c>
      <c r="T90" s="53">
        <f t="shared" si="5"/>
        <v>0</v>
      </c>
      <c r="U90" s="53">
        <f t="shared" si="5"/>
        <v>0</v>
      </c>
      <c r="V90" s="53">
        <f t="shared" si="5"/>
        <v>0</v>
      </c>
      <c r="W90" s="53">
        <f t="shared" si="5"/>
        <v>0</v>
      </c>
      <c r="X90" s="53">
        <f t="shared" si="6"/>
        <v>0</v>
      </c>
      <c r="Y90" s="53">
        <f t="shared" si="6"/>
        <v>0</v>
      </c>
      <c r="Z90" s="53">
        <f t="shared" si="6"/>
        <v>0</v>
      </c>
      <c r="AA90" s="53">
        <f t="shared" si="6"/>
        <v>0</v>
      </c>
      <c r="AB90" s="53">
        <f t="shared" si="6"/>
        <v>0</v>
      </c>
      <c r="AC90" s="53">
        <f t="shared" si="6"/>
        <v>0</v>
      </c>
      <c r="AD90" s="53">
        <f t="shared" si="6"/>
        <v>0</v>
      </c>
      <c r="AE90" s="53">
        <f t="shared" si="6"/>
        <v>0</v>
      </c>
      <c r="AF90" s="53">
        <f t="shared" si="6"/>
        <v>0</v>
      </c>
      <c r="AG90" s="53">
        <f t="shared" si="6"/>
        <v>0</v>
      </c>
      <c r="AH90" s="53">
        <f t="shared" si="6"/>
        <v>0</v>
      </c>
      <c r="AI90" s="53">
        <f t="shared" si="6"/>
        <v>0</v>
      </c>
      <c r="AJ90" s="53">
        <f t="shared" si="6"/>
        <v>0</v>
      </c>
      <c r="AK90" s="53">
        <f t="shared" si="6"/>
        <v>0</v>
      </c>
      <c r="AL90" s="53">
        <f t="shared" si="6"/>
        <v>0</v>
      </c>
      <c r="AM90" s="53">
        <f t="shared" si="6"/>
        <v>0</v>
      </c>
      <c r="AN90" s="53">
        <f t="shared" si="7"/>
        <v>0</v>
      </c>
      <c r="AO90" s="53">
        <f t="shared" si="7"/>
        <v>0</v>
      </c>
      <c r="AP90" s="53">
        <f t="shared" si="7"/>
        <v>0</v>
      </c>
      <c r="AQ90" s="53">
        <f t="shared" si="7"/>
        <v>0</v>
      </c>
      <c r="AR90" s="53">
        <f t="shared" si="7"/>
        <v>0</v>
      </c>
      <c r="AS90" s="53">
        <f t="shared" si="7"/>
        <v>0</v>
      </c>
      <c r="AT90" s="53">
        <f t="shared" si="7"/>
        <v>0</v>
      </c>
      <c r="AU90" s="53">
        <f t="shared" si="7"/>
        <v>0</v>
      </c>
      <c r="AV90" s="53">
        <f t="shared" si="7"/>
        <v>0</v>
      </c>
      <c r="AW90" s="53">
        <f t="shared" si="7"/>
        <v>0</v>
      </c>
      <c r="AX90" s="53">
        <f t="shared" si="7"/>
        <v>0</v>
      </c>
      <c r="AY90" s="53">
        <f t="shared" si="7"/>
        <v>0</v>
      </c>
      <c r="AZ90" s="53">
        <f t="shared" si="7"/>
        <v>0</v>
      </c>
      <c r="BA90" s="53">
        <f t="shared" si="7"/>
        <v>0</v>
      </c>
      <c r="BB90" s="53">
        <f t="shared" si="7"/>
        <v>0</v>
      </c>
      <c r="BC90" s="53">
        <f t="shared" si="7"/>
        <v>0</v>
      </c>
      <c r="BD90" s="170">
        <f t="shared" si="8"/>
        <v>0</v>
      </c>
      <c r="BE90" s="53">
        <f t="shared" si="8"/>
        <v>0</v>
      </c>
      <c r="BF90" s="53">
        <f t="shared" si="8"/>
        <v>0</v>
      </c>
      <c r="BG90" s="53">
        <f t="shared" si="8"/>
        <v>0</v>
      </c>
      <c r="BH90" s="53">
        <f t="shared" si="8"/>
        <v>0</v>
      </c>
      <c r="BI90" s="53">
        <f t="shared" si="8"/>
        <v>0</v>
      </c>
      <c r="BJ90" s="53">
        <f t="shared" si="8"/>
        <v>0</v>
      </c>
      <c r="BK90" s="53">
        <f t="shared" si="8"/>
        <v>0</v>
      </c>
      <c r="BL90" s="53">
        <f t="shared" si="8"/>
        <v>0</v>
      </c>
      <c r="BM90" s="53">
        <f t="shared" si="8"/>
        <v>0</v>
      </c>
      <c r="BN90" s="53">
        <f t="shared" si="8"/>
        <v>0</v>
      </c>
      <c r="BO90" s="53">
        <f t="shared" si="8"/>
        <v>0</v>
      </c>
      <c r="BP90" s="53">
        <f t="shared" si="9"/>
        <v>0</v>
      </c>
      <c r="BQ90" s="53">
        <f t="shared" si="9"/>
        <v>0</v>
      </c>
      <c r="BR90" s="53">
        <f t="shared" si="9"/>
        <v>0</v>
      </c>
      <c r="BS90" s="53">
        <f t="shared" si="9"/>
        <v>0</v>
      </c>
      <c r="BT90" s="53">
        <f t="shared" si="9"/>
        <v>0</v>
      </c>
      <c r="BU90" s="53">
        <f t="shared" si="9"/>
        <v>0</v>
      </c>
      <c r="BV90" s="53">
        <f t="shared" si="9"/>
        <v>0</v>
      </c>
      <c r="BW90" s="53">
        <f t="shared" si="9"/>
        <v>0</v>
      </c>
      <c r="BX90" s="53">
        <f t="shared" si="9"/>
        <v>0</v>
      </c>
      <c r="BY90" s="53">
        <f t="shared" si="9"/>
        <v>0</v>
      </c>
      <c r="BZ90" s="53">
        <f t="shared" si="9"/>
        <v>0</v>
      </c>
      <c r="CA90" s="53">
        <f t="shared" si="9"/>
        <v>0</v>
      </c>
    </row>
    <row r="91" spans="2:79" x14ac:dyDescent="0.35">
      <c r="B91" s="382">
        <v>28</v>
      </c>
      <c r="C91" s="383"/>
      <c r="D91" s="383"/>
      <c r="E91" s="383"/>
      <c r="F91" s="383"/>
      <c r="G91" s="384"/>
      <c r="H91" s="53">
        <f t="shared" si="5"/>
        <v>0</v>
      </c>
      <c r="I91" s="53">
        <f t="shared" si="5"/>
        <v>0</v>
      </c>
      <c r="J91" s="53">
        <f t="shared" si="5"/>
        <v>0</v>
      </c>
      <c r="K91" s="53">
        <f t="shared" si="5"/>
        <v>0</v>
      </c>
      <c r="L91" s="53">
        <f t="shared" si="5"/>
        <v>0</v>
      </c>
      <c r="M91" s="53">
        <f t="shared" si="5"/>
        <v>0</v>
      </c>
      <c r="N91" s="53">
        <f t="shared" si="5"/>
        <v>0</v>
      </c>
      <c r="O91" s="53">
        <f t="shared" si="5"/>
        <v>0</v>
      </c>
      <c r="P91" s="53">
        <f t="shared" si="5"/>
        <v>0</v>
      </c>
      <c r="Q91" s="53">
        <f t="shared" si="5"/>
        <v>0</v>
      </c>
      <c r="R91" s="53">
        <f t="shared" si="5"/>
        <v>0</v>
      </c>
      <c r="S91" s="53">
        <f t="shared" si="5"/>
        <v>0</v>
      </c>
      <c r="T91" s="53">
        <f t="shared" si="5"/>
        <v>0</v>
      </c>
      <c r="U91" s="53">
        <f t="shared" si="5"/>
        <v>0</v>
      </c>
      <c r="V91" s="53">
        <f t="shared" si="5"/>
        <v>0</v>
      </c>
      <c r="W91" s="53">
        <f t="shared" si="5"/>
        <v>0</v>
      </c>
      <c r="X91" s="53">
        <f t="shared" si="6"/>
        <v>0</v>
      </c>
      <c r="Y91" s="53">
        <f t="shared" si="6"/>
        <v>0</v>
      </c>
      <c r="Z91" s="53">
        <f t="shared" si="6"/>
        <v>0</v>
      </c>
      <c r="AA91" s="53">
        <f t="shared" si="6"/>
        <v>0</v>
      </c>
      <c r="AB91" s="53">
        <f t="shared" si="6"/>
        <v>0</v>
      </c>
      <c r="AC91" s="53">
        <f t="shared" si="6"/>
        <v>0</v>
      </c>
      <c r="AD91" s="53">
        <f t="shared" si="6"/>
        <v>0</v>
      </c>
      <c r="AE91" s="53">
        <f t="shared" si="6"/>
        <v>0</v>
      </c>
      <c r="AF91" s="53">
        <f t="shared" si="6"/>
        <v>0</v>
      </c>
      <c r="AG91" s="53">
        <f t="shared" si="6"/>
        <v>0</v>
      </c>
      <c r="AH91" s="53">
        <f t="shared" si="6"/>
        <v>0</v>
      </c>
      <c r="AI91" s="53">
        <f t="shared" si="6"/>
        <v>0</v>
      </c>
      <c r="AJ91" s="53">
        <f t="shared" si="6"/>
        <v>0</v>
      </c>
      <c r="AK91" s="53">
        <f t="shared" si="6"/>
        <v>0</v>
      </c>
      <c r="AL91" s="53">
        <f t="shared" si="6"/>
        <v>0</v>
      </c>
      <c r="AM91" s="53">
        <f t="shared" si="6"/>
        <v>0</v>
      </c>
      <c r="AN91" s="53">
        <f t="shared" si="7"/>
        <v>0</v>
      </c>
      <c r="AO91" s="53">
        <f t="shared" si="7"/>
        <v>0</v>
      </c>
      <c r="AP91" s="53">
        <f t="shared" si="7"/>
        <v>0</v>
      </c>
      <c r="AQ91" s="53">
        <f t="shared" si="7"/>
        <v>0</v>
      </c>
      <c r="AR91" s="53">
        <f t="shared" si="7"/>
        <v>0</v>
      </c>
      <c r="AS91" s="53">
        <f t="shared" si="7"/>
        <v>0</v>
      </c>
      <c r="AT91" s="53">
        <f t="shared" si="7"/>
        <v>0</v>
      </c>
      <c r="AU91" s="53">
        <f t="shared" si="7"/>
        <v>0</v>
      </c>
      <c r="AV91" s="53">
        <f t="shared" si="7"/>
        <v>0</v>
      </c>
      <c r="AW91" s="53">
        <f t="shared" si="7"/>
        <v>0</v>
      </c>
      <c r="AX91" s="53">
        <f t="shared" si="7"/>
        <v>0</v>
      </c>
      <c r="AY91" s="53">
        <f t="shared" si="7"/>
        <v>0</v>
      </c>
      <c r="AZ91" s="53">
        <f t="shared" si="7"/>
        <v>0</v>
      </c>
      <c r="BA91" s="53">
        <f t="shared" si="7"/>
        <v>0</v>
      </c>
      <c r="BB91" s="53">
        <f t="shared" si="7"/>
        <v>0</v>
      </c>
      <c r="BC91" s="53">
        <f t="shared" si="7"/>
        <v>0</v>
      </c>
      <c r="BD91" s="170">
        <f t="shared" si="8"/>
        <v>0</v>
      </c>
      <c r="BE91" s="53">
        <f t="shared" si="8"/>
        <v>0</v>
      </c>
      <c r="BF91" s="53">
        <f t="shared" si="8"/>
        <v>0</v>
      </c>
      <c r="BG91" s="53">
        <f t="shared" si="8"/>
        <v>0</v>
      </c>
      <c r="BH91" s="53">
        <f t="shared" si="8"/>
        <v>0</v>
      </c>
      <c r="BI91" s="53">
        <f t="shared" si="8"/>
        <v>0</v>
      </c>
      <c r="BJ91" s="53">
        <f t="shared" si="8"/>
        <v>0</v>
      </c>
      <c r="BK91" s="53">
        <f t="shared" si="8"/>
        <v>0</v>
      </c>
      <c r="BL91" s="53">
        <f t="shared" si="8"/>
        <v>0</v>
      </c>
      <c r="BM91" s="53">
        <f t="shared" si="8"/>
        <v>0</v>
      </c>
      <c r="BN91" s="53">
        <f t="shared" si="8"/>
        <v>0</v>
      </c>
      <c r="BO91" s="53">
        <f t="shared" si="8"/>
        <v>0</v>
      </c>
      <c r="BP91" s="53">
        <f t="shared" si="9"/>
        <v>0</v>
      </c>
      <c r="BQ91" s="53">
        <f t="shared" si="9"/>
        <v>0</v>
      </c>
      <c r="BR91" s="53">
        <f t="shared" si="9"/>
        <v>0</v>
      </c>
      <c r="BS91" s="53">
        <f t="shared" si="9"/>
        <v>0</v>
      </c>
      <c r="BT91" s="53">
        <f t="shared" si="9"/>
        <v>0</v>
      </c>
      <c r="BU91" s="53">
        <f t="shared" si="9"/>
        <v>0</v>
      </c>
      <c r="BV91" s="53">
        <f t="shared" si="9"/>
        <v>0</v>
      </c>
      <c r="BW91" s="53">
        <f t="shared" si="9"/>
        <v>0</v>
      </c>
      <c r="BX91" s="53">
        <f t="shared" si="9"/>
        <v>0</v>
      </c>
      <c r="BY91" s="53">
        <f t="shared" si="9"/>
        <v>0</v>
      </c>
      <c r="BZ91" s="53">
        <f t="shared" si="9"/>
        <v>0</v>
      </c>
      <c r="CA91" s="53">
        <f t="shared" si="9"/>
        <v>0</v>
      </c>
    </row>
    <row r="92" spans="2:79" x14ac:dyDescent="0.35">
      <c r="B92" s="382">
        <v>29</v>
      </c>
      <c r="C92" s="383"/>
      <c r="D92" s="383"/>
      <c r="E92" s="383"/>
      <c r="F92" s="383"/>
      <c r="G92" s="384"/>
      <c r="H92" s="53">
        <f t="shared" si="5"/>
        <v>0</v>
      </c>
      <c r="I92" s="53">
        <f t="shared" si="5"/>
        <v>0</v>
      </c>
      <c r="J92" s="53">
        <f t="shared" si="5"/>
        <v>0</v>
      </c>
      <c r="K92" s="53">
        <f t="shared" si="5"/>
        <v>0</v>
      </c>
      <c r="L92" s="53">
        <f t="shared" si="5"/>
        <v>0</v>
      </c>
      <c r="M92" s="53">
        <f t="shared" si="5"/>
        <v>0</v>
      </c>
      <c r="N92" s="53">
        <f t="shared" si="5"/>
        <v>0</v>
      </c>
      <c r="O92" s="53">
        <f t="shared" si="5"/>
        <v>0</v>
      </c>
      <c r="P92" s="53">
        <f t="shared" si="5"/>
        <v>0</v>
      </c>
      <c r="Q92" s="53">
        <f t="shared" si="5"/>
        <v>0</v>
      </c>
      <c r="R92" s="53">
        <f t="shared" si="5"/>
        <v>0</v>
      </c>
      <c r="S92" s="53">
        <f t="shared" si="5"/>
        <v>0</v>
      </c>
      <c r="T92" s="53">
        <f t="shared" si="5"/>
        <v>0</v>
      </c>
      <c r="U92" s="53">
        <f t="shared" si="5"/>
        <v>0</v>
      </c>
      <c r="V92" s="53">
        <f t="shared" si="5"/>
        <v>0</v>
      </c>
      <c r="W92" s="53">
        <f t="shared" si="5"/>
        <v>0</v>
      </c>
      <c r="X92" s="53">
        <f t="shared" si="6"/>
        <v>0</v>
      </c>
      <c r="Y92" s="53">
        <f t="shared" si="6"/>
        <v>0</v>
      </c>
      <c r="Z92" s="53">
        <f t="shared" si="6"/>
        <v>0</v>
      </c>
      <c r="AA92" s="53">
        <f t="shared" si="6"/>
        <v>0</v>
      </c>
      <c r="AB92" s="53">
        <f t="shared" si="6"/>
        <v>0</v>
      </c>
      <c r="AC92" s="53">
        <f t="shared" si="6"/>
        <v>0</v>
      </c>
      <c r="AD92" s="53">
        <f t="shared" si="6"/>
        <v>0</v>
      </c>
      <c r="AE92" s="53">
        <f t="shared" si="6"/>
        <v>0</v>
      </c>
      <c r="AF92" s="53">
        <f t="shared" si="6"/>
        <v>0</v>
      </c>
      <c r="AG92" s="53">
        <f t="shared" si="6"/>
        <v>0</v>
      </c>
      <c r="AH92" s="53">
        <f t="shared" si="6"/>
        <v>0</v>
      </c>
      <c r="AI92" s="53">
        <f t="shared" si="6"/>
        <v>0</v>
      </c>
      <c r="AJ92" s="53">
        <f t="shared" si="6"/>
        <v>0</v>
      </c>
      <c r="AK92" s="53">
        <f t="shared" si="6"/>
        <v>0</v>
      </c>
      <c r="AL92" s="53">
        <f t="shared" si="6"/>
        <v>0</v>
      </c>
      <c r="AM92" s="53">
        <f t="shared" si="6"/>
        <v>0</v>
      </c>
      <c r="AN92" s="53">
        <f t="shared" si="7"/>
        <v>0</v>
      </c>
      <c r="AO92" s="53">
        <f t="shared" si="7"/>
        <v>0</v>
      </c>
      <c r="AP92" s="53">
        <f t="shared" si="7"/>
        <v>0</v>
      </c>
      <c r="AQ92" s="53">
        <f t="shared" si="7"/>
        <v>0</v>
      </c>
      <c r="AR92" s="53">
        <f t="shared" si="7"/>
        <v>0</v>
      </c>
      <c r="AS92" s="53">
        <f t="shared" si="7"/>
        <v>0</v>
      </c>
      <c r="AT92" s="53">
        <f t="shared" si="7"/>
        <v>0</v>
      </c>
      <c r="AU92" s="53">
        <f t="shared" si="7"/>
        <v>0</v>
      </c>
      <c r="AV92" s="53">
        <f t="shared" si="7"/>
        <v>0</v>
      </c>
      <c r="AW92" s="53">
        <f t="shared" si="7"/>
        <v>0</v>
      </c>
      <c r="AX92" s="53">
        <f t="shared" si="7"/>
        <v>0</v>
      </c>
      <c r="AY92" s="53">
        <f t="shared" si="7"/>
        <v>0</v>
      </c>
      <c r="AZ92" s="53">
        <f t="shared" si="7"/>
        <v>0</v>
      </c>
      <c r="BA92" s="53">
        <f t="shared" si="7"/>
        <v>0</v>
      </c>
      <c r="BB92" s="53">
        <f t="shared" si="7"/>
        <v>0</v>
      </c>
      <c r="BC92" s="53">
        <f t="shared" si="7"/>
        <v>0</v>
      </c>
      <c r="BD92" s="170">
        <f t="shared" si="8"/>
        <v>0</v>
      </c>
      <c r="BE92" s="53">
        <f t="shared" si="8"/>
        <v>0</v>
      </c>
      <c r="BF92" s="53">
        <f t="shared" si="8"/>
        <v>0</v>
      </c>
      <c r="BG92" s="53">
        <f t="shared" si="8"/>
        <v>0</v>
      </c>
      <c r="BH92" s="53">
        <f t="shared" si="8"/>
        <v>0</v>
      </c>
      <c r="BI92" s="53">
        <f t="shared" si="8"/>
        <v>0</v>
      </c>
      <c r="BJ92" s="53">
        <f t="shared" si="8"/>
        <v>0</v>
      </c>
      <c r="BK92" s="53">
        <f t="shared" si="8"/>
        <v>0</v>
      </c>
      <c r="BL92" s="53">
        <f t="shared" si="8"/>
        <v>0</v>
      </c>
      <c r="BM92" s="53">
        <f t="shared" si="8"/>
        <v>0</v>
      </c>
      <c r="BN92" s="53">
        <f t="shared" si="8"/>
        <v>0</v>
      </c>
      <c r="BO92" s="53">
        <f t="shared" si="8"/>
        <v>0</v>
      </c>
      <c r="BP92" s="53">
        <f t="shared" si="9"/>
        <v>0</v>
      </c>
      <c r="BQ92" s="53">
        <f t="shared" si="9"/>
        <v>0</v>
      </c>
      <c r="BR92" s="53">
        <f t="shared" si="9"/>
        <v>0</v>
      </c>
      <c r="BS92" s="53">
        <f t="shared" si="9"/>
        <v>0</v>
      </c>
      <c r="BT92" s="53">
        <f t="shared" si="9"/>
        <v>0</v>
      </c>
      <c r="BU92" s="53">
        <f t="shared" si="9"/>
        <v>0</v>
      </c>
      <c r="BV92" s="53">
        <f t="shared" si="9"/>
        <v>0</v>
      </c>
      <c r="BW92" s="53">
        <f t="shared" si="9"/>
        <v>0</v>
      </c>
      <c r="BX92" s="53">
        <f t="shared" si="9"/>
        <v>0</v>
      </c>
      <c r="BY92" s="53">
        <f t="shared" si="9"/>
        <v>0</v>
      </c>
      <c r="BZ92" s="53">
        <f t="shared" si="9"/>
        <v>0</v>
      </c>
      <c r="CA92" s="53">
        <f t="shared" si="9"/>
        <v>0</v>
      </c>
    </row>
    <row r="93" spans="2:79" x14ac:dyDescent="0.35">
      <c r="B93" s="385">
        <v>30</v>
      </c>
      <c r="C93" s="386"/>
      <c r="D93" s="386"/>
      <c r="E93" s="386"/>
      <c r="F93" s="386"/>
      <c r="G93" s="387"/>
      <c r="H93" s="53">
        <f t="shared" si="5"/>
        <v>0</v>
      </c>
      <c r="I93" s="53">
        <f t="shared" si="5"/>
        <v>0</v>
      </c>
      <c r="J93" s="53">
        <f t="shared" si="5"/>
        <v>0</v>
      </c>
      <c r="K93" s="53">
        <f t="shared" si="5"/>
        <v>0</v>
      </c>
      <c r="L93" s="53">
        <f t="shared" si="5"/>
        <v>0</v>
      </c>
      <c r="M93" s="53">
        <f t="shared" si="5"/>
        <v>0</v>
      </c>
      <c r="N93" s="53">
        <f t="shared" si="5"/>
        <v>0</v>
      </c>
      <c r="O93" s="53">
        <f t="shared" si="5"/>
        <v>0</v>
      </c>
      <c r="P93" s="53">
        <f t="shared" si="5"/>
        <v>0</v>
      </c>
      <c r="Q93" s="53">
        <f t="shared" si="5"/>
        <v>0</v>
      </c>
      <c r="R93" s="53">
        <f t="shared" si="5"/>
        <v>0</v>
      </c>
      <c r="S93" s="53">
        <f t="shared" si="5"/>
        <v>0</v>
      </c>
      <c r="T93" s="53">
        <f t="shared" si="5"/>
        <v>0</v>
      </c>
      <c r="U93" s="53">
        <f t="shared" si="5"/>
        <v>0</v>
      </c>
      <c r="V93" s="53">
        <f t="shared" si="5"/>
        <v>0</v>
      </c>
      <c r="W93" s="53">
        <f t="shared" si="5"/>
        <v>0</v>
      </c>
      <c r="X93" s="53">
        <f t="shared" si="6"/>
        <v>0</v>
      </c>
      <c r="Y93" s="53">
        <f t="shared" si="6"/>
        <v>0</v>
      </c>
      <c r="Z93" s="53">
        <f t="shared" si="6"/>
        <v>0</v>
      </c>
      <c r="AA93" s="53">
        <f t="shared" si="6"/>
        <v>0</v>
      </c>
      <c r="AB93" s="53">
        <f t="shared" si="6"/>
        <v>0</v>
      </c>
      <c r="AC93" s="53">
        <f t="shared" si="6"/>
        <v>0</v>
      </c>
      <c r="AD93" s="53">
        <f t="shared" si="6"/>
        <v>0</v>
      </c>
      <c r="AE93" s="53">
        <f t="shared" si="6"/>
        <v>0</v>
      </c>
      <c r="AF93" s="53">
        <f t="shared" si="6"/>
        <v>0</v>
      </c>
      <c r="AG93" s="53">
        <f t="shared" si="6"/>
        <v>0</v>
      </c>
      <c r="AH93" s="53">
        <f t="shared" si="6"/>
        <v>0</v>
      </c>
      <c r="AI93" s="53">
        <f t="shared" si="6"/>
        <v>0</v>
      </c>
      <c r="AJ93" s="53">
        <f t="shared" si="6"/>
        <v>1</v>
      </c>
      <c r="AK93" s="53">
        <f t="shared" si="6"/>
        <v>1</v>
      </c>
      <c r="AL93" s="53">
        <f t="shared" si="6"/>
        <v>1</v>
      </c>
      <c r="AM93" s="53">
        <f t="shared" si="6"/>
        <v>1</v>
      </c>
      <c r="AN93" s="53">
        <f t="shared" si="7"/>
        <v>1</v>
      </c>
      <c r="AO93" s="53">
        <f t="shared" si="7"/>
        <v>1</v>
      </c>
      <c r="AP93" s="53">
        <f t="shared" si="7"/>
        <v>1</v>
      </c>
      <c r="AQ93" s="53">
        <f t="shared" si="7"/>
        <v>1</v>
      </c>
      <c r="AR93" s="53">
        <f t="shared" si="7"/>
        <v>0</v>
      </c>
      <c r="AS93" s="53">
        <f t="shared" si="7"/>
        <v>0</v>
      </c>
      <c r="AT93" s="53">
        <f t="shared" si="7"/>
        <v>0</v>
      </c>
      <c r="AU93" s="53">
        <f t="shared" si="7"/>
        <v>0</v>
      </c>
      <c r="AV93" s="53">
        <f t="shared" si="7"/>
        <v>1</v>
      </c>
      <c r="AW93" s="53">
        <f t="shared" si="7"/>
        <v>1</v>
      </c>
      <c r="AX93" s="53">
        <f t="shared" si="7"/>
        <v>1</v>
      </c>
      <c r="AY93" s="53">
        <f t="shared" si="7"/>
        <v>1</v>
      </c>
      <c r="AZ93" s="53">
        <f t="shared" si="7"/>
        <v>1</v>
      </c>
      <c r="BA93" s="53">
        <f t="shared" si="7"/>
        <v>1</v>
      </c>
      <c r="BB93" s="53">
        <f t="shared" si="7"/>
        <v>1</v>
      </c>
      <c r="BC93" s="53">
        <f t="shared" si="7"/>
        <v>1</v>
      </c>
      <c r="BD93" s="170">
        <f t="shared" si="8"/>
        <v>1</v>
      </c>
      <c r="BE93" s="53">
        <f t="shared" si="8"/>
        <v>1</v>
      </c>
      <c r="BF93" s="53">
        <f t="shared" si="8"/>
        <v>1</v>
      </c>
      <c r="BG93" s="53">
        <f t="shared" si="8"/>
        <v>1</v>
      </c>
      <c r="BH93" s="53">
        <f t="shared" si="8"/>
        <v>0</v>
      </c>
      <c r="BI93" s="53">
        <f t="shared" si="8"/>
        <v>0</v>
      </c>
      <c r="BJ93" s="53">
        <f t="shared" si="8"/>
        <v>0</v>
      </c>
      <c r="BK93" s="53">
        <f t="shared" si="8"/>
        <v>0</v>
      </c>
      <c r="BL93" s="53">
        <f t="shared" si="8"/>
        <v>0</v>
      </c>
      <c r="BM93" s="53">
        <f t="shared" si="8"/>
        <v>0</v>
      </c>
      <c r="BN93" s="53">
        <f t="shared" si="8"/>
        <v>0</v>
      </c>
      <c r="BO93" s="53">
        <f t="shared" si="8"/>
        <v>0</v>
      </c>
      <c r="BP93" s="53">
        <f t="shared" si="9"/>
        <v>0</v>
      </c>
      <c r="BQ93" s="53">
        <f t="shared" si="9"/>
        <v>0</v>
      </c>
      <c r="BR93" s="53">
        <f t="shared" si="9"/>
        <v>0</v>
      </c>
      <c r="BS93" s="53">
        <f t="shared" si="9"/>
        <v>0</v>
      </c>
      <c r="BT93" s="53">
        <f t="shared" si="9"/>
        <v>0</v>
      </c>
      <c r="BU93" s="53">
        <f t="shared" si="9"/>
        <v>0</v>
      </c>
      <c r="BV93" s="53">
        <f t="shared" si="9"/>
        <v>0</v>
      </c>
      <c r="BW93" s="53">
        <f t="shared" si="9"/>
        <v>0</v>
      </c>
      <c r="BX93" s="53">
        <f t="shared" si="9"/>
        <v>0</v>
      </c>
      <c r="BY93" s="53">
        <f t="shared" si="9"/>
        <v>0</v>
      </c>
      <c r="BZ93" s="53">
        <f t="shared" si="9"/>
        <v>0</v>
      </c>
      <c r="CA93" s="53">
        <f t="shared" si="9"/>
        <v>0</v>
      </c>
    </row>
    <row r="94" spans="2:79" x14ac:dyDescent="0.35">
      <c r="B94" s="373">
        <v>35</v>
      </c>
      <c r="C94" s="374"/>
      <c r="D94" s="374"/>
      <c r="E94" s="374"/>
      <c r="F94" s="374"/>
      <c r="G94" s="375"/>
      <c r="H94" s="53">
        <f t="shared" si="5"/>
        <v>0</v>
      </c>
      <c r="I94" s="53">
        <f t="shared" si="5"/>
        <v>0</v>
      </c>
      <c r="J94" s="53">
        <f t="shared" si="5"/>
        <v>0</v>
      </c>
      <c r="K94" s="53">
        <f t="shared" si="5"/>
        <v>0</v>
      </c>
      <c r="L94" s="53">
        <f t="shared" si="5"/>
        <v>0</v>
      </c>
      <c r="M94" s="53">
        <f t="shared" si="5"/>
        <v>0</v>
      </c>
      <c r="N94" s="53">
        <f t="shared" si="5"/>
        <v>0</v>
      </c>
      <c r="O94" s="53">
        <f t="shared" si="5"/>
        <v>0</v>
      </c>
      <c r="P94" s="53">
        <f t="shared" si="5"/>
        <v>0</v>
      </c>
      <c r="Q94" s="53">
        <f t="shared" si="5"/>
        <v>0</v>
      </c>
      <c r="R94" s="53">
        <f t="shared" si="5"/>
        <v>0</v>
      </c>
      <c r="S94" s="53">
        <f t="shared" si="5"/>
        <v>0</v>
      </c>
      <c r="T94" s="53">
        <f t="shared" si="5"/>
        <v>0</v>
      </c>
      <c r="U94" s="53">
        <f t="shared" si="5"/>
        <v>0</v>
      </c>
      <c r="V94" s="53">
        <f t="shared" si="5"/>
        <v>0</v>
      </c>
      <c r="W94" s="53">
        <f t="shared" si="5"/>
        <v>0</v>
      </c>
      <c r="X94" s="53">
        <f t="shared" si="6"/>
        <v>0</v>
      </c>
      <c r="Y94" s="53">
        <f t="shared" si="6"/>
        <v>0</v>
      </c>
      <c r="Z94" s="53">
        <f t="shared" si="6"/>
        <v>0</v>
      </c>
      <c r="AA94" s="53">
        <f t="shared" si="6"/>
        <v>0</v>
      </c>
      <c r="AB94" s="53">
        <f t="shared" si="6"/>
        <v>0</v>
      </c>
      <c r="AC94" s="53">
        <f t="shared" si="6"/>
        <v>0</v>
      </c>
      <c r="AD94" s="53">
        <f t="shared" si="6"/>
        <v>0</v>
      </c>
      <c r="AE94" s="53">
        <f t="shared" si="6"/>
        <v>0</v>
      </c>
      <c r="AF94" s="53">
        <f t="shared" si="6"/>
        <v>0</v>
      </c>
      <c r="AG94" s="53">
        <f t="shared" si="6"/>
        <v>0</v>
      </c>
      <c r="AH94" s="53">
        <f t="shared" si="6"/>
        <v>0</v>
      </c>
      <c r="AI94" s="53">
        <f t="shared" si="6"/>
        <v>0</v>
      </c>
      <c r="AJ94" s="53">
        <f t="shared" si="6"/>
        <v>1</v>
      </c>
      <c r="AK94" s="53">
        <f t="shared" si="6"/>
        <v>1</v>
      </c>
      <c r="AL94" s="53">
        <f t="shared" si="6"/>
        <v>1</v>
      </c>
      <c r="AM94" s="53">
        <f t="shared" si="6"/>
        <v>1</v>
      </c>
      <c r="AN94" s="53">
        <f t="shared" si="7"/>
        <v>1</v>
      </c>
      <c r="AO94" s="53">
        <f t="shared" si="7"/>
        <v>1</v>
      </c>
      <c r="AP94" s="53">
        <f t="shared" si="7"/>
        <v>1</v>
      </c>
      <c r="AQ94" s="53">
        <f t="shared" si="7"/>
        <v>1</v>
      </c>
      <c r="AR94" s="53">
        <f t="shared" si="7"/>
        <v>0</v>
      </c>
      <c r="AS94" s="53">
        <f t="shared" si="7"/>
        <v>0</v>
      </c>
      <c r="AT94" s="53">
        <f t="shared" si="7"/>
        <v>0</v>
      </c>
      <c r="AU94" s="53">
        <f t="shared" si="7"/>
        <v>0</v>
      </c>
      <c r="AV94" s="53">
        <f t="shared" si="7"/>
        <v>1</v>
      </c>
      <c r="AW94" s="53">
        <f t="shared" si="7"/>
        <v>1</v>
      </c>
      <c r="AX94" s="53">
        <f t="shared" si="7"/>
        <v>1</v>
      </c>
      <c r="AY94" s="53">
        <f t="shared" si="7"/>
        <v>1</v>
      </c>
      <c r="AZ94" s="53">
        <f t="shared" si="7"/>
        <v>1</v>
      </c>
      <c r="BA94" s="53">
        <f t="shared" si="7"/>
        <v>1</v>
      </c>
      <c r="BB94" s="53">
        <f t="shared" si="7"/>
        <v>1</v>
      </c>
      <c r="BC94" s="53">
        <f t="shared" si="7"/>
        <v>1</v>
      </c>
      <c r="BD94" s="170">
        <f t="shared" si="8"/>
        <v>1</v>
      </c>
      <c r="BE94" s="53">
        <f t="shared" si="8"/>
        <v>1</v>
      </c>
      <c r="BF94" s="53">
        <f t="shared" si="8"/>
        <v>1</v>
      </c>
      <c r="BG94" s="53">
        <f t="shared" si="8"/>
        <v>1</v>
      </c>
      <c r="BH94" s="53">
        <f t="shared" si="8"/>
        <v>0</v>
      </c>
      <c r="BI94" s="53">
        <f t="shared" si="8"/>
        <v>0</v>
      </c>
      <c r="BJ94" s="53">
        <f t="shared" si="8"/>
        <v>0</v>
      </c>
      <c r="BK94" s="53">
        <f t="shared" si="8"/>
        <v>0</v>
      </c>
      <c r="BL94" s="53">
        <f t="shared" si="8"/>
        <v>0</v>
      </c>
      <c r="BM94" s="53">
        <f t="shared" si="8"/>
        <v>0</v>
      </c>
      <c r="BN94" s="53">
        <f t="shared" si="8"/>
        <v>0</v>
      </c>
      <c r="BO94" s="53">
        <f t="shared" si="8"/>
        <v>0</v>
      </c>
      <c r="BP94" s="53">
        <f t="shared" si="9"/>
        <v>0</v>
      </c>
      <c r="BQ94" s="53">
        <f t="shared" si="9"/>
        <v>0</v>
      </c>
      <c r="BR94" s="53">
        <f t="shared" si="9"/>
        <v>0</v>
      </c>
      <c r="BS94" s="53">
        <f t="shared" si="9"/>
        <v>0</v>
      </c>
      <c r="BT94" s="53">
        <f t="shared" si="9"/>
        <v>0</v>
      </c>
      <c r="BU94" s="53">
        <f t="shared" si="9"/>
        <v>0</v>
      </c>
      <c r="BV94" s="53">
        <f t="shared" si="9"/>
        <v>0</v>
      </c>
      <c r="BW94" s="53">
        <f t="shared" si="9"/>
        <v>0</v>
      </c>
      <c r="BX94" s="53">
        <f t="shared" si="9"/>
        <v>0</v>
      </c>
      <c r="BY94" s="53">
        <f t="shared" si="9"/>
        <v>0</v>
      </c>
      <c r="BZ94" s="53">
        <f t="shared" si="9"/>
        <v>0</v>
      </c>
      <c r="CA94" s="53">
        <f t="shared" si="9"/>
        <v>0</v>
      </c>
    </row>
    <row r="95" spans="2:79" x14ac:dyDescent="0.35">
      <c r="B95" s="373">
        <v>37</v>
      </c>
      <c r="C95" s="374"/>
      <c r="D95" s="374"/>
      <c r="E95" s="374"/>
      <c r="F95" s="374"/>
      <c r="G95" s="375"/>
      <c r="H95" s="53">
        <f t="shared" si="5"/>
        <v>0</v>
      </c>
      <c r="I95" s="53">
        <f t="shared" si="5"/>
        <v>0</v>
      </c>
      <c r="J95" s="53">
        <f t="shared" si="5"/>
        <v>0</v>
      </c>
      <c r="K95" s="53">
        <f t="shared" si="5"/>
        <v>0</v>
      </c>
      <c r="L95" s="53">
        <f t="shared" si="5"/>
        <v>0</v>
      </c>
      <c r="M95" s="53">
        <f t="shared" si="5"/>
        <v>0</v>
      </c>
      <c r="N95" s="53">
        <f t="shared" si="5"/>
        <v>0</v>
      </c>
      <c r="O95" s="53">
        <f t="shared" si="5"/>
        <v>0</v>
      </c>
      <c r="P95" s="53">
        <f t="shared" si="5"/>
        <v>0</v>
      </c>
      <c r="Q95" s="53">
        <f t="shared" si="5"/>
        <v>0</v>
      </c>
      <c r="R95" s="53">
        <f t="shared" si="5"/>
        <v>0</v>
      </c>
      <c r="S95" s="53">
        <f t="shared" si="5"/>
        <v>0</v>
      </c>
      <c r="T95" s="53">
        <f t="shared" si="5"/>
        <v>0</v>
      </c>
      <c r="U95" s="53">
        <f t="shared" si="5"/>
        <v>0</v>
      </c>
      <c r="V95" s="53">
        <f t="shared" si="5"/>
        <v>0</v>
      </c>
      <c r="W95" s="53">
        <f t="shared" ref="R95:AG98" si="10">COUNTIF(W$5:W$65,$B95)</f>
        <v>0</v>
      </c>
      <c r="X95" s="53">
        <f t="shared" si="10"/>
        <v>0</v>
      </c>
      <c r="Y95" s="53">
        <f t="shared" si="10"/>
        <v>0</v>
      </c>
      <c r="Z95" s="53">
        <f t="shared" si="10"/>
        <v>0</v>
      </c>
      <c r="AA95" s="53">
        <f t="shared" si="10"/>
        <v>0</v>
      </c>
      <c r="AB95" s="53">
        <f t="shared" si="6"/>
        <v>0</v>
      </c>
      <c r="AC95" s="53">
        <f t="shared" si="6"/>
        <v>0</v>
      </c>
      <c r="AD95" s="53">
        <f t="shared" si="6"/>
        <v>0</v>
      </c>
      <c r="AE95" s="53">
        <f t="shared" si="6"/>
        <v>0</v>
      </c>
      <c r="AF95" s="53">
        <f t="shared" si="6"/>
        <v>0</v>
      </c>
      <c r="AG95" s="53">
        <f t="shared" si="6"/>
        <v>0</v>
      </c>
      <c r="AH95" s="53">
        <f t="shared" si="6"/>
        <v>0</v>
      </c>
      <c r="AI95" s="53">
        <f t="shared" si="6"/>
        <v>0</v>
      </c>
      <c r="AJ95" s="53">
        <f t="shared" si="6"/>
        <v>1</v>
      </c>
      <c r="AK95" s="53">
        <f t="shared" si="6"/>
        <v>1</v>
      </c>
      <c r="AL95" s="53">
        <f t="shared" si="6"/>
        <v>1</v>
      </c>
      <c r="AM95" s="53">
        <f t="shared" si="6"/>
        <v>1</v>
      </c>
      <c r="AN95" s="53">
        <f t="shared" si="7"/>
        <v>1</v>
      </c>
      <c r="AO95" s="53">
        <f t="shared" si="7"/>
        <v>1</v>
      </c>
      <c r="AP95" s="53">
        <f t="shared" si="7"/>
        <v>1</v>
      </c>
      <c r="AQ95" s="53">
        <f t="shared" si="7"/>
        <v>1</v>
      </c>
      <c r="AR95" s="53">
        <f t="shared" si="7"/>
        <v>0</v>
      </c>
      <c r="AS95" s="53">
        <f t="shared" si="7"/>
        <v>0</v>
      </c>
      <c r="AT95" s="53">
        <f t="shared" si="7"/>
        <v>0</v>
      </c>
      <c r="AU95" s="53">
        <f t="shared" si="7"/>
        <v>0</v>
      </c>
      <c r="AV95" s="53">
        <f t="shared" si="7"/>
        <v>1</v>
      </c>
      <c r="AW95" s="53">
        <f t="shared" si="7"/>
        <v>1</v>
      </c>
      <c r="AX95" s="53">
        <f t="shared" si="7"/>
        <v>1</v>
      </c>
      <c r="AY95" s="53">
        <f t="shared" si="7"/>
        <v>1</v>
      </c>
      <c r="AZ95" s="53">
        <f t="shared" si="7"/>
        <v>1</v>
      </c>
      <c r="BA95" s="53">
        <f t="shared" si="7"/>
        <v>1</v>
      </c>
      <c r="BB95" s="53">
        <f t="shared" si="7"/>
        <v>1</v>
      </c>
      <c r="BC95" s="53">
        <f t="shared" ref="BC95:BE95" si="11">COUNTIF(BC$5:BC$65,$B95)</f>
        <v>1</v>
      </c>
      <c r="BD95" s="170">
        <f t="shared" si="11"/>
        <v>1</v>
      </c>
      <c r="BE95" s="53">
        <f t="shared" si="11"/>
        <v>1</v>
      </c>
      <c r="BF95" s="53">
        <f t="shared" si="8"/>
        <v>1</v>
      </c>
      <c r="BG95" s="53">
        <f t="shared" si="8"/>
        <v>1</v>
      </c>
      <c r="BH95" s="53">
        <f t="shared" si="8"/>
        <v>0</v>
      </c>
      <c r="BI95" s="53">
        <f t="shared" si="8"/>
        <v>0</v>
      </c>
      <c r="BJ95" s="53">
        <f t="shared" si="8"/>
        <v>0</v>
      </c>
      <c r="BK95" s="53">
        <f t="shared" si="8"/>
        <v>0</v>
      </c>
      <c r="BL95" s="53">
        <f t="shared" si="8"/>
        <v>0</v>
      </c>
      <c r="BM95" s="53">
        <f t="shared" si="8"/>
        <v>0</v>
      </c>
      <c r="BN95" s="53">
        <f t="shared" si="8"/>
        <v>0</v>
      </c>
      <c r="BO95" s="53">
        <f t="shared" si="8"/>
        <v>0</v>
      </c>
      <c r="BP95" s="53">
        <f t="shared" si="9"/>
        <v>0</v>
      </c>
      <c r="BQ95" s="53">
        <f t="shared" si="9"/>
        <v>0</v>
      </c>
      <c r="BR95" s="53">
        <f t="shared" si="9"/>
        <v>0</v>
      </c>
      <c r="BS95" s="53">
        <f t="shared" si="9"/>
        <v>0</v>
      </c>
      <c r="BT95" s="53">
        <f t="shared" si="9"/>
        <v>0</v>
      </c>
      <c r="BU95" s="53">
        <f t="shared" si="9"/>
        <v>0</v>
      </c>
      <c r="BV95" s="53">
        <f t="shared" si="9"/>
        <v>0</v>
      </c>
      <c r="BW95" s="53">
        <f t="shared" si="9"/>
        <v>0</v>
      </c>
      <c r="BX95" s="53">
        <f t="shared" si="9"/>
        <v>0</v>
      </c>
      <c r="BY95" s="53">
        <f t="shared" si="9"/>
        <v>0</v>
      </c>
      <c r="BZ95" s="53">
        <f t="shared" si="9"/>
        <v>0</v>
      </c>
      <c r="CA95" s="53">
        <f t="shared" si="9"/>
        <v>0</v>
      </c>
    </row>
    <row r="96" spans="2:79" x14ac:dyDescent="0.35">
      <c r="B96" s="373">
        <v>36</v>
      </c>
      <c r="C96" s="374"/>
      <c r="D96" s="374"/>
      <c r="E96" s="374"/>
      <c r="F96" s="374"/>
      <c r="G96" s="375"/>
      <c r="H96" s="53">
        <f t="shared" ref="H96:Q98" si="12">COUNTIF(H$5:H$65,$B96)</f>
        <v>0</v>
      </c>
      <c r="I96" s="53">
        <f t="shared" si="12"/>
        <v>0</v>
      </c>
      <c r="J96" s="53">
        <f t="shared" si="12"/>
        <v>0</v>
      </c>
      <c r="K96" s="53">
        <f t="shared" si="12"/>
        <v>0</v>
      </c>
      <c r="L96" s="53">
        <f t="shared" si="12"/>
        <v>0</v>
      </c>
      <c r="M96" s="53">
        <f t="shared" si="12"/>
        <v>0</v>
      </c>
      <c r="N96" s="53">
        <f t="shared" si="12"/>
        <v>0</v>
      </c>
      <c r="O96" s="53">
        <f t="shared" si="12"/>
        <v>0</v>
      </c>
      <c r="P96" s="53">
        <f t="shared" si="12"/>
        <v>0</v>
      </c>
      <c r="Q96" s="53">
        <f t="shared" si="12"/>
        <v>0</v>
      </c>
      <c r="R96" s="53">
        <f t="shared" si="10"/>
        <v>0</v>
      </c>
      <c r="S96" s="53">
        <f t="shared" si="10"/>
        <v>0</v>
      </c>
      <c r="T96" s="53">
        <f t="shared" si="10"/>
        <v>0</v>
      </c>
      <c r="U96" s="53">
        <f t="shared" si="10"/>
        <v>0</v>
      </c>
      <c r="V96" s="53">
        <f t="shared" si="10"/>
        <v>0</v>
      </c>
      <c r="W96" s="53">
        <f t="shared" si="10"/>
        <v>0</v>
      </c>
      <c r="X96" s="53">
        <f t="shared" si="10"/>
        <v>0</v>
      </c>
      <c r="Y96" s="53">
        <f t="shared" si="10"/>
        <v>0</v>
      </c>
      <c r="Z96" s="53">
        <f t="shared" si="10"/>
        <v>0</v>
      </c>
      <c r="AA96" s="53">
        <f t="shared" si="10"/>
        <v>0</v>
      </c>
      <c r="AB96" s="53">
        <f t="shared" si="10"/>
        <v>0</v>
      </c>
      <c r="AC96" s="53">
        <f t="shared" si="10"/>
        <v>0</v>
      </c>
      <c r="AD96" s="53">
        <f t="shared" si="10"/>
        <v>0</v>
      </c>
      <c r="AE96" s="53">
        <f t="shared" si="10"/>
        <v>0</v>
      </c>
      <c r="AF96" s="53">
        <f t="shared" si="10"/>
        <v>0</v>
      </c>
      <c r="AG96" s="53">
        <f t="shared" si="10"/>
        <v>0</v>
      </c>
      <c r="AH96" s="53">
        <f t="shared" ref="AH96:AW98" si="13">COUNTIF(AH$5:AH$65,$B96)</f>
        <v>0</v>
      </c>
      <c r="AI96" s="53">
        <f t="shared" si="13"/>
        <v>0</v>
      </c>
      <c r="AJ96" s="53">
        <f t="shared" si="13"/>
        <v>0</v>
      </c>
      <c r="AK96" s="53">
        <f t="shared" si="13"/>
        <v>0</v>
      </c>
      <c r="AL96" s="53">
        <f t="shared" si="13"/>
        <v>0</v>
      </c>
      <c r="AM96" s="53">
        <f t="shared" si="13"/>
        <v>0</v>
      </c>
      <c r="AN96" s="53">
        <f t="shared" si="13"/>
        <v>0</v>
      </c>
      <c r="AO96" s="53">
        <f t="shared" si="13"/>
        <v>0</v>
      </c>
      <c r="AP96" s="53">
        <f t="shared" si="13"/>
        <v>0</v>
      </c>
      <c r="AQ96" s="53">
        <f t="shared" si="13"/>
        <v>0</v>
      </c>
      <c r="AR96" s="53">
        <f t="shared" si="13"/>
        <v>0</v>
      </c>
      <c r="AS96" s="53">
        <f t="shared" si="13"/>
        <v>0</v>
      </c>
      <c r="AT96" s="53">
        <f t="shared" si="13"/>
        <v>0</v>
      </c>
      <c r="AU96" s="53">
        <f t="shared" si="13"/>
        <v>0</v>
      </c>
      <c r="AV96" s="53">
        <f t="shared" si="13"/>
        <v>0</v>
      </c>
      <c r="AW96" s="53">
        <f t="shared" si="13"/>
        <v>0</v>
      </c>
      <c r="AX96" s="53">
        <f t="shared" ref="AX96:BM98" si="14">COUNTIF(AX$5:AX$65,$B96)</f>
        <v>0</v>
      </c>
      <c r="AY96" s="53">
        <f t="shared" si="14"/>
        <v>0</v>
      </c>
      <c r="AZ96" s="53">
        <f t="shared" si="14"/>
        <v>0</v>
      </c>
      <c r="BA96" s="53">
        <f t="shared" si="14"/>
        <v>0</v>
      </c>
      <c r="BB96" s="53">
        <f t="shared" si="14"/>
        <v>0</v>
      </c>
      <c r="BC96" s="53">
        <f t="shared" si="14"/>
        <v>0</v>
      </c>
      <c r="BD96" s="170">
        <f t="shared" si="14"/>
        <v>0</v>
      </c>
      <c r="BE96" s="53">
        <f t="shared" si="14"/>
        <v>0</v>
      </c>
      <c r="BF96" s="53">
        <f t="shared" si="14"/>
        <v>0</v>
      </c>
      <c r="BG96" s="53">
        <f t="shared" si="14"/>
        <v>0</v>
      </c>
      <c r="BH96" s="53">
        <f t="shared" si="14"/>
        <v>0</v>
      </c>
      <c r="BI96" s="53">
        <f t="shared" si="14"/>
        <v>0</v>
      </c>
      <c r="BJ96" s="53">
        <f t="shared" si="14"/>
        <v>0</v>
      </c>
      <c r="BK96" s="53">
        <f t="shared" si="14"/>
        <v>0</v>
      </c>
      <c r="BL96" s="53">
        <f t="shared" si="14"/>
        <v>0</v>
      </c>
      <c r="BM96" s="53">
        <f t="shared" si="14"/>
        <v>0</v>
      </c>
      <c r="BN96" s="53">
        <f t="shared" ref="BN96:CA98" si="15">COUNTIF(BN$5:BN$65,$B96)</f>
        <v>0</v>
      </c>
      <c r="BO96" s="53">
        <f t="shared" si="15"/>
        <v>0</v>
      </c>
      <c r="BP96" s="53">
        <f t="shared" si="15"/>
        <v>0</v>
      </c>
      <c r="BQ96" s="53">
        <f t="shared" si="15"/>
        <v>0</v>
      </c>
      <c r="BR96" s="53">
        <f t="shared" si="15"/>
        <v>0</v>
      </c>
      <c r="BS96" s="53">
        <f t="shared" si="15"/>
        <v>0</v>
      </c>
      <c r="BT96" s="53">
        <f t="shared" si="15"/>
        <v>0</v>
      </c>
      <c r="BU96" s="53">
        <f t="shared" si="15"/>
        <v>0</v>
      </c>
      <c r="BV96" s="53">
        <f t="shared" si="15"/>
        <v>0</v>
      </c>
      <c r="BW96" s="53">
        <f t="shared" si="15"/>
        <v>0</v>
      </c>
      <c r="BX96" s="53">
        <f t="shared" si="15"/>
        <v>0</v>
      </c>
      <c r="BY96" s="53">
        <f t="shared" si="15"/>
        <v>0</v>
      </c>
      <c r="BZ96" s="53">
        <f t="shared" si="15"/>
        <v>0</v>
      </c>
      <c r="CA96" s="53">
        <f t="shared" si="15"/>
        <v>0</v>
      </c>
    </row>
    <row r="97" spans="2:79" x14ac:dyDescent="0.35">
      <c r="B97" s="376" t="s">
        <v>26</v>
      </c>
      <c r="C97" s="377"/>
      <c r="D97" s="377"/>
      <c r="E97" s="377"/>
      <c r="F97" s="377"/>
      <c r="G97" s="378"/>
      <c r="H97" s="53">
        <f t="shared" si="12"/>
        <v>0</v>
      </c>
      <c r="I97" s="53">
        <f t="shared" si="12"/>
        <v>4</v>
      </c>
      <c r="J97" s="53">
        <f t="shared" si="12"/>
        <v>4</v>
      </c>
      <c r="K97" s="53">
        <f t="shared" si="12"/>
        <v>4</v>
      </c>
      <c r="L97" s="53">
        <f t="shared" si="12"/>
        <v>4</v>
      </c>
      <c r="M97" s="53">
        <f t="shared" si="12"/>
        <v>4</v>
      </c>
      <c r="N97" s="53">
        <f t="shared" si="12"/>
        <v>9</v>
      </c>
      <c r="O97" s="53">
        <f t="shared" si="12"/>
        <v>9</v>
      </c>
      <c r="P97" s="53">
        <f t="shared" si="12"/>
        <v>9</v>
      </c>
      <c r="Q97" s="53">
        <f t="shared" si="12"/>
        <v>9</v>
      </c>
      <c r="R97" s="53">
        <f t="shared" si="10"/>
        <v>9</v>
      </c>
      <c r="S97" s="53">
        <f t="shared" si="10"/>
        <v>9</v>
      </c>
      <c r="T97" s="53">
        <f t="shared" si="10"/>
        <v>12</v>
      </c>
      <c r="U97" s="53">
        <f t="shared" si="10"/>
        <v>12</v>
      </c>
      <c r="V97" s="53">
        <f t="shared" si="10"/>
        <v>12</v>
      </c>
      <c r="W97" s="53">
        <f t="shared" si="10"/>
        <v>19</v>
      </c>
      <c r="X97" s="53">
        <f t="shared" si="10"/>
        <v>14</v>
      </c>
      <c r="Y97" s="53">
        <f t="shared" si="10"/>
        <v>14</v>
      </c>
      <c r="Z97" s="53">
        <f t="shared" si="10"/>
        <v>14</v>
      </c>
      <c r="AA97" s="53">
        <f t="shared" si="10"/>
        <v>19</v>
      </c>
      <c r="AB97" s="53">
        <f t="shared" si="10"/>
        <v>13</v>
      </c>
      <c r="AC97" s="53">
        <f t="shared" si="10"/>
        <v>13</v>
      </c>
      <c r="AD97" s="53">
        <f t="shared" si="10"/>
        <v>13</v>
      </c>
      <c r="AE97" s="53">
        <f t="shared" si="10"/>
        <v>18</v>
      </c>
      <c r="AF97" s="53">
        <f t="shared" si="10"/>
        <v>17</v>
      </c>
      <c r="AG97" s="53">
        <f t="shared" si="10"/>
        <v>21</v>
      </c>
      <c r="AH97" s="53">
        <f t="shared" si="13"/>
        <v>21</v>
      </c>
      <c r="AI97" s="53">
        <f t="shared" si="13"/>
        <v>20</v>
      </c>
      <c r="AJ97" s="53">
        <f t="shared" si="13"/>
        <v>19</v>
      </c>
      <c r="AK97" s="53">
        <f t="shared" si="13"/>
        <v>19</v>
      </c>
      <c r="AL97" s="53">
        <f t="shared" si="13"/>
        <v>19</v>
      </c>
      <c r="AM97" s="53">
        <f t="shared" si="13"/>
        <v>26</v>
      </c>
      <c r="AN97" s="53">
        <f t="shared" si="13"/>
        <v>21</v>
      </c>
      <c r="AO97" s="53">
        <f t="shared" si="13"/>
        <v>25</v>
      </c>
      <c r="AP97" s="53">
        <f t="shared" si="13"/>
        <v>25</v>
      </c>
      <c r="AQ97" s="53">
        <f t="shared" si="13"/>
        <v>21</v>
      </c>
      <c r="AR97" s="53">
        <f t="shared" si="13"/>
        <v>11</v>
      </c>
      <c r="AS97" s="53">
        <f t="shared" si="13"/>
        <v>12</v>
      </c>
      <c r="AT97" s="53">
        <f t="shared" si="13"/>
        <v>12</v>
      </c>
      <c r="AU97" s="53">
        <f t="shared" si="13"/>
        <v>27</v>
      </c>
      <c r="AV97" s="53">
        <f t="shared" si="13"/>
        <v>6</v>
      </c>
      <c r="AW97" s="53">
        <f t="shared" si="13"/>
        <v>12</v>
      </c>
      <c r="AX97" s="53">
        <f t="shared" si="14"/>
        <v>12</v>
      </c>
      <c r="AY97" s="53">
        <f t="shared" si="14"/>
        <v>14</v>
      </c>
      <c r="AZ97" s="53">
        <f t="shared" si="14"/>
        <v>8</v>
      </c>
      <c r="BA97" s="53">
        <f t="shared" si="14"/>
        <v>8</v>
      </c>
      <c r="BB97" s="53">
        <f t="shared" si="14"/>
        <v>8</v>
      </c>
      <c r="BC97" s="53">
        <f t="shared" si="14"/>
        <v>8</v>
      </c>
      <c r="BD97" s="170">
        <f t="shared" si="14"/>
        <v>8</v>
      </c>
      <c r="BE97" s="53">
        <f t="shared" si="14"/>
        <v>8</v>
      </c>
      <c r="BF97" s="53">
        <f t="shared" si="14"/>
        <v>8</v>
      </c>
      <c r="BG97" s="53">
        <f t="shared" si="14"/>
        <v>8</v>
      </c>
      <c r="BH97" s="53">
        <f t="shared" si="14"/>
        <v>0</v>
      </c>
      <c r="BI97" s="53">
        <f t="shared" si="14"/>
        <v>0</v>
      </c>
      <c r="BJ97" s="53">
        <f t="shared" si="14"/>
        <v>0</v>
      </c>
      <c r="BK97" s="53">
        <f t="shared" si="14"/>
        <v>11</v>
      </c>
      <c r="BL97" s="53">
        <f t="shared" si="14"/>
        <v>11</v>
      </c>
      <c r="BM97" s="53">
        <f t="shared" si="14"/>
        <v>11</v>
      </c>
      <c r="BN97" s="53">
        <f t="shared" si="15"/>
        <v>11</v>
      </c>
      <c r="BO97" s="53">
        <f t="shared" si="15"/>
        <v>0</v>
      </c>
      <c r="BP97" s="53">
        <f t="shared" si="15"/>
        <v>0</v>
      </c>
      <c r="BQ97" s="53">
        <f t="shared" si="15"/>
        <v>0</v>
      </c>
      <c r="BR97" s="53">
        <f t="shared" si="15"/>
        <v>0</v>
      </c>
      <c r="BS97" s="53">
        <f t="shared" si="15"/>
        <v>0</v>
      </c>
      <c r="BT97" s="53">
        <f t="shared" si="15"/>
        <v>0</v>
      </c>
      <c r="BU97" s="53">
        <f t="shared" si="15"/>
        <v>0</v>
      </c>
      <c r="BV97" s="53">
        <f t="shared" si="15"/>
        <v>0</v>
      </c>
      <c r="BW97" s="53">
        <f t="shared" si="15"/>
        <v>0</v>
      </c>
      <c r="BX97" s="53">
        <f t="shared" si="15"/>
        <v>0</v>
      </c>
      <c r="BY97" s="53">
        <f t="shared" si="15"/>
        <v>0</v>
      </c>
      <c r="BZ97" s="53">
        <f t="shared" si="15"/>
        <v>0</v>
      </c>
      <c r="CA97" s="53">
        <f t="shared" si="15"/>
        <v>0</v>
      </c>
    </row>
    <row r="98" spans="2:79" x14ac:dyDescent="0.35">
      <c r="B98" s="379" t="s">
        <v>27</v>
      </c>
      <c r="C98" s="380"/>
      <c r="D98" s="380"/>
      <c r="E98" s="380"/>
      <c r="F98" s="380"/>
      <c r="G98" s="381"/>
      <c r="H98" s="53">
        <f t="shared" si="12"/>
        <v>0</v>
      </c>
      <c r="I98" s="53">
        <f t="shared" si="12"/>
        <v>0</v>
      </c>
      <c r="J98" s="53">
        <f t="shared" si="12"/>
        <v>0</v>
      </c>
      <c r="K98" s="53">
        <f t="shared" si="12"/>
        <v>0</v>
      </c>
      <c r="L98" s="53">
        <f t="shared" si="12"/>
        <v>0</v>
      </c>
      <c r="M98" s="53">
        <f t="shared" si="12"/>
        <v>0</v>
      </c>
      <c r="N98" s="53">
        <f t="shared" si="12"/>
        <v>0</v>
      </c>
      <c r="O98" s="53">
        <f t="shared" si="12"/>
        <v>0</v>
      </c>
      <c r="P98" s="53">
        <f t="shared" si="12"/>
        <v>0</v>
      </c>
      <c r="Q98" s="53">
        <f t="shared" si="12"/>
        <v>0</v>
      </c>
      <c r="R98" s="53">
        <f t="shared" si="10"/>
        <v>0</v>
      </c>
      <c r="S98" s="53">
        <f t="shared" si="10"/>
        <v>0</v>
      </c>
      <c r="T98" s="53">
        <f t="shared" si="10"/>
        <v>0</v>
      </c>
      <c r="U98" s="53">
        <f t="shared" si="10"/>
        <v>0</v>
      </c>
      <c r="V98" s="53">
        <f t="shared" si="10"/>
        <v>0</v>
      </c>
      <c r="W98" s="53">
        <f t="shared" si="10"/>
        <v>0</v>
      </c>
      <c r="X98" s="53">
        <f t="shared" si="10"/>
        <v>0</v>
      </c>
      <c r="Y98" s="53">
        <f t="shared" si="10"/>
        <v>0</v>
      </c>
      <c r="Z98" s="53">
        <f t="shared" si="10"/>
        <v>0</v>
      </c>
      <c r="AA98" s="53">
        <f t="shared" si="10"/>
        <v>0</v>
      </c>
      <c r="AB98" s="53">
        <f t="shared" si="10"/>
        <v>0</v>
      </c>
      <c r="AC98" s="53">
        <f t="shared" si="10"/>
        <v>0</v>
      </c>
      <c r="AD98" s="53">
        <f t="shared" si="10"/>
        <v>0</v>
      </c>
      <c r="AE98" s="53">
        <f t="shared" si="10"/>
        <v>0</v>
      </c>
      <c r="AF98" s="53">
        <f t="shared" si="10"/>
        <v>0</v>
      </c>
      <c r="AG98" s="53">
        <f t="shared" si="10"/>
        <v>0</v>
      </c>
      <c r="AH98" s="53">
        <f t="shared" si="13"/>
        <v>0</v>
      </c>
      <c r="AI98" s="53">
        <f t="shared" si="13"/>
        <v>0</v>
      </c>
      <c r="AJ98" s="53">
        <f t="shared" si="13"/>
        <v>0</v>
      </c>
      <c r="AK98" s="53">
        <f t="shared" si="13"/>
        <v>0</v>
      </c>
      <c r="AL98" s="53">
        <f t="shared" si="13"/>
        <v>0</v>
      </c>
      <c r="AM98" s="53">
        <f t="shared" si="13"/>
        <v>0</v>
      </c>
      <c r="AN98" s="53">
        <f t="shared" si="13"/>
        <v>0</v>
      </c>
      <c r="AO98" s="53">
        <f t="shared" si="13"/>
        <v>0</v>
      </c>
      <c r="AP98" s="53">
        <f t="shared" si="13"/>
        <v>0</v>
      </c>
      <c r="AQ98" s="53">
        <f t="shared" si="13"/>
        <v>0</v>
      </c>
      <c r="AR98" s="53">
        <f t="shared" si="13"/>
        <v>0</v>
      </c>
      <c r="AS98" s="53">
        <f t="shared" si="13"/>
        <v>0</v>
      </c>
      <c r="AT98" s="53">
        <f t="shared" si="13"/>
        <v>0</v>
      </c>
      <c r="AU98" s="53">
        <f t="shared" si="13"/>
        <v>0</v>
      </c>
      <c r="AV98" s="53">
        <f t="shared" si="13"/>
        <v>0</v>
      </c>
      <c r="AW98" s="53">
        <f t="shared" si="13"/>
        <v>0</v>
      </c>
      <c r="AX98" s="53">
        <f t="shared" si="14"/>
        <v>0</v>
      </c>
      <c r="AY98" s="53">
        <f t="shared" si="14"/>
        <v>0</v>
      </c>
      <c r="AZ98" s="53">
        <f t="shared" si="14"/>
        <v>0</v>
      </c>
      <c r="BA98" s="53">
        <f t="shared" si="14"/>
        <v>0</v>
      </c>
      <c r="BB98" s="53">
        <f t="shared" si="14"/>
        <v>0</v>
      </c>
      <c r="BC98" s="53">
        <f t="shared" si="14"/>
        <v>0</v>
      </c>
      <c r="BD98" s="170">
        <f t="shared" si="14"/>
        <v>0</v>
      </c>
      <c r="BE98" s="53">
        <f t="shared" si="14"/>
        <v>0</v>
      </c>
      <c r="BF98" s="53">
        <f t="shared" si="14"/>
        <v>0</v>
      </c>
      <c r="BG98" s="53">
        <f t="shared" si="14"/>
        <v>0</v>
      </c>
      <c r="BH98" s="53">
        <f t="shared" si="14"/>
        <v>0</v>
      </c>
      <c r="BI98" s="53">
        <f t="shared" si="14"/>
        <v>0</v>
      </c>
      <c r="BJ98" s="53">
        <f t="shared" si="14"/>
        <v>0</v>
      </c>
      <c r="BK98" s="53">
        <f t="shared" si="14"/>
        <v>0</v>
      </c>
      <c r="BL98" s="53">
        <f t="shared" si="14"/>
        <v>0</v>
      </c>
      <c r="BM98" s="53">
        <f t="shared" si="14"/>
        <v>0</v>
      </c>
      <c r="BN98" s="53">
        <f t="shared" si="15"/>
        <v>0</v>
      </c>
      <c r="BO98" s="53">
        <f t="shared" si="15"/>
        <v>0</v>
      </c>
      <c r="BP98" s="53">
        <f t="shared" si="15"/>
        <v>0</v>
      </c>
      <c r="BQ98" s="53">
        <f t="shared" si="15"/>
        <v>0</v>
      </c>
      <c r="BR98" s="53">
        <f t="shared" si="15"/>
        <v>0</v>
      </c>
      <c r="BS98" s="53">
        <f t="shared" si="15"/>
        <v>0</v>
      </c>
      <c r="BT98" s="53">
        <f t="shared" si="15"/>
        <v>0</v>
      </c>
      <c r="BU98" s="53">
        <f t="shared" si="15"/>
        <v>0</v>
      </c>
      <c r="BV98" s="53">
        <f t="shared" si="15"/>
        <v>0</v>
      </c>
      <c r="BW98" s="53">
        <f t="shared" si="15"/>
        <v>0</v>
      </c>
      <c r="BX98" s="53">
        <f t="shared" si="15"/>
        <v>0</v>
      </c>
      <c r="BY98" s="53">
        <f t="shared" si="15"/>
        <v>0</v>
      </c>
      <c r="BZ98" s="53">
        <f t="shared" si="15"/>
        <v>0</v>
      </c>
      <c r="CA98" s="53">
        <f t="shared" si="15"/>
        <v>0</v>
      </c>
    </row>
    <row r="100" spans="2:79" x14ac:dyDescent="0.35">
      <c r="E100" s="326"/>
      <c r="F100" s="326"/>
    </row>
    <row r="101" spans="2:79" x14ac:dyDescent="0.35">
      <c r="E101" s="326"/>
      <c r="F101" s="326"/>
    </row>
    <row r="102" spans="2:79" x14ac:dyDescent="0.35">
      <c r="E102" s="326"/>
      <c r="F102" s="326"/>
    </row>
    <row r="103" spans="2:79" x14ac:dyDescent="0.35">
      <c r="E103" s="326"/>
      <c r="F103" s="326"/>
    </row>
    <row r="104" spans="2:79" x14ac:dyDescent="0.35">
      <c r="E104" s="326"/>
      <c r="F104" s="326"/>
    </row>
    <row r="105" spans="2:79" x14ac:dyDescent="0.35">
      <c r="E105" s="326"/>
      <c r="F105" s="326"/>
    </row>
    <row r="106" spans="2:79" x14ac:dyDescent="0.35">
      <c r="E106" s="326"/>
      <c r="F106" s="326"/>
    </row>
    <row r="107" spans="2:79" x14ac:dyDescent="0.35">
      <c r="E107" s="326"/>
      <c r="F107" s="326"/>
    </row>
    <row r="108" spans="2:79" x14ac:dyDescent="0.35">
      <c r="E108" s="326"/>
      <c r="F108" s="326"/>
    </row>
    <row r="109" spans="2:79" x14ac:dyDescent="0.35">
      <c r="E109" s="326"/>
      <c r="F109" s="326"/>
    </row>
  </sheetData>
  <mergeCells count="347">
    <mergeCell ref="AA2:AQ2"/>
    <mergeCell ref="AV2:BB2"/>
    <mergeCell ref="BD2:BJ2"/>
    <mergeCell ref="CZ2:DB2"/>
    <mergeCell ref="DC2:DG2"/>
    <mergeCell ref="CF3:CM3"/>
    <mergeCell ref="CZ3:DB3"/>
    <mergeCell ref="DC3:DG3"/>
    <mergeCell ref="B1:F3"/>
    <mergeCell ref="G1:H1"/>
    <mergeCell ref="J1:K1"/>
    <mergeCell ref="M1:N1"/>
    <mergeCell ref="P1:Q1"/>
    <mergeCell ref="G2:H2"/>
    <mergeCell ref="J2:N2"/>
    <mergeCell ref="P2:S2"/>
    <mergeCell ref="AB4:AE4"/>
    <mergeCell ref="AF4:AI4"/>
    <mergeCell ref="AJ4:AM4"/>
    <mergeCell ref="AN4:AQ4"/>
    <mergeCell ref="AR4:AU4"/>
    <mergeCell ref="AV4:AY4"/>
    <mergeCell ref="E4:F4"/>
    <mergeCell ref="H4:K4"/>
    <mergeCell ref="L4:O4"/>
    <mergeCell ref="P4:S4"/>
    <mergeCell ref="T4:W4"/>
    <mergeCell ref="X4:AA4"/>
    <mergeCell ref="BX4:CA4"/>
    <mergeCell ref="CB4:CE4"/>
    <mergeCell ref="CF4:CI4"/>
    <mergeCell ref="CJ4:CM4"/>
    <mergeCell ref="CF5:CI5"/>
    <mergeCell ref="CJ5:CM5"/>
    <mergeCell ref="AZ4:BC4"/>
    <mergeCell ref="BD4:BG4"/>
    <mergeCell ref="BH4:BK4"/>
    <mergeCell ref="BL4:BO4"/>
    <mergeCell ref="BP4:BS4"/>
    <mergeCell ref="BT4:BW4"/>
    <mergeCell ref="CF8:CI8"/>
    <mergeCell ref="CJ8:CM8"/>
    <mergeCell ref="CN8:CS8"/>
    <mergeCell ref="CF9:CI9"/>
    <mergeCell ref="CJ9:CM9"/>
    <mergeCell ref="CN9:CS9"/>
    <mergeCell ref="CN5:CS5"/>
    <mergeCell ref="CF6:CI6"/>
    <mergeCell ref="CJ6:CM6"/>
    <mergeCell ref="CN6:CS6"/>
    <mergeCell ref="CF7:CI7"/>
    <mergeCell ref="CJ7:CM7"/>
    <mergeCell ref="CN7:CS7"/>
    <mergeCell ref="CF12:CI12"/>
    <mergeCell ref="CJ12:CM12"/>
    <mergeCell ref="CN12:CS12"/>
    <mergeCell ref="CF13:CI13"/>
    <mergeCell ref="CJ13:CM13"/>
    <mergeCell ref="CN13:CS13"/>
    <mergeCell ref="CF10:CI10"/>
    <mergeCell ref="CJ10:CM10"/>
    <mergeCell ref="CN10:CS10"/>
    <mergeCell ref="CF11:CI11"/>
    <mergeCell ref="CJ11:CM11"/>
    <mergeCell ref="CN11:CS11"/>
    <mergeCell ref="CF16:CI16"/>
    <mergeCell ref="CJ16:CM16"/>
    <mergeCell ref="CN16:CS16"/>
    <mergeCell ref="CF17:CI17"/>
    <mergeCell ref="CJ17:CM17"/>
    <mergeCell ref="CN17:CS17"/>
    <mergeCell ref="CF14:CI14"/>
    <mergeCell ref="CJ14:CM14"/>
    <mergeCell ref="CN14:CS14"/>
    <mergeCell ref="CF15:CI15"/>
    <mergeCell ref="CJ15:CM15"/>
    <mergeCell ref="CN15:CS15"/>
    <mergeCell ref="CF20:CI20"/>
    <mergeCell ref="CJ20:CM20"/>
    <mergeCell ref="CN20:CS20"/>
    <mergeCell ref="CF21:CI21"/>
    <mergeCell ref="CJ21:CM21"/>
    <mergeCell ref="CN21:CS21"/>
    <mergeCell ref="CF18:CI18"/>
    <mergeCell ref="CJ18:CM18"/>
    <mergeCell ref="CN18:CS18"/>
    <mergeCell ref="CF19:CI19"/>
    <mergeCell ref="CJ19:CM19"/>
    <mergeCell ref="CN19:CS19"/>
    <mergeCell ref="CF24:CI24"/>
    <mergeCell ref="CJ24:CM24"/>
    <mergeCell ref="CN24:CS24"/>
    <mergeCell ref="CF25:CI25"/>
    <mergeCell ref="CJ25:CM25"/>
    <mergeCell ref="CN25:CS25"/>
    <mergeCell ref="CF22:CI22"/>
    <mergeCell ref="CJ22:CM22"/>
    <mergeCell ref="CN22:CS22"/>
    <mergeCell ref="CF23:CI23"/>
    <mergeCell ref="CJ23:CM23"/>
    <mergeCell ref="CN23:CS23"/>
    <mergeCell ref="CF28:CI28"/>
    <mergeCell ref="CJ28:CM28"/>
    <mergeCell ref="CN28:CS28"/>
    <mergeCell ref="CF29:CI29"/>
    <mergeCell ref="CJ29:CM29"/>
    <mergeCell ref="CN29:CS29"/>
    <mergeCell ref="CF26:CI26"/>
    <mergeCell ref="CJ26:CM26"/>
    <mergeCell ref="CN26:CS26"/>
    <mergeCell ref="CF27:CI27"/>
    <mergeCell ref="CJ27:CM27"/>
    <mergeCell ref="CN27:CS27"/>
    <mergeCell ref="CF32:CI32"/>
    <mergeCell ref="CJ32:CM32"/>
    <mergeCell ref="CN32:CS32"/>
    <mergeCell ref="CF33:CI33"/>
    <mergeCell ref="CJ33:CM33"/>
    <mergeCell ref="CN33:CS33"/>
    <mergeCell ref="CF30:CI30"/>
    <mergeCell ref="CJ30:CM30"/>
    <mergeCell ref="CN30:CS30"/>
    <mergeCell ref="CF31:CI31"/>
    <mergeCell ref="CJ31:CM31"/>
    <mergeCell ref="CN31:CS31"/>
    <mergeCell ref="CF36:CI36"/>
    <mergeCell ref="CJ36:CM36"/>
    <mergeCell ref="CN36:CS36"/>
    <mergeCell ref="CF37:CI37"/>
    <mergeCell ref="CJ37:CM37"/>
    <mergeCell ref="CN37:CS37"/>
    <mergeCell ref="CF34:CI34"/>
    <mergeCell ref="CJ34:CM34"/>
    <mergeCell ref="CN34:CS34"/>
    <mergeCell ref="CF35:CI35"/>
    <mergeCell ref="CJ35:CM35"/>
    <mergeCell ref="CN35:CS35"/>
    <mergeCell ref="CF40:CI40"/>
    <mergeCell ref="CJ40:CM40"/>
    <mergeCell ref="CN40:CS40"/>
    <mergeCell ref="CF41:CI41"/>
    <mergeCell ref="CJ41:CM41"/>
    <mergeCell ref="CN41:CS41"/>
    <mergeCell ref="CF38:CI38"/>
    <mergeCell ref="CJ38:CM38"/>
    <mergeCell ref="CN38:CS38"/>
    <mergeCell ref="CF39:CI39"/>
    <mergeCell ref="CJ39:CM39"/>
    <mergeCell ref="CN39:CS39"/>
    <mergeCell ref="CF44:CI44"/>
    <mergeCell ref="CJ44:CM44"/>
    <mergeCell ref="CN44:CS44"/>
    <mergeCell ref="CF45:CI45"/>
    <mergeCell ref="CJ45:CM45"/>
    <mergeCell ref="CN45:CS45"/>
    <mergeCell ref="CF42:CI42"/>
    <mergeCell ref="CJ42:CM42"/>
    <mergeCell ref="CN42:CS42"/>
    <mergeCell ref="CF43:CI43"/>
    <mergeCell ref="CJ43:CM43"/>
    <mergeCell ref="CN43:CS43"/>
    <mergeCell ref="CF48:CI48"/>
    <mergeCell ref="CJ48:CM48"/>
    <mergeCell ref="CN48:CS48"/>
    <mergeCell ref="CF49:CI49"/>
    <mergeCell ref="CJ49:CM49"/>
    <mergeCell ref="CN49:CS49"/>
    <mergeCell ref="CF46:CI46"/>
    <mergeCell ref="CJ46:CM46"/>
    <mergeCell ref="CN46:CS46"/>
    <mergeCell ref="CF47:CI47"/>
    <mergeCell ref="CJ47:CM47"/>
    <mergeCell ref="CN47:CS47"/>
    <mergeCell ref="CF52:CI52"/>
    <mergeCell ref="CJ52:CM52"/>
    <mergeCell ref="CN52:CS52"/>
    <mergeCell ref="CF53:CI53"/>
    <mergeCell ref="CJ53:CM53"/>
    <mergeCell ref="CN53:CS53"/>
    <mergeCell ref="CF50:CI50"/>
    <mergeCell ref="CJ50:CM50"/>
    <mergeCell ref="CN50:CS50"/>
    <mergeCell ref="CF51:CI51"/>
    <mergeCell ref="CJ51:CM51"/>
    <mergeCell ref="CN51:CS51"/>
    <mergeCell ref="CF56:CI56"/>
    <mergeCell ref="CJ56:CM56"/>
    <mergeCell ref="CN56:CS56"/>
    <mergeCell ref="CF57:CI57"/>
    <mergeCell ref="CJ57:CM57"/>
    <mergeCell ref="CN57:CS57"/>
    <mergeCell ref="CF54:CI54"/>
    <mergeCell ref="CJ54:CM54"/>
    <mergeCell ref="CN54:CS54"/>
    <mergeCell ref="CF55:CI55"/>
    <mergeCell ref="CJ55:CM55"/>
    <mergeCell ref="CN55:CS55"/>
    <mergeCell ref="E62:F62"/>
    <mergeCell ref="H62:K62"/>
    <mergeCell ref="L62:O62"/>
    <mergeCell ref="P62:S62"/>
    <mergeCell ref="T62:W62"/>
    <mergeCell ref="CF58:CI58"/>
    <mergeCell ref="CJ58:CM58"/>
    <mergeCell ref="CN58:CS58"/>
    <mergeCell ref="CF59:CI59"/>
    <mergeCell ref="CJ59:CM59"/>
    <mergeCell ref="CN59:CS59"/>
    <mergeCell ref="X62:AA62"/>
    <mergeCell ref="AB62:AE62"/>
    <mergeCell ref="AF62:AI62"/>
    <mergeCell ref="AJ62:AM62"/>
    <mergeCell ref="AN62:AQ62"/>
    <mergeCell ref="AR62:AU62"/>
    <mergeCell ref="CF60:CI60"/>
    <mergeCell ref="CJ60:CM60"/>
    <mergeCell ref="CN60:CS60"/>
    <mergeCell ref="CF61:CM61"/>
    <mergeCell ref="CN61:CS61"/>
    <mergeCell ref="BT62:BW62"/>
    <mergeCell ref="BX62:CA62"/>
    <mergeCell ref="CB62:CE62"/>
    <mergeCell ref="CF62:CI62"/>
    <mergeCell ref="CJ62:CM62"/>
    <mergeCell ref="CN62:CS62"/>
    <mergeCell ref="AV62:AY62"/>
    <mergeCell ref="AZ62:BC62"/>
    <mergeCell ref="BD62:BG62"/>
    <mergeCell ref="BH62:BK62"/>
    <mergeCell ref="BL62:BO62"/>
    <mergeCell ref="BP62:BS62"/>
    <mergeCell ref="CF65:CI65"/>
    <mergeCell ref="CJ65:CM65"/>
    <mergeCell ref="CN65:CS65"/>
    <mergeCell ref="CF66:CI66"/>
    <mergeCell ref="CJ66:CM66"/>
    <mergeCell ref="CN66:CS66"/>
    <mergeCell ref="CF63:CI63"/>
    <mergeCell ref="CJ63:CM63"/>
    <mergeCell ref="CN63:CS63"/>
    <mergeCell ref="CF64:CI64"/>
    <mergeCell ref="CJ64:CM64"/>
    <mergeCell ref="CN64:CS64"/>
    <mergeCell ref="D68:G68"/>
    <mergeCell ref="I68:AE68"/>
    <mergeCell ref="AG68:BL68"/>
    <mergeCell ref="I69:AE69"/>
    <mergeCell ref="AG69:AL69"/>
    <mergeCell ref="AM69:AW69"/>
    <mergeCell ref="AX69:BC69"/>
    <mergeCell ref="BD69:BF69"/>
    <mergeCell ref="BG69:BI69"/>
    <mergeCell ref="BJ69:BL69"/>
    <mergeCell ref="BJ70:BL70"/>
    <mergeCell ref="I71:AE71"/>
    <mergeCell ref="AG71:AL71"/>
    <mergeCell ref="AM71:AW71"/>
    <mergeCell ref="AX71:BC71"/>
    <mergeCell ref="BD71:BF71"/>
    <mergeCell ref="BG71:BI71"/>
    <mergeCell ref="BJ71:BL71"/>
    <mergeCell ref="I70:AE70"/>
    <mergeCell ref="AG70:AL70"/>
    <mergeCell ref="AM70:AW70"/>
    <mergeCell ref="AX70:BC70"/>
    <mergeCell ref="BD70:BF70"/>
    <mergeCell ref="BG70:BI70"/>
    <mergeCell ref="BJ72:BL72"/>
    <mergeCell ref="I73:AE73"/>
    <mergeCell ref="AG73:AL73"/>
    <mergeCell ref="AM73:AW73"/>
    <mergeCell ref="AX73:BC73"/>
    <mergeCell ref="BD73:BF73"/>
    <mergeCell ref="BG73:BI73"/>
    <mergeCell ref="BJ73:BL73"/>
    <mergeCell ref="I72:AE72"/>
    <mergeCell ref="AG72:AL72"/>
    <mergeCell ref="AM72:AW72"/>
    <mergeCell ref="AX72:BC72"/>
    <mergeCell ref="BD72:BF72"/>
    <mergeCell ref="BG72:BI72"/>
    <mergeCell ref="BJ74:BL74"/>
    <mergeCell ref="I75:AE75"/>
    <mergeCell ref="AG75:AL75"/>
    <mergeCell ref="AM75:AW75"/>
    <mergeCell ref="AX75:BC75"/>
    <mergeCell ref="BD75:BF75"/>
    <mergeCell ref="BG75:BI75"/>
    <mergeCell ref="BJ75:BL75"/>
    <mergeCell ref="I74:AE74"/>
    <mergeCell ref="AG74:AL74"/>
    <mergeCell ref="AM74:AW74"/>
    <mergeCell ref="AX74:BC74"/>
    <mergeCell ref="BD74:BF74"/>
    <mergeCell ref="BG74:BI74"/>
    <mergeCell ref="BJ76:BL76"/>
    <mergeCell ref="I77:AE77"/>
    <mergeCell ref="AG77:AL77"/>
    <mergeCell ref="AM77:AW77"/>
    <mergeCell ref="AX77:BC77"/>
    <mergeCell ref="BD77:BF77"/>
    <mergeCell ref="BG77:BI77"/>
    <mergeCell ref="BJ77:BL77"/>
    <mergeCell ref="I76:AE76"/>
    <mergeCell ref="AG76:AL76"/>
    <mergeCell ref="AM76:AW76"/>
    <mergeCell ref="AX76:BC76"/>
    <mergeCell ref="BD76:BF76"/>
    <mergeCell ref="BG76:BI76"/>
    <mergeCell ref="BN77:BP77"/>
    <mergeCell ref="H79:K79"/>
    <mergeCell ref="L79:O79"/>
    <mergeCell ref="P79:S79"/>
    <mergeCell ref="T79:W79"/>
    <mergeCell ref="X79:AA79"/>
    <mergeCell ref="AB79:AE79"/>
    <mergeCell ref="AF79:AI79"/>
    <mergeCell ref="AJ79:AM79"/>
    <mergeCell ref="AN79:AQ79"/>
    <mergeCell ref="B83:G83"/>
    <mergeCell ref="B84:G84"/>
    <mergeCell ref="B85:G85"/>
    <mergeCell ref="B86:G86"/>
    <mergeCell ref="B87:G87"/>
    <mergeCell ref="B88:G88"/>
    <mergeCell ref="BP79:BS79"/>
    <mergeCell ref="BT79:BW79"/>
    <mergeCell ref="BX79:CA79"/>
    <mergeCell ref="B80:G80"/>
    <mergeCell ref="B81:G81"/>
    <mergeCell ref="B82:G82"/>
    <mergeCell ref="AR79:AU79"/>
    <mergeCell ref="AV79:AY79"/>
    <mergeCell ref="AZ79:BC79"/>
    <mergeCell ref="BD79:BG79"/>
    <mergeCell ref="BH79:BK79"/>
    <mergeCell ref="BL79:BO79"/>
    <mergeCell ref="B95:G95"/>
    <mergeCell ref="B96:G96"/>
    <mergeCell ref="B97:G97"/>
    <mergeCell ref="B98:G98"/>
    <mergeCell ref="B89:G89"/>
    <mergeCell ref="B90:G90"/>
    <mergeCell ref="B91:G91"/>
    <mergeCell ref="B92:G92"/>
    <mergeCell ref="B93:G93"/>
    <mergeCell ref="B94:G94"/>
  </mergeCells>
  <conditionalFormatting sqref="H80:CA98">
    <cfRule type="cellIs" dxfId="238" priority="35" operator="greaterThan">
      <formula>1</formula>
    </cfRule>
    <cfRule type="cellIs" dxfId="237" priority="36" operator="greaterThan">
      <formula>0</formula>
    </cfRule>
  </conditionalFormatting>
  <conditionalFormatting sqref="P2:S2">
    <cfRule type="cellIs" dxfId="236" priority="32" operator="greaterThan">
      <formula>3</formula>
    </cfRule>
    <cfRule type="cellIs" dxfId="235" priority="33" operator="between">
      <formula>-3</formula>
      <formula>3</formula>
    </cfRule>
    <cfRule type="cellIs" dxfId="234" priority="34" operator="lessThan">
      <formula>-3</formula>
    </cfRule>
  </conditionalFormatting>
  <conditionalFormatting sqref="D63:D66 D5:D60">
    <cfRule type="containsBlanks" dxfId="233" priority="25">
      <formula>LEN(TRIM(D5))=0</formula>
    </cfRule>
  </conditionalFormatting>
  <conditionalFormatting sqref="D5:D92">
    <cfRule type="duplicateValues" dxfId="232" priority="3"/>
  </conditionalFormatting>
  <conditionalFormatting sqref="H5:H60">
    <cfRule type="cellIs" dxfId="231" priority="27" operator="equal">
      <formula>"p"</formula>
    </cfRule>
    <cfRule type="cellIs" dxfId="230" priority="29" operator="equal">
      <formula>"i"</formula>
    </cfRule>
    <cfRule type="cellIs" dxfId="229" priority="30" operator="equal">
      <formula>"xc"</formula>
    </cfRule>
  </conditionalFormatting>
  <conditionalFormatting sqref="H5:CE60">
    <cfRule type="cellIs" dxfId="228" priority="21" operator="between">
      <formula>23</formula>
      <formula>24</formula>
    </cfRule>
    <cfRule type="cellIs" dxfId="227" priority="22" operator="between">
      <formula>10</formula>
      <formula>13</formula>
    </cfRule>
  </conditionalFormatting>
  <conditionalFormatting sqref="H5:CE80">
    <cfRule type="cellIs" dxfId="226" priority="15" operator="equal">
      <formula>"CC"</formula>
    </cfRule>
    <cfRule type="cellIs" dxfId="225" priority="16" operator="equal">
      <formula>"B"</formula>
    </cfRule>
    <cfRule type="cellIs" dxfId="224" priority="17" operator="equal">
      <formula>"Z"</formula>
    </cfRule>
    <cfRule type="cellIs" dxfId="223" priority="18" operator="equal">
      <formula>"A"</formula>
    </cfRule>
    <cfRule type="cellIs" dxfId="222" priority="19" operator="equal">
      <formula>"L"</formula>
    </cfRule>
    <cfRule type="cellIs" dxfId="221" priority="20" operator="equal">
      <formula>"F"</formula>
    </cfRule>
    <cfRule type="cellIs" dxfId="220" priority="24" operator="equal">
      <formula>"K"</formula>
    </cfRule>
  </conditionalFormatting>
  <conditionalFormatting sqref="D5:D60">
    <cfRule type="expression" dxfId="219" priority="26">
      <formula>$H5="p"</formula>
    </cfRule>
    <cfRule type="expression" dxfId="218" priority="28">
      <formula>$H5="i"</formula>
    </cfRule>
    <cfRule type="expression" dxfId="217" priority="31">
      <formula>$H5="XC"</formula>
    </cfRule>
  </conditionalFormatting>
  <conditionalFormatting sqref="I5:CE60">
    <cfRule type="cellIs" dxfId="216" priority="23" operator="between">
      <formula>14</formula>
      <formula>37</formula>
    </cfRule>
  </conditionalFormatting>
  <conditionalFormatting sqref="H5:CE66">
    <cfRule type="expression" dxfId="215" priority="1">
      <formula>AND(OR($H5="XC",$H5="P",$H5="I"),OR(H5="K",H5=24,H5=23,H5=10,H5=11,H5=12))</formula>
    </cfRule>
    <cfRule type="expression" dxfId="214" priority="2">
      <formula>AND(OR($D5="NORMA",$D5="SANDRINE",$D5="GIULIA",$D5="JULIANA",$D5="NATALIA",$D5="RITA",$D5="FATIMA",$D5="FATIHA",$D5="ISABEL",$D5="TAMI",$D5="MOHAMED"),OR(H5="K",H5=24,H5=23))</formula>
    </cfRule>
  </conditionalFormatting>
  <pageMargins left="0.25" right="0.25" top="0.75" bottom="0.75" header="0.3" footer="0.3"/>
  <pageSetup paperSize="9" scale="57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AfficherONGLETS.afficherONGLETS">
                <anchor moveWithCells="1" sizeWithCells="1">
                  <from>
                    <xdr:col>2</xdr:col>
                    <xdr:colOff>44450</xdr:colOff>
                    <xdr:row>130</xdr:row>
                    <xdr:rowOff>31750</xdr:rowOff>
                  </from>
                  <to>
                    <xdr:col>3</xdr:col>
                    <xdr:colOff>1003300</xdr:colOff>
                    <xdr:row>132</xdr:row>
                    <xdr:rowOff>107950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8B905D65-FC71-4ABB-9543-7816E2101F88}">
            <xm:f>IF($E5&gt;stats!$N$35,$E5&lt;stats!$O$35)</xm:f>
            <x14:dxf>
              <fill>
                <patternFill>
                  <bgColor rgb="FF95B3D7"/>
                </patternFill>
              </fill>
            </x14:dxf>
          </x14:cfRule>
          <x14:cfRule type="expression" priority="5" id="{103FFF09-4A62-43B7-B24A-F7EA3F927551}">
            <xm:f>IF($E5&gt;stats!$N$34,$E5&lt;stats!$O$34)</xm:f>
            <x14:dxf>
              <fill>
                <patternFill>
                  <bgColor rgb="FFE4D5FB"/>
                </patternFill>
              </fill>
            </x14:dxf>
          </x14:cfRule>
          <x14:cfRule type="expression" priority="6" id="{5873A028-30E7-4449-99BC-B735725AEEA5}">
            <xm:f>IF($E5&gt;stats!$N$33,$E5&lt;stats!$O$33)</xm:f>
            <x14:dxf>
              <fill>
                <patternFill>
                  <bgColor rgb="FFCCFFFF"/>
                </patternFill>
              </fill>
            </x14:dxf>
          </x14:cfRule>
          <x14:cfRule type="expression" priority="7" id="{55863DDF-9E9E-4FC1-905F-5F2FD84F46E6}">
            <xm:f>IF($E5&gt;stats!$N$32,$E5&lt;stats!$O$32)</xm:f>
            <x14:dxf>
              <fill>
                <patternFill>
                  <bgColor rgb="FFFCD5B4"/>
                </patternFill>
              </fill>
            </x14:dxf>
          </x14:cfRule>
          <x14:cfRule type="expression" priority="8" id="{3DF01190-4319-491A-91BC-4A9392B7A0FF}">
            <xm:f>IF($E5&gt;stats!$N$31,$E5&lt;stats!$O$31)</xm:f>
            <x14:dxf>
              <fill>
                <patternFill>
                  <bgColor rgb="FFCCFFCC"/>
                </patternFill>
              </fill>
            </x14:dxf>
          </x14:cfRule>
          <x14:cfRule type="expression" priority="9" id="{7BAAD954-07BB-495A-803D-F0FBAFDC8E5F}">
            <xm:f>IF($E5&gt;stats!$N$30,$E5&lt;stats!$O$30)</xm:f>
            <x14:dxf>
              <fill>
                <patternFill>
                  <bgColor rgb="FFDDD9C4"/>
                </patternFill>
              </fill>
            </x14:dxf>
          </x14:cfRule>
          <x14:cfRule type="expression" priority="10" id="{04A35D53-8826-4D79-AEB6-C915F09D0E90}">
            <xm:f>IF($E5&gt;stats!$N$29,$E5&lt;stats!$O$29)</xm:f>
            <x14:dxf>
              <fill>
                <patternFill>
                  <bgColor rgb="FFFFE285"/>
                </patternFill>
              </fill>
            </x14:dxf>
          </x14:cfRule>
          <x14:cfRule type="expression" priority="11" id="{38DB4F20-45C3-4F65-9427-74A3971186E7}">
            <xm:f>IF($E5&gt;stats!$N$28,$E5&lt;stats!$O$28)</xm:f>
            <x14:dxf>
              <fill>
                <patternFill>
                  <bgColor rgb="FFFFFFCC"/>
                </patternFill>
              </fill>
            </x14:dxf>
          </x14:cfRule>
          <x14:cfRule type="expression" priority="12" id="{9442DBFE-9D7F-4300-B3F8-3F1FBAA4CA28}">
            <xm:f>IF($E5&gt;stats!$N$27,$E5&lt;stats!$O$27)</xm:f>
            <x14:dxf>
              <fill>
                <patternFill>
                  <bgColor rgb="FFE4DFEC"/>
                </patternFill>
              </fill>
            </x14:dxf>
          </x14:cfRule>
          <x14:cfRule type="expression" priority="13" id="{547C4B01-B333-4748-84A6-D9EF0A16B3E6}">
            <xm:f>IF($E5&gt;stats!$N$26,$E5&lt;stats!$O$26)</xm:f>
            <x14:dxf>
              <fill>
                <patternFill>
                  <bgColor rgb="FFFFCCFF"/>
                </patternFill>
              </fill>
            </x14:dxf>
          </x14:cfRule>
          <x14:cfRule type="expression" priority="14" id="{33A6E62A-53FE-4481-9466-7E94B7A8C9D2}">
            <xm:f>IF($E5&gt;stats!$N$25,$E5&lt;stats!$O$25)</xm:f>
            <x14:dxf>
              <fill>
                <patternFill>
                  <bgColor rgb="FFEBF1DE"/>
                </patternFill>
              </fill>
            </x14:dxf>
          </x14:cfRule>
          <xm:sqref>CF5:CM60 CF62:CM66 D5:G66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607977-4084-4E60-864E-BC24D3979694}">
  <sheetPr codeName="Sheet17">
    <pageSetUpPr fitToPage="1"/>
  </sheetPr>
  <dimension ref="A1:FO109"/>
  <sheetViews>
    <sheetView showGridLines="0" zoomScaleNormal="100" workbookViewId="0">
      <pane ySplit="4" topLeftCell="A5" activePane="bottomLeft" state="frozen"/>
      <selection activeCell="BO34" sqref="BO34"/>
      <selection pane="bottomLeft" activeCell="AS2" sqref="AS2"/>
    </sheetView>
  </sheetViews>
  <sheetFormatPr defaultColWidth="9.1796875" defaultRowHeight="14.5" x14ac:dyDescent="0.35"/>
  <cols>
    <col min="1" max="1" width="9.1796875" style="49" hidden="1" customWidth="1"/>
    <col min="2" max="3" width="6.7265625" style="49" customWidth="1"/>
    <col min="4" max="4" width="20.7265625" style="49" customWidth="1"/>
    <col min="5" max="7" width="6.7265625" style="49" customWidth="1"/>
    <col min="8" max="102" width="2.7265625" style="49" customWidth="1"/>
    <col min="103" max="111" width="2.7265625" style="49" hidden="1" customWidth="1"/>
    <col min="112" max="16384" width="9.1796875" style="49"/>
  </cols>
  <sheetData>
    <row r="1" spans="1:171" ht="15" thickBot="1" x14ac:dyDescent="0.4">
      <c r="B1" s="462" t="s">
        <v>130</v>
      </c>
      <c r="C1" s="462"/>
      <c r="D1" s="462"/>
      <c r="E1" s="462"/>
      <c r="F1" s="462"/>
      <c r="G1" s="463" t="s">
        <v>66</v>
      </c>
      <c r="H1" s="463"/>
      <c r="J1" s="463" t="s">
        <v>0</v>
      </c>
      <c r="K1" s="463"/>
      <c r="M1" s="463"/>
      <c r="N1" s="463"/>
      <c r="P1" s="463" t="s">
        <v>1</v>
      </c>
      <c r="Q1" s="463"/>
    </row>
    <row r="2" spans="1:171" ht="24" thickBot="1" x14ac:dyDescent="0.6">
      <c r="B2" s="462"/>
      <c r="C2" s="462"/>
      <c r="D2" s="462"/>
      <c r="E2" s="462"/>
      <c r="F2" s="462"/>
      <c r="G2" s="464">
        <v>13.541666666666666</v>
      </c>
      <c r="H2" s="465"/>
      <c r="I2" s="51"/>
      <c r="J2" s="466">
        <f>SUM(B5:B80)</f>
        <v>27.583333333345472</v>
      </c>
      <c r="K2" s="467"/>
      <c r="L2" s="467"/>
      <c r="M2" s="467"/>
      <c r="N2" s="468"/>
      <c r="O2" s="50"/>
      <c r="P2" s="469">
        <f>CZ2-CZ3</f>
        <v>337.00000000029127</v>
      </c>
      <c r="Q2" s="470"/>
      <c r="R2" s="470"/>
      <c r="S2" s="471"/>
      <c r="T2" s="213"/>
      <c r="U2" s="213"/>
      <c r="V2" s="213"/>
      <c r="W2" s="213"/>
      <c r="X2" s="213"/>
      <c r="Y2" s="51"/>
      <c r="AA2" s="449" t="str">
        <f>stats!L4&amp;stats!M4&amp;stats!N1</f>
        <v>MERCREDI 12 FEVRIER</v>
      </c>
      <c r="AB2" s="450"/>
      <c r="AC2" s="450"/>
      <c r="AD2" s="450"/>
      <c r="AE2" s="450"/>
      <c r="AF2" s="450"/>
      <c r="AG2" s="450"/>
      <c r="AH2" s="450"/>
      <c r="AI2" s="450"/>
      <c r="AJ2" s="450"/>
      <c r="AK2" s="450"/>
      <c r="AL2" s="450"/>
      <c r="AM2" s="450"/>
      <c r="AN2" s="450"/>
      <c r="AO2" s="450"/>
      <c r="AP2" s="450"/>
      <c r="AQ2" s="451"/>
      <c r="AV2" s="452" t="str">
        <f>"EMT "&amp;[0]!EMTsem</f>
        <v>EMT 08H00</v>
      </c>
      <c r="AW2" s="453"/>
      <c r="AX2" s="453"/>
      <c r="AY2" s="453"/>
      <c r="AZ2" s="453"/>
      <c r="BA2" s="453"/>
      <c r="BB2" s="454"/>
      <c r="BD2" s="452" t="str">
        <f>[0]!POHsem</f>
        <v>10H00 - 19H00</v>
      </c>
      <c r="BE2" s="453"/>
      <c r="BF2" s="453"/>
      <c r="BG2" s="453"/>
      <c r="BH2" s="453"/>
      <c r="BI2" s="453"/>
      <c r="BJ2" s="454"/>
      <c r="CZ2" s="455">
        <f>J2*24</f>
        <v>662.00000000029127</v>
      </c>
      <c r="DA2" s="455"/>
      <c r="DB2" s="455"/>
      <c r="DC2" s="456" t="s">
        <v>0</v>
      </c>
      <c r="DD2" s="456"/>
      <c r="DE2" s="456"/>
      <c r="DF2" s="456"/>
      <c r="DG2" s="456"/>
    </row>
    <row r="3" spans="1:171" ht="19" customHeight="1" thickBot="1" x14ac:dyDescent="0.55000000000000004">
      <c r="B3" s="462"/>
      <c r="C3" s="462"/>
      <c r="D3" s="462"/>
      <c r="E3" s="462"/>
      <c r="F3" s="462"/>
      <c r="X3" s="51"/>
      <c r="CF3" s="457" t="s">
        <v>111</v>
      </c>
      <c r="CG3" s="458"/>
      <c r="CH3" s="458"/>
      <c r="CI3" s="458"/>
      <c r="CJ3" s="458"/>
      <c r="CK3" s="458"/>
      <c r="CL3" s="458"/>
      <c r="CM3" s="459"/>
      <c r="CZ3" s="460">
        <f>G2*24</f>
        <v>325</v>
      </c>
      <c r="DA3" s="460"/>
      <c r="DB3" s="460"/>
      <c r="DC3" s="461" t="s">
        <v>66</v>
      </c>
      <c r="DD3" s="461"/>
      <c r="DE3" s="461"/>
      <c r="DF3" s="461"/>
      <c r="DG3" s="461"/>
    </row>
    <row r="4" spans="1:171" ht="15" customHeight="1" thickBot="1" x14ac:dyDescent="0.4">
      <c r="B4" s="94"/>
      <c r="C4" s="350" t="s">
        <v>54</v>
      </c>
      <c r="D4" s="351" t="s">
        <v>2</v>
      </c>
      <c r="E4" s="433" t="s">
        <v>59</v>
      </c>
      <c r="F4" s="434"/>
      <c r="G4" s="352" t="s">
        <v>58</v>
      </c>
      <c r="H4" s="397" t="s">
        <v>3</v>
      </c>
      <c r="I4" s="398"/>
      <c r="J4" s="398"/>
      <c r="K4" s="399"/>
      <c r="L4" s="397" t="s">
        <v>4</v>
      </c>
      <c r="M4" s="398"/>
      <c r="N4" s="398"/>
      <c r="O4" s="399"/>
      <c r="P4" s="397" t="s">
        <v>5</v>
      </c>
      <c r="Q4" s="398"/>
      <c r="R4" s="398"/>
      <c r="S4" s="399"/>
      <c r="T4" s="397" t="s">
        <v>6</v>
      </c>
      <c r="U4" s="398"/>
      <c r="V4" s="398"/>
      <c r="W4" s="399"/>
      <c r="X4" s="397" t="s">
        <v>7</v>
      </c>
      <c r="Y4" s="398"/>
      <c r="Z4" s="398"/>
      <c r="AA4" s="399"/>
      <c r="AB4" s="397" t="s">
        <v>8</v>
      </c>
      <c r="AC4" s="398"/>
      <c r="AD4" s="398"/>
      <c r="AE4" s="399"/>
      <c r="AF4" s="397" t="s">
        <v>9</v>
      </c>
      <c r="AG4" s="398"/>
      <c r="AH4" s="398"/>
      <c r="AI4" s="399"/>
      <c r="AJ4" s="397" t="s">
        <v>10</v>
      </c>
      <c r="AK4" s="398"/>
      <c r="AL4" s="398"/>
      <c r="AM4" s="399"/>
      <c r="AN4" s="397" t="s">
        <v>11</v>
      </c>
      <c r="AO4" s="398"/>
      <c r="AP4" s="398"/>
      <c r="AQ4" s="399"/>
      <c r="AR4" s="397" t="s">
        <v>12</v>
      </c>
      <c r="AS4" s="398"/>
      <c r="AT4" s="398"/>
      <c r="AU4" s="399"/>
      <c r="AV4" s="397" t="s">
        <v>13</v>
      </c>
      <c r="AW4" s="398"/>
      <c r="AX4" s="398"/>
      <c r="AY4" s="399"/>
      <c r="AZ4" s="397" t="s">
        <v>14</v>
      </c>
      <c r="BA4" s="398"/>
      <c r="BB4" s="398"/>
      <c r="BC4" s="399"/>
      <c r="BD4" s="397" t="s">
        <v>15</v>
      </c>
      <c r="BE4" s="398"/>
      <c r="BF4" s="398"/>
      <c r="BG4" s="399"/>
      <c r="BH4" s="397" t="s">
        <v>16</v>
      </c>
      <c r="BI4" s="398"/>
      <c r="BJ4" s="398"/>
      <c r="BK4" s="399"/>
      <c r="BL4" s="397" t="s">
        <v>17</v>
      </c>
      <c r="BM4" s="398"/>
      <c r="BN4" s="398"/>
      <c r="BO4" s="399"/>
      <c r="BP4" s="397" t="s">
        <v>18</v>
      </c>
      <c r="BQ4" s="398"/>
      <c r="BR4" s="398"/>
      <c r="BS4" s="399"/>
      <c r="BT4" s="397" t="s">
        <v>19</v>
      </c>
      <c r="BU4" s="398"/>
      <c r="BV4" s="398"/>
      <c r="BW4" s="399"/>
      <c r="BX4" s="397" t="s">
        <v>20</v>
      </c>
      <c r="BY4" s="398"/>
      <c r="BZ4" s="398"/>
      <c r="CA4" s="399"/>
      <c r="CB4" s="397" t="s">
        <v>21</v>
      </c>
      <c r="CC4" s="398"/>
      <c r="CD4" s="398"/>
      <c r="CE4" s="399"/>
      <c r="CF4" s="446" t="s">
        <v>22</v>
      </c>
      <c r="CG4" s="447"/>
      <c r="CH4" s="447"/>
      <c r="CI4" s="448"/>
      <c r="CJ4" s="446" t="s">
        <v>23</v>
      </c>
      <c r="CK4" s="447"/>
      <c r="CL4" s="447"/>
      <c r="CM4" s="448"/>
    </row>
    <row r="5" spans="1:171" customFormat="1" x14ac:dyDescent="0.35">
      <c r="A5" s="212">
        <v>1.1111111111111112E-2</v>
      </c>
      <c r="B5" s="179">
        <f>SUM(F5-E5)-G5+A5</f>
        <v>0.29166666666197771</v>
      </c>
      <c r="C5" s="214" t="str">
        <f>IF(ISNA(VLOOKUP(D5,[2]listing!$A$1:$E$80,4,FALSE)),"NN",VLOOKUP(D5,[2]listing!$A$1:$E$80,4,FALSE))</f>
        <v>NN</v>
      </c>
      <c r="D5" s="290"/>
      <c r="E5" s="291">
        <v>36526.318055555559</v>
      </c>
      <c r="F5" s="292">
        <v>36526.640277777777</v>
      </c>
      <c r="G5" s="293">
        <v>4.1666666666666664E-2</v>
      </c>
      <c r="H5" s="222" t="str" cm="1">
        <f t="array" ref="H5">IF(SUMPRODUCT(--ISNUMBER(SEARCH(BOUTIQUES,D5))) &gt;0, "XC",IF(ISNUMBER(SEARCH("pool",D5)),"P",IF(ISNUMBER(SEARCH("int",D5)),"I",IF(ISNUMBER(SEARCH("HAP",$G$1))," "))))</f>
        <v xml:space="preserve"> </v>
      </c>
      <c r="I5" s="226" t="s">
        <v>26</v>
      </c>
      <c r="J5" s="227" t="s">
        <v>26</v>
      </c>
      <c r="K5" s="228" t="s">
        <v>26</v>
      </c>
      <c r="L5" s="229" t="s">
        <v>26</v>
      </c>
      <c r="M5" s="227" t="s">
        <v>26</v>
      </c>
      <c r="N5" s="227" t="s">
        <v>26</v>
      </c>
      <c r="O5" s="230" t="s">
        <v>26</v>
      </c>
      <c r="P5" s="231" t="s">
        <v>26</v>
      </c>
      <c r="Q5" s="227" t="s">
        <v>26</v>
      </c>
      <c r="R5" s="227" t="s">
        <v>26</v>
      </c>
      <c r="S5" s="228" t="s">
        <v>26</v>
      </c>
      <c r="T5" s="229" t="s">
        <v>26</v>
      </c>
      <c r="U5" s="227" t="s">
        <v>26</v>
      </c>
      <c r="V5" s="227" t="s">
        <v>26</v>
      </c>
      <c r="W5" s="228" t="s">
        <v>26</v>
      </c>
      <c r="X5" s="135" t="s">
        <v>25</v>
      </c>
      <c r="Y5" s="136" t="s">
        <v>25</v>
      </c>
      <c r="Z5" s="136" t="s">
        <v>25</v>
      </c>
      <c r="AA5" s="137" t="s">
        <v>26</v>
      </c>
      <c r="AB5" s="135" t="s">
        <v>26</v>
      </c>
      <c r="AC5" s="136" t="s">
        <v>26</v>
      </c>
      <c r="AD5" s="136" t="s">
        <v>26</v>
      </c>
      <c r="AE5" s="137" t="s">
        <v>26</v>
      </c>
      <c r="AF5" s="135" t="s">
        <v>24</v>
      </c>
      <c r="AG5" s="136" t="s">
        <v>26</v>
      </c>
      <c r="AH5" s="136" t="s">
        <v>26</v>
      </c>
      <c r="AI5" s="346" t="s">
        <v>28</v>
      </c>
      <c r="AJ5" s="135" t="s">
        <v>28</v>
      </c>
      <c r="AK5" s="136" t="s">
        <v>126</v>
      </c>
      <c r="AL5" s="136"/>
      <c r="AM5" s="137"/>
      <c r="AN5" s="135"/>
      <c r="AO5" s="227"/>
      <c r="AP5" s="227"/>
      <c r="AQ5" s="228"/>
      <c r="AR5" s="229"/>
      <c r="AS5" s="227"/>
      <c r="AT5" s="227"/>
      <c r="AU5" s="228"/>
      <c r="AV5" s="229"/>
      <c r="AW5" s="227"/>
      <c r="AX5" s="227"/>
      <c r="AY5" s="228"/>
      <c r="AZ5" s="233"/>
      <c r="BA5" s="234"/>
      <c r="BB5" s="234"/>
      <c r="BC5" s="235"/>
      <c r="BD5" s="231"/>
      <c r="BE5" s="232"/>
      <c r="BF5" s="232"/>
      <c r="BG5" s="236"/>
      <c r="BH5" s="135"/>
      <c r="BI5" s="136"/>
      <c r="BJ5" s="136"/>
      <c r="BK5" s="137"/>
      <c r="BL5" s="135"/>
      <c r="BM5" s="136"/>
      <c r="BN5" s="136"/>
      <c r="BO5" s="137"/>
      <c r="BP5" s="135"/>
      <c r="BQ5" s="136"/>
      <c r="BR5" s="136"/>
      <c r="BS5" s="137"/>
      <c r="BT5" s="135"/>
      <c r="BU5" s="136"/>
      <c r="BV5" s="136"/>
      <c r="BW5" s="137"/>
      <c r="BX5" s="135"/>
      <c r="BY5" s="136"/>
      <c r="BZ5" s="136"/>
      <c r="CA5" s="137"/>
      <c r="CB5" s="233"/>
      <c r="CC5" s="234"/>
      <c r="CD5" s="234"/>
      <c r="CE5" s="235"/>
      <c r="CF5" s="416"/>
      <c r="CG5" s="417"/>
      <c r="CH5" s="417"/>
      <c r="CI5" s="418"/>
      <c r="CJ5" s="416"/>
      <c r="CK5" s="417"/>
      <c r="CL5" s="417"/>
      <c r="CM5" s="418"/>
      <c r="CN5" s="443">
        <f>D5</f>
        <v>0</v>
      </c>
      <c r="CO5" s="444"/>
      <c r="CP5" s="444"/>
      <c r="CQ5" s="444"/>
      <c r="CR5" s="444"/>
      <c r="CS5" s="445"/>
    </row>
    <row r="6" spans="1:171" x14ac:dyDescent="0.35">
      <c r="A6" s="212">
        <v>1.1111111111111112E-2</v>
      </c>
      <c r="B6" s="95">
        <f t="shared" ref="B6:B32" si="0">SUM(F6-E6)-G6+A6</f>
        <v>0.29166666666197771</v>
      </c>
      <c r="C6" s="214" t="str">
        <f>IF(ISNA(VLOOKUP(D6,[2]listing!$A$1:$E$80,4,FALSE)),"NN",VLOOKUP(D6,[2]listing!$A$1:$E$80,4,FALSE))</f>
        <v>NN</v>
      </c>
      <c r="D6" s="290"/>
      <c r="E6" s="294">
        <v>36526.318055555559</v>
      </c>
      <c r="F6" s="295">
        <v>36526.640277777777</v>
      </c>
      <c r="G6" s="293">
        <v>4.1666666666666664E-2</v>
      </c>
      <c r="H6" s="222" t="str" cm="1">
        <f t="array" ref="H6">IF(SUMPRODUCT(--ISNUMBER(SEARCH(BOUTIQUES,D6))) &gt;0, "XC",IF(ISNUMBER(SEARCH("pool",D6)),"P",IF(ISNUMBER(SEARCH("int",D6)),"I",IF(ISNUMBER(SEARCH("HAP",$G$1))," "))))</f>
        <v xml:space="preserve"> </v>
      </c>
      <c r="I6" s="226" t="s">
        <v>26</v>
      </c>
      <c r="J6" s="227" t="s">
        <v>26</v>
      </c>
      <c r="K6" s="228" t="s">
        <v>26</v>
      </c>
      <c r="L6" s="229" t="s">
        <v>26</v>
      </c>
      <c r="M6" s="227" t="s">
        <v>26</v>
      </c>
      <c r="N6" s="227" t="s">
        <v>26</v>
      </c>
      <c r="O6" s="346" t="s">
        <v>26</v>
      </c>
      <c r="P6" s="229" t="s">
        <v>26</v>
      </c>
      <c r="Q6" s="227" t="s">
        <v>26</v>
      </c>
      <c r="R6" s="227" t="s">
        <v>26</v>
      </c>
      <c r="S6" s="228" t="s">
        <v>26</v>
      </c>
      <c r="T6" s="229" t="s">
        <v>26</v>
      </c>
      <c r="U6" s="227" t="s">
        <v>26</v>
      </c>
      <c r="V6" s="227" t="s">
        <v>26</v>
      </c>
      <c r="W6" s="228" t="s">
        <v>26</v>
      </c>
      <c r="X6" s="135" t="s">
        <v>25</v>
      </c>
      <c r="Y6" s="136" t="s">
        <v>25</v>
      </c>
      <c r="Z6" s="136" t="s">
        <v>25</v>
      </c>
      <c r="AA6" s="137" t="s">
        <v>26</v>
      </c>
      <c r="AB6" s="135" t="s">
        <v>26</v>
      </c>
      <c r="AC6" s="136" t="s">
        <v>26</v>
      </c>
      <c r="AD6" s="136" t="s">
        <v>26</v>
      </c>
      <c r="AE6" s="137" t="s">
        <v>26</v>
      </c>
      <c r="AF6" s="135" t="s">
        <v>24</v>
      </c>
      <c r="AG6" s="346" t="s">
        <v>26</v>
      </c>
      <c r="AH6" s="136" t="s">
        <v>26</v>
      </c>
      <c r="AI6" s="346" t="s">
        <v>28</v>
      </c>
      <c r="AJ6" s="135" t="s">
        <v>28</v>
      </c>
      <c r="AK6" s="136" t="s">
        <v>126</v>
      </c>
      <c r="AL6" s="136"/>
      <c r="AM6" s="137"/>
      <c r="AN6" s="135"/>
      <c r="AO6" s="136"/>
      <c r="AP6" s="136"/>
      <c r="AQ6" s="137"/>
      <c r="AR6" s="135"/>
      <c r="AS6" s="136"/>
      <c r="AT6" s="136"/>
      <c r="AU6" s="137"/>
      <c r="AV6" s="135"/>
      <c r="AW6" s="136"/>
      <c r="AX6" s="136"/>
      <c r="AY6" s="137"/>
      <c r="AZ6" s="135"/>
      <c r="BA6" s="136"/>
      <c r="BB6" s="136"/>
      <c r="BC6" s="137"/>
      <c r="BD6" s="229"/>
      <c r="BE6" s="227"/>
      <c r="BF6" s="227"/>
      <c r="BG6" s="228"/>
      <c r="BH6" s="229"/>
      <c r="BI6" s="227"/>
      <c r="BJ6" s="227"/>
      <c r="BK6" s="228"/>
      <c r="BL6" s="229"/>
      <c r="BM6" s="227"/>
      <c r="BN6" s="227"/>
      <c r="BO6" s="228"/>
      <c r="BP6" s="229"/>
      <c r="BQ6" s="227"/>
      <c r="BR6" s="227"/>
      <c r="BS6" s="228"/>
      <c r="BT6" s="229"/>
      <c r="BU6" s="227"/>
      <c r="BV6" s="227"/>
      <c r="BW6" s="228"/>
      <c r="BX6" s="229"/>
      <c r="BY6" s="227"/>
      <c r="BZ6" s="227"/>
      <c r="CA6" s="228"/>
      <c r="CB6" s="135"/>
      <c r="CC6" s="136"/>
      <c r="CD6" s="136"/>
      <c r="CE6" s="137"/>
      <c r="CF6" s="430"/>
      <c r="CG6" s="431"/>
      <c r="CH6" s="431"/>
      <c r="CI6" s="432"/>
      <c r="CJ6" s="430"/>
      <c r="CK6" s="431"/>
      <c r="CL6" s="431"/>
      <c r="CM6" s="432"/>
      <c r="CN6" s="436">
        <f t="shared" ref="CN6:CN32" si="1">D6</f>
        <v>0</v>
      </c>
      <c r="CO6" s="436"/>
      <c r="CP6" s="436"/>
      <c r="CQ6" s="436"/>
      <c r="CR6" s="436"/>
      <c r="CS6" s="436"/>
    </row>
    <row r="7" spans="1:171" x14ac:dyDescent="0.35">
      <c r="A7" s="212">
        <v>1.1111111111111112E-2</v>
      </c>
      <c r="B7" s="95">
        <f t="shared" si="0"/>
        <v>0.29166666666197771</v>
      </c>
      <c r="C7" s="214" t="str">
        <f>IF(ISNA(VLOOKUP(D7,[2]listing!$A$1:$E$80,4,FALSE)),"NN",VLOOKUP(D7,[2]listing!$A$1:$E$80,4,FALSE))</f>
        <v>NN</v>
      </c>
      <c r="D7" s="296"/>
      <c r="E7" s="294">
        <v>36526.318055555559</v>
      </c>
      <c r="F7" s="295">
        <v>36526.640277777777</v>
      </c>
      <c r="G7" s="293">
        <v>4.1666666666666664E-2</v>
      </c>
      <c r="H7" s="222" t="str" cm="1">
        <f t="array" ref="H7">IF(SUMPRODUCT(--ISNUMBER(SEARCH(BOUTIQUES,D7))) &gt;0, "XC",IF(ISNUMBER(SEARCH("pool",D7)),"P",IF(ISNUMBER(SEARCH("int",D7)),"I",IF(ISNUMBER(SEARCH("HAP",$G$1))," "))))</f>
        <v xml:space="preserve"> </v>
      </c>
      <c r="I7" s="226" t="s">
        <v>26</v>
      </c>
      <c r="J7" s="227" t="s">
        <v>26</v>
      </c>
      <c r="K7" s="228" t="s">
        <v>26</v>
      </c>
      <c r="L7" s="229" t="s">
        <v>26</v>
      </c>
      <c r="M7" s="227" t="s">
        <v>26</v>
      </c>
      <c r="N7" s="227" t="s">
        <v>26</v>
      </c>
      <c r="O7" s="228" t="s">
        <v>26</v>
      </c>
      <c r="P7" s="136" t="s">
        <v>26</v>
      </c>
      <c r="Q7" s="227" t="s">
        <v>26</v>
      </c>
      <c r="R7" s="227" t="s">
        <v>26</v>
      </c>
      <c r="S7" s="228" t="s">
        <v>26</v>
      </c>
      <c r="T7" s="229" t="s">
        <v>26</v>
      </c>
      <c r="U7" s="227" t="s">
        <v>26</v>
      </c>
      <c r="V7" s="227" t="s">
        <v>26</v>
      </c>
      <c r="W7" s="228" t="s">
        <v>26</v>
      </c>
      <c r="X7" s="135" t="s">
        <v>25</v>
      </c>
      <c r="Y7" s="136" t="s">
        <v>25</v>
      </c>
      <c r="Z7" s="136" t="s">
        <v>25</v>
      </c>
      <c r="AA7" s="137" t="s">
        <v>26</v>
      </c>
      <c r="AB7" s="135" t="s">
        <v>26</v>
      </c>
      <c r="AC7" s="136" t="s">
        <v>26</v>
      </c>
      <c r="AD7" s="136" t="s">
        <v>26</v>
      </c>
      <c r="AE7" s="137" t="s">
        <v>26</v>
      </c>
      <c r="AF7" s="135" t="s">
        <v>24</v>
      </c>
      <c r="AG7" s="346" t="s">
        <v>26</v>
      </c>
      <c r="AH7" s="136" t="s">
        <v>26</v>
      </c>
      <c r="AI7" s="346" t="s">
        <v>28</v>
      </c>
      <c r="AJ7" s="135" t="s">
        <v>28</v>
      </c>
      <c r="AK7" s="227" t="s">
        <v>126</v>
      </c>
      <c r="AL7" s="227"/>
      <c r="AM7" s="228"/>
      <c r="AN7" s="229"/>
      <c r="AO7" s="227"/>
      <c r="AP7" s="227"/>
      <c r="AQ7" s="228"/>
      <c r="AR7" s="229"/>
      <c r="AS7" s="227"/>
      <c r="AT7" s="227"/>
      <c r="AU7" s="228"/>
      <c r="AV7" s="229"/>
      <c r="AW7" s="227"/>
      <c r="AX7" s="227"/>
      <c r="AY7" s="228"/>
      <c r="AZ7" s="229"/>
      <c r="BA7" s="227"/>
      <c r="BB7" s="227"/>
      <c r="BC7" s="228"/>
      <c r="BD7" s="237"/>
      <c r="BE7" s="238"/>
      <c r="BF7" s="238"/>
      <c r="BG7" s="239"/>
      <c r="BH7" s="237"/>
      <c r="BI7" s="238"/>
      <c r="BJ7" s="238"/>
      <c r="BK7" s="239"/>
      <c r="BL7" s="237"/>
      <c r="BM7" s="238"/>
      <c r="BN7" s="238"/>
      <c r="BO7" s="239"/>
      <c r="BP7" s="237"/>
      <c r="BQ7" s="238"/>
      <c r="BR7" s="238"/>
      <c r="BS7" s="239"/>
      <c r="BT7" s="237"/>
      <c r="BU7" s="238"/>
      <c r="BV7" s="238"/>
      <c r="BW7" s="239"/>
      <c r="BX7" s="237"/>
      <c r="BY7" s="238"/>
      <c r="BZ7" s="238"/>
      <c r="CA7" s="239"/>
      <c r="CB7" s="229"/>
      <c r="CC7" s="227"/>
      <c r="CD7" s="227"/>
      <c r="CE7" s="228"/>
      <c r="CF7" s="416"/>
      <c r="CG7" s="417"/>
      <c r="CH7" s="417"/>
      <c r="CI7" s="418"/>
      <c r="CJ7" s="416"/>
      <c r="CK7" s="417"/>
      <c r="CL7" s="417"/>
      <c r="CM7" s="418"/>
      <c r="CN7" s="436">
        <f t="shared" si="1"/>
        <v>0</v>
      </c>
      <c r="CO7" s="436"/>
      <c r="CP7" s="436"/>
      <c r="CQ7" s="436"/>
      <c r="CR7" s="436"/>
      <c r="CS7" s="436"/>
    </row>
    <row r="8" spans="1:171" customFormat="1" x14ac:dyDescent="0.35">
      <c r="A8" s="212">
        <v>1.1111111111111112E-2</v>
      </c>
      <c r="B8" s="95">
        <f t="shared" si="0"/>
        <v>0.29166666666197771</v>
      </c>
      <c r="C8" s="214" t="str">
        <f>IF(ISNA(VLOOKUP(D8,[2]listing!$A$1:$E$80,4,FALSE)),"NN",VLOOKUP(D8,[2]listing!$A$1:$E$80,4,FALSE))</f>
        <v>NN</v>
      </c>
      <c r="D8" s="296"/>
      <c r="E8" s="294">
        <v>36526.318055555559</v>
      </c>
      <c r="F8" s="295">
        <v>36526.640277777777</v>
      </c>
      <c r="G8" s="293">
        <v>4.1666666666666664E-2</v>
      </c>
      <c r="H8" s="222" t="str" cm="1">
        <f t="array" ref="H8">IF(SUMPRODUCT(--ISNUMBER(SEARCH(BOUTIQUES,D8))) &gt;0, "XC",IF(ISNUMBER(SEARCH("pool",D8)),"P",IF(ISNUMBER(SEARCH("int",D8)),"I",IF(ISNUMBER(SEARCH("HAP",$G$1))," "))))</f>
        <v xml:space="preserve"> </v>
      </c>
      <c r="I8" s="226" t="s">
        <v>26</v>
      </c>
      <c r="J8" s="227" t="s">
        <v>26</v>
      </c>
      <c r="K8" s="228" t="s">
        <v>26</v>
      </c>
      <c r="L8" s="229" t="s">
        <v>26</v>
      </c>
      <c r="M8" s="227" t="s">
        <v>26</v>
      </c>
      <c r="N8" s="227" t="s">
        <v>26</v>
      </c>
      <c r="O8" s="346" t="s">
        <v>26</v>
      </c>
      <c r="P8" s="229" t="s">
        <v>26</v>
      </c>
      <c r="Q8" s="227" t="s">
        <v>26</v>
      </c>
      <c r="R8" s="227" t="s">
        <v>26</v>
      </c>
      <c r="S8" s="228" t="s">
        <v>26</v>
      </c>
      <c r="T8" s="229" t="s">
        <v>26</v>
      </c>
      <c r="U8" s="227" t="s">
        <v>26</v>
      </c>
      <c r="V8" s="227" t="s">
        <v>26</v>
      </c>
      <c r="W8" s="228" t="s">
        <v>26</v>
      </c>
      <c r="X8" s="135" t="s">
        <v>25</v>
      </c>
      <c r="Y8" s="136" t="s">
        <v>25</v>
      </c>
      <c r="Z8" s="136" t="s">
        <v>25</v>
      </c>
      <c r="AA8" s="137" t="s">
        <v>26</v>
      </c>
      <c r="AB8" s="135" t="s">
        <v>26</v>
      </c>
      <c r="AC8" s="136" t="s">
        <v>26</v>
      </c>
      <c r="AD8" s="136" t="s">
        <v>26</v>
      </c>
      <c r="AE8" s="137" t="s">
        <v>26</v>
      </c>
      <c r="AF8" s="135" t="s">
        <v>24</v>
      </c>
      <c r="AG8" s="346" t="s">
        <v>26</v>
      </c>
      <c r="AH8" s="136" t="s">
        <v>26</v>
      </c>
      <c r="AI8" s="346" t="s">
        <v>28</v>
      </c>
      <c r="AJ8" s="135" t="s">
        <v>28</v>
      </c>
      <c r="AK8" s="136" t="s">
        <v>126</v>
      </c>
      <c r="AL8" s="136"/>
      <c r="AM8" s="137"/>
      <c r="AN8" s="135"/>
      <c r="AO8" s="136"/>
      <c r="AP8" s="136"/>
      <c r="AQ8" s="137"/>
      <c r="AR8" s="135"/>
      <c r="AS8" s="136"/>
      <c r="AT8" s="136"/>
      <c r="AU8" s="137"/>
      <c r="AV8" s="135"/>
      <c r="AW8" s="136"/>
      <c r="AX8" s="136"/>
      <c r="AY8" s="137"/>
      <c r="AZ8" s="135"/>
      <c r="BA8" s="136"/>
      <c r="BB8" s="136"/>
      <c r="BC8" s="137"/>
      <c r="BD8" s="135"/>
      <c r="BE8" s="136"/>
      <c r="BF8" s="136"/>
      <c r="BG8" s="137"/>
      <c r="BH8" s="135"/>
      <c r="BI8" s="136"/>
      <c r="BJ8" s="136"/>
      <c r="BK8" s="137"/>
      <c r="BL8" s="135"/>
      <c r="BM8" s="136"/>
      <c r="BN8" s="136"/>
      <c r="BO8" s="137"/>
      <c r="BP8" s="135"/>
      <c r="BQ8" s="136"/>
      <c r="BR8" s="136"/>
      <c r="BS8" s="137"/>
      <c r="BT8" s="135"/>
      <c r="BU8" s="136"/>
      <c r="BV8" s="136"/>
      <c r="BW8" s="137"/>
      <c r="BX8" s="135"/>
      <c r="BY8" s="136"/>
      <c r="BZ8" s="136"/>
      <c r="CA8" s="137"/>
      <c r="CB8" s="135"/>
      <c r="CC8" s="136"/>
      <c r="CD8" s="136"/>
      <c r="CE8" s="137"/>
      <c r="CF8" s="430"/>
      <c r="CG8" s="431"/>
      <c r="CH8" s="431"/>
      <c r="CI8" s="432"/>
      <c r="CJ8" s="430"/>
      <c r="CK8" s="431"/>
      <c r="CL8" s="431"/>
      <c r="CM8" s="432"/>
      <c r="CN8" s="436">
        <f t="shared" si="1"/>
        <v>0</v>
      </c>
      <c r="CO8" s="436"/>
      <c r="CP8" s="436"/>
      <c r="CQ8" s="436"/>
      <c r="CR8" s="436"/>
      <c r="CS8" s="436"/>
    </row>
    <row r="9" spans="1:171" customFormat="1" x14ac:dyDescent="0.35">
      <c r="A9" s="212">
        <v>1.1111111111111112E-2</v>
      </c>
      <c r="B9" s="95">
        <f t="shared" si="0"/>
        <v>0.29166666666197771</v>
      </c>
      <c r="C9" s="214" t="str">
        <f>IF(ISNA(VLOOKUP(D9,[2]listing!$A$1:$E$80,4,FALSE)),"NN",VLOOKUP(D9,[2]listing!$A$1:$E$80,4,FALSE))</f>
        <v>NN</v>
      </c>
      <c r="D9" s="290"/>
      <c r="E9" s="297">
        <v>36526.395833333336</v>
      </c>
      <c r="F9" s="298">
        <v>36526.718055555553</v>
      </c>
      <c r="G9" s="299">
        <v>4.1666666666666664E-2</v>
      </c>
      <c r="H9" s="222" t="str" cm="1">
        <f t="array" ref="H9">IF(SUMPRODUCT(--ISNUMBER(SEARCH(BOUTIQUES,D9))) &gt;0, "XC",IF(ISNUMBER(SEARCH("pool",D9)),"P",IF(ISNUMBER(SEARCH("int",D9)),"I",IF(ISNUMBER(SEARCH("HAP",$G$1))," "))))</f>
        <v xml:space="preserve"> </v>
      </c>
      <c r="I9" s="240"/>
      <c r="J9" s="241"/>
      <c r="K9" s="242"/>
      <c r="L9" s="135"/>
      <c r="M9" s="137" t="s">
        <v>125</v>
      </c>
      <c r="N9" s="136" t="s">
        <v>26</v>
      </c>
      <c r="O9" s="137" t="s">
        <v>26</v>
      </c>
      <c r="P9" s="135" t="s">
        <v>26</v>
      </c>
      <c r="Q9" s="136" t="s">
        <v>26</v>
      </c>
      <c r="R9" s="136" t="s">
        <v>26</v>
      </c>
      <c r="S9" s="137" t="s">
        <v>26</v>
      </c>
      <c r="T9" s="135" t="s">
        <v>26</v>
      </c>
      <c r="U9" s="136" t="s">
        <v>26</v>
      </c>
      <c r="V9" s="136" t="s">
        <v>26</v>
      </c>
      <c r="W9" s="137" t="s">
        <v>26</v>
      </c>
      <c r="X9" s="135" t="s">
        <v>26</v>
      </c>
      <c r="Y9" s="136" t="s">
        <v>26</v>
      </c>
      <c r="Z9" s="136" t="s">
        <v>26</v>
      </c>
      <c r="AA9" s="137" t="s">
        <v>26</v>
      </c>
      <c r="AB9" s="135" t="s">
        <v>25</v>
      </c>
      <c r="AC9" s="136" t="s">
        <v>25</v>
      </c>
      <c r="AD9" s="136" t="s">
        <v>25</v>
      </c>
      <c r="AE9" s="137" t="s">
        <v>26</v>
      </c>
      <c r="AF9" s="135" t="s">
        <v>26</v>
      </c>
      <c r="AG9" s="136" t="s">
        <v>26</v>
      </c>
      <c r="AH9" s="136" t="s">
        <v>26</v>
      </c>
      <c r="AI9" s="137" t="s">
        <v>26</v>
      </c>
      <c r="AJ9" s="135" t="s">
        <v>26</v>
      </c>
      <c r="AK9" s="136" t="s">
        <v>26</v>
      </c>
      <c r="AL9" s="136" t="s">
        <v>26</v>
      </c>
      <c r="AM9" s="137" t="s">
        <v>26</v>
      </c>
      <c r="AN9" s="136" t="s">
        <v>24</v>
      </c>
      <c r="AO9" s="136" t="s">
        <v>26</v>
      </c>
      <c r="AP9" s="136" t="s">
        <v>26</v>
      </c>
      <c r="AQ9" s="137" t="s">
        <v>28</v>
      </c>
      <c r="AR9" s="135" t="s">
        <v>28</v>
      </c>
      <c r="AS9" s="136" t="s">
        <v>126</v>
      </c>
      <c r="AT9" s="136"/>
      <c r="AU9" s="137"/>
      <c r="AV9" s="135"/>
      <c r="AW9" s="136"/>
      <c r="AX9" s="136"/>
      <c r="AY9" s="137"/>
      <c r="AZ9" s="135"/>
      <c r="BA9" s="136"/>
      <c r="BB9" s="136"/>
      <c r="BC9" s="137"/>
      <c r="BD9" s="135"/>
      <c r="BE9" s="136"/>
      <c r="BF9" s="136"/>
      <c r="BG9" s="137"/>
      <c r="BH9" s="135"/>
      <c r="BI9" s="136"/>
      <c r="BJ9" s="136"/>
      <c r="BK9" s="137"/>
      <c r="BL9" s="135"/>
      <c r="BM9" s="136"/>
      <c r="BN9" s="136"/>
      <c r="BO9" s="137"/>
      <c r="BP9" s="135"/>
      <c r="BQ9" s="136"/>
      <c r="BR9" s="136"/>
      <c r="BS9" s="137"/>
      <c r="BT9" s="135"/>
      <c r="BU9" s="136"/>
      <c r="BV9" s="136"/>
      <c r="BW9" s="137"/>
      <c r="BX9" s="135"/>
      <c r="BY9" s="136"/>
      <c r="BZ9" s="136"/>
      <c r="CA9" s="137"/>
      <c r="CB9" s="135"/>
      <c r="CC9" s="136"/>
      <c r="CD9" s="136"/>
      <c r="CE9" s="137"/>
      <c r="CF9" s="430"/>
      <c r="CG9" s="431"/>
      <c r="CH9" s="431"/>
      <c r="CI9" s="432"/>
      <c r="CJ9" s="430"/>
      <c r="CK9" s="431"/>
      <c r="CL9" s="431"/>
      <c r="CM9" s="432"/>
      <c r="CN9" s="436">
        <f t="shared" si="1"/>
        <v>0</v>
      </c>
      <c r="CO9" s="436"/>
      <c r="CP9" s="436"/>
      <c r="CQ9" s="436"/>
      <c r="CR9" s="436"/>
      <c r="CS9" s="436"/>
      <c r="FO9" s="223"/>
    </row>
    <row r="10" spans="1:171" customFormat="1" x14ac:dyDescent="0.35">
      <c r="A10" s="212">
        <v>1.1111111111111112E-2</v>
      </c>
      <c r="B10" s="95">
        <f t="shared" si="0"/>
        <v>0.29166666666197771</v>
      </c>
      <c r="C10" s="214" t="str">
        <f>IF(ISNA(VLOOKUP(D10,[2]listing!$A$1:$E$80,4,FALSE)),"NN",VLOOKUP(D10,[2]listing!$A$1:$E$80,4,FALSE))</f>
        <v>NN</v>
      </c>
      <c r="D10" s="245"/>
      <c r="E10" s="297">
        <v>36526.395833333336</v>
      </c>
      <c r="F10" s="298">
        <v>36526.718055555553</v>
      </c>
      <c r="G10" s="299">
        <v>4.1666666666666664E-2</v>
      </c>
      <c r="H10" s="222"/>
      <c r="I10" s="240"/>
      <c r="J10" s="241"/>
      <c r="K10" s="242"/>
      <c r="L10" s="135"/>
      <c r="M10" s="137" t="s">
        <v>125</v>
      </c>
      <c r="N10" s="136" t="s">
        <v>26</v>
      </c>
      <c r="O10" s="137" t="s">
        <v>26</v>
      </c>
      <c r="P10" s="135" t="s">
        <v>26</v>
      </c>
      <c r="Q10" s="136" t="s">
        <v>26</v>
      </c>
      <c r="R10" s="136" t="s">
        <v>26</v>
      </c>
      <c r="S10" s="137" t="s">
        <v>26</v>
      </c>
      <c r="T10" s="135" t="s">
        <v>26</v>
      </c>
      <c r="U10" s="136" t="s">
        <v>26</v>
      </c>
      <c r="V10" s="136" t="s">
        <v>26</v>
      </c>
      <c r="W10" s="137" t="s">
        <v>26</v>
      </c>
      <c r="X10" s="135" t="s">
        <v>26</v>
      </c>
      <c r="Y10" s="136" t="s">
        <v>26</v>
      </c>
      <c r="Z10" s="136" t="s">
        <v>26</v>
      </c>
      <c r="AA10" s="137" t="s">
        <v>26</v>
      </c>
      <c r="AB10" s="135" t="s">
        <v>25</v>
      </c>
      <c r="AC10" s="136" t="s">
        <v>25</v>
      </c>
      <c r="AD10" s="136" t="s">
        <v>25</v>
      </c>
      <c r="AE10" s="137" t="s">
        <v>26</v>
      </c>
      <c r="AF10" s="135" t="s">
        <v>26</v>
      </c>
      <c r="AG10" s="136" t="s">
        <v>26</v>
      </c>
      <c r="AH10" s="136" t="s">
        <v>26</v>
      </c>
      <c r="AI10" s="137" t="s">
        <v>26</v>
      </c>
      <c r="AJ10" s="135" t="s">
        <v>26</v>
      </c>
      <c r="AK10" s="136" t="s">
        <v>26</v>
      </c>
      <c r="AL10" s="136" t="s">
        <v>26</v>
      </c>
      <c r="AM10" s="137" t="s">
        <v>26</v>
      </c>
      <c r="AN10" s="136" t="s">
        <v>24</v>
      </c>
      <c r="AO10" s="136" t="s">
        <v>26</v>
      </c>
      <c r="AP10" s="136" t="s">
        <v>26</v>
      </c>
      <c r="AQ10" s="137" t="s">
        <v>28</v>
      </c>
      <c r="AR10" s="135" t="s">
        <v>28</v>
      </c>
      <c r="AS10" s="136" t="s">
        <v>126</v>
      </c>
      <c r="AT10" s="136"/>
      <c r="AU10" s="137"/>
      <c r="AV10" s="135"/>
      <c r="AW10" s="136"/>
      <c r="AX10" s="136"/>
      <c r="AY10" s="137"/>
      <c r="AZ10" s="135"/>
      <c r="BA10" s="136"/>
      <c r="BB10" s="136"/>
      <c r="BC10" s="137"/>
      <c r="BD10" s="135"/>
      <c r="BE10" s="136"/>
      <c r="BF10" s="136"/>
      <c r="BG10" s="137"/>
      <c r="BH10" s="135"/>
      <c r="BI10" s="136"/>
      <c r="BJ10" s="136"/>
      <c r="BK10" s="137"/>
      <c r="BL10" s="135"/>
      <c r="BM10" s="136"/>
      <c r="BN10" s="136"/>
      <c r="BO10" s="137"/>
      <c r="BP10" s="135"/>
      <c r="BQ10" s="136"/>
      <c r="BR10" s="136"/>
      <c r="BS10" s="137"/>
      <c r="BT10" s="135"/>
      <c r="BU10" s="136"/>
      <c r="BV10" s="136"/>
      <c r="BW10" s="137"/>
      <c r="BX10" s="135"/>
      <c r="BY10" s="136"/>
      <c r="BZ10" s="136"/>
      <c r="CA10" s="137"/>
      <c r="CB10" s="135"/>
      <c r="CC10" s="136"/>
      <c r="CD10" s="136"/>
      <c r="CE10" s="137"/>
      <c r="CF10" s="416"/>
      <c r="CG10" s="417"/>
      <c r="CH10" s="417"/>
      <c r="CI10" s="418"/>
      <c r="CJ10" s="430"/>
      <c r="CK10" s="431"/>
      <c r="CL10" s="431"/>
      <c r="CM10" s="432"/>
      <c r="CN10" s="436">
        <f t="shared" si="1"/>
        <v>0</v>
      </c>
      <c r="CO10" s="436"/>
      <c r="CP10" s="436"/>
      <c r="CQ10" s="436"/>
      <c r="CR10" s="436"/>
      <c r="CS10" s="436"/>
    </row>
    <row r="11" spans="1:171" customFormat="1" x14ac:dyDescent="0.35">
      <c r="A11" s="212">
        <v>1.1111111111111112E-2</v>
      </c>
      <c r="B11" s="95">
        <f t="shared" si="0"/>
        <v>0.29166666666197771</v>
      </c>
      <c r="C11" s="214" t="str">
        <f>IF(ISNA(VLOOKUP(D11,[2]listing!$A$1:$E$80,4,FALSE)),"NN",VLOOKUP(D11,[2]listing!$A$1:$E$80,4,FALSE))</f>
        <v>NN</v>
      </c>
      <c r="D11" s="245"/>
      <c r="E11" s="300">
        <v>36526.395833333336</v>
      </c>
      <c r="F11" s="298">
        <v>36526.718055555553</v>
      </c>
      <c r="G11" s="299">
        <v>4.1666666666666664E-2</v>
      </c>
      <c r="H11" s="222" t="str" cm="1">
        <f t="array" ref="H11">IF(SUMPRODUCT(--ISNUMBER(SEARCH(BOUTIQUES,D11))) &gt;0, "XC",IF(ISNUMBER(SEARCH("pool",D11)),"P",IF(ISNUMBER(SEARCH("int",D11)),"I",IF(ISNUMBER(SEARCH("HAP",$G$1))," "))))</f>
        <v xml:space="preserve"> </v>
      </c>
      <c r="I11" s="240"/>
      <c r="J11" s="241"/>
      <c r="K11" s="242"/>
      <c r="L11" s="135"/>
      <c r="M11" s="137" t="s">
        <v>125</v>
      </c>
      <c r="N11" s="136" t="s">
        <v>26</v>
      </c>
      <c r="O11" s="137" t="s">
        <v>26</v>
      </c>
      <c r="P11" s="135" t="s">
        <v>26</v>
      </c>
      <c r="Q11" s="136" t="s">
        <v>26</v>
      </c>
      <c r="R11" s="136" t="s">
        <v>26</v>
      </c>
      <c r="S11" s="137" t="s">
        <v>26</v>
      </c>
      <c r="T11" s="135" t="s">
        <v>26</v>
      </c>
      <c r="U11" s="136" t="s">
        <v>26</v>
      </c>
      <c r="V11" s="136" t="s">
        <v>26</v>
      </c>
      <c r="W11" s="137" t="s">
        <v>26</v>
      </c>
      <c r="X11" s="135" t="s">
        <v>26</v>
      </c>
      <c r="Y11" s="136" t="s">
        <v>26</v>
      </c>
      <c r="Z11" s="136" t="s">
        <v>26</v>
      </c>
      <c r="AA11" s="137" t="s">
        <v>26</v>
      </c>
      <c r="AB11" s="135" t="s">
        <v>25</v>
      </c>
      <c r="AC11" s="136" t="s">
        <v>25</v>
      </c>
      <c r="AD11" s="136" t="s">
        <v>25</v>
      </c>
      <c r="AE11" s="137" t="s">
        <v>26</v>
      </c>
      <c r="AF11" s="135" t="s">
        <v>26</v>
      </c>
      <c r="AG11" s="136" t="s">
        <v>26</v>
      </c>
      <c r="AH11" s="136" t="s">
        <v>26</v>
      </c>
      <c r="AI11" s="137" t="s">
        <v>26</v>
      </c>
      <c r="AJ11" s="135" t="s">
        <v>26</v>
      </c>
      <c r="AK11" s="136" t="s">
        <v>26</v>
      </c>
      <c r="AL11" s="136" t="s">
        <v>26</v>
      </c>
      <c r="AM11" s="137" t="s">
        <v>26</v>
      </c>
      <c r="AN11" s="136" t="s">
        <v>24</v>
      </c>
      <c r="AO11" s="136" t="s">
        <v>26</v>
      </c>
      <c r="AP11" s="136" t="s">
        <v>26</v>
      </c>
      <c r="AQ11" s="137" t="s">
        <v>28</v>
      </c>
      <c r="AR11" s="135" t="s">
        <v>28</v>
      </c>
      <c r="AS11" s="136" t="s">
        <v>126</v>
      </c>
      <c r="AT11" s="136"/>
      <c r="AU11" s="137"/>
      <c r="AV11" s="135"/>
      <c r="AW11" s="136"/>
      <c r="AX11" s="136"/>
      <c r="AY11" s="137"/>
      <c r="AZ11" s="135"/>
      <c r="BA11" s="136"/>
      <c r="BB11" s="136"/>
      <c r="BC11" s="137"/>
      <c r="BD11" s="135"/>
      <c r="BE11" s="136"/>
      <c r="BF11" s="136"/>
      <c r="BG11" s="137"/>
      <c r="BH11" s="135"/>
      <c r="BI11" s="136"/>
      <c r="BJ11" s="136"/>
      <c r="BK11" s="137"/>
      <c r="BL11" s="135"/>
      <c r="BM11" s="136"/>
      <c r="BN11" s="136"/>
      <c r="BO11" s="137"/>
      <c r="BP11" s="135"/>
      <c r="BQ11" s="136"/>
      <c r="BR11" s="136"/>
      <c r="BS11" s="137"/>
      <c r="BT11" s="135"/>
      <c r="BU11" s="136"/>
      <c r="BV11" s="136"/>
      <c r="BW11" s="137"/>
      <c r="BX11" s="135"/>
      <c r="BY11" s="136"/>
      <c r="BZ11" s="136"/>
      <c r="CA11" s="137"/>
      <c r="CB11" s="135"/>
      <c r="CC11" s="136"/>
      <c r="CD11" s="136"/>
      <c r="CE11" s="137"/>
      <c r="CF11" s="416"/>
      <c r="CG11" s="417"/>
      <c r="CH11" s="417"/>
      <c r="CI11" s="418"/>
      <c r="CJ11" s="430"/>
      <c r="CK11" s="431"/>
      <c r="CL11" s="431"/>
      <c r="CM11" s="432"/>
      <c r="CN11" s="436">
        <f t="shared" si="1"/>
        <v>0</v>
      </c>
      <c r="CO11" s="436"/>
      <c r="CP11" s="436"/>
      <c r="CQ11" s="436"/>
      <c r="CR11" s="436"/>
      <c r="CS11" s="436"/>
      <c r="FO11" s="223"/>
    </row>
    <row r="12" spans="1:171" customFormat="1" x14ac:dyDescent="0.35">
      <c r="A12" s="212">
        <v>1.1111111111111112E-2</v>
      </c>
      <c r="B12" s="95">
        <f t="shared" si="0"/>
        <v>0.29166666666197771</v>
      </c>
      <c r="C12" s="214" t="str">
        <f>IF(ISNA(VLOOKUP(D12,[2]listing!$A$1:$E$80,4,FALSE)),"NN",VLOOKUP(D12,[2]listing!$A$1:$E$80,4,FALSE))</f>
        <v>NN</v>
      </c>
      <c r="D12" s="245"/>
      <c r="E12" s="297">
        <v>36526.395833333336</v>
      </c>
      <c r="F12" s="301">
        <v>36526.718055555553</v>
      </c>
      <c r="G12" s="299">
        <v>4.1666666666666664E-2</v>
      </c>
      <c r="H12" s="222" t="str" cm="1">
        <f t="array" ref="H12">IF(SUMPRODUCT(--ISNUMBER(SEARCH(BOUTIQUES,D12))) &gt;0, "XC",IF(ISNUMBER(SEARCH("pool",D12)),"P",IF(ISNUMBER(SEARCH("int",D12)),"I",IF(ISNUMBER(SEARCH("HAP",$G$1))," "))))</f>
        <v xml:space="preserve"> </v>
      </c>
      <c r="I12" s="240"/>
      <c r="J12" s="241"/>
      <c r="K12" s="242"/>
      <c r="L12" s="135"/>
      <c r="M12" s="137" t="s">
        <v>125</v>
      </c>
      <c r="N12" s="136" t="s">
        <v>26</v>
      </c>
      <c r="O12" s="137" t="s">
        <v>26</v>
      </c>
      <c r="P12" s="135" t="s">
        <v>26</v>
      </c>
      <c r="Q12" s="136" t="s">
        <v>26</v>
      </c>
      <c r="R12" s="136" t="s">
        <v>26</v>
      </c>
      <c r="S12" s="137" t="s">
        <v>26</v>
      </c>
      <c r="T12" s="135" t="s">
        <v>26</v>
      </c>
      <c r="U12" s="136" t="s">
        <v>26</v>
      </c>
      <c r="V12" s="136" t="s">
        <v>26</v>
      </c>
      <c r="W12" s="137" t="s">
        <v>26</v>
      </c>
      <c r="X12" s="135" t="s">
        <v>26</v>
      </c>
      <c r="Y12" s="136" t="s">
        <v>26</v>
      </c>
      <c r="Z12" s="136" t="s">
        <v>26</v>
      </c>
      <c r="AA12" s="137" t="s">
        <v>26</v>
      </c>
      <c r="AB12" s="135" t="s">
        <v>25</v>
      </c>
      <c r="AC12" s="136" t="s">
        <v>25</v>
      </c>
      <c r="AD12" s="136" t="s">
        <v>25</v>
      </c>
      <c r="AE12" s="137" t="s">
        <v>26</v>
      </c>
      <c r="AF12" s="135" t="s">
        <v>26</v>
      </c>
      <c r="AG12" s="136" t="s">
        <v>26</v>
      </c>
      <c r="AH12" s="136" t="s">
        <v>26</v>
      </c>
      <c r="AI12" s="137" t="s">
        <v>26</v>
      </c>
      <c r="AJ12" s="135" t="s">
        <v>26</v>
      </c>
      <c r="AK12" s="136" t="s">
        <v>26</v>
      </c>
      <c r="AL12" s="136" t="s">
        <v>26</v>
      </c>
      <c r="AM12" s="137" t="s">
        <v>26</v>
      </c>
      <c r="AN12" s="136" t="s">
        <v>24</v>
      </c>
      <c r="AO12" s="136" t="s">
        <v>26</v>
      </c>
      <c r="AP12" s="136" t="s">
        <v>26</v>
      </c>
      <c r="AQ12" s="137" t="s">
        <v>28</v>
      </c>
      <c r="AR12" s="135" t="s">
        <v>28</v>
      </c>
      <c r="AS12" s="136" t="s">
        <v>126</v>
      </c>
      <c r="AT12" s="136"/>
      <c r="AU12" s="137"/>
      <c r="AV12" s="135"/>
      <c r="AW12" s="136"/>
      <c r="AX12" s="136"/>
      <c r="AY12" s="137"/>
      <c r="AZ12" s="135"/>
      <c r="BA12" s="136"/>
      <c r="BB12" s="136"/>
      <c r="BC12" s="137"/>
      <c r="BD12" s="135"/>
      <c r="BE12" s="136"/>
      <c r="BF12" s="136"/>
      <c r="BG12" s="137"/>
      <c r="BH12" s="135"/>
      <c r="BI12" s="136"/>
      <c r="BJ12" s="136"/>
      <c r="BK12" s="137"/>
      <c r="BL12" s="135"/>
      <c r="BM12" s="136"/>
      <c r="BN12" s="136"/>
      <c r="BO12" s="137"/>
      <c r="BP12" s="135"/>
      <c r="BQ12" s="136"/>
      <c r="BR12" s="136"/>
      <c r="BS12" s="137"/>
      <c r="BT12" s="135"/>
      <c r="BU12" s="136"/>
      <c r="BV12" s="136"/>
      <c r="BW12" s="137"/>
      <c r="BX12" s="135"/>
      <c r="BY12" s="136"/>
      <c r="BZ12" s="136"/>
      <c r="CA12" s="137"/>
      <c r="CB12" s="135"/>
      <c r="CC12" s="136"/>
      <c r="CD12" s="136"/>
      <c r="CE12" s="137"/>
      <c r="CF12" s="416"/>
      <c r="CG12" s="417"/>
      <c r="CH12" s="417"/>
      <c r="CI12" s="418"/>
      <c r="CJ12" s="430"/>
      <c r="CK12" s="431"/>
      <c r="CL12" s="431"/>
      <c r="CM12" s="432"/>
      <c r="CN12" s="436">
        <f t="shared" si="1"/>
        <v>0</v>
      </c>
      <c r="CO12" s="436"/>
      <c r="CP12" s="436"/>
      <c r="CQ12" s="436"/>
      <c r="CR12" s="436"/>
      <c r="CS12" s="436"/>
    </row>
    <row r="13" spans="1:171" customFormat="1" x14ac:dyDescent="0.35">
      <c r="A13" s="212">
        <v>1.1111111111111112E-2</v>
      </c>
      <c r="B13" s="95">
        <f t="shared" si="0"/>
        <v>0.33333333333349502</v>
      </c>
      <c r="C13" s="214" t="str">
        <f>IF(ISNA(VLOOKUP(D13,[2]listing!$A$1:$E$80,4,FALSE)),"NN",VLOOKUP(D13,[2]listing!$A$1:$E$80,4,FALSE))</f>
        <v>NN</v>
      </c>
      <c r="D13" s="245"/>
      <c r="E13" s="297">
        <v>36526.395833333336</v>
      </c>
      <c r="F13" s="301">
        <v>36526.759722222225</v>
      </c>
      <c r="G13" s="299">
        <v>4.1666666666666664E-2</v>
      </c>
      <c r="H13" s="222"/>
      <c r="I13" s="240"/>
      <c r="J13" s="241"/>
      <c r="K13" s="242"/>
      <c r="L13" s="135"/>
      <c r="M13" s="137" t="s">
        <v>125</v>
      </c>
      <c r="N13" s="136" t="s">
        <v>26</v>
      </c>
      <c r="O13" s="137" t="s">
        <v>26</v>
      </c>
      <c r="P13" s="135" t="s">
        <v>26</v>
      </c>
      <c r="Q13" s="136" t="s">
        <v>26</v>
      </c>
      <c r="R13" s="136" t="s">
        <v>26</v>
      </c>
      <c r="S13" s="137" t="s">
        <v>26</v>
      </c>
      <c r="T13" s="135" t="s">
        <v>26</v>
      </c>
      <c r="U13" s="136" t="s">
        <v>26</v>
      </c>
      <c r="V13" s="136" t="s">
        <v>26</v>
      </c>
      <c r="W13" s="137" t="s">
        <v>26</v>
      </c>
      <c r="X13" s="135" t="s">
        <v>26</v>
      </c>
      <c r="Y13" s="136" t="s">
        <v>26</v>
      </c>
      <c r="Z13" s="136" t="s">
        <v>26</v>
      </c>
      <c r="AA13" s="137" t="s">
        <v>26</v>
      </c>
      <c r="AB13" s="135" t="s">
        <v>25</v>
      </c>
      <c r="AC13" s="136" t="s">
        <v>25</v>
      </c>
      <c r="AD13" s="136" t="s">
        <v>25</v>
      </c>
      <c r="AE13" s="137" t="s">
        <v>26</v>
      </c>
      <c r="AF13" s="135" t="s">
        <v>26</v>
      </c>
      <c r="AG13" s="136" t="s">
        <v>26</v>
      </c>
      <c r="AH13" s="136" t="s">
        <v>26</v>
      </c>
      <c r="AI13" s="137" t="s">
        <v>26</v>
      </c>
      <c r="AJ13" s="135" t="s">
        <v>26</v>
      </c>
      <c r="AK13" s="136" t="s">
        <v>26</v>
      </c>
      <c r="AL13" s="136" t="s">
        <v>26</v>
      </c>
      <c r="AM13" s="137" t="s">
        <v>26</v>
      </c>
      <c r="AN13" s="136" t="s">
        <v>26</v>
      </c>
      <c r="AO13" s="136" t="s">
        <v>26</v>
      </c>
      <c r="AP13" s="136" t="s">
        <v>26</v>
      </c>
      <c r="AQ13" s="137" t="s">
        <v>26</v>
      </c>
      <c r="AR13" s="135" t="s">
        <v>24</v>
      </c>
      <c r="AS13" s="136" t="s">
        <v>26</v>
      </c>
      <c r="AT13" s="136" t="s">
        <v>26</v>
      </c>
      <c r="AU13" s="137" t="s">
        <v>28</v>
      </c>
      <c r="AV13" s="135" t="s">
        <v>28</v>
      </c>
      <c r="AW13" s="136" t="s">
        <v>126</v>
      </c>
      <c r="AX13" s="136"/>
      <c r="AY13" s="137"/>
      <c r="AZ13" s="135"/>
      <c r="BA13" s="136"/>
      <c r="BB13" s="136"/>
      <c r="BC13" s="137"/>
      <c r="BD13" s="135"/>
      <c r="BE13" s="136"/>
      <c r="BF13" s="136"/>
      <c r="BG13" s="137"/>
      <c r="BH13" s="135"/>
      <c r="BI13" s="136"/>
      <c r="BJ13" s="136"/>
      <c r="BK13" s="137"/>
      <c r="BL13" s="135"/>
      <c r="BM13" s="136"/>
      <c r="BN13" s="136"/>
      <c r="BO13" s="137"/>
      <c r="BP13" s="135"/>
      <c r="BQ13" s="136"/>
      <c r="BR13" s="136"/>
      <c r="BS13" s="137"/>
      <c r="BT13" s="135"/>
      <c r="BU13" s="136"/>
      <c r="BV13" s="136"/>
      <c r="BW13" s="137"/>
      <c r="BX13" s="135"/>
      <c r="BY13" s="136"/>
      <c r="BZ13" s="136"/>
      <c r="CA13" s="137"/>
      <c r="CB13" s="135"/>
      <c r="CC13" s="136"/>
      <c r="CD13" s="136"/>
      <c r="CE13" s="137"/>
      <c r="CF13" s="416"/>
      <c r="CG13" s="417"/>
      <c r="CH13" s="417"/>
      <c r="CI13" s="418"/>
      <c r="CJ13" s="416"/>
      <c r="CK13" s="417"/>
      <c r="CL13" s="417"/>
      <c r="CM13" s="418"/>
      <c r="CN13" s="436">
        <f t="shared" si="1"/>
        <v>0</v>
      </c>
      <c r="CO13" s="436"/>
      <c r="CP13" s="436"/>
      <c r="CQ13" s="436"/>
      <c r="CR13" s="436"/>
      <c r="CS13" s="436"/>
    </row>
    <row r="14" spans="1:171" customFormat="1" x14ac:dyDescent="0.35">
      <c r="A14" s="212">
        <v>1.1111111111111112E-2</v>
      </c>
      <c r="B14" s="95">
        <f t="shared" si="0"/>
        <v>0.29166666666197771</v>
      </c>
      <c r="C14" s="214" t="str">
        <f>IF(ISNA(VLOOKUP(D14,[2]listing!$A$1:$E$80,4,FALSE)),"NN",VLOOKUP(D14,[2]listing!$A$1:$E$80,4,FALSE))</f>
        <v>NN</v>
      </c>
      <c r="D14" s="245"/>
      <c r="E14" s="302">
        <v>36526.458333333336</v>
      </c>
      <c r="F14" s="303">
        <v>36526.780555555553</v>
      </c>
      <c r="G14" s="304">
        <v>4.1666666666666664E-2</v>
      </c>
      <c r="H14" s="222"/>
      <c r="I14" s="243"/>
      <c r="J14" s="136"/>
      <c r="K14" s="137"/>
      <c r="L14" s="135"/>
      <c r="M14" s="136"/>
      <c r="N14" s="136"/>
      <c r="O14" s="137"/>
      <c r="P14" s="135"/>
      <c r="Q14" s="136"/>
      <c r="R14" s="136"/>
      <c r="S14" s="137" t="s">
        <v>83</v>
      </c>
      <c r="T14" s="244" t="s">
        <v>26</v>
      </c>
      <c r="U14" s="136" t="s">
        <v>26</v>
      </c>
      <c r="V14" s="136" t="s">
        <v>26</v>
      </c>
      <c r="W14" s="137" t="s">
        <v>26</v>
      </c>
      <c r="X14" s="135" t="s">
        <v>26</v>
      </c>
      <c r="Y14" s="136" t="s">
        <v>26</v>
      </c>
      <c r="Z14" s="136" t="s">
        <v>26</v>
      </c>
      <c r="AA14" s="137" t="s">
        <v>26</v>
      </c>
      <c r="AB14" s="135" t="s">
        <v>26</v>
      </c>
      <c r="AC14" s="136" t="s">
        <v>26</v>
      </c>
      <c r="AD14" s="136" t="s">
        <v>26</v>
      </c>
      <c r="AE14" s="137" t="s">
        <v>26</v>
      </c>
      <c r="AF14" s="135" t="s">
        <v>25</v>
      </c>
      <c r="AG14" s="136" t="s">
        <v>25</v>
      </c>
      <c r="AH14" s="136" t="s">
        <v>25</v>
      </c>
      <c r="AI14" s="137" t="s">
        <v>26</v>
      </c>
      <c r="AJ14" s="135" t="s">
        <v>26</v>
      </c>
      <c r="AK14" s="136" t="s">
        <v>26</v>
      </c>
      <c r="AL14" s="136" t="s">
        <v>26</v>
      </c>
      <c r="AM14" s="137" t="s">
        <v>26</v>
      </c>
      <c r="AN14" s="135" t="s">
        <v>26</v>
      </c>
      <c r="AO14" s="136" t="s">
        <v>26</v>
      </c>
      <c r="AP14" s="136" t="s">
        <v>26</v>
      </c>
      <c r="AQ14" s="137" t="s">
        <v>26</v>
      </c>
      <c r="AR14" s="135" t="s">
        <v>26</v>
      </c>
      <c r="AS14" s="136" t="s">
        <v>26</v>
      </c>
      <c r="AT14" s="136" t="s">
        <v>26</v>
      </c>
      <c r="AU14" s="137" t="s">
        <v>26</v>
      </c>
      <c r="AV14" s="245" t="s">
        <v>24</v>
      </c>
      <c r="AW14" s="136" t="s">
        <v>28</v>
      </c>
      <c r="AX14" s="136" t="s">
        <v>28</v>
      </c>
      <c r="AY14" s="137" t="s">
        <v>82</v>
      </c>
      <c r="AZ14" s="135"/>
      <c r="BA14" s="136"/>
      <c r="BB14" s="136"/>
      <c r="BC14" s="137"/>
      <c r="BD14" s="135"/>
      <c r="BE14" s="136"/>
      <c r="BF14" s="136"/>
      <c r="BG14" s="137"/>
      <c r="BH14" s="135"/>
      <c r="BI14" s="136"/>
      <c r="BJ14" s="136"/>
      <c r="BK14" s="137"/>
      <c r="BL14" s="135"/>
      <c r="BM14" s="136"/>
      <c r="BN14" s="136"/>
      <c r="BO14" s="137"/>
      <c r="BP14" s="135"/>
      <c r="BQ14" s="136"/>
      <c r="BR14" s="136"/>
      <c r="BS14" s="137"/>
      <c r="BT14" s="135"/>
      <c r="BU14" s="136"/>
      <c r="BV14" s="136"/>
      <c r="BW14" s="137"/>
      <c r="BX14" s="135"/>
      <c r="BY14" s="136"/>
      <c r="BZ14" s="136"/>
      <c r="CA14" s="137"/>
      <c r="CB14" s="135"/>
      <c r="CC14" s="136"/>
      <c r="CD14" s="136"/>
      <c r="CE14" s="137"/>
      <c r="CF14" s="430"/>
      <c r="CG14" s="431"/>
      <c r="CH14" s="431"/>
      <c r="CI14" s="432"/>
      <c r="CJ14" s="430"/>
      <c r="CK14" s="431"/>
      <c r="CL14" s="431"/>
      <c r="CM14" s="432"/>
      <c r="CN14" s="436">
        <f t="shared" si="1"/>
        <v>0</v>
      </c>
      <c r="CO14" s="436"/>
      <c r="CP14" s="436"/>
      <c r="CQ14" s="436"/>
      <c r="CR14" s="436"/>
      <c r="CS14" s="436"/>
    </row>
    <row r="15" spans="1:171" customFormat="1" x14ac:dyDescent="0.35">
      <c r="A15" s="212">
        <v>1.1111111111111112E-2</v>
      </c>
      <c r="B15" s="95">
        <f t="shared" si="0"/>
        <v>0.29166666666197771</v>
      </c>
      <c r="C15" s="214" t="str">
        <f>IF(ISNA(VLOOKUP(D15,[2]listing!$A$1:$E$80,4,FALSE)),"NN",VLOOKUP(D15,[2]listing!$A$1:$E$80,4,FALSE))</f>
        <v>NN</v>
      </c>
      <c r="D15" s="245"/>
      <c r="E15" s="302">
        <v>36526.458333333336</v>
      </c>
      <c r="F15" s="303">
        <v>36526.780555555553</v>
      </c>
      <c r="G15" s="304">
        <v>4.1666666666666664E-2</v>
      </c>
      <c r="H15" s="222" t="str" cm="1">
        <f t="array" ref="H15">IF(SUMPRODUCT(--ISNUMBER(SEARCH(BOUTIQUES,D15))) &gt;0, "XC",IF(ISNUMBER(SEARCH("pool",D15)),"P",IF(ISNUMBER(SEARCH("int",D15)),"I",IF(ISNUMBER(SEARCH("HAP",$G$1))," "))))</f>
        <v xml:space="preserve"> </v>
      </c>
      <c r="I15" s="243"/>
      <c r="J15" s="136"/>
      <c r="K15" s="137"/>
      <c r="L15" s="135"/>
      <c r="M15" s="136"/>
      <c r="N15" s="136"/>
      <c r="O15" s="137"/>
      <c r="P15" s="135"/>
      <c r="Q15" s="136"/>
      <c r="R15" s="136"/>
      <c r="S15" s="137" t="s">
        <v>83</v>
      </c>
      <c r="T15" s="244" t="s">
        <v>26</v>
      </c>
      <c r="U15" s="136" t="s">
        <v>26</v>
      </c>
      <c r="V15" s="136" t="s">
        <v>26</v>
      </c>
      <c r="W15" s="137" t="s">
        <v>26</v>
      </c>
      <c r="X15" s="135" t="s">
        <v>26</v>
      </c>
      <c r="Y15" s="136" t="s">
        <v>26</v>
      </c>
      <c r="Z15" s="136" t="s">
        <v>26</v>
      </c>
      <c r="AA15" s="137" t="s">
        <v>26</v>
      </c>
      <c r="AB15" s="135" t="s">
        <v>26</v>
      </c>
      <c r="AC15" s="136" t="s">
        <v>26</v>
      </c>
      <c r="AD15" s="136" t="s">
        <v>26</v>
      </c>
      <c r="AE15" s="137" t="s">
        <v>26</v>
      </c>
      <c r="AF15" s="135" t="s">
        <v>25</v>
      </c>
      <c r="AG15" s="136" t="s">
        <v>25</v>
      </c>
      <c r="AH15" s="136" t="s">
        <v>25</v>
      </c>
      <c r="AI15" s="137" t="s">
        <v>26</v>
      </c>
      <c r="AJ15" s="135" t="s">
        <v>26</v>
      </c>
      <c r="AK15" s="136" t="s">
        <v>26</v>
      </c>
      <c r="AL15" s="136" t="s">
        <v>26</v>
      </c>
      <c r="AM15" s="137" t="s">
        <v>26</v>
      </c>
      <c r="AN15" s="135" t="s">
        <v>26</v>
      </c>
      <c r="AO15" s="136" t="s">
        <v>26</v>
      </c>
      <c r="AP15" s="136" t="s">
        <v>26</v>
      </c>
      <c r="AQ15" s="137" t="s">
        <v>26</v>
      </c>
      <c r="AR15" s="135" t="s">
        <v>26</v>
      </c>
      <c r="AS15" s="136" t="s">
        <v>26</v>
      </c>
      <c r="AT15" s="136" t="s">
        <v>26</v>
      </c>
      <c r="AU15" s="137" t="s">
        <v>26</v>
      </c>
      <c r="AV15" s="245" t="s">
        <v>24</v>
      </c>
      <c r="AW15" s="136" t="s">
        <v>28</v>
      </c>
      <c r="AX15" s="136" t="s">
        <v>28</v>
      </c>
      <c r="AY15" s="137" t="s">
        <v>82</v>
      </c>
      <c r="AZ15" s="135"/>
      <c r="BA15" s="136"/>
      <c r="BB15" s="136"/>
      <c r="BC15" s="137"/>
      <c r="BD15" s="135"/>
      <c r="BE15" s="136"/>
      <c r="BF15" s="136"/>
      <c r="BG15" s="137"/>
      <c r="BH15" s="135"/>
      <c r="BI15" s="136"/>
      <c r="BJ15" s="136"/>
      <c r="BK15" s="137"/>
      <c r="BL15" s="135"/>
      <c r="BM15" s="136"/>
      <c r="BN15" s="136"/>
      <c r="BO15" s="137"/>
      <c r="BP15" s="135"/>
      <c r="BQ15" s="136"/>
      <c r="BR15" s="136"/>
      <c r="BS15" s="137"/>
      <c r="BT15" s="135"/>
      <c r="BU15" s="136"/>
      <c r="BV15" s="136"/>
      <c r="BW15" s="137"/>
      <c r="BX15" s="135"/>
      <c r="BY15" s="136"/>
      <c r="BZ15" s="136"/>
      <c r="CA15" s="137"/>
      <c r="CB15" s="229"/>
      <c r="CC15" s="227"/>
      <c r="CD15" s="227"/>
      <c r="CE15" s="228"/>
      <c r="CF15" s="416"/>
      <c r="CG15" s="417"/>
      <c r="CH15" s="417"/>
      <c r="CI15" s="418"/>
      <c r="CJ15" s="416"/>
      <c r="CK15" s="417"/>
      <c r="CL15" s="417"/>
      <c r="CM15" s="418"/>
      <c r="CN15" s="436">
        <f t="shared" si="1"/>
        <v>0</v>
      </c>
      <c r="CO15" s="436"/>
      <c r="CP15" s="436"/>
      <c r="CQ15" s="436"/>
      <c r="CR15" s="436"/>
      <c r="CS15" s="436"/>
    </row>
    <row r="16" spans="1:171" customFormat="1" x14ac:dyDescent="0.35">
      <c r="A16" s="212">
        <v>1.1111111111111112E-2</v>
      </c>
      <c r="B16" s="95">
        <f t="shared" si="0"/>
        <v>0.29166666666197771</v>
      </c>
      <c r="C16" s="214" t="str">
        <f>IF(ISNA(VLOOKUP(D16,[2]listing!$A$1:$E$80,4,FALSE)),"NN",VLOOKUP(D16,[2]listing!$A$1:$E$80,4,FALSE))</f>
        <v>NN</v>
      </c>
      <c r="D16" s="245"/>
      <c r="E16" s="302">
        <v>36526.458333333336</v>
      </c>
      <c r="F16" s="303">
        <v>36526.780555555553</v>
      </c>
      <c r="G16" s="304">
        <v>4.1666666666666664E-2</v>
      </c>
      <c r="H16" s="222" t="str" cm="1">
        <f t="array" ref="H16">IF(SUMPRODUCT(--ISNUMBER(SEARCH(BOUTIQUES,D16))) &gt;0, "XC",IF(ISNUMBER(SEARCH("pool",D16)),"P",IF(ISNUMBER(SEARCH("int",D16)),"I",IF(ISNUMBER(SEARCH("HAP",$G$1))," "))))</f>
        <v xml:space="preserve"> </v>
      </c>
      <c r="I16" s="243"/>
      <c r="J16" s="136"/>
      <c r="K16" s="137"/>
      <c r="L16" s="135"/>
      <c r="M16" s="136"/>
      <c r="N16" s="136"/>
      <c r="O16" s="137"/>
      <c r="P16" s="135"/>
      <c r="Q16" s="136"/>
      <c r="R16" s="136"/>
      <c r="S16" s="137" t="s">
        <v>125</v>
      </c>
      <c r="T16" s="244" t="s">
        <v>26</v>
      </c>
      <c r="U16" s="136" t="s">
        <v>26</v>
      </c>
      <c r="V16" s="136" t="s">
        <v>26</v>
      </c>
      <c r="W16" s="137" t="s">
        <v>26</v>
      </c>
      <c r="X16" s="135" t="s">
        <v>26</v>
      </c>
      <c r="Y16" s="136" t="s">
        <v>26</v>
      </c>
      <c r="Z16" s="136" t="s">
        <v>26</v>
      </c>
      <c r="AA16" s="137" t="s">
        <v>26</v>
      </c>
      <c r="AB16" s="135" t="s">
        <v>26</v>
      </c>
      <c r="AC16" s="136" t="s">
        <v>26</v>
      </c>
      <c r="AD16" s="136" t="s">
        <v>26</v>
      </c>
      <c r="AE16" s="137" t="s">
        <v>26</v>
      </c>
      <c r="AF16" s="135" t="s">
        <v>25</v>
      </c>
      <c r="AG16" s="136" t="s">
        <v>25</v>
      </c>
      <c r="AH16" s="136" t="s">
        <v>25</v>
      </c>
      <c r="AI16" s="137" t="s">
        <v>26</v>
      </c>
      <c r="AJ16" s="135" t="s">
        <v>26</v>
      </c>
      <c r="AK16" s="136" t="s">
        <v>26</v>
      </c>
      <c r="AL16" s="136" t="s">
        <v>26</v>
      </c>
      <c r="AM16" s="137" t="s">
        <v>26</v>
      </c>
      <c r="AN16" s="135" t="s">
        <v>26</v>
      </c>
      <c r="AO16" s="136" t="s">
        <v>26</v>
      </c>
      <c r="AP16" s="136" t="s">
        <v>26</v>
      </c>
      <c r="AQ16" s="137" t="s">
        <v>26</v>
      </c>
      <c r="AR16" s="135" t="s">
        <v>26</v>
      </c>
      <c r="AS16" s="136" t="s">
        <v>26</v>
      </c>
      <c r="AT16" s="136" t="s">
        <v>26</v>
      </c>
      <c r="AU16" s="137" t="s">
        <v>26</v>
      </c>
      <c r="AV16" s="245" t="s">
        <v>24</v>
      </c>
      <c r="AW16" s="136" t="s">
        <v>28</v>
      </c>
      <c r="AX16" s="136" t="s">
        <v>28</v>
      </c>
      <c r="AY16" s="137" t="s">
        <v>126</v>
      </c>
      <c r="AZ16" s="135"/>
      <c r="BA16" s="136"/>
      <c r="BB16" s="136"/>
      <c r="BC16" s="137"/>
      <c r="BD16" s="135"/>
      <c r="BE16" s="136"/>
      <c r="BF16" s="136"/>
      <c r="BG16" s="137"/>
      <c r="BH16" s="135"/>
      <c r="BI16" s="136"/>
      <c r="BJ16" s="136"/>
      <c r="BK16" s="137"/>
      <c r="BL16" s="135"/>
      <c r="BM16" s="136"/>
      <c r="BN16" s="136"/>
      <c r="BO16" s="137"/>
      <c r="BP16" s="135"/>
      <c r="BQ16" s="136"/>
      <c r="BR16" s="136"/>
      <c r="BS16" s="137"/>
      <c r="BT16" s="135"/>
      <c r="BU16" s="136"/>
      <c r="BV16" s="136"/>
      <c r="BW16" s="137"/>
      <c r="BX16" s="135"/>
      <c r="BY16" s="136"/>
      <c r="BZ16" s="136"/>
      <c r="CA16" s="137"/>
      <c r="CB16" s="135"/>
      <c r="CC16" s="136"/>
      <c r="CD16" s="136"/>
      <c r="CE16" s="137"/>
      <c r="CF16" s="416"/>
      <c r="CG16" s="417"/>
      <c r="CH16" s="417"/>
      <c r="CI16" s="418"/>
      <c r="CJ16" s="430"/>
      <c r="CK16" s="431"/>
      <c r="CL16" s="431"/>
      <c r="CM16" s="432"/>
      <c r="CN16" s="436">
        <f t="shared" si="1"/>
        <v>0</v>
      </c>
      <c r="CO16" s="436"/>
      <c r="CP16" s="436"/>
      <c r="CQ16" s="436"/>
      <c r="CR16" s="436"/>
      <c r="CS16" s="436"/>
    </row>
    <row r="17" spans="1:97" customFormat="1" x14ac:dyDescent="0.35">
      <c r="A17" s="212">
        <v>1.1111111111111112E-2</v>
      </c>
      <c r="B17" s="95">
        <f t="shared" si="0"/>
        <v>0.29166666666925367</v>
      </c>
      <c r="C17" s="214" t="str">
        <f>IF(ISNA(VLOOKUP(D17,[2]listing!$A$1:$E$80,4,FALSE)),"NN",VLOOKUP(D17,[2]listing!$A$1:$E$80,4,FALSE))</f>
        <v>NN</v>
      </c>
      <c r="D17" s="245"/>
      <c r="E17" s="300">
        <v>36526.490277777775</v>
      </c>
      <c r="F17" s="298">
        <v>36526.8125</v>
      </c>
      <c r="G17" s="299">
        <v>4.1666666666666664E-2</v>
      </c>
      <c r="H17" s="222" t="str" cm="1">
        <f t="array" ref="H17">IF(SUMPRODUCT(--ISNUMBER(SEARCH(BOUTIQUES,D17))) &gt;0, "XC",IF(ISNUMBER(SEARCH("pool",D17)),"P",IF(ISNUMBER(SEARCH("int",D17)),"I",IF(ISNUMBER(SEARCH("HAP",$G$1))," "))))</f>
        <v xml:space="preserve"> </v>
      </c>
      <c r="I17" s="243"/>
      <c r="J17" s="136"/>
      <c r="K17" s="137"/>
      <c r="L17" s="135"/>
      <c r="M17" s="136"/>
      <c r="N17" s="136"/>
      <c r="O17" s="137"/>
      <c r="P17" s="135"/>
      <c r="Q17" s="136"/>
      <c r="R17" s="136"/>
      <c r="S17" s="137"/>
      <c r="T17" s="135"/>
      <c r="U17" s="136"/>
      <c r="V17" s="136" t="s">
        <v>83</v>
      </c>
      <c r="W17" s="246" t="s">
        <v>26</v>
      </c>
      <c r="X17" s="135" t="s">
        <v>26</v>
      </c>
      <c r="Y17" s="136" t="s">
        <v>26</v>
      </c>
      <c r="Z17" s="136" t="s">
        <v>26</v>
      </c>
      <c r="AA17" s="137" t="s">
        <v>26</v>
      </c>
      <c r="AB17" s="135" t="s">
        <v>26</v>
      </c>
      <c r="AC17" s="136" t="s">
        <v>26</v>
      </c>
      <c r="AD17" s="136" t="s">
        <v>26</v>
      </c>
      <c r="AE17" s="137" t="s">
        <v>26</v>
      </c>
      <c r="AF17" s="135" t="s">
        <v>26</v>
      </c>
      <c r="AG17" s="136" t="s">
        <v>26</v>
      </c>
      <c r="AH17" s="136" t="s">
        <v>26</v>
      </c>
      <c r="AI17" s="137" t="s">
        <v>26</v>
      </c>
      <c r="AJ17" s="135" t="s">
        <v>25</v>
      </c>
      <c r="AK17" s="136" t="s">
        <v>25</v>
      </c>
      <c r="AL17" s="136" t="s">
        <v>25</v>
      </c>
      <c r="AM17" s="137" t="s">
        <v>26</v>
      </c>
      <c r="AN17" s="135" t="s">
        <v>26</v>
      </c>
      <c r="AO17" s="136" t="s">
        <v>26</v>
      </c>
      <c r="AP17" s="136" t="s">
        <v>26</v>
      </c>
      <c r="AQ17" s="137" t="s">
        <v>26</v>
      </c>
      <c r="AR17" s="135" t="s">
        <v>26</v>
      </c>
      <c r="AS17" s="136" t="s">
        <v>26</v>
      </c>
      <c r="AT17" s="136" t="s">
        <v>26</v>
      </c>
      <c r="AU17" s="137" t="s">
        <v>26</v>
      </c>
      <c r="AV17" s="245" t="s">
        <v>24</v>
      </c>
      <c r="AW17" s="136" t="s">
        <v>26</v>
      </c>
      <c r="AX17" s="136" t="s">
        <v>26</v>
      </c>
      <c r="AY17" s="137" t="s">
        <v>26</v>
      </c>
      <c r="AZ17" s="135" t="s">
        <v>28</v>
      </c>
      <c r="BA17" s="136" t="s">
        <v>28</v>
      </c>
      <c r="BB17" s="136" t="s">
        <v>82</v>
      </c>
      <c r="BC17" s="137"/>
      <c r="BD17" s="135"/>
      <c r="BE17" s="136"/>
      <c r="BF17" s="136"/>
      <c r="BG17" s="137"/>
      <c r="BH17" s="135"/>
      <c r="BI17" s="136"/>
      <c r="BJ17" s="136"/>
      <c r="BK17" s="137"/>
      <c r="BL17" s="135"/>
      <c r="BM17" s="136"/>
      <c r="BN17" s="136"/>
      <c r="BO17" s="137"/>
      <c r="BP17" s="135"/>
      <c r="BQ17" s="136"/>
      <c r="BR17" s="136"/>
      <c r="BS17" s="137"/>
      <c r="BT17" s="135"/>
      <c r="BU17" s="136"/>
      <c r="BV17" s="136"/>
      <c r="BW17" s="137"/>
      <c r="BX17" s="135"/>
      <c r="BY17" s="136"/>
      <c r="BZ17" s="136"/>
      <c r="CA17" s="137"/>
      <c r="CB17" s="135"/>
      <c r="CC17" s="136"/>
      <c r="CD17" s="136"/>
      <c r="CE17" s="137"/>
      <c r="CF17" s="430"/>
      <c r="CG17" s="431"/>
      <c r="CH17" s="431"/>
      <c r="CI17" s="432"/>
      <c r="CJ17" s="430"/>
      <c r="CK17" s="431"/>
      <c r="CL17" s="431"/>
      <c r="CM17" s="432"/>
      <c r="CN17" s="422">
        <f t="shared" si="1"/>
        <v>0</v>
      </c>
      <c r="CO17" s="423"/>
      <c r="CP17" s="423"/>
      <c r="CQ17" s="423"/>
      <c r="CR17" s="423"/>
      <c r="CS17" s="424"/>
    </row>
    <row r="18" spans="1:97" x14ac:dyDescent="0.35">
      <c r="A18" s="212">
        <v>1.1111111111111112E-2</v>
      </c>
      <c r="B18" s="95">
        <f t="shared" si="0"/>
        <v>0.29166666666925367</v>
      </c>
      <c r="C18" s="214" t="str">
        <f>IF(ISNA(VLOOKUP(D18,[2]listing!$A$1:$E$80,4,FALSE)),"NN",VLOOKUP(D18,[2]listing!$A$1:$E$80,4,FALSE))</f>
        <v>NN</v>
      </c>
      <c r="D18" s="245"/>
      <c r="E18" s="300">
        <v>36526.490277777775</v>
      </c>
      <c r="F18" s="298">
        <v>36526.8125</v>
      </c>
      <c r="G18" s="299">
        <v>4.1666666666666664E-2</v>
      </c>
      <c r="H18" s="222" t="str" cm="1">
        <f t="array" ref="H18">IF(SUMPRODUCT(--ISNUMBER(SEARCH(BOUTIQUES,D18))) &gt;0, "XC",IF(ISNUMBER(SEARCH("pool",D18)),"P",IF(ISNUMBER(SEARCH("int",D18)),"I",IF(ISNUMBER(SEARCH("HAP",$G$1))," "))))</f>
        <v xml:space="preserve"> </v>
      </c>
      <c r="I18" s="243"/>
      <c r="J18" s="136"/>
      <c r="K18" s="137"/>
      <c r="L18" s="135"/>
      <c r="M18" s="136"/>
      <c r="N18" s="136"/>
      <c r="O18" s="137"/>
      <c r="P18" s="135"/>
      <c r="Q18" s="136"/>
      <c r="R18" s="136"/>
      <c r="S18" s="137"/>
      <c r="T18" s="135"/>
      <c r="U18" s="136"/>
      <c r="V18" s="136" t="s">
        <v>125</v>
      </c>
      <c r="W18" s="246" t="s">
        <v>26</v>
      </c>
      <c r="X18" s="229" t="s">
        <v>26</v>
      </c>
      <c r="Y18" s="227" t="s">
        <v>26</v>
      </c>
      <c r="Z18" s="227" t="s">
        <v>26</v>
      </c>
      <c r="AA18" s="228" t="s">
        <v>26</v>
      </c>
      <c r="AB18" s="229" t="s">
        <v>26</v>
      </c>
      <c r="AC18" s="227" t="s">
        <v>26</v>
      </c>
      <c r="AD18" s="227" t="s">
        <v>26</v>
      </c>
      <c r="AE18" s="228" t="s">
        <v>26</v>
      </c>
      <c r="AF18" s="229" t="s">
        <v>26</v>
      </c>
      <c r="AG18" s="227" t="s">
        <v>26</v>
      </c>
      <c r="AH18" s="227" t="s">
        <v>26</v>
      </c>
      <c r="AI18" s="228" t="s">
        <v>26</v>
      </c>
      <c r="AJ18" s="135" t="s">
        <v>25</v>
      </c>
      <c r="AK18" s="136" t="s">
        <v>25</v>
      </c>
      <c r="AL18" s="136" t="s">
        <v>25</v>
      </c>
      <c r="AM18" s="137" t="s">
        <v>26</v>
      </c>
      <c r="AN18" s="135" t="s">
        <v>26</v>
      </c>
      <c r="AO18" s="136" t="s">
        <v>26</v>
      </c>
      <c r="AP18" s="136" t="s">
        <v>26</v>
      </c>
      <c r="AQ18" s="137" t="s">
        <v>26</v>
      </c>
      <c r="AR18" s="229" t="s">
        <v>26</v>
      </c>
      <c r="AS18" s="227" t="s">
        <v>26</v>
      </c>
      <c r="AT18" s="227" t="s">
        <v>26</v>
      </c>
      <c r="AU18" s="228" t="s">
        <v>26</v>
      </c>
      <c r="AV18" s="245" t="s">
        <v>24</v>
      </c>
      <c r="AW18" s="136" t="s">
        <v>26</v>
      </c>
      <c r="AX18" s="136" t="s">
        <v>26</v>
      </c>
      <c r="AY18" s="137" t="s">
        <v>26</v>
      </c>
      <c r="AZ18" s="135" t="s">
        <v>28</v>
      </c>
      <c r="BA18" s="136" t="s">
        <v>28</v>
      </c>
      <c r="BB18" s="136" t="s">
        <v>126</v>
      </c>
      <c r="BC18" s="137"/>
      <c r="BD18" s="135"/>
      <c r="BE18" s="136"/>
      <c r="BF18" s="136"/>
      <c r="BG18" s="137"/>
      <c r="BH18" s="229"/>
      <c r="BI18" s="227"/>
      <c r="BJ18" s="227"/>
      <c r="BK18" s="228"/>
      <c r="BL18" s="229"/>
      <c r="BM18" s="227"/>
      <c r="BN18" s="227"/>
      <c r="BO18" s="228"/>
      <c r="BP18" s="229"/>
      <c r="BQ18" s="227"/>
      <c r="BR18" s="227"/>
      <c r="BS18" s="228"/>
      <c r="BT18" s="229"/>
      <c r="BU18" s="227"/>
      <c r="BV18" s="227"/>
      <c r="BW18" s="228"/>
      <c r="BX18" s="229"/>
      <c r="BY18" s="227"/>
      <c r="BZ18" s="227"/>
      <c r="CA18" s="228"/>
      <c r="CB18" s="229"/>
      <c r="CC18" s="227"/>
      <c r="CD18" s="227"/>
      <c r="CE18" s="228"/>
      <c r="CF18" s="416"/>
      <c r="CG18" s="417"/>
      <c r="CH18" s="417"/>
      <c r="CI18" s="418"/>
      <c r="CJ18" s="416"/>
      <c r="CK18" s="417"/>
      <c r="CL18" s="417"/>
      <c r="CM18" s="418"/>
      <c r="CN18" s="436">
        <f t="shared" si="1"/>
        <v>0</v>
      </c>
      <c r="CO18" s="436"/>
      <c r="CP18" s="436"/>
      <c r="CQ18" s="436"/>
      <c r="CR18" s="436"/>
      <c r="CS18" s="436"/>
    </row>
    <row r="19" spans="1:97" customFormat="1" x14ac:dyDescent="0.35">
      <c r="A19" s="212">
        <v>1.1111111111111112E-2</v>
      </c>
      <c r="B19" s="95">
        <f t="shared" si="0"/>
        <v>0.29166666666925367</v>
      </c>
      <c r="C19" s="214" t="str">
        <f>IF(ISNA(VLOOKUP(D19,[2]listing!$A$1:$E$80,4,FALSE)),"NN",VLOOKUP(D19,[2]listing!$A$1:$E$80,4,FALSE))</f>
        <v>NN</v>
      </c>
      <c r="D19" s="245"/>
      <c r="E19" s="300">
        <v>36526.490277777775</v>
      </c>
      <c r="F19" s="298">
        <v>36526.8125</v>
      </c>
      <c r="G19" s="299">
        <v>4.1666666666666664E-2</v>
      </c>
      <c r="H19" s="222" t="str" cm="1">
        <f t="array" ref="H19">IF(SUMPRODUCT(--ISNUMBER(SEARCH(BOUTIQUES,D19))) &gt;0, "XC",IF(ISNUMBER(SEARCH("pool",D19)),"P",IF(ISNUMBER(SEARCH("int",D19)),"I",IF(ISNUMBER(SEARCH("HAP",$G$1))," "))))</f>
        <v xml:space="preserve"> </v>
      </c>
      <c r="I19" s="243"/>
      <c r="J19" s="136"/>
      <c r="K19" s="137"/>
      <c r="L19" s="135"/>
      <c r="M19" s="136"/>
      <c r="N19" s="136"/>
      <c r="O19" s="137"/>
      <c r="P19" s="135"/>
      <c r="Q19" s="136"/>
      <c r="R19" s="136"/>
      <c r="S19" s="137"/>
      <c r="T19" s="135"/>
      <c r="U19" s="136"/>
      <c r="V19" s="136" t="s">
        <v>125</v>
      </c>
      <c r="W19" s="246" t="s">
        <v>26</v>
      </c>
      <c r="X19" s="229" t="s">
        <v>26</v>
      </c>
      <c r="Y19" s="227" t="s">
        <v>26</v>
      </c>
      <c r="Z19" s="227" t="s">
        <v>26</v>
      </c>
      <c r="AA19" s="228" t="s">
        <v>26</v>
      </c>
      <c r="AB19" s="229" t="s">
        <v>26</v>
      </c>
      <c r="AC19" s="227" t="s">
        <v>26</v>
      </c>
      <c r="AD19" s="227" t="s">
        <v>26</v>
      </c>
      <c r="AE19" s="228" t="s">
        <v>26</v>
      </c>
      <c r="AF19" s="229" t="s">
        <v>26</v>
      </c>
      <c r="AG19" s="227" t="s">
        <v>26</v>
      </c>
      <c r="AH19" s="227" t="s">
        <v>26</v>
      </c>
      <c r="AI19" s="228" t="s">
        <v>26</v>
      </c>
      <c r="AJ19" s="135" t="s">
        <v>25</v>
      </c>
      <c r="AK19" s="136" t="s">
        <v>25</v>
      </c>
      <c r="AL19" s="136" t="s">
        <v>25</v>
      </c>
      <c r="AM19" s="137" t="s">
        <v>26</v>
      </c>
      <c r="AN19" s="135" t="s">
        <v>26</v>
      </c>
      <c r="AO19" s="136" t="s">
        <v>26</v>
      </c>
      <c r="AP19" s="136" t="s">
        <v>26</v>
      </c>
      <c r="AQ19" s="137" t="s">
        <v>26</v>
      </c>
      <c r="AR19" s="229" t="s">
        <v>26</v>
      </c>
      <c r="AS19" s="227" t="s">
        <v>26</v>
      </c>
      <c r="AT19" s="227" t="s">
        <v>26</v>
      </c>
      <c r="AU19" s="228" t="s">
        <v>26</v>
      </c>
      <c r="AV19" s="245" t="s">
        <v>24</v>
      </c>
      <c r="AW19" s="136" t="s">
        <v>26</v>
      </c>
      <c r="AX19" s="136" t="s">
        <v>26</v>
      </c>
      <c r="AY19" s="137" t="s">
        <v>26</v>
      </c>
      <c r="AZ19" s="135" t="s">
        <v>28</v>
      </c>
      <c r="BA19" s="136" t="s">
        <v>28</v>
      </c>
      <c r="BB19" s="136" t="s">
        <v>126</v>
      </c>
      <c r="BC19" s="137"/>
      <c r="BD19" s="135"/>
      <c r="BE19" s="136"/>
      <c r="BF19" s="136"/>
      <c r="BG19" s="137"/>
      <c r="BH19" s="135"/>
      <c r="BI19" s="136"/>
      <c r="BJ19" s="136"/>
      <c r="BK19" s="137"/>
      <c r="BL19" s="135"/>
      <c r="BM19" s="136"/>
      <c r="BN19" s="136"/>
      <c r="BO19" s="137"/>
      <c r="BP19" s="135"/>
      <c r="BQ19" s="136"/>
      <c r="BR19" s="136"/>
      <c r="BS19" s="137"/>
      <c r="BT19" s="135"/>
      <c r="BU19" s="136"/>
      <c r="BV19" s="136"/>
      <c r="BW19" s="137"/>
      <c r="BX19" s="135"/>
      <c r="BY19" s="136"/>
      <c r="BZ19" s="136"/>
      <c r="CA19" s="137"/>
      <c r="CB19" s="135"/>
      <c r="CC19" s="136"/>
      <c r="CD19" s="136"/>
      <c r="CE19" s="137"/>
      <c r="CF19" s="416"/>
      <c r="CG19" s="417"/>
      <c r="CH19" s="417"/>
      <c r="CI19" s="418"/>
      <c r="CJ19" s="416"/>
      <c r="CK19" s="417"/>
      <c r="CL19" s="417"/>
      <c r="CM19" s="418"/>
      <c r="CN19" s="436">
        <f t="shared" si="1"/>
        <v>0</v>
      </c>
      <c r="CO19" s="436"/>
      <c r="CP19" s="436"/>
      <c r="CQ19" s="436"/>
      <c r="CR19" s="436"/>
      <c r="CS19" s="436"/>
    </row>
    <row r="20" spans="1:97" customFormat="1" x14ac:dyDescent="0.35">
      <c r="A20" s="212">
        <v>1.1111111111111112E-2</v>
      </c>
      <c r="B20" s="95">
        <f t="shared" si="0"/>
        <v>0.29166666666925367</v>
      </c>
      <c r="C20" s="214" t="str">
        <f>IF(ISNA(VLOOKUP(D20,[2]listing!$A$1:$E$80,4,FALSE)),"NN",VLOOKUP(D20,[2]listing!$A$1:$E$80,4,FALSE))</f>
        <v>NN</v>
      </c>
      <c r="D20" s="245"/>
      <c r="E20" s="300">
        <v>36526.490277777775</v>
      </c>
      <c r="F20" s="298">
        <v>36526.8125</v>
      </c>
      <c r="G20" s="299">
        <v>4.1666666666666664E-2</v>
      </c>
      <c r="H20" s="222" t="str" cm="1">
        <f t="array" ref="H20">IF(SUMPRODUCT(--ISNUMBER(SEARCH(BOUTIQUES,D20))) &gt;0, "XC",IF(ISNUMBER(SEARCH("pool",D20)),"P",IF(ISNUMBER(SEARCH("int",D20)),"I",IF(ISNUMBER(SEARCH("HAP",$G$1))," "))))</f>
        <v xml:space="preserve"> </v>
      </c>
      <c r="I20" s="243"/>
      <c r="J20" s="136"/>
      <c r="K20" s="137"/>
      <c r="L20" s="135"/>
      <c r="M20" s="136"/>
      <c r="N20" s="136"/>
      <c r="O20" s="137"/>
      <c r="P20" s="135"/>
      <c r="Q20" s="136"/>
      <c r="R20" s="136"/>
      <c r="S20" s="137"/>
      <c r="T20" s="135"/>
      <c r="U20" s="136"/>
      <c r="V20" s="136" t="s">
        <v>83</v>
      </c>
      <c r="W20" s="246" t="s">
        <v>26</v>
      </c>
      <c r="X20" s="229" t="s">
        <v>26</v>
      </c>
      <c r="Y20" s="227" t="s">
        <v>26</v>
      </c>
      <c r="Z20" s="227" t="s">
        <v>26</v>
      </c>
      <c r="AA20" s="228" t="s">
        <v>26</v>
      </c>
      <c r="AB20" s="229" t="s">
        <v>26</v>
      </c>
      <c r="AC20" s="227" t="s">
        <v>26</v>
      </c>
      <c r="AD20" s="227" t="s">
        <v>26</v>
      </c>
      <c r="AE20" s="228" t="s">
        <v>26</v>
      </c>
      <c r="AF20" s="229" t="s">
        <v>26</v>
      </c>
      <c r="AG20" s="227" t="s">
        <v>26</v>
      </c>
      <c r="AH20" s="227" t="s">
        <v>26</v>
      </c>
      <c r="AI20" s="228" t="s">
        <v>26</v>
      </c>
      <c r="AJ20" s="135" t="s">
        <v>25</v>
      </c>
      <c r="AK20" s="136" t="s">
        <v>25</v>
      </c>
      <c r="AL20" s="136" t="s">
        <v>25</v>
      </c>
      <c r="AM20" s="137" t="s">
        <v>26</v>
      </c>
      <c r="AN20" s="135" t="s">
        <v>26</v>
      </c>
      <c r="AO20" s="136" t="s">
        <v>26</v>
      </c>
      <c r="AP20" s="136" t="s">
        <v>26</v>
      </c>
      <c r="AQ20" s="137" t="s">
        <v>26</v>
      </c>
      <c r="AR20" s="229" t="s">
        <v>26</v>
      </c>
      <c r="AS20" s="227" t="s">
        <v>26</v>
      </c>
      <c r="AT20" s="227" t="s">
        <v>26</v>
      </c>
      <c r="AU20" s="228" t="s">
        <v>26</v>
      </c>
      <c r="AV20" s="245" t="s">
        <v>24</v>
      </c>
      <c r="AW20" s="136" t="s">
        <v>26</v>
      </c>
      <c r="AX20" s="136" t="s">
        <v>26</v>
      </c>
      <c r="AY20" s="137" t="s">
        <v>26</v>
      </c>
      <c r="AZ20" s="135" t="s">
        <v>28</v>
      </c>
      <c r="BA20" s="136" t="s">
        <v>28</v>
      </c>
      <c r="BB20" s="136" t="s">
        <v>82</v>
      </c>
      <c r="BC20" s="137"/>
      <c r="BD20" s="135"/>
      <c r="BE20" s="136"/>
      <c r="BF20" s="136"/>
      <c r="BG20" s="137"/>
      <c r="BH20" s="135"/>
      <c r="BI20" s="136"/>
      <c r="BJ20" s="136"/>
      <c r="BK20" s="137"/>
      <c r="BL20" s="135"/>
      <c r="BM20" s="136"/>
      <c r="BN20" s="136"/>
      <c r="BO20" s="137"/>
      <c r="BP20" s="135"/>
      <c r="BQ20" s="136"/>
      <c r="BR20" s="136"/>
      <c r="BS20" s="137"/>
      <c r="BT20" s="135"/>
      <c r="BU20" s="136"/>
      <c r="BV20" s="136"/>
      <c r="BW20" s="137"/>
      <c r="BX20" s="135"/>
      <c r="BY20" s="136"/>
      <c r="BZ20" s="136"/>
      <c r="CA20" s="137"/>
      <c r="CB20" s="135"/>
      <c r="CC20" s="136"/>
      <c r="CD20" s="136"/>
      <c r="CE20" s="137"/>
      <c r="CF20" s="416"/>
      <c r="CG20" s="417"/>
      <c r="CH20" s="417"/>
      <c r="CI20" s="418"/>
      <c r="CJ20" s="430"/>
      <c r="CK20" s="431"/>
      <c r="CL20" s="431"/>
      <c r="CM20" s="432"/>
      <c r="CN20" s="436">
        <f t="shared" si="1"/>
        <v>0</v>
      </c>
      <c r="CO20" s="436"/>
      <c r="CP20" s="436"/>
      <c r="CQ20" s="436"/>
      <c r="CR20" s="436"/>
      <c r="CS20" s="436"/>
    </row>
    <row r="21" spans="1:97" customFormat="1" x14ac:dyDescent="0.35">
      <c r="A21" s="212">
        <v>1.1111111111111112E-2</v>
      </c>
      <c r="B21" s="95">
        <f t="shared" si="0"/>
        <v>0.29166666666925367</v>
      </c>
      <c r="C21" s="214" t="str">
        <f>IF(ISNA(VLOOKUP(D21,[2]listing!$A$1:$E$80,4,FALSE)),"NN",VLOOKUP(D21,[2]listing!$A$1:$E$80,4,FALSE))</f>
        <v>NN</v>
      </c>
      <c r="D21" s="245"/>
      <c r="E21" s="300">
        <v>36526.490277777775</v>
      </c>
      <c r="F21" s="298">
        <v>36526.8125</v>
      </c>
      <c r="G21" s="299">
        <v>4.1666666666666664E-2</v>
      </c>
      <c r="H21" s="222" t="str" cm="1">
        <f t="array" ref="H21">IF(SUMPRODUCT(--ISNUMBER(SEARCH(BOUTIQUES,D21))) &gt;0, "XC",IF(ISNUMBER(SEARCH("pool",D21)),"P",IF(ISNUMBER(SEARCH("int",D21)),"I",IF(ISNUMBER(SEARCH("HAP",$G$1))," "))))</f>
        <v xml:space="preserve"> </v>
      </c>
      <c r="I21" s="243"/>
      <c r="J21" s="136"/>
      <c r="K21" s="137"/>
      <c r="L21" s="135"/>
      <c r="M21" s="136"/>
      <c r="N21" s="136"/>
      <c r="O21" s="137"/>
      <c r="P21" s="135"/>
      <c r="Q21" s="136"/>
      <c r="R21" s="136"/>
      <c r="S21" s="137"/>
      <c r="T21" s="135"/>
      <c r="U21" s="136"/>
      <c r="V21" s="136" t="s">
        <v>125</v>
      </c>
      <c r="W21" s="246" t="s">
        <v>26</v>
      </c>
      <c r="X21" s="135" t="s">
        <v>26</v>
      </c>
      <c r="Y21" s="136" t="s">
        <v>26</v>
      </c>
      <c r="Z21" s="136" t="s">
        <v>26</v>
      </c>
      <c r="AA21" s="137" t="s">
        <v>26</v>
      </c>
      <c r="AB21" s="135" t="s">
        <v>26</v>
      </c>
      <c r="AC21" s="136" t="s">
        <v>26</v>
      </c>
      <c r="AD21" s="136" t="s">
        <v>26</v>
      </c>
      <c r="AE21" s="137" t="s">
        <v>26</v>
      </c>
      <c r="AF21" s="135" t="s">
        <v>26</v>
      </c>
      <c r="AG21" s="136" t="s">
        <v>26</v>
      </c>
      <c r="AH21" s="136" t="s">
        <v>26</v>
      </c>
      <c r="AI21" s="137" t="s">
        <v>26</v>
      </c>
      <c r="AJ21" s="135" t="s">
        <v>25</v>
      </c>
      <c r="AK21" s="136" t="s">
        <v>25</v>
      </c>
      <c r="AL21" s="136" t="s">
        <v>25</v>
      </c>
      <c r="AM21" s="137" t="s">
        <v>26</v>
      </c>
      <c r="AN21" s="135" t="s">
        <v>26</v>
      </c>
      <c r="AO21" s="136" t="s">
        <v>26</v>
      </c>
      <c r="AP21" s="136" t="s">
        <v>26</v>
      </c>
      <c r="AQ21" s="137" t="s">
        <v>26</v>
      </c>
      <c r="AR21" s="135" t="s">
        <v>26</v>
      </c>
      <c r="AS21" s="136" t="s">
        <v>26</v>
      </c>
      <c r="AT21" s="136" t="s">
        <v>26</v>
      </c>
      <c r="AU21" s="137" t="s">
        <v>26</v>
      </c>
      <c r="AV21" s="245" t="s">
        <v>24</v>
      </c>
      <c r="AW21" s="136" t="s">
        <v>26</v>
      </c>
      <c r="AX21" s="136" t="s">
        <v>26</v>
      </c>
      <c r="AY21" s="137" t="s">
        <v>26</v>
      </c>
      <c r="AZ21" s="135" t="s">
        <v>28</v>
      </c>
      <c r="BA21" s="136" t="s">
        <v>28</v>
      </c>
      <c r="BB21" s="136" t="s">
        <v>82</v>
      </c>
      <c r="BC21" s="137"/>
      <c r="BD21" s="135"/>
      <c r="BE21" s="136"/>
      <c r="BF21" s="136"/>
      <c r="BG21" s="137"/>
      <c r="BH21" s="135"/>
      <c r="BI21" s="136"/>
      <c r="BJ21" s="136"/>
      <c r="BK21" s="137"/>
      <c r="BL21" s="135"/>
      <c r="BM21" s="136"/>
      <c r="BN21" s="136"/>
      <c r="BO21" s="137"/>
      <c r="BP21" s="135"/>
      <c r="BQ21" s="136"/>
      <c r="BR21" s="136"/>
      <c r="BS21" s="137"/>
      <c r="BT21" s="135"/>
      <c r="BU21" s="136"/>
      <c r="BV21" s="136"/>
      <c r="BW21" s="137"/>
      <c r="BX21" s="135"/>
      <c r="BY21" s="136"/>
      <c r="BZ21" s="136"/>
      <c r="CA21" s="137"/>
      <c r="CB21" s="135"/>
      <c r="CC21" s="136"/>
      <c r="CD21" s="136"/>
      <c r="CE21" s="137"/>
      <c r="CF21" s="430"/>
      <c r="CG21" s="431"/>
      <c r="CH21" s="431"/>
      <c r="CI21" s="432"/>
      <c r="CJ21" s="430"/>
      <c r="CK21" s="431"/>
      <c r="CL21" s="431"/>
      <c r="CM21" s="432"/>
      <c r="CN21" s="436">
        <f t="shared" si="1"/>
        <v>0</v>
      </c>
      <c r="CO21" s="436"/>
      <c r="CP21" s="436"/>
      <c r="CQ21" s="436"/>
      <c r="CR21" s="436"/>
      <c r="CS21" s="436"/>
    </row>
    <row r="22" spans="1:97" customFormat="1" x14ac:dyDescent="0.35">
      <c r="A22" s="212">
        <v>1.1111111111111112E-2</v>
      </c>
      <c r="B22" s="95">
        <f t="shared" si="0"/>
        <v>0.29166666666925367</v>
      </c>
      <c r="C22" s="214" t="str">
        <f>IF(ISNA(VLOOKUP(D22,[2]listing!$A$1:$E$80,4,FALSE)),"NN",VLOOKUP(D22,[2]listing!$A$1:$E$80,4,FALSE))</f>
        <v>NN</v>
      </c>
      <c r="D22" s="245"/>
      <c r="E22" s="300">
        <v>36526.490277777775</v>
      </c>
      <c r="F22" s="298">
        <v>36526.8125</v>
      </c>
      <c r="G22" s="299">
        <v>4.1666666666666664E-2</v>
      </c>
      <c r="H22" s="222" t="str" cm="1">
        <f t="array" ref="H22">IF(SUMPRODUCT(--ISNUMBER(SEARCH(BOUTIQUES,D22))) &gt;0, "XC",IF(ISNUMBER(SEARCH("pool",D22)),"P",IF(ISNUMBER(SEARCH("int",D22)),"I",IF(ISNUMBER(SEARCH("HAP",$G$1))," "))))</f>
        <v xml:space="preserve"> </v>
      </c>
      <c r="I22" s="243"/>
      <c r="J22" s="136"/>
      <c r="K22" s="137"/>
      <c r="L22" s="135"/>
      <c r="M22" s="136"/>
      <c r="N22" s="136"/>
      <c r="O22" s="137"/>
      <c r="P22" s="135"/>
      <c r="Q22" s="136"/>
      <c r="R22" s="136"/>
      <c r="S22" s="137"/>
      <c r="T22" s="135"/>
      <c r="U22" s="136"/>
      <c r="V22" s="136" t="s">
        <v>83</v>
      </c>
      <c r="W22" s="246" t="s">
        <v>26</v>
      </c>
      <c r="X22" s="229" t="s">
        <v>26</v>
      </c>
      <c r="Y22" s="227" t="s">
        <v>26</v>
      </c>
      <c r="Z22" s="227" t="s">
        <v>26</v>
      </c>
      <c r="AA22" s="228" t="s">
        <v>26</v>
      </c>
      <c r="AB22" s="229" t="s">
        <v>26</v>
      </c>
      <c r="AC22" s="227" t="s">
        <v>26</v>
      </c>
      <c r="AD22" s="227" t="s">
        <v>26</v>
      </c>
      <c r="AE22" s="228" t="s">
        <v>26</v>
      </c>
      <c r="AF22" s="229" t="s">
        <v>26</v>
      </c>
      <c r="AG22" s="227" t="s">
        <v>26</v>
      </c>
      <c r="AH22" s="227" t="s">
        <v>26</v>
      </c>
      <c r="AI22" s="228" t="s">
        <v>26</v>
      </c>
      <c r="AJ22" s="135" t="s">
        <v>25</v>
      </c>
      <c r="AK22" s="136" t="s">
        <v>25</v>
      </c>
      <c r="AL22" s="136" t="s">
        <v>25</v>
      </c>
      <c r="AM22" s="137" t="s">
        <v>26</v>
      </c>
      <c r="AN22" s="135" t="s">
        <v>26</v>
      </c>
      <c r="AO22" s="136" t="s">
        <v>26</v>
      </c>
      <c r="AP22" s="136" t="s">
        <v>26</v>
      </c>
      <c r="AQ22" s="137" t="s">
        <v>26</v>
      </c>
      <c r="AR22" s="135" t="s">
        <v>26</v>
      </c>
      <c r="AS22" s="136" t="s">
        <v>26</v>
      </c>
      <c r="AT22" s="136" t="s">
        <v>26</v>
      </c>
      <c r="AU22" s="137" t="s">
        <v>26</v>
      </c>
      <c r="AV22" s="245" t="s">
        <v>24</v>
      </c>
      <c r="AW22" s="136" t="s">
        <v>26</v>
      </c>
      <c r="AX22" s="136" t="s">
        <v>26</v>
      </c>
      <c r="AY22" s="137" t="s">
        <v>26</v>
      </c>
      <c r="AZ22" s="135" t="s">
        <v>28</v>
      </c>
      <c r="BA22" s="136" t="s">
        <v>28</v>
      </c>
      <c r="BB22" s="136" t="s">
        <v>82</v>
      </c>
      <c r="BC22" s="137"/>
      <c r="BD22" s="135"/>
      <c r="BE22" s="136"/>
      <c r="BF22" s="136"/>
      <c r="BG22" s="137"/>
      <c r="BH22" s="135"/>
      <c r="BI22" s="136"/>
      <c r="BJ22" s="136"/>
      <c r="BK22" s="137"/>
      <c r="BL22" s="135"/>
      <c r="BM22" s="136"/>
      <c r="BN22" s="136"/>
      <c r="BO22" s="137"/>
      <c r="BP22" s="135"/>
      <c r="BQ22" s="136"/>
      <c r="BR22" s="136"/>
      <c r="BS22" s="137"/>
      <c r="BT22" s="135"/>
      <c r="BU22" s="136"/>
      <c r="BV22" s="136"/>
      <c r="BW22" s="137"/>
      <c r="BX22" s="135"/>
      <c r="BY22" s="136"/>
      <c r="BZ22" s="136"/>
      <c r="CA22" s="137"/>
      <c r="CB22" s="135"/>
      <c r="CC22" s="136"/>
      <c r="CD22" s="136"/>
      <c r="CE22" s="137"/>
      <c r="CF22" s="416"/>
      <c r="CG22" s="417"/>
      <c r="CH22" s="417"/>
      <c r="CI22" s="418"/>
      <c r="CJ22" s="430"/>
      <c r="CK22" s="431"/>
      <c r="CL22" s="431"/>
      <c r="CM22" s="432"/>
      <c r="CN22" s="436">
        <f t="shared" si="1"/>
        <v>0</v>
      </c>
      <c r="CO22" s="436"/>
      <c r="CP22" s="436"/>
      <c r="CQ22" s="436"/>
      <c r="CR22" s="436"/>
      <c r="CS22" s="436"/>
    </row>
    <row r="23" spans="1:97" customFormat="1" x14ac:dyDescent="0.35">
      <c r="A23" s="212">
        <v>1.1111111111111112E-2</v>
      </c>
      <c r="B23" s="95">
        <f t="shared" si="0"/>
        <v>0.29166666666197771</v>
      </c>
      <c r="C23" s="214" t="str">
        <f>IF(ISNA(VLOOKUP(D23,[2]listing!$A$1:$E$80,4,FALSE)),"NN",VLOOKUP(D23,[2]listing!$A$1:$E$80,4,FALSE))</f>
        <v>NN</v>
      </c>
      <c r="D23" s="245"/>
      <c r="E23" s="302">
        <v>36526.583333333336</v>
      </c>
      <c r="F23" s="298">
        <v>36526.905555555553</v>
      </c>
      <c r="G23" s="299">
        <v>4.1666666666666664E-2</v>
      </c>
      <c r="H23" s="222" t="str" cm="1">
        <f t="array" ref="H23">IF(SUMPRODUCT(--ISNUMBER(SEARCH(BOUTIQUES,D23))) &gt;0, "XC",IF(ISNUMBER(SEARCH("pool",D23)),"P",IF(ISNUMBER(SEARCH("int",D23)),"I",IF(ISNUMBER(SEARCH("HAP",$G$1))," "))))</f>
        <v xml:space="preserve"> </v>
      </c>
      <c r="I23" s="243"/>
      <c r="J23" s="136"/>
      <c r="K23" s="137"/>
      <c r="L23" s="135"/>
      <c r="M23" s="136"/>
      <c r="N23" s="136"/>
      <c r="O23" s="137"/>
      <c r="P23" s="135"/>
      <c r="Q23" s="136"/>
      <c r="R23" s="136"/>
      <c r="S23" s="137"/>
      <c r="T23" s="135"/>
      <c r="U23" s="136"/>
      <c r="V23" s="136"/>
      <c r="W23" s="137"/>
      <c r="X23" s="135"/>
      <c r="Y23" s="136"/>
      <c r="Z23" s="136"/>
      <c r="AA23" s="137"/>
      <c r="AB23" s="135"/>
      <c r="AC23" s="136"/>
      <c r="AD23" s="136"/>
      <c r="AE23" s="137" t="s">
        <v>83</v>
      </c>
      <c r="AF23" s="244" t="s">
        <v>26</v>
      </c>
      <c r="AG23" s="136" t="s">
        <v>26</v>
      </c>
      <c r="AH23" s="136" t="s">
        <v>26</v>
      </c>
      <c r="AI23" s="137" t="s">
        <v>26</v>
      </c>
      <c r="AJ23" s="229">
        <v>12</v>
      </c>
      <c r="AK23" s="227">
        <v>12</v>
      </c>
      <c r="AL23" s="227">
        <v>12</v>
      </c>
      <c r="AM23" s="228">
        <v>12</v>
      </c>
      <c r="AN23" s="229">
        <v>12</v>
      </c>
      <c r="AO23" s="227">
        <v>12</v>
      </c>
      <c r="AP23" s="227">
        <v>12</v>
      </c>
      <c r="AQ23" s="228">
        <v>12</v>
      </c>
      <c r="AR23" s="229" t="s">
        <v>25</v>
      </c>
      <c r="AS23" s="227" t="s">
        <v>25</v>
      </c>
      <c r="AT23" s="227" t="s">
        <v>25</v>
      </c>
      <c r="AU23" s="228" t="s">
        <v>26</v>
      </c>
      <c r="AV23" s="135">
        <v>26</v>
      </c>
      <c r="AW23" s="136">
        <v>26</v>
      </c>
      <c r="AX23" s="136">
        <v>26</v>
      </c>
      <c r="AY23" s="137">
        <v>26</v>
      </c>
      <c r="AZ23" s="135">
        <v>26</v>
      </c>
      <c r="BA23" s="136">
        <v>26</v>
      </c>
      <c r="BB23" s="136">
        <v>26</v>
      </c>
      <c r="BC23" s="137">
        <v>26</v>
      </c>
      <c r="BD23" s="135">
        <v>26</v>
      </c>
      <c r="BE23" s="136">
        <v>26</v>
      </c>
      <c r="BF23" s="136">
        <v>26</v>
      </c>
      <c r="BG23" s="137">
        <v>26</v>
      </c>
      <c r="BH23" s="229" t="s">
        <v>24</v>
      </c>
      <c r="BI23" s="136" t="s">
        <v>28</v>
      </c>
      <c r="BJ23" s="136" t="s">
        <v>28</v>
      </c>
      <c r="BK23" s="137" t="s">
        <v>82</v>
      </c>
      <c r="BL23" s="135"/>
      <c r="BM23" s="136"/>
      <c r="BN23" s="136"/>
      <c r="BO23" s="137"/>
      <c r="BP23" s="135"/>
      <c r="BQ23" s="136"/>
      <c r="BR23" s="136"/>
      <c r="BS23" s="137"/>
      <c r="BT23" s="135"/>
      <c r="BU23" s="136"/>
      <c r="BV23" s="136"/>
      <c r="BW23" s="137"/>
      <c r="BX23" s="135"/>
      <c r="BY23" s="136"/>
      <c r="BZ23" s="136"/>
      <c r="CA23" s="137"/>
      <c r="CB23" s="135"/>
      <c r="CC23" s="136"/>
      <c r="CD23" s="136"/>
      <c r="CE23" s="137"/>
      <c r="CF23" s="430"/>
      <c r="CG23" s="431"/>
      <c r="CH23" s="431"/>
      <c r="CI23" s="432"/>
      <c r="CJ23" s="430"/>
      <c r="CK23" s="431"/>
      <c r="CL23" s="431"/>
      <c r="CM23" s="432"/>
      <c r="CN23" s="436">
        <f t="shared" si="1"/>
        <v>0</v>
      </c>
      <c r="CO23" s="436"/>
      <c r="CP23" s="436"/>
      <c r="CQ23" s="436"/>
      <c r="CR23" s="436"/>
      <c r="CS23" s="436"/>
    </row>
    <row r="24" spans="1:97" customFormat="1" x14ac:dyDescent="0.35">
      <c r="A24" s="212">
        <v>1.1111111111111112E-2</v>
      </c>
      <c r="B24" s="95">
        <f t="shared" si="0"/>
        <v>0.29166666666197771</v>
      </c>
      <c r="C24" s="214" t="str">
        <f>IF(ISNA(VLOOKUP(D24,[2]listing!$A$1:$E$80,4,FALSE)),"NN",VLOOKUP(D24,[2]listing!$A$1:$E$80,4,FALSE))</f>
        <v>NN</v>
      </c>
      <c r="D24" s="290"/>
      <c r="E24" s="302">
        <v>36526.583333333336</v>
      </c>
      <c r="F24" s="298">
        <v>36526.905555555553</v>
      </c>
      <c r="G24" s="299">
        <v>4.1666666666666664E-2</v>
      </c>
      <c r="H24" s="222" t="str" cm="1">
        <f t="array" ref="H24">IF(SUMPRODUCT(--ISNUMBER(SEARCH(BOUTIQUES,D24))) &gt;0, "XC",IF(ISNUMBER(SEARCH("pool",D24)),"P",IF(ISNUMBER(SEARCH("int",D24)),"I",IF(ISNUMBER(SEARCH("HAP",$G$1))," "))))</f>
        <v xml:space="preserve"> </v>
      </c>
      <c r="I24" s="243"/>
      <c r="J24" s="136"/>
      <c r="K24" s="137"/>
      <c r="L24" s="135"/>
      <c r="M24" s="136"/>
      <c r="N24" s="136"/>
      <c r="O24" s="137"/>
      <c r="P24" s="135"/>
      <c r="Q24" s="136"/>
      <c r="R24" s="136"/>
      <c r="S24" s="137"/>
      <c r="T24" s="135"/>
      <c r="U24" s="136"/>
      <c r="V24" s="136"/>
      <c r="W24" s="137"/>
      <c r="X24" s="135"/>
      <c r="Y24" s="136"/>
      <c r="Z24" s="136"/>
      <c r="AA24" s="137"/>
      <c r="AB24" s="135"/>
      <c r="AC24" s="136"/>
      <c r="AD24" s="136"/>
      <c r="AE24" s="228" t="s">
        <v>83</v>
      </c>
      <c r="AF24" s="247" t="s">
        <v>26</v>
      </c>
      <c r="AG24" s="136" t="s">
        <v>26</v>
      </c>
      <c r="AH24" s="136" t="s">
        <v>26</v>
      </c>
      <c r="AI24" s="137" t="s">
        <v>26</v>
      </c>
      <c r="AJ24" s="229">
        <v>11</v>
      </c>
      <c r="AK24" s="227">
        <v>11</v>
      </c>
      <c r="AL24" s="227">
        <v>11</v>
      </c>
      <c r="AM24" s="228">
        <v>11</v>
      </c>
      <c r="AN24" s="229">
        <v>11</v>
      </c>
      <c r="AO24" s="227">
        <v>11</v>
      </c>
      <c r="AP24" s="227">
        <v>11</v>
      </c>
      <c r="AQ24" s="228">
        <v>11</v>
      </c>
      <c r="AR24" s="229" t="s">
        <v>25</v>
      </c>
      <c r="AS24" s="227" t="s">
        <v>25</v>
      </c>
      <c r="AT24" s="227" t="s">
        <v>25</v>
      </c>
      <c r="AU24" s="228" t="s">
        <v>26</v>
      </c>
      <c r="AV24" s="135">
        <v>30</v>
      </c>
      <c r="AW24" s="136">
        <v>30</v>
      </c>
      <c r="AX24" s="136">
        <v>30</v>
      </c>
      <c r="AY24" s="137">
        <v>30</v>
      </c>
      <c r="AZ24" s="135">
        <v>30</v>
      </c>
      <c r="BA24" s="136">
        <v>30</v>
      </c>
      <c r="BB24" s="136">
        <v>30</v>
      </c>
      <c r="BC24" s="137">
        <v>30</v>
      </c>
      <c r="BD24" s="135">
        <v>30</v>
      </c>
      <c r="BE24" s="136">
        <v>30</v>
      </c>
      <c r="BF24" s="136">
        <v>30</v>
      </c>
      <c r="BG24" s="137">
        <v>30</v>
      </c>
      <c r="BH24" s="229" t="s">
        <v>24</v>
      </c>
      <c r="BI24" s="136" t="s">
        <v>28</v>
      </c>
      <c r="BJ24" s="136" t="s">
        <v>28</v>
      </c>
      <c r="BK24" s="137" t="s">
        <v>82</v>
      </c>
      <c r="BL24" s="135"/>
      <c r="BM24" s="136"/>
      <c r="BN24" s="136"/>
      <c r="BO24" s="137"/>
      <c r="BP24" s="135"/>
      <c r="BQ24" s="136"/>
      <c r="BR24" s="136"/>
      <c r="BS24" s="137"/>
      <c r="BT24" s="135"/>
      <c r="BU24" s="136"/>
      <c r="BV24" s="136"/>
      <c r="BW24" s="137"/>
      <c r="BX24" s="135"/>
      <c r="BY24" s="136"/>
      <c r="BZ24" s="136"/>
      <c r="CA24" s="137"/>
      <c r="CB24" s="135"/>
      <c r="CC24" s="136"/>
      <c r="CD24" s="136"/>
      <c r="CE24" s="137"/>
      <c r="CF24" s="416"/>
      <c r="CG24" s="417"/>
      <c r="CH24" s="417"/>
      <c r="CI24" s="418"/>
      <c r="CJ24" s="416"/>
      <c r="CK24" s="417"/>
      <c r="CL24" s="417"/>
      <c r="CM24" s="418"/>
      <c r="CN24" s="436">
        <f t="shared" si="1"/>
        <v>0</v>
      </c>
      <c r="CO24" s="436"/>
      <c r="CP24" s="436"/>
      <c r="CQ24" s="436"/>
      <c r="CR24" s="436"/>
      <c r="CS24" s="436"/>
    </row>
    <row r="25" spans="1:97" customFormat="1" x14ac:dyDescent="0.35">
      <c r="A25" s="212">
        <v>1.1111111111111112E-2</v>
      </c>
      <c r="B25" s="95">
        <f t="shared" si="0"/>
        <v>0.29166666666197771</v>
      </c>
      <c r="C25" s="214" t="str">
        <f>IF(ISNA(VLOOKUP(D25,[2]listing!$A$1:$E$80,4,FALSE)),"NN",VLOOKUP(D25,[2]listing!$A$1:$E$80,4,FALSE))</f>
        <v>NN</v>
      </c>
      <c r="D25" s="245"/>
      <c r="E25" s="302">
        <v>36526.583333333336</v>
      </c>
      <c r="F25" s="298">
        <v>36526.905555555553</v>
      </c>
      <c r="G25" s="299">
        <v>4.1666666666666664E-2</v>
      </c>
      <c r="H25" s="222" t="str" cm="1">
        <f t="array" ref="H25">IF(SUMPRODUCT(--ISNUMBER(SEARCH(BOUTIQUES,D25))) &gt;0, "XC",IF(ISNUMBER(SEARCH("pool",D25)),"P",IF(ISNUMBER(SEARCH("int",D25)),"I",IF(ISNUMBER(SEARCH("HAP",$G$1))," "))))</f>
        <v xml:space="preserve"> </v>
      </c>
      <c r="I25" s="243"/>
      <c r="J25" s="136"/>
      <c r="K25" s="137"/>
      <c r="L25" s="135"/>
      <c r="M25" s="136"/>
      <c r="N25" s="136"/>
      <c r="O25" s="137"/>
      <c r="P25" s="135"/>
      <c r="Q25" s="136"/>
      <c r="R25" s="136"/>
      <c r="S25" s="137"/>
      <c r="T25" s="135"/>
      <c r="U25" s="136"/>
      <c r="V25" s="136"/>
      <c r="W25" s="137"/>
      <c r="X25" s="135"/>
      <c r="Y25" s="136"/>
      <c r="Z25" s="136"/>
      <c r="AA25" s="137"/>
      <c r="AB25" s="135"/>
      <c r="AC25" s="136"/>
      <c r="AD25" s="136"/>
      <c r="AE25" s="228" t="s">
        <v>83</v>
      </c>
      <c r="AF25" s="247" t="s">
        <v>26</v>
      </c>
      <c r="AG25" s="136" t="s">
        <v>26</v>
      </c>
      <c r="AH25" s="136" t="s">
        <v>26</v>
      </c>
      <c r="AI25" s="137" t="s">
        <v>26</v>
      </c>
      <c r="AJ25" s="229">
        <v>23</v>
      </c>
      <c r="AK25" s="227">
        <v>23</v>
      </c>
      <c r="AL25" s="227">
        <v>23</v>
      </c>
      <c r="AM25" s="228">
        <v>23</v>
      </c>
      <c r="AN25" s="229">
        <v>23</v>
      </c>
      <c r="AO25" s="227">
        <v>23</v>
      </c>
      <c r="AP25" s="227">
        <v>23</v>
      </c>
      <c r="AQ25" s="228">
        <v>23</v>
      </c>
      <c r="AR25" s="229" t="s">
        <v>25</v>
      </c>
      <c r="AS25" s="227" t="s">
        <v>25</v>
      </c>
      <c r="AT25" s="227" t="s">
        <v>25</v>
      </c>
      <c r="AU25" s="228" t="s">
        <v>26</v>
      </c>
      <c r="AV25" s="135">
        <v>37</v>
      </c>
      <c r="AW25" s="136">
        <v>37</v>
      </c>
      <c r="AX25" s="136">
        <v>37</v>
      </c>
      <c r="AY25" s="137">
        <v>37</v>
      </c>
      <c r="AZ25" s="135">
        <v>37</v>
      </c>
      <c r="BA25" s="136">
        <v>37</v>
      </c>
      <c r="BB25" s="136">
        <v>37</v>
      </c>
      <c r="BC25" s="137">
        <v>37</v>
      </c>
      <c r="BD25" s="135">
        <v>37</v>
      </c>
      <c r="BE25" s="136">
        <v>37</v>
      </c>
      <c r="BF25" s="136">
        <v>37</v>
      </c>
      <c r="BG25" s="137">
        <v>37</v>
      </c>
      <c r="BH25" s="229" t="s">
        <v>24</v>
      </c>
      <c r="BI25" s="136" t="s">
        <v>28</v>
      </c>
      <c r="BJ25" s="136" t="s">
        <v>28</v>
      </c>
      <c r="BK25" s="137" t="s">
        <v>82</v>
      </c>
      <c r="BL25" s="135"/>
      <c r="BM25" s="136"/>
      <c r="BN25" s="136"/>
      <c r="BO25" s="137"/>
      <c r="BP25" s="135"/>
      <c r="BQ25" s="136"/>
      <c r="BR25" s="136"/>
      <c r="BS25" s="137"/>
      <c r="BT25" s="135"/>
      <c r="BU25" s="136"/>
      <c r="BV25" s="136"/>
      <c r="BW25" s="137"/>
      <c r="BX25" s="135"/>
      <c r="BY25" s="136"/>
      <c r="BZ25" s="136"/>
      <c r="CA25" s="137"/>
      <c r="CB25" s="135"/>
      <c r="CC25" s="136"/>
      <c r="CD25" s="136"/>
      <c r="CE25" s="137"/>
      <c r="CF25" s="416"/>
      <c r="CG25" s="417"/>
      <c r="CH25" s="417"/>
      <c r="CI25" s="418"/>
      <c r="CJ25" s="430"/>
      <c r="CK25" s="431"/>
      <c r="CL25" s="431"/>
      <c r="CM25" s="432"/>
      <c r="CN25" s="436">
        <f t="shared" si="1"/>
        <v>0</v>
      </c>
      <c r="CO25" s="436"/>
      <c r="CP25" s="436"/>
      <c r="CQ25" s="436"/>
      <c r="CR25" s="436"/>
      <c r="CS25" s="436"/>
    </row>
    <row r="26" spans="1:97" customFormat="1" x14ac:dyDescent="0.35">
      <c r="A26" s="212">
        <v>1.1111111111111112E-2</v>
      </c>
      <c r="B26" s="95">
        <f t="shared" si="0"/>
        <v>0.29166666666197771</v>
      </c>
      <c r="C26" s="214" t="str">
        <f>IF(ISNA(VLOOKUP(D26,[2]listing!$A$1:$E$80,4,FALSE)),"NN",VLOOKUP(D26,[2]listing!$A$1:$E$80,4,FALSE))</f>
        <v>NN</v>
      </c>
      <c r="D26" s="245"/>
      <c r="E26" s="302">
        <v>36526.583333333336</v>
      </c>
      <c r="F26" s="298">
        <v>36526.905555555553</v>
      </c>
      <c r="G26" s="299">
        <v>4.1666666666666664E-2</v>
      </c>
      <c r="H26" s="222" t="str" cm="1">
        <f t="array" ref="H26">IF(SUMPRODUCT(--ISNUMBER(SEARCH(BOUTIQUES,D26))) &gt;0, "XC",IF(ISNUMBER(SEARCH("pool",D26)),"P",IF(ISNUMBER(SEARCH("int",D26)),"I",IF(ISNUMBER(SEARCH("HAP",$G$1))," "))))</f>
        <v xml:space="preserve"> </v>
      </c>
      <c r="I26" s="243"/>
      <c r="J26" s="136"/>
      <c r="K26" s="137"/>
      <c r="L26" s="135"/>
      <c r="M26" s="136"/>
      <c r="N26" s="136"/>
      <c r="O26" s="137"/>
      <c r="P26" s="135"/>
      <c r="Q26" s="136"/>
      <c r="R26" s="136"/>
      <c r="S26" s="137"/>
      <c r="T26" s="135"/>
      <c r="U26" s="136"/>
      <c r="V26" s="136"/>
      <c r="W26" s="137"/>
      <c r="X26" s="135"/>
      <c r="Y26" s="136"/>
      <c r="Z26" s="136"/>
      <c r="AA26" s="137"/>
      <c r="AB26" s="135"/>
      <c r="AC26" s="136"/>
      <c r="AD26" s="136"/>
      <c r="AE26" s="137" t="s">
        <v>83</v>
      </c>
      <c r="AF26" s="244" t="s">
        <v>26</v>
      </c>
      <c r="AG26" s="136" t="s">
        <v>26</v>
      </c>
      <c r="AH26" s="136" t="s">
        <v>26</v>
      </c>
      <c r="AI26" s="137" t="s">
        <v>26</v>
      </c>
      <c r="AJ26" s="135">
        <v>35</v>
      </c>
      <c r="AK26" s="136">
        <v>35</v>
      </c>
      <c r="AL26" s="136">
        <v>35</v>
      </c>
      <c r="AM26" s="137">
        <v>35</v>
      </c>
      <c r="AN26" s="135">
        <v>35</v>
      </c>
      <c r="AO26" s="136">
        <v>35</v>
      </c>
      <c r="AP26" s="136">
        <v>35</v>
      </c>
      <c r="AQ26" s="137">
        <v>35</v>
      </c>
      <c r="AR26" s="229" t="s">
        <v>25</v>
      </c>
      <c r="AS26" s="227" t="s">
        <v>25</v>
      </c>
      <c r="AT26" s="227" t="s">
        <v>25</v>
      </c>
      <c r="AU26" s="228" t="s">
        <v>26</v>
      </c>
      <c r="AV26" s="135">
        <v>12</v>
      </c>
      <c r="AW26" s="136">
        <v>12</v>
      </c>
      <c r="AX26" s="136">
        <v>12</v>
      </c>
      <c r="AY26" s="137">
        <v>12</v>
      </c>
      <c r="AZ26" s="135">
        <v>12</v>
      </c>
      <c r="BA26" s="136">
        <v>12</v>
      </c>
      <c r="BB26" s="136">
        <v>12</v>
      </c>
      <c r="BC26" s="137">
        <v>12</v>
      </c>
      <c r="BD26" s="135">
        <v>12</v>
      </c>
      <c r="BE26" s="136">
        <v>12</v>
      </c>
      <c r="BF26" s="136">
        <v>12</v>
      </c>
      <c r="BG26" s="137">
        <v>12</v>
      </c>
      <c r="BH26" s="229" t="s">
        <v>24</v>
      </c>
      <c r="BI26" s="136" t="s">
        <v>28</v>
      </c>
      <c r="BJ26" s="136" t="s">
        <v>28</v>
      </c>
      <c r="BK26" s="137" t="s">
        <v>82</v>
      </c>
      <c r="BL26" s="135"/>
      <c r="BM26" s="136"/>
      <c r="BN26" s="136"/>
      <c r="BO26" s="137"/>
      <c r="BP26" s="135"/>
      <c r="BQ26" s="136"/>
      <c r="BR26" s="136"/>
      <c r="BS26" s="137"/>
      <c r="BT26" s="135"/>
      <c r="BU26" s="136"/>
      <c r="BV26" s="136"/>
      <c r="BW26" s="137"/>
      <c r="BX26" s="135"/>
      <c r="BY26" s="136"/>
      <c r="BZ26" s="136"/>
      <c r="CA26" s="137"/>
      <c r="CB26" s="135"/>
      <c r="CC26" s="136"/>
      <c r="CD26" s="136"/>
      <c r="CE26" s="137"/>
      <c r="CF26" s="416"/>
      <c r="CG26" s="417"/>
      <c r="CH26" s="417"/>
      <c r="CI26" s="418"/>
      <c r="CJ26" s="430"/>
      <c r="CK26" s="431"/>
      <c r="CL26" s="431"/>
      <c r="CM26" s="432"/>
      <c r="CN26" s="436">
        <f t="shared" si="1"/>
        <v>0</v>
      </c>
      <c r="CO26" s="436"/>
      <c r="CP26" s="436"/>
      <c r="CQ26" s="436"/>
      <c r="CR26" s="436"/>
      <c r="CS26" s="436"/>
    </row>
    <row r="27" spans="1:97" customFormat="1" x14ac:dyDescent="0.35">
      <c r="A27" s="212">
        <v>1.1111111111111112E-2</v>
      </c>
      <c r="B27" s="95">
        <f t="shared" si="0"/>
        <v>0.29166666666197771</v>
      </c>
      <c r="C27" s="214" t="str">
        <f>IF(ISNA(VLOOKUP(D27,[2]listing!$A$1:$E$80,4,FALSE)),"NN",VLOOKUP(D27,[2]listing!$A$1:$E$80,4,FALSE))</f>
        <v>NN</v>
      </c>
      <c r="D27" s="245"/>
      <c r="E27" s="302">
        <v>36526.583333333336</v>
      </c>
      <c r="F27" s="298">
        <v>36526.905555555553</v>
      </c>
      <c r="G27" s="299">
        <v>4.1666666666666664E-2</v>
      </c>
      <c r="H27" s="222" t="str" cm="1">
        <f t="array" ref="H27">IF(SUMPRODUCT(--ISNUMBER(SEARCH(BOUTIQUES,D27))) &gt;0, "XC",IF(ISNUMBER(SEARCH("pool",D27)),"P",IF(ISNUMBER(SEARCH("int",D27)),"I",IF(ISNUMBER(SEARCH("HAP",$G$1))," "))))</f>
        <v xml:space="preserve"> </v>
      </c>
      <c r="I27" s="243"/>
      <c r="J27" s="136"/>
      <c r="K27" s="137"/>
      <c r="L27" s="135"/>
      <c r="M27" s="136"/>
      <c r="N27" s="136"/>
      <c r="O27" s="137"/>
      <c r="P27" s="135"/>
      <c r="Q27" s="136"/>
      <c r="R27" s="136"/>
      <c r="S27" s="137"/>
      <c r="T27" s="135"/>
      <c r="U27" s="136"/>
      <c r="V27" s="136"/>
      <c r="W27" s="137"/>
      <c r="X27" s="135"/>
      <c r="Y27" s="136"/>
      <c r="Z27" s="136"/>
      <c r="AA27" s="137"/>
      <c r="AB27" s="135"/>
      <c r="AC27" s="136"/>
      <c r="AD27" s="136"/>
      <c r="AE27" s="137" t="s">
        <v>83</v>
      </c>
      <c r="AF27" s="244" t="s">
        <v>26</v>
      </c>
      <c r="AG27" s="136" t="s">
        <v>26</v>
      </c>
      <c r="AH27" s="136" t="s">
        <v>26</v>
      </c>
      <c r="AI27" s="137" t="s">
        <v>26</v>
      </c>
      <c r="AJ27" s="135">
        <v>37</v>
      </c>
      <c r="AK27" s="136">
        <v>37</v>
      </c>
      <c r="AL27" s="136">
        <v>37</v>
      </c>
      <c r="AM27" s="137">
        <v>37</v>
      </c>
      <c r="AN27" s="135">
        <v>37</v>
      </c>
      <c r="AO27" s="136">
        <v>37</v>
      </c>
      <c r="AP27" s="136">
        <v>37</v>
      </c>
      <c r="AQ27" s="137">
        <v>37</v>
      </c>
      <c r="AR27" s="229" t="s">
        <v>25</v>
      </c>
      <c r="AS27" s="227" t="s">
        <v>25</v>
      </c>
      <c r="AT27" s="227" t="s">
        <v>25</v>
      </c>
      <c r="AU27" s="228" t="s">
        <v>26</v>
      </c>
      <c r="AV27" s="135">
        <v>11</v>
      </c>
      <c r="AW27" s="136">
        <v>11</v>
      </c>
      <c r="AX27" s="136">
        <v>11</v>
      </c>
      <c r="AY27" s="137">
        <v>11</v>
      </c>
      <c r="AZ27" s="135">
        <v>11</v>
      </c>
      <c r="BA27" s="136">
        <v>11</v>
      </c>
      <c r="BB27" s="136">
        <v>11</v>
      </c>
      <c r="BC27" s="137">
        <v>11</v>
      </c>
      <c r="BD27" s="135">
        <v>11</v>
      </c>
      <c r="BE27" s="136">
        <v>11</v>
      </c>
      <c r="BF27" s="136">
        <v>11</v>
      </c>
      <c r="BG27" s="137">
        <v>11</v>
      </c>
      <c r="BH27" s="229" t="s">
        <v>24</v>
      </c>
      <c r="BI27" s="136" t="s">
        <v>28</v>
      </c>
      <c r="BJ27" s="136" t="s">
        <v>28</v>
      </c>
      <c r="BK27" s="137" t="s">
        <v>82</v>
      </c>
      <c r="BL27" s="135"/>
      <c r="BM27" s="136"/>
      <c r="BN27" s="136"/>
      <c r="BO27" s="137"/>
      <c r="BP27" s="135"/>
      <c r="BQ27" s="136"/>
      <c r="BR27" s="136"/>
      <c r="BS27" s="137"/>
      <c r="BT27" s="135"/>
      <c r="BU27" s="136"/>
      <c r="BV27" s="136"/>
      <c r="BW27" s="137"/>
      <c r="BX27" s="135"/>
      <c r="BY27" s="136"/>
      <c r="BZ27" s="136"/>
      <c r="CA27" s="137"/>
      <c r="CB27" s="135"/>
      <c r="CC27" s="136"/>
      <c r="CD27" s="136"/>
      <c r="CE27" s="137"/>
      <c r="CF27" s="416"/>
      <c r="CG27" s="417"/>
      <c r="CH27" s="417"/>
      <c r="CI27" s="418"/>
      <c r="CJ27" s="430"/>
      <c r="CK27" s="431"/>
      <c r="CL27" s="431"/>
      <c r="CM27" s="432"/>
      <c r="CN27" s="436">
        <f t="shared" si="1"/>
        <v>0</v>
      </c>
      <c r="CO27" s="436"/>
      <c r="CP27" s="436"/>
      <c r="CQ27" s="436"/>
      <c r="CR27" s="436"/>
      <c r="CS27" s="436"/>
    </row>
    <row r="28" spans="1:97" customFormat="1" x14ac:dyDescent="0.35">
      <c r="A28" s="212">
        <v>1.1111111111111112E-2</v>
      </c>
      <c r="B28" s="95">
        <f t="shared" si="0"/>
        <v>0.29166666666197771</v>
      </c>
      <c r="C28" s="214" t="str">
        <f>IF(ISNA(VLOOKUP(D28,[2]listing!$A$1:$E$80,4,FALSE)),"NN",VLOOKUP(D28,[2]listing!$A$1:$E$80,4,FALSE))</f>
        <v>NN</v>
      </c>
      <c r="D28" s="245"/>
      <c r="E28" s="302">
        <v>36526.583333333336</v>
      </c>
      <c r="F28" s="298">
        <v>36526.905555555553</v>
      </c>
      <c r="G28" s="299">
        <v>4.1666666666666664E-2</v>
      </c>
      <c r="H28" s="222" t="str" cm="1">
        <f t="array" ref="H28">IF(SUMPRODUCT(--ISNUMBER(SEARCH(BOUTIQUES,D28))) &gt;0, "XC",IF(ISNUMBER(SEARCH("pool",D28)),"P",IF(ISNUMBER(SEARCH("int",D28)),"I",IF(ISNUMBER(SEARCH("HAP",$G$1))," "))))</f>
        <v xml:space="preserve"> </v>
      </c>
      <c r="I28" s="248"/>
      <c r="J28" s="249"/>
      <c r="K28" s="250"/>
      <c r="L28" s="251"/>
      <c r="M28" s="249"/>
      <c r="N28" s="249"/>
      <c r="O28" s="250"/>
      <c r="P28" s="251"/>
      <c r="Q28" s="249"/>
      <c r="R28" s="249"/>
      <c r="S28" s="250"/>
      <c r="T28" s="251"/>
      <c r="U28" s="249"/>
      <c r="V28" s="249"/>
      <c r="W28" s="250"/>
      <c r="X28" s="251"/>
      <c r="Y28" s="249"/>
      <c r="Z28" s="249"/>
      <c r="AA28" s="250"/>
      <c r="AB28" s="135"/>
      <c r="AC28" s="136"/>
      <c r="AD28" s="136"/>
      <c r="AE28" s="137" t="s">
        <v>83</v>
      </c>
      <c r="AF28" s="244" t="s">
        <v>26</v>
      </c>
      <c r="AG28" s="136" t="s">
        <v>26</v>
      </c>
      <c r="AH28" s="136" t="s">
        <v>26</v>
      </c>
      <c r="AI28" s="137" t="s">
        <v>26</v>
      </c>
      <c r="AJ28" s="135">
        <v>30</v>
      </c>
      <c r="AK28" s="136">
        <v>30</v>
      </c>
      <c r="AL28" s="136">
        <v>30</v>
      </c>
      <c r="AM28" s="137">
        <v>30</v>
      </c>
      <c r="AN28" s="135">
        <v>30</v>
      </c>
      <c r="AO28" s="136">
        <v>30</v>
      </c>
      <c r="AP28" s="136">
        <v>30</v>
      </c>
      <c r="AQ28" s="137">
        <v>30</v>
      </c>
      <c r="AR28" s="229" t="s">
        <v>25</v>
      </c>
      <c r="AS28" s="227" t="s">
        <v>25</v>
      </c>
      <c r="AT28" s="227" t="s">
        <v>25</v>
      </c>
      <c r="AU28" s="228" t="s">
        <v>26</v>
      </c>
      <c r="AV28" s="135">
        <v>20</v>
      </c>
      <c r="AW28" s="136">
        <v>20</v>
      </c>
      <c r="AX28" s="136">
        <v>20</v>
      </c>
      <c r="AY28" s="137">
        <v>20</v>
      </c>
      <c r="AZ28" s="135">
        <v>20</v>
      </c>
      <c r="BA28" s="136">
        <v>20</v>
      </c>
      <c r="BB28" s="136">
        <v>20</v>
      </c>
      <c r="BC28" s="137">
        <v>20</v>
      </c>
      <c r="BD28" s="135">
        <v>20</v>
      </c>
      <c r="BE28" s="136">
        <v>20</v>
      </c>
      <c r="BF28" s="136">
        <v>20</v>
      </c>
      <c r="BG28" s="137">
        <v>20</v>
      </c>
      <c r="BH28" s="229" t="s">
        <v>24</v>
      </c>
      <c r="BI28" s="136" t="s">
        <v>28</v>
      </c>
      <c r="BJ28" s="136" t="s">
        <v>28</v>
      </c>
      <c r="BK28" s="137" t="s">
        <v>82</v>
      </c>
      <c r="BL28" s="135"/>
      <c r="BM28" s="136"/>
      <c r="BN28" s="136"/>
      <c r="BO28" s="137"/>
      <c r="BP28" s="135"/>
      <c r="BQ28" s="136"/>
      <c r="BR28" s="136"/>
      <c r="BS28" s="137"/>
      <c r="BT28" s="245"/>
      <c r="BU28" s="136"/>
      <c r="BV28" s="136"/>
      <c r="BW28" s="252"/>
      <c r="BX28" s="135"/>
      <c r="BY28" s="136"/>
      <c r="BZ28" s="136"/>
      <c r="CA28" s="137"/>
      <c r="CB28" s="135"/>
      <c r="CC28" s="136"/>
      <c r="CD28" s="136"/>
      <c r="CE28" s="137"/>
      <c r="CF28" s="416"/>
      <c r="CG28" s="417"/>
      <c r="CH28" s="417"/>
      <c r="CI28" s="418"/>
      <c r="CJ28" s="430"/>
      <c r="CK28" s="431"/>
      <c r="CL28" s="431"/>
      <c r="CM28" s="432"/>
      <c r="CN28" s="436">
        <f t="shared" si="1"/>
        <v>0</v>
      </c>
      <c r="CO28" s="436"/>
      <c r="CP28" s="436"/>
      <c r="CQ28" s="436"/>
      <c r="CR28" s="436"/>
      <c r="CS28" s="436"/>
    </row>
    <row r="29" spans="1:97" customFormat="1" x14ac:dyDescent="0.35">
      <c r="A29" s="212">
        <v>1.1111111111111112E-2</v>
      </c>
      <c r="B29" s="95">
        <f t="shared" si="0"/>
        <v>0.29166666666925367</v>
      </c>
      <c r="C29" s="214" t="str">
        <f>IF(ISNA(VLOOKUP(D29,[2]listing!$A$1:$E$80,4,FALSE)),"NN",VLOOKUP(D29,[2]listing!$A$1:$E$80,4,FALSE))</f>
        <v>NN</v>
      </c>
      <c r="D29" s="245"/>
      <c r="E29" s="300">
        <v>36526.625</v>
      </c>
      <c r="F29" s="298">
        <v>36526.947222222225</v>
      </c>
      <c r="G29" s="299">
        <v>4.1666666666666664E-2</v>
      </c>
      <c r="H29" s="222" t="str" cm="1">
        <f t="array" ref="H29">IF(SUMPRODUCT(--ISNUMBER(SEARCH(BOUTIQUES,D29))) &gt;0, "XC",IF(ISNUMBER(SEARCH("pool",D29)),"P",IF(ISNUMBER(SEARCH("int",D29)),"I",IF(ISNUMBER(SEARCH("HAP",$G$1))," "))))</f>
        <v xml:space="preserve"> </v>
      </c>
      <c r="I29" s="243"/>
      <c r="J29" s="136"/>
      <c r="K29" s="137"/>
      <c r="L29" s="135"/>
      <c r="M29" s="136"/>
      <c r="N29" s="136"/>
      <c r="O29" s="137"/>
      <c r="P29" s="135"/>
      <c r="Q29" s="136"/>
      <c r="R29" s="136"/>
      <c r="S29" s="137"/>
      <c r="T29" s="135"/>
      <c r="U29" s="136"/>
      <c r="V29" s="136"/>
      <c r="W29" s="137"/>
      <c r="X29" s="135"/>
      <c r="Y29" s="136"/>
      <c r="Z29" s="136"/>
      <c r="AA29" s="137"/>
      <c r="AB29" s="135"/>
      <c r="AC29" s="136"/>
      <c r="AD29" s="136"/>
      <c r="AE29" s="137"/>
      <c r="AF29" s="135"/>
      <c r="AG29" s="136"/>
      <c r="AH29" s="136"/>
      <c r="AI29" s="137" t="s">
        <v>83</v>
      </c>
      <c r="AJ29" s="244" t="s">
        <v>26</v>
      </c>
      <c r="AK29" s="136" t="s">
        <v>26</v>
      </c>
      <c r="AL29" s="136" t="s">
        <v>26</v>
      </c>
      <c r="AM29" s="137" t="s">
        <v>26</v>
      </c>
      <c r="AN29" s="135" t="s">
        <v>26</v>
      </c>
      <c r="AO29" s="136" t="s">
        <v>26</v>
      </c>
      <c r="AP29" s="136" t="s">
        <v>26</v>
      </c>
      <c r="AQ29" s="137" t="s">
        <v>26</v>
      </c>
      <c r="AR29" s="229" t="s">
        <v>25</v>
      </c>
      <c r="AS29" s="227" t="s">
        <v>25</v>
      </c>
      <c r="AT29" s="227" t="s">
        <v>25</v>
      </c>
      <c r="AU29" s="228" t="s">
        <v>26</v>
      </c>
      <c r="AV29" s="229">
        <v>35</v>
      </c>
      <c r="AW29" s="227">
        <v>35</v>
      </c>
      <c r="AX29" s="227">
        <v>35</v>
      </c>
      <c r="AY29" s="228">
        <v>35</v>
      </c>
      <c r="AZ29" s="229">
        <v>35</v>
      </c>
      <c r="BA29" s="227">
        <v>35</v>
      </c>
      <c r="BB29" s="227">
        <v>35</v>
      </c>
      <c r="BC29" s="228">
        <v>35</v>
      </c>
      <c r="BD29" s="229">
        <v>35</v>
      </c>
      <c r="BE29" s="227">
        <v>35</v>
      </c>
      <c r="BF29" s="227">
        <v>35</v>
      </c>
      <c r="BG29" s="228">
        <v>35</v>
      </c>
      <c r="BH29" s="229" t="s">
        <v>24</v>
      </c>
      <c r="BI29" s="136" t="s">
        <v>28</v>
      </c>
      <c r="BJ29" s="136" t="s">
        <v>28</v>
      </c>
      <c r="BK29" s="137" t="s">
        <v>26</v>
      </c>
      <c r="BL29" s="136" t="s">
        <v>26</v>
      </c>
      <c r="BM29" s="136" t="s">
        <v>26</v>
      </c>
      <c r="BN29" s="136" t="s">
        <v>26</v>
      </c>
      <c r="BO29" s="137" t="s">
        <v>82</v>
      </c>
      <c r="BP29" s="135"/>
      <c r="BQ29" s="136"/>
      <c r="BR29" s="136"/>
      <c r="BS29" s="137"/>
      <c r="BT29" s="135"/>
      <c r="BU29" s="136"/>
      <c r="BV29" s="136"/>
      <c r="BW29" s="137"/>
      <c r="BX29" s="135"/>
      <c r="BY29" s="136"/>
      <c r="BZ29" s="136"/>
      <c r="CA29" s="137"/>
      <c r="CB29" s="135"/>
      <c r="CC29" s="136"/>
      <c r="CD29" s="136"/>
      <c r="CE29" s="137"/>
      <c r="CF29" s="416"/>
      <c r="CG29" s="417"/>
      <c r="CH29" s="417"/>
      <c r="CI29" s="418"/>
      <c r="CJ29" s="430"/>
      <c r="CK29" s="431"/>
      <c r="CL29" s="431"/>
      <c r="CM29" s="432"/>
      <c r="CN29" s="422">
        <f t="shared" si="1"/>
        <v>0</v>
      </c>
      <c r="CO29" s="423"/>
      <c r="CP29" s="423"/>
      <c r="CQ29" s="423"/>
      <c r="CR29" s="423"/>
      <c r="CS29" s="424"/>
    </row>
    <row r="30" spans="1:97" customFormat="1" ht="15.75" customHeight="1" x14ac:dyDescent="0.35">
      <c r="A30" s="212">
        <v>1.1111111111111112E-2</v>
      </c>
      <c r="B30" s="95">
        <f t="shared" si="0"/>
        <v>0.29166666666925367</v>
      </c>
      <c r="C30" s="214" t="str">
        <f>IF(ISNA(VLOOKUP(D30,[2]listing!$A$1:$E$80,4,FALSE)),"NN",VLOOKUP(D30,[2]listing!$A$1:$E$80,4,FALSE))</f>
        <v>NN</v>
      </c>
      <c r="D30" s="245"/>
      <c r="E30" s="300">
        <v>36526.625</v>
      </c>
      <c r="F30" s="298">
        <v>36526.947222222225</v>
      </c>
      <c r="G30" s="299">
        <v>4.1666666666666664E-2</v>
      </c>
      <c r="H30" s="222" t="str" cm="1">
        <f t="array" ref="H30">IF(SUMPRODUCT(--ISNUMBER(SEARCH(BOUTIQUES,D30))) &gt;0, "XC",IF(ISNUMBER(SEARCH("pool",D30)),"P",IF(ISNUMBER(SEARCH("int",D30)),"I",IF(ISNUMBER(SEARCH("HAP",$G$1))," "))))</f>
        <v xml:space="preserve"> </v>
      </c>
      <c r="I30" s="243"/>
      <c r="J30" s="136"/>
      <c r="K30" s="137"/>
      <c r="L30" s="135"/>
      <c r="M30" s="136"/>
      <c r="N30" s="136"/>
      <c r="O30" s="137"/>
      <c r="P30" s="135"/>
      <c r="Q30" s="136"/>
      <c r="R30" s="136"/>
      <c r="S30" s="137"/>
      <c r="T30" s="135"/>
      <c r="U30" s="136"/>
      <c r="V30" s="136"/>
      <c r="W30" s="137"/>
      <c r="X30" s="135"/>
      <c r="Y30" s="136"/>
      <c r="Z30" s="136"/>
      <c r="AA30" s="137"/>
      <c r="AB30" s="135"/>
      <c r="AC30" s="136"/>
      <c r="AD30" s="136"/>
      <c r="AE30" s="137"/>
      <c r="AF30" s="135"/>
      <c r="AG30" s="136"/>
      <c r="AH30" s="136"/>
      <c r="AI30" s="137" t="s">
        <v>83</v>
      </c>
      <c r="AJ30" s="244" t="s">
        <v>26</v>
      </c>
      <c r="AK30" s="136" t="s">
        <v>26</v>
      </c>
      <c r="AL30" s="136" t="s">
        <v>26</v>
      </c>
      <c r="AM30" s="137" t="s">
        <v>26</v>
      </c>
      <c r="AN30" s="135" t="s">
        <v>26</v>
      </c>
      <c r="AO30" s="136" t="s">
        <v>26</v>
      </c>
      <c r="AP30" s="136" t="s">
        <v>26</v>
      </c>
      <c r="AQ30" s="137" t="s">
        <v>26</v>
      </c>
      <c r="AR30" s="229" t="s">
        <v>25</v>
      </c>
      <c r="AS30" s="227" t="s">
        <v>25</v>
      </c>
      <c r="AT30" s="227" t="s">
        <v>25</v>
      </c>
      <c r="AU30" s="228" t="s">
        <v>26</v>
      </c>
      <c r="AV30" s="229">
        <v>23</v>
      </c>
      <c r="AW30" s="227">
        <v>23</v>
      </c>
      <c r="AX30" s="227">
        <v>23</v>
      </c>
      <c r="AY30" s="228">
        <v>23</v>
      </c>
      <c r="AZ30" s="229">
        <v>23</v>
      </c>
      <c r="BA30" s="227">
        <v>23</v>
      </c>
      <c r="BB30" s="227">
        <v>23</v>
      </c>
      <c r="BC30" s="228">
        <v>23</v>
      </c>
      <c r="BD30" s="229">
        <v>23</v>
      </c>
      <c r="BE30" s="227">
        <v>23</v>
      </c>
      <c r="BF30" s="227">
        <v>23</v>
      </c>
      <c r="BG30" s="228">
        <v>23</v>
      </c>
      <c r="BH30" s="229" t="s">
        <v>24</v>
      </c>
      <c r="BI30" s="136" t="s">
        <v>28</v>
      </c>
      <c r="BJ30" s="136" t="s">
        <v>28</v>
      </c>
      <c r="BK30" s="137" t="s">
        <v>26</v>
      </c>
      <c r="BL30" s="136" t="s">
        <v>26</v>
      </c>
      <c r="BM30" s="136" t="s">
        <v>26</v>
      </c>
      <c r="BN30" s="136" t="s">
        <v>26</v>
      </c>
      <c r="BO30" s="137" t="s">
        <v>82</v>
      </c>
      <c r="BP30" s="135"/>
      <c r="BQ30" s="136"/>
      <c r="BR30" s="136"/>
      <c r="BS30" s="137"/>
      <c r="BT30" s="135"/>
      <c r="BU30" s="136"/>
      <c r="BV30" s="136"/>
      <c r="BW30" s="137"/>
      <c r="BX30" s="135"/>
      <c r="BY30" s="136"/>
      <c r="BZ30" s="136"/>
      <c r="CA30" s="137"/>
      <c r="CB30" s="135"/>
      <c r="CC30" s="136"/>
      <c r="CD30" s="136"/>
      <c r="CE30" s="137"/>
      <c r="CF30" s="430"/>
      <c r="CG30" s="431"/>
      <c r="CH30" s="431"/>
      <c r="CI30" s="432"/>
      <c r="CJ30" s="430"/>
      <c r="CK30" s="431"/>
      <c r="CL30" s="431"/>
      <c r="CM30" s="432"/>
      <c r="CN30" s="436">
        <f t="shared" si="1"/>
        <v>0</v>
      </c>
      <c r="CO30" s="436"/>
      <c r="CP30" s="436"/>
      <c r="CQ30" s="436"/>
      <c r="CR30" s="436"/>
      <c r="CS30" s="436"/>
    </row>
    <row r="31" spans="1:97" customFormat="1" ht="15.75" customHeight="1" x14ac:dyDescent="0.35">
      <c r="A31" s="212">
        <v>1.1111111111111112E-2</v>
      </c>
      <c r="B31" s="95">
        <f t="shared" si="0"/>
        <v>0.29166666666925367</v>
      </c>
      <c r="C31" s="214" t="str">
        <f>IF(ISNA(VLOOKUP(D31,[2]listing!$A$1:$E$80,4,FALSE)),"NN",VLOOKUP(D31,[2]listing!$A$1:$E$80,4,FALSE))</f>
        <v>NN</v>
      </c>
      <c r="D31" s="245"/>
      <c r="E31" s="300">
        <v>36526.625</v>
      </c>
      <c r="F31" s="298">
        <v>36526.947222222225</v>
      </c>
      <c r="G31" s="299">
        <v>4.1666666666666664E-2</v>
      </c>
      <c r="H31" s="222" t="str" cm="1">
        <f t="array" ref="H31">IF(SUMPRODUCT(--ISNUMBER(SEARCH(BOUTIQUES,D31))) &gt;0, "XC",IF(ISNUMBER(SEARCH("pool",D31)),"P",IF(ISNUMBER(SEARCH("int",D31)),"I",IF(ISNUMBER(SEARCH("HAP",$G$1))," "))))</f>
        <v xml:space="preserve"> </v>
      </c>
      <c r="I31" s="243"/>
      <c r="J31" s="136"/>
      <c r="K31" s="137"/>
      <c r="L31" s="135"/>
      <c r="M31" s="136"/>
      <c r="N31" s="136"/>
      <c r="O31" s="137"/>
      <c r="P31" s="135"/>
      <c r="Q31" s="136"/>
      <c r="R31" s="136"/>
      <c r="S31" s="137"/>
      <c r="T31" s="135"/>
      <c r="U31" s="136"/>
      <c r="V31" s="136"/>
      <c r="W31" s="137"/>
      <c r="X31" s="135"/>
      <c r="Y31" s="136"/>
      <c r="Z31" s="136"/>
      <c r="AA31" s="137"/>
      <c r="AB31" s="135"/>
      <c r="AC31" s="136"/>
      <c r="AD31" s="136"/>
      <c r="AE31" s="137"/>
      <c r="AF31" s="135"/>
      <c r="AG31" s="136"/>
      <c r="AH31" s="136"/>
      <c r="AI31" s="137" t="s">
        <v>83</v>
      </c>
      <c r="AJ31" s="244" t="s">
        <v>26</v>
      </c>
      <c r="AK31" s="136" t="s">
        <v>26</v>
      </c>
      <c r="AL31" s="136" t="s">
        <v>26</v>
      </c>
      <c r="AM31" s="137" t="s">
        <v>26</v>
      </c>
      <c r="AN31" s="135" t="s">
        <v>26</v>
      </c>
      <c r="AO31" s="136" t="s">
        <v>26</v>
      </c>
      <c r="AP31" s="136" t="s">
        <v>26</v>
      </c>
      <c r="AQ31" s="137" t="s">
        <v>26</v>
      </c>
      <c r="AR31" s="229" t="s">
        <v>25</v>
      </c>
      <c r="AS31" s="227" t="s">
        <v>25</v>
      </c>
      <c r="AT31" s="227" t="s">
        <v>25</v>
      </c>
      <c r="AU31" s="228" t="s">
        <v>26</v>
      </c>
      <c r="AV31" s="229">
        <v>24</v>
      </c>
      <c r="AW31" s="227">
        <v>24</v>
      </c>
      <c r="AX31" s="227">
        <v>24</v>
      </c>
      <c r="AY31" s="228">
        <v>24</v>
      </c>
      <c r="AZ31" s="229">
        <v>24</v>
      </c>
      <c r="BA31" s="227">
        <v>24</v>
      </c>
      <c r="BB31" s="227">
        <v>24</v>
      </c>
      <c r="BC31" s="228">
        <v>24</v>
      </c>
      <c r="BD31" s="229">
        <v>24</v>
      </c>
      <c r="BE31" s="227">
        <v>24</v>
      </c>
      <c r="BF31" s="227">
        <v>24</v>
      </c>
      <c r="BG31" s="228">
        <v>24</v>
      </c>
      <c r="BH31" s="229" t="s">
        <v>24</v>
      </c>
      <c r="BI31" s="136" t="s">
        <v>28</v>
      </c>
      <c r="BJ31" s="136" t="s">
        <v>28</v>
      </c>
      <c r="BK31" s="137" t="s">
        <v>26</v>
      </c>
      <c r="BL31" s="136" t="s">
        <v>26</v>
      </c>
      <c r="BM31" s="136" t="s">
        <v>26</v>
      </c>
      <c r="BN31" s="136" t="s">
        <v>26</v>
      </c>
      <c r="BO31" s="137" t="s">
        <v>82</v>
      </c>
      <c r="BP31" s="135"/>
      <c r="BQ31" s="136"/>
      <c r="BR31" s="136"/>
      <c r="BS31" s="137"/>
      <c r="BT31" s="135"/>
      <c r="BU31" s="136"/>
      <c r="BV31" s="136"/>
      <c r="BW31" s="137"/>
      <c r="BX31" s="135"/>
      <c r="BY31" s="136"/>
      <c r="BZ31" s="136"/>
      <c r="CA31" s="137"/>
      <c r="CB31" s="135"/>
      <c r="CC31" s="136"/>
      <c r="CD31" s="136"/>
      <c r="CE31" s="137"/>
      <c r="CF31" s="416"/>
      <c r="CG31" s="417"/>
      <c r="CH31" s="417"/>
      <c r="CI31" s="418"/>
      <c r="CJ31" s="430"/>
      <c r="CK31" s="431"/>
      <c r="CL31" s="431"/>
      <c r="CM31" s="432"/>
      <c r="CN31" s="436">
        <f t="shared" si="1"/>
        <v>0</v>
      </c>
      <c r="CO31" s="436"/>
      <c r="CP31" s="436"/>
      <c r="CQ31" s="436"/>
      <c r="CR31" s="436"/>
      <c r="CS31" s="436"/>
    </row>
    <row r="32" spans="1:97" ht="15" customHeight="1" x14ac:dyDescent="0.35">
      <c r="A32" s="212">
        <v>1.1111111111111112E-2</v>
      </c>
      <c r="B32" s="95">
        <f t="shared" si="0"/>
        <v>0.29166666666925367</v>
      </c>
      <c r="C32" s="214" t="str">
        <f>IF(ISNA(VLOOKUP(D32,[2]listing!$A$1:$E$80,4,FALSE)),"NN",VLOOKUP(D32,[2]listing!$A$1:$E$80,4,FALSE))</f>
        <v>NN</v>
      </c>
      <c r="D32" s="245"/>
      <c r="E32" s="300">
        <v>36526.625</v>
      </c>
      <c r="F32" s="298">
        <v>36526.947222222225</v>
      </c>
      <c r="G32" s="299">
        <v>4.1666666666666664E-2</v>
      </c>
      <c r="H32" s="222" t="str" cm="1">
        <f t="array" ref="H32">IF(SUMPRODUCT(--ISNUMBER(SEARCH(BOUTIQUES,D32))) &gt;0, "XC",IF(ISNUMBER(SEARCH("pool",D32)),"P",IF(ISNUMBER(SEARCH("int",D32)),"I",IF(ISNUMBER(SEARCH("HAP",$G$1))," "))))</f>
        <v xml:space="preserve"> </v>
      </c>
      <c r="I32" s="243"/>
      <c r="J32" s="136"/>
      <c r="K32" s="137"/>
      <c r="L32" s="135"/>
      <c r="M32" s="136"/>
      <c r="N32" s="136"/>
      <c r="O32" s="137"/>
      <c r="P32" s="135"/>
      <c r="Q32" s="136"/>
      <c r="R32" s="136"/>
      <c r="S32" s="137"/>
      <c r="T32" s="135"/>
      <c r="U32" s="136"/>
      <c r="V32" s="136"/>
      <c r="W32" s="137"/>
      <c r="X32" s="135"/>
      <c r="Y32" s="136"/>
      <c r="Z32" s="136"/>
      <c r="AA32" s="137"/>
      <c r="AB32" s="135"/>
      <c r="AC32" s="136"/>
      <c r="AD32" s="136"/>
      <c r="AE32" s="137"/>
      <c r="AF32" s="135"/>
      <c r="AG32" s="136"/>
      <c r="AH32" s="136"/>
      <c r="AI32" s="137" t="s">
        <v>83</v>
      </c>
      <c r="AJ32" s="244" t="s">
        <v>26</v>
      </c>
      <c r="AK32" s="136" t="s">
        <v>26</v>
      </c>
      <c r="AL32" s="136" t="s">
        <v>26</v>
      </c>
      <c r="AM32" s="137" t="s">
        <v>26</v>
      </c>
      <c r="AN32" s="135" t="s">
        <v>26</v>
      </c>
      <c r="AO32" s="136" t="s">
        <v>26</v>
      </c>
      <c r="AP32" s="136" t="s">
        <v>26</v>
      </c>
      <c r="AQ32" s="137" t="s">
        <v>26</v>
      </c>
      <c r="AR32" s="229" t="s">
        <v>25</v>
      </c>
      <c r="AS32" s="227" t="s">
        <v>25</v>
      </c>
      <c r="AT32" s="227" t="s">
        <v>25</v>
      </c>
      <c r="AU32" s="228" t="s">
        <v>26</v>
      </c>
      <c r="AV32" s="229" t="s">
        <v>26</v>
      </c>
      <c r="AW32" s="227" t="s">
        <v>26</v>
      </c>
      <c r="AX32" s="227" t="s">
        <v>26</v>
      </c>
      <c r="AY32" s="228" t="s">
        <v>26</v>
      </c>
      <c r="AZ32" s="229" t="s">
        <v>26</v>
      </c>
      <c r="BA32" s="227" t="s">
        <v>26</v>
      </c>
      <c r="BB32" s="227" t="s">
        <v>26</v>
      </c>
      <c r="BC32" s="228" t="s">
        <v>26</v>
      </c>
      <c r="BD32" s="229" t="s">
        <v>26</v>
      </c>
      <c r="BE32" s="227" t="s">
        <v>26</v>
      </c>
      <c r="BF32" s="227" t="s">
        <v>26</v>
      </c>
      <c r="BG32" s="228" t="s">
        <v>26</v>
      </c>
      <c r="BH32" s="229" t="s">
        <v>24</v>
      </c>
      <c r="BI32" s="136" t="s">
        <v>28</v>
      </c>
      <c r="BJ32" s="136" t="s">
        <v>28</v>
      </c>
      <c r="BK32" s="137" t="s">
        <v>26</v>
      </c>
      <c r="BL32" s="136" t="s">
        <v>26</v>
      </c>
      <c r="BM32" s="136" t="s">
        <v>26</v>
      </c>
      <c r="BN32" s="136" t="s">
        <v>26</v>
      </c>
      <c r="BO32" s="137" t="s">
        <v>82</v>
      </c>
      <c r="BP32" s="135"/>
      <c r="BQ32" s="136"/>
      <c r="BR32" s="136"/>
      <c r="BS32" s="137"/>
      <c r="BT32" s="135"/>
      <c r="BU32" s="136"/>
      <c r="BV32" s="136"/>
      <c r="BW32" s="137"/>
      <c r="BX32" s="135"/>
      <c r="BY32" s="136"/>
      <c r="BZ32" s="136"/>
      <c r="CA32" s="137"/>
      <c r="CB32" s="135"/>
      <c r="CC32" s="136"/>
      <c r="CD32" s="136"/>
      <c r="CE32" s="137"/>
      <c r="CF32" s="416"/>
      <c r="CG32" s="417"/>
      <c r="CH32" s="417"/>
      <c r="CI32" s="418"/>
      <c r="CJ32" s="430"/>
      <c r="CK32" s="431"/>
      <c r="CL32" s="431"/>
      <c r="CM32" s="432"/>
      <c r="CN32" s="436">
        <f t="shared" si="1"/>
        <v>0</v>
      </c>
      <c r="CO32" s="436"/>
      <c r="CP32" s="436"/>
      <c r="CQ32" s="436"/>
      <c r="CR32" s="436"/>
      <c r="CS32" s="436"/>
    </row>
    <row r="33" spans="1:97" customFormat="1" ht="15.75" customHeight="1" x14ac:dyDescent="0.35">
      <c r="A33" s="212">
        <v>1.1111111111111112E-2</v>
      </c>
      <c r="B33" s="95">
        <f>SUM(F33-E33)-G33+A33</f>
        <v>0.29166666666925367</v>
      </c>
      <c r="C33" s="214" t="str">
        <f>IF(ISNA(VLOOKUP(D33,[2]listing!$A$1:$E$80,4,FALSE)),"NN",VLOOKUP(D33,[2]listing!$A$1:$E$80,4,FALSE))</f>
        <v>NN</v>
      </c>
      <c r="D33" s="245"/>
      <c r="E33" s="300">
        <v>36526.625</v>
      </c>
      <c r="F33" s="298">
        <v>36526.947222222225</v>
      </c>
      <c r="G33" s="299">
        <v>4.1666666666666664E-2</v>
      </c>
      <c r="H33" s="222" t="str" cm="1">
        <f t="array" ref="H33">IF(SUMPRODUCT(--ISNUMBER(SEARCH(BOUTIQUES,D33))) &gt;0, "XC",IF(ISNUMBER(SEARCH("pool",D33)),"P",IF(ISNUMBER(SEARCH("int",D33)),"I",IF(ISNUMBER(SEARCH("HAP",$G$1))," "))))</f>
        <v xml:space="preserve"> </v>
      </c>
      <c r="I33" s="243"/>
      <c r="J33" s="136"/>
      <c r="K33" s="137"/>
      <c r="L33" s="135"/>
      <c r="M33" s="136"/>
      <c r="N33" s="136"/>
      <c r="O33" s="137"/>
      <c r="P33" s="135"/>
      <c r="Q33" s="136"/>
      <c r="R33" s="136"/>
      <c r="S33" s="137"/>
      <c r="T33" s="135"/>
      <c r="U33" s="136"/>
      <c r="V33" s="136"/>
      <c r="W33" s="137"/>
      <c r="X33" s="135"/>
      <c r="Y33" s="136"/>
      <c r="Z33" s="136"/>
      <c r="AA33" s="137"/>
      <c r="AB33" s="135"/>
      <c r="AC33" s="136"/>
      <c r="AD33" s="136"/>
      <c r="AE33" s="137"/>
      <c r="AF33" s="135"/>
      <c r="AG33" s="136"/>
      <c r="AH33" s="136"/>
      <c r="AI33" s="137" t="s">
        <v>83</v>
      </c>
      <c r="AJ33" s="244" t="s">
        <v>26</v>
      </c>
      <c r="AK33" s="136" t="s">
        <v>26</v>
      </c>
      <c r="AL33" s="136" t="s">
        <v>26</v>
      </c>
      <c r="AM33" s="137" t="s">
        <v>26</v>
      </c>
      <c r="AN33" s="135" t="s">
        <v>26</v>
      </c>
      <c r="AO33" s="136" t="s">
        <v>26</v>
      </c>
      <c r="AP33" s="136" t="s">
        <v>26</v>
      </c>
      <c r="AQ33" s="137" t="s">
        <v>26</v>
      </c>
      <c r="AR33" s="229" t="s">
        <v>25</v>
      </c>
      <c r="AS33" s="227" t="s">
        <v>25</v>
      </c>
      <c r="AT33" s="227" t="s">
        <v>25</v>
      </c>
      <c r="AU33" s="228" t="s">
        <v>26</v>
      </c>
      <c r="AV33" s="136" t="s">
        <v>26</v>
      </c>
      <c r="AW33" s="136" t="s">
        <v>26</v>
      </c>
      <c r="AX33" s="136" t="s">
        <v>26</v>
      </c>
      <c r="AY33" s="137" t="s">
        <v>26</v>
      </c>
      <c r="AZ33" s="136" t="s">
        <v>26</v>
      </c>
      <c r="BA33" s="136" t="s">
        <v>26</v>
      </c>
      <c r="BB33" s="136" t="s">
        <v>26</v>
      </c>
      <c r="BC33" s="137" t="s">
        <v>26</v>
      </c>
      <c r="BD33" s="135" t="s">
        <v>26</v>
      </c>
      <c r="BE33" s="136" t="s">
        <v>26</v>
      </c>
      <c r="BF33" s="136" t="s">
        <v>26</v>
      </c>
      <c r="BG33" s="137" t="s">
        <v>26</v>
      </c>
      <c r="BH33" s="229" t="s">
        <v>24</v>
      </c>
      <c r="BI33" s="136" t="s">
        <v>28</v>
      </c>
      <c r="BJ33" s="136" t="s">
        <v>28</v>
      </c>
      <c r="BK33" s="137" t="s">
        <v>26</v>
      </c>
      <c r="BL33" s="136" t="s">
        <v>26</v>
      </c>
      <c r="BM33" s="136" t="s">
        <v>26</v>
      </c>
      <c r="BN33" s="136" t="s">
        <v>26</v>
      </c>
      <c r="BO33" s="137" t="s">
        <v>82</v>
      </c>
      <c r="BP33" s="135"/>
      <c r="BQ33" s="136"/>
      <c r="BR33" s="136"/>
      <c r="BS33" s="137"/>
      <c r="BT33" s="135"/>
      <c r="BU33" s="136"/>
      <c r="BV33" s="136"/>
      <c r="BW33" s="137"/>
      <c r="BX33" s="135"/>
      <c r="BY33" s="136"/>
      <c r="BZ33" s="136"/>
      <c r="CA33" s="137"/>
      <c r="CB33" s="135"/>
      <c r="CC33" s="136"/>
      <c r="CD33" s="136"/>
      <c r="CE33" s="137"/>
      <c r="CF33" s="416"/>
      <c r="CG33" s="417"/>
      <c r="CH33" s="417"/>
      <c r="CI33" s="418"/>
      <c r="CJ33" s="430"/>
      <c r="CK33" s="431"/>
      <c r="CL33" s="431"/>
      <c r="CM33" s="432"/>
      <c r="CN33" s="436">
        <f>D33</f>
        <v>0</v>
      </c>
      <c r="CO33" s="436"/>
      <c r="CP33" s="436"/>
      <c r="CQ33" s="436"/>
      <c r="CR33" s="436"/>
      <c r="CS33" s="436"/>
    </row>
    <row r="34" spans="1:97" customFormat="1" ht="15.75" customHeight="1" x14ac:dyDescent="0.35">
      <c r="A34" s="212">
        <v>1.1111111111111112E-2</v>
      </c>
      <c r="B34" s="95">
        <f>SUM(F34-E34)-G34+A34</f>
        <v>0.29166666666925367</v>
      </c>
      <c r="C34" s="214" t="str">
        <f>IF(ISNA(VLOOKUP(D34,[2]listing!$A$1:$E$80,4,FALSE)),"NN",VLOOKUP(D34,[2]listing!$A$1:$E$80,4,FALSE))</f>
        <v>NN</v>
      </c>
      <c r="D34" s="245"/>
      <c r="E34" s="300">
        <v>36526.625</v>
      </c>
      <c r="F34" s="298">
        <v>36526.947222222225</v>
      </c>
      <c r="G34" s="299">
        <v>4.1666666666666664E-2</v>
      </c>
      <c r="H34" s="222" t="str" cm="1">
        <f t="array" ref="H34">IF(SUMPRODUCT(--ISNUMBER(SEARCH(BOUTIQUES,D34))) &gt;0, "XC",IF(ISNUMBER(SEARCH("pool",D34)),"P",IF(ISNUMBER(SEARCH("int",D34)),"I",IF(ISNUMBER(SEARCH("HAP",$G$1))," "))))</f>
        <v xml:space="preserve"> </v>
      </c>
      <c r="I34" s="243"/>
      <c r="J34" s="136"/>
      <c r="K34" s="137"/>
      <c r="L34" s="135"/>
      <c r="M34" s="136"/>
      <c r="N34" s="136"/>
      <c r="O34" s="137"/>
      <c r="P34" s="135"/>
      <c r="Q34" s="136"/>
      <c r="R34" s="136"/>
      <c r="S34" s="137"/>
      <c r="T34" s="135"/>
      <c r="U34" s="136"/>
      <c r="V34" s="136"/>
      <c r="W34" s="137"/>
      <c r="X34" s="135"/>
      <c r="Y34" s="136"/>
      <c r="Z34" s="136"/>
      <c r="AA34" s="137"/>
      <c r="AB34" s="135"/>
      <c r="AC34" s="136"/>
      <c r="AD34" s="136"/>
      <c r="AE34" s="137"/>
      <c r="AF34" s="135"/>
      <c r="AG34" s="136"/>
      <c r="AH34" s="136"/>
      <c r="AI34" s="137" t="s">
        <v>83</v>
      </c>
      <c r="AJ34" s="244" t="s">
        <v>26</v>
      </c>
      <c r="AK34" s="136" t="s">
        <v>26</v>
      </c>
      <c r="AL34" s="136" t="s">
        <v>26</v>
      </c>
      <c r="AM34" s="137" t="s">
        <v>26</v>
      </c>
      <c r="AN34" s="135" t="s">
        <v>26</v>
      </c>
      <c r="AO34" s="136" t="s">
        <v>26</v>
      </c>
      <c r="AP34" s="136" t="s">
        <v>26</v>
      </c>
      <c r="AQ34" s="137" t="s">
        <v>26</v>
      </c>
      <c r="AR34" s="229" t="s">
        <v>25</v>
      </c>
      <c r="AS34" s="227" t="s">
        <v>25</v>
      </c>
      <c r="AT34" s="227" t="s">
        <v>25</v>
      </c>
      <c r="AU34" s="228" t="s">
        <v>26</v>
      </c>
      <c r="AV34" s="136" t="s">
        <v>26</v>
      </c>
      <c r="AW34" s="136" t="s">
        <v>26</v>
      </c>
      <c r="AX34" s="136" t="s">
        <v>26</v>
      </c>
      <c r="AY34" s="137" t="s">
        <v>26</v>
      </c>
      <c r="AZ34" s="136" t="s">
        <v>26</v>
      </c>
      <c r="BA34" s="136" t="s">
        <v>26</v>
      </c>
      <c r="BB34" s="136" t="s">
        <v>26</v>
      </c>
      <c r="BC34" s="137" t="s">
        <v>26</v>
      </c>
      <c r="BD34" s="135" t="s">
        <v>26</v>
      </c>
      <c r="BE34" s="136" t="s">
        <v>26</v>
      </c>
      <c r="BF34" s="136" t="s">
        <v>26</v>
      </c>
      <c r="BG34" s="137" t="s">
        <v>26</v>
      </c>
      <c r="BH34" s="229" t="s">
        <v>24</v>
      </c>
      <c r="BI34" s="136" t="s">
        <v>28</v>
      </c>
      <c r="BJ34" s="136" t="s">
        <v>28</v>
      </c>
      <c r="BK34" s="137" t="s">
        <v>26</v>
      </c>
      <c r="BL34" s="136" t="s">
        <v>26</v>
      </c>
      <c r="BM34" s="136" t="s">
        <v>26</v>
      </c>
      <c r="BN34" s="136" t="s">
        <v>26</v>
      </c>
      <c r="BO34" s="137" t="s">
        <v>82</v>
      </c>
      <c r="BP34" s="135"/>
      <c r="BQ34" s="136"/>
      <c r="BR34" s="136"/>
      <c r="BS34" s="137"/>
      <c r="BT34" s="135"/>
      <c r="BU34" s="136"/>
      <c r="BV34" s="136"/>
      <c r="BW34" s="137"/>
      <c r="BX34" s="135"/>
      <c r="BY34" s="136"/>
      <c r="BZ34" s="136"/>
      <c r="CA34" s="137"/>
      <c r="CB34" s="135"/>
      <c r="CC34" s="136"/>
      <c r="CD34" s="136"/>
      <c r="CE34" s="137"/>
      <c r="CF34" s="416"/>
      <c r="CG34" s="417"/>
      <c r="CH34" s="417"/>
      <c r="CI34" s="418"/>
      <c r="CJ34" s="430"/>
      <c r="CK34" s="431"/>
      <c r="CL34" s="431"/>
      <c r="CM34" s="432"/>
      <c r="CN34" s="436">
        <f>D34</f>
        <v>0</v>
      </c>
      <c r="CO34" s="436"/>
      <c r="CP34" s="436"/>
      <c r="CQ34" s="436"/>
      <c r="CR34" s="436"/>
      <c r="CS34" s="436"/>
    </row>
    <row r="35" spans="1:97" customFormat="1" ht="15.75" customHeight="1" x14ac:dyDescent="0.35">
      <c r="A35" s="212">
        <v>1.1111111111111112E-2</v>
      </c>
      <c r="B35" s="95">
        <f t="shared" ref="B35:B60" si="2">SUM(F35-E35)-G35+A35</f>
        <v>0.29166666666925367</v>
      </c>
      <c r="C35" s="214" t="str">
        <f>IF(ISNA(VLOOKUP(D35,[2]listing!$A$1:$E$80,4,FALSE)),"NN",VLOOKUP(D35,[2]listing!$A$1:$E$80,4,FALSE))</f>
        <v>NN</v>
      </c>
      <c r="D35" s="245"/>
      <c r="E35" s="300">
        <v>36526.625</v>
      </c>
      <c r="F35" s="298">
        <v>36526.947222222225</v>
      </c>
      <c r="G35" s="299">
        <v>4.1666666666666664E-2</v>
      </c>
      <c r="H35" s="222" t="str" cm="1">
        <f t="array" ref="H35">IF(SUMPRODUCT(--ISNUMBER(SEARCH(BOUTIQUES,D35))) &gt;0, "XC",IF(ISNUMBER(SEARCH("pool",D35)),"P",IF(ISNUMBER(SEARCH("int",D35)),"I",IF(ISNUMBER(SEARCH("HAP",$G$1))," "))))</f>
        <v xml:space="preserve"> </v>
      </c>
      <c r="I35" s="243"/>
      <c r="J35" s="136"/>
      <c r="K35" s="137"/>
      <c r="L35" s="135"/>
      <c r="M35" s="136"/>
      <c r="N35" s="136"/>
      <c r="O35" s="137"/>
      <c r="P35" s="135"/>
      <c r="Q35" s="136"/>
      <c r="R35" s="136"/>
      <c r="S35" s="137"/>
      <c r="T35" s="135"/>
      <c r="U35" s="136"/>
      <c r="V35" s="136"/>
      <c r="W35" s="137"/>
      <c r="X35" s="135"/>
      <c r="Y35" s="136"/>
      <c r="Z35" s="136"/>
      <c r="AA35" s="137"/>
      <c r="AB35" s="135"/>
      <c r="AC35" s="136"/>
      <c r="AD35" s="136"/>
      <c r="AE35" s="137"/>
      <c r="AF35" s="135"/>
      <c r="AG35" s="136"/>
      <c r="AH35" s="136"/>
      <c r="AI35" s="137" t="s">
        <v>83</v>
      </c>
      <c r="AJ35" s="244" t="s">
        <v>26</v>
      </c>
      <c r="AK35" s="136" t="s">
        <v>26</v>
      </c>
      <c r="AL35" s="136" t="s">
        <v>26</v>
      </c>
      <c r="AM35" s="137" t="s">
        <v>26</v>
      </c>
      <c r="AN35" s="135" t="s">
        <v>26</v>
      </c>
      <c r="AO35" s="136" t="s">
        <v>26</v>
      </c>
      <c r="AP35" s="136" t="s">
        <v>26</v>
      </c>
      <c r="AQ35" s="137" t="s">
        <v>26</v>
      </c>
      <c r="AR35" s="229" t="s">
        <v>25</v>
      </c>
      <c r="AS35" s="227" t="s">
        <v>25</v>
      </c>
      <c r="AT35" s="227" t="s">
        <v>25</v>
      </c>
      <c r="AU35" s="228" t="s">
        <v>26</v>
      </c>
      <c r="AV35" s="136" t="s">
        <v>26</v>
      </c>
      <c r="AW35" s="136" t="s">
        <v>26</v>
      </c>
      <c r="AX35" s="136" t="s">
        <v>26</v>
      </c>
      <c r="AY35" s="137" t="s">
        <v>26</v>
      </c>
      <c r="AZ35" s="136" t="s">
        <v>26</v>
      </c>
      <c r="BA35" s="136" t="s">
        <v>26</v>
      </c>
      <c r="BB35" s="136" t="s">
        <v>26</v>
      </c>
      <c r="BC35" s="137" t="s">
        <v>26</v>
      </c>
      <c r="BD35" s="135" t="s">
        <v>26</v>
      </c>
      <c r="BE35" s="136" t="s">
        <v>26</v>
      </c>
      <c r="BF35" s="136" t="s">
        <v>26</v>
      </c>
      <c r="BG35" s="137" t="s">
        <v>26</v>
      </c>
      <c r="BH35" s="229" t="s">
        <v>24</v>
      </c>
      <c r="BI35" s="136" t="s">
        <v>28</v>
      </c>
      <c r="BJ35" s="136" t="s">
        <v>28</v>
      </c>
      <c r="BK35" s="137" t="s">
        <v>26</v>
      </c>
      <c r="BL35" s="136" t="s">
        <v>26</v>
      </c>
      <c r="BM35" s="136" t="s">
        <v>26</v>
      </c>
      <c r="BN35" s="136" t="s">
        <v>26</v>
      </c>
      <c r="BO35" s="137" t="s">
        <v>82</v>
      </c>
      <c r="BP35" s="135"/>
      <c r="BQ35" s="136"/>
      <c r="BR35" s="136"/>
      <c r="BS35" s="137"/>
      <c r="BT35" s="135"/>
      <c r="BU35" s="136"/>
      <c r="BV35" s="136"/>
      <c r="BW35" s="137"/>
      <c r="BX35" s="135"/>
      <c r="BY35" s="136"/>
      <c r="BZ35" s="136"/>
      <c r="CA35" s="137"/>
      <c r="CB35" s="135"/>
      <c r="CC35" s="136"/>
      <c r="CD35" s="136"/>
      <c r="CE35" s="137"/>
      <c r="CF35" s="416"/>
      <c r="CG35" s="417"/>
      <c r="CH35" s="417"/>
      <c r="CI35" s="418"/>
      <c r="CJ35" s="430"/>
      <c r="CK35" s="431"/>
      <c r="CL35" s="431"/>
      <c r="CM35" s="432"/>
      <c r="CN35" s="436">
        <f t="shared" ref="CN35:CN60" si="3">D35</f>
        <v>0</v>
      </c>
      <c r="CO35" s="436"/>
      <c r="CP35" s="436"/>
      <c r="CQ35" s="436"/>
      <c r="CR35" s="436"/>
      <c r="CS35" s="436"/>
    </row>
    <row r="36" spans="1:97" customFormat="1" ht="15.75" customHeight="1" x14ac:dyDescent="0.35">
      <c r="A36" s="212">
        <v>1.1111111111111112E-2</v>
      </c>
      <c r="B36" s="95">
        <f t="shared" si="2"/>
        <v>0.29166666666925367</v>
      </c>
      <c r="C36" s="214" t="str">
        <f>IF(ISNA(VLOOKUP(D36,[2]listing!$A$1:$E$80,4,FALSE)),"NN",VLOOKUP(D36,[2]listing!$A$1:$E$80,4,FALSE))</f>
        <v>NN</v>
      </c>
      <c r="D36" s="245"/>
      <c r="E36" s="300">
        <v>36526.625</v>
      </c>
      <c r="F36" s="298">
        <v>36526.947222222225</v>
      </c>
      <c r="G36" s="299">
        <v>4.1666666666666664E-2</v>
      </c>
      <c r="H36" s="222" t="str" cm="1">
        <f t="array" ref="H36">IF(SUMPRODUCT(--ISNUMBER(SEARCH(BOUTIQUES,D36))) &gt;0, "XC",IF(ISNUMBER(SEARCH("pool",D36)),"P",IF(ISNUMBER(SEARCH("int",D36)),"I",IF(ISNUMBER(SEARCH("HAP",$G$1))," "))))</f>
        <v xml:space="preserve"> </v>
      </c>
      <c r="I36" s="243"/>
      <c r="J36" s="136"/>
      <c r="K36" s="137"/>
      <c r="L36" s="135"/>
      <c r="M36" s="136"/>
      <c r="N36" s="136"/>
      <c r="O36" s="137"/>
      <c r="P36" s="135"/>
      <c r="Q36" s="136"/>
      <c r="R36" s="136"/>
      <c r="S36" s="137"/>
      <c r="T36" s="135"/>
      <c r="U36" s="136"/>
      <c r="V36" s="136"/>
      <c r="W36" s="137"/>
      <c r="X36" s="135"/>
      <c r="Y36" s="136"/>
      <c r="Z36" s="136"/>
      <c r="AA36" s="137"/>
      <c r="AB36" s="135"/>
      <c r="AC36" s="136"/>
      <c r="AD36" s="136"/>
      <c r="AE36" s="137"/>
      <c r="AF36" s="135"/>
      <c r="AG36" s="136"/>
      <c r="AH36" s="136"/>
      <c r="AI36" s="137" t="s">
        <v>83</v>
      </c>
      <c r="AJ36" s="244" t="s">
        <v>26</v>
      </c>
      <c r="AK36" s="136" t="s">
        <v>26</v>
      </c>
      <c r="AL36" s="136" t="s">
        <v>26</v>
      </c>
      <c r="AM36" s="137" t="s">
        <v>26</v>
      </c>
      <c r="AN36" s="135" t="s">
        <v>26</v>
      </c>
      <c r="AO36" s="136" t="s">
        <v>26</v>
      </c>
      <c r="AP36" s="136" t="s">
        <v>26</v>
      </c>
      <c r="AQ36" s="137" t="s">
        <v>26</v>
      </c>
      <c r="AR36" s="229" t="s">
        <v>25</v>
      </c>
      <c r="AS36" s="227" t="s">
        <v>25</v>
      </c>
      <c r="AT36" s="227" t="s">
        <v>25</v>
      </c>
      <c r="AU36" s="228" t="s">
        <v>26</v>
      </c>
      <c r="AV36" s="136" t="s">
        <v>26</v>
      </c>
      <c r="AW36" s="136" t="s">
        <v>26</v>
      </c>
      <c r="AX36" s="136" t="s">
        <v>26</v>
      </c>
      <c r="AY36" s="137" t="s">
        <v>26</v>
      </c>
      <c r="AZ36" s="136" t="s">
        <v>26</v>
      </c>
      <c r="BA36" s="136" t="s">
        <v>26</v>
      </c>
      <c r="BB36" s="136" t="s">
        <v>26</v>
      </c>
      <c r="BC36" s="137" t="s">
        <v>26</v>
      </c>
      <c r="BD36" s="135" t="s">
        <v>26</v>
      </c>
      <c r="BE36" s="136" t="s">
        <v>26</v>
      </c>
      <c r="BF36" s="136" t="s">
        <v>26</v>
      </c>
      <c r="BG36" s="137" t="s">
        <v>26</v>
      </c>
      <c r="BH36" s="229" t="s">
        <v>24</v>
      </c>
      <c r="BI36" s="136" t="s">
        <v>28</v>
      </c>
      <c r="BJ36" s="136" t="s">
        <v>28</v>
      </c>
      <c r="BK36" s="137" t="s">
        <v>26</v>
      </c>
      <c r="BL36" s="136" t="s">
        <v>26</v>
      </c>
      <c r="BM36" s="136" t="s">
        <v>26</v>
      </c>
      <c r="BN36" s="136" t="s">
        <v>26</v>
      </c>
      <c r="BO36" s="137" t="s">
        <v>82</v>
      </c>
      <c r="BP36" s="135"/>
      <c r="BQ36" s="136"/>
      <c r="BR36" s="136"/>
      <c r="BS36" s="137"/>
      <c r="BT36" s="135"/>
      <c r="BU36" s="136"/>
      <c r="BV36" s="136"/>
      <c r="BW36" s="137"/>
      <c r="BX36" s="135"/>
      <c r="BY36" s="136"/>
      <c r="BZ36" s="136"/>
      <c r="CA36" s="137"/>
      <c r="CB36" s="135"/>
      <c r="CC36" s="136"/>
      <c r="CD36" s="136"/>
      <c r="CE36" s="137"/>
      <c r="CF36" s="416"/>
      <c r="CG36" s="417"/>
      <c r="CH36" s="417"/>
      <c r="CI36" s="418"/>
      <c r="CJ36" s="430"/>
      <c r="CK36" s="431"/>
      <c r="CL36" s="431"/>
      <c r="CM36" s="432"/>
      <c r="CN36" s="436">
        <f t="shared" si="3"/>
        <v>0</v>
      </c>
      <c r="CO36" s="436"/>
      <c r="CP36" s="436"/>
      <c r="CQ36" s="436"/>
      <c r="CR36" s="436"/>
      <c r="CS36" s="436"/>
    </row>
    <row r="37" spans="1:97" customFormat="1" ht="15.75" customHeight="1" x14ac:dyDescent="0.35">
      <c r="A37" s="212">
        <v>1.1111111111111112E-2</v>
      </c>
      <c r="B37" s="95">
        <f t="shared" si="2"/>
        <v>0.29166666666925367</v>
      </c>
      <c r="C37" s="214" t="str">
        <f>IF(ISNA(VLOOKUP(D37,[2]listing!$A$1:$E$80,4,FALSE)),"NN",VLOOKUP(D37,[2]listing!$A$1:$E$80,4,FALSE))</f>
        <v>NN</v>
      </c>
      <c r="D37" s="245"/>
      <c r="E37" s="300">
        <v>36526.625</v>
      </c>
      <c r="F37" s="298">
        <v>36526.947222222225</v>
      </c>
      <c r="G37" s="299">
        <v>4.1666666666666664E-2</v>
      </c>
      <c r="H37" s="222" t="str" cm="1">
        <f t="array" ref="H37">IF(SUMPRODUCT(--ISNUMBER(SEARCH(BOUTIQUES,D37))) &gt;0, "XC",IF(ISNUMBER(SEARCH("pool",D37)),"P",IF(ISNUMBER(SEARCH("int",D37)),"I",IF(ISNUMBER(SEARCH("HAP",$G$1))," "))))</f>
        <v xml:space="preserve"> </v>
      </c>
      <c r="I37" s="243"/>
      <c r="J37" s="136"/>
      <c r="K37" s="137"/>
      <c r="L37" s="135"/>
      <c r="M37" s="136"/>
      <c r="N37" s="136"/>
      <c r="O37" s="137"/>
      <c r="P37" s="135"/>
      <c r="Q37" s="136"/>
      <c r="R37" s="136"/>
      <c r="S37" s="137"/>
      <c r="T37" s="135"/>
      <c r="U37" s="136"/>
      <c r="V37" s="136"/>
      <c r="W37" s="137"/>
      <c r="X37" s="135"/>
      <c r="Y37" s="136"/>
      <c r="Z37" s="136"/>
      <c r="AA37" s="137"/>
      <c r="AB37" s="135"/>
      <c r="AC37" s="136"/>
      <c r="AD37" s="136"/>
      <c r="AE37" s="137"/>
      <c r="AF37" s="135"/>
      <c r="AG37" s="136"/>
      <c r="AH37" s="136"/>
      <c r="AI37" s="137" t="s">
        <v>83</v>
      </c>
      <c r="AJ37" s="244" t="s">
        <v>26</v>
      </c>
      <c r="AK37" s="136" t="s">
        <v>26</v>
      </c>
      <c r="AL37" s="136" t="s">
        <v>26</v>
      </c>
      <c r="AM37" s="137" t="s">
        <v>26</v>
      </c>
      <c r="AN37" s="135" t="s">
        <v>26</v>
      </c>
      <c r="AO37" s="136" t="s">
        <v>26</v>
      </c>
      <c r="AP37" s="136" t="s">
        <v>26</v>
      </c>
      <c r="AQ37" s="137" t="s">
        <v>26</v>
      </c>
      <c r="AR37" s="229" t="s">
        <v>25</v>
      </c>
      <c r="AS37" s="227" t="s">
        <v>25</v>
      </c>
      <c r="AT37" s="227" t="s">
        <v>25</v>
      </c>
      <c r="AU37" s="228" t="s">
        <v>26</v>
      </c>
      <c r="AV37" s="136" t="s">
        <v>26</v>
      </c>
      <c r="AW37" s="136" t="s">
        <v>26</v>
      </c>
      <c r="AX37" s="136" t="s">
        <v>26</v>
      </c>
      <c r="AY37" s="137" t="s">
        <v>26</v>
      </c>
      <c r="AZ37" s="136" t="s">
        <v>26</v>
      </c>
      <c r="BA37" s="136" t="s">
        <v>26</v>
      </c>
      <c r="BB37" s="136" t="s">
        <v>26</v>
      </c>
      <c r="BC37" s="137" t="s">
        <v>26</v>
      </c>
      <c r="BD37" s="135" t="s">
        <v>26</v>
      </c>
      <c r="BE37" s="136" t="s">
        <v>26</v>
      </c>
      <c r="BF37" s="136" t="s">
        <v>26</v>
      </c>
      <c r="BG37" s="137" t="s">
        <v>26</v>
      </c>
      <c r="BH37" s="229" t="s">
        <v>24</v>
      </c>
      <c r="BI37" s="136" t="s">
        <v>28</v>
      </c>
      <c r="BJ37" s="136" t="s">
        <v>28</v>
      </c>
      <c r="BK37" s="137" t="s">
        <v>26</v>
      </c>
      <c r="BL37" s="136" t="s">
        <v>26</v>
      </c>
      <c r="BM37" s="136" t="s">
        <v>26</v>
      </c>
      <c r="BN37" s="136" t="s">
        <v>26</v>
      </c>
      <c r="BO37" s="137" t="s">
        <v>82</v>
      </c>
      <c r="BP37" s="135"/>
      <c r="BQ37" s="136"/>
      <c r="BR37" s="136"/>
      <c r="BS37" s="137"/>
      <c r="BT37" s="135"/>
      <c r="BU37" s="136"/>
      <c r="BV37" s="136"/>
      <c r="BW37" s="137"/>
      <c r="BX37" s="135"/>
      <c r="BY37" s="136"/>
      <c r="BZ37" s="136"/>
      <c r="CA37" s="137"/>
      <c r="CB37" s="135"/>
      <c r="CC37" s="136"/>
      <c r="CD37" s="136"/>
      <c r="CE37" s="137"/>
      <c r="CF37" s="416"/>
      <c r="CG37" s="417"/>
      <c r="CH37" s="417"/>
      <c r="CI37" s="418"/>
      <c r="CJ37" s="430"/>
      <c r="CK37" s="431"/>
      <c r="CL37" s="431"/>
      <c r="CM37" s="432"/>
      <c r="CN37" s="436">
        <f t="shared" si="3"/>
        <v>0</v>
      </c>
      <c r="CO37" s="436"/>
      <c r="CP37" s="436"/>
      <c r="CQ37" s="436"/>
      <c r="CR37" s="436"/>
      <c r="CS37" s="436"/>
    </row>
    <row r="38" spans="1:97" customFormat="1" ht="15.75" customHeight="1" x14ac:dyDescent="0.35">
      <c r="A38" s="212">
        <v>1.1111111111111112E-2</v>
      </c>
      <c r="B38" s="95">
        <f t="shared" si="2"/>
        <v>0.29166666666925367</v>
      </c>
      <c r="C38" s="214" t="str">
        <f>IF(ISNA(VLOOKUP(D38,[2]listing!$A$1:$E$80,4,FALSE)),"NN",VLOOKUP(D38,[2]listing!$A$1:$E$80,4,FALSE))</f>
        <v>NN</v>
      </c>
      <c r="D38" s="245"/>
      <c r="E38" s="300">
        <v>36526.625</v>
      </c>
      <c r="F38" s="298">
        <v>36526.947222222225</v>
      </c>
      <c r="G38" s="299">
        <v>4.1666666666666664E-2</v>
      </c>
      <c r="H38" s="222" t="str" cm="1">
        <f t="array" ref="H38">IF(SUMPRODUCT(--ISNUMBER(SEARCH(BOUTIQUES,D38))) &gt;0, "XC",IF(ISNUMBER(SEARCH("pool",D38)),"P",IF(ISNUMBER(SEARCH("int",D38)),"I",IF(ISNUMBER(SEARCH("HAP",$G$1))," "))))</f>
        <v xml:space="preserve"> </v>
      </c>
      <c r="I38" s="243"/>
      <c r="J38" s="136"/>
      <c r="K38" s="137"/>
      <c r="L38" s="135"/>
      <c r="M38" s="136"/>
      <c r="N38" s="136"/>
      <c r="O38" s="137"/>
      <c r="P38" s="135"/>
      <c r="Q38" s="136"/>
      <c r="R38" s="136"/>
      <c r="S38" s="137"/>
      <c r="T38" s="135"/>
      <c r="U38" s="136"/>
      <c r="V38" s="136"/>
      <c r="W38" s="137"/>
      <c r="X38" s="135"/>
      <c r="Y38" s="136"/>
      <c r="Z38" s="136"/>
      <c r="AA38" s="137"/>
      <c r="AB38" s="135"/>
      <c r="AC38" s="136"/>
      <c r="AD38" s="136"/>
      <c r="AE38" s="137"/>
      <c r="AF38" s="135"/>
      <c r="AG38" s="136"/>
      <c r="AH38" s="136"/>
      <c r="AI38" s="137" t="s">
        <v>83</v>
      </c>
      <c r="AJ38" s="244" t="s">
        <v>26</v>
      </c>
      <c r="AK38" s="136" t="s">
        <v>26</v>
      </c>
      <c r="AL38" s="136" t="s">
        <v>26</v>
      </c>
      <c r="AM38" s="137" t="s">
        <v>26</v>
      </c>
      <c r="AN38" s="135" t="s">
        <v>26</v>
      </c>
      <c r="AO38" s="136" t="s">
        <v>26</v>
      </c>
      <c r="AP38" s="136" t="s">
        <v>26</v>
      </c>
      <c r="AQ38" s="137" t="s">
        <v>26</v>
      </c>
      <c r="AR38" s="135" t="s">
        <v>26</v>
      </c>
      <c r="AS38" s="136" t="s">
        <v>26</v>
      </c>
      <c r="AT38" s="136" t="s">
        <v>26</v>
      </c>
      <c r="AU38" s="137" t="s">
        <v>26</v>
      </c>
      <c r="AV38" s="135" t="s">
        <v>25</v>
      </c>
      <c r="AW38" s="136" t="s">
        <v>25</v>
      </c>
      <c r="AX38" s="136" t="s">
        <v>25</v>
      </c>
      <c r="AY38" s="137" t="s">
        <v>26</v>
      </c>
      <c r="AZ38" s="136" t="s">
        <v>26</v>
      </c>
      <c r="BA38" s="136" t="s">
        <v>26</v>
      </c>
      <c r="BB38" s="136" t="s">
        <v>26</v>
      </c>
      <c r="BC38" s="137" t="s">
        <v>26</v>
      </c>
      <c r="BD38" s="135" t="s">
        <v>26</v>
      </c>
      <c r="BE38" s="136" t="s">
        <v>26</v>
      </c>
      <c r="BF38" s="136" t="s">
        <v>26</v>
      </c>
      <c r="BG38" s="137" t="s">
        <v>26</v>
      </c>
      <c r="BH38" s="229" t="s">
        <v>24</v>
      </c>
      <c r="BI38" s="136" t="s">
        <v>28</v>
      </c>
      <c r="BJ38" s="136" t="s">
        <v>28</v>
      </c>
      <c r="BK38" s="137" t="s">
        <v>26</v>
      </c>
      <c r="BL38" s="136" t="s">
        <v>26</v>
      </c>
      <c r="BM38" s="136" t="s">
        <v>26</v>
      </c>
      <c r="BN38" s="136" t="s">
        <v>26</v>
      </c>
      <c r="BO38" s="137" t="s">
        <v>82</v>
      </c>
      <c r="BP38" s="135"/>
      <c r="BQ38" s="136"/>
      <c r="BR38" s="136"/>
      <c r="BS38" s="137"/>
      <c r="BT38" s="135"/>
      <c r="BU38" s="136"/>
      <c r="BV38" s="136"/>
      <c r="BW38" s="137"/>
      <c r="BX38" s="135"/>
      <c r="BY38" s="136"/>
      <c r="BZ38" s="136"/>
      <c r="CA38" s="137"/>
      <c r="CB38" s="135"/>
      <c r="CC38" s="136"/>
      <c r="CD38" s="136"/>
      <c r="CE38" s="137"/>
      <c r="CF38" s="435"/>
      <c r="CG38" s="435"/>
      <c r="CH38" s="435"/>
      <c r="CI38" s="435"/>
      <c r="CJ38" s="435"/>
      <c r="CK38" s="435"/>
      <c r="CL38" s="435"/>
      <c r="CM38" s="435"/>
      <c r="CN38" s="436">
        <f t="shared" si="3"/>
        <v>0</v>
      </c>
      <c r="CO38" s="436"/>
      <c r="CP38" s="436"/>
      <c r="CQ38" s="436"/>
      <c r="CR38" s="436"/>
      <c r="CS38" s="436"/>
    </row>
    <row r="39" spans="1:97" customFormat="1" ht="15.75" customHeight="1" x14ac:dyDescent="0.35">
      <c r="A39" s="212">
        <v>1.1111111111111112E-2</v>
      </c>
      <c r="B39" s="95">
        <f t="shared" si="2"/>
        <v>0.29166666666925367</v>
      </c>
      <c r="C39" s="214" t="str">
        <f>IF(ISNA(VLOOKUP(D39,[2]listing!$A$1:$E$80,4,FALSE)),"NN",VLOOKUP(D39,[2]listing!$A$1:$E$80,4,FALSE))</f>
        <v>NN</v>
      </c>
      <c r="D39" s="245"/>
      <c r="E39" s="300">
        <v>36526.625</v>
      </c>
      <c r="F39" s="298">
        <v>36526.947222222225</v>
      </c>
      <c r="G39" s="299">
        <v>4.1666666666666664E-2</v>
      </c>
      <c r="H39" s="222" t="str" cm="1">
        <f t="array" ref="H39">IF(SUMPRODUCT(--ISNUMBER(SEARCH(BOUTIQUES,D39))) &gt;0, "XC",IF(ISNUMBER(SEARCH("pool",D39)),"P",IF(ISNUMBER(SEARCH("int",D39)),"I",IF(ISNUMBER(SEARCH("HAP",$G$1))," "))))</f>
        <v xml:space="preserve"> </v>
      </c>
      <c r="I39" s="243"/>
      <c r="J39" s="136"/>
      <c r="K39" s="137"/>
      <c r="L39" s="135"/>
      <c r="M39" s="136"/>
      <c r="N39" s="136"/>
      <c r="O39" s="137"/>
      <c r="P39" s="135"/>
      <c r="Q39" s="136"/>
      <c r="R39" s="136"/>
      <c r="S39" s="137"/>
      <c r="T39" s="135"/>
      <c r="U39" s="136"/>
      <c r="V39" s="136"/>
      <c r="W39" s="137"/>
      <c r="X39" s="135"/>
      <c r="Y39" s="136"/>
      <c r="Z39" s="136"/>
      <c r="AA39" s="137"/>
      <c r="AB39" s="135"/>
      <c r="AC39" s="136"/>
      <c r="AD39" s="136"/>
      <c r="AE39" s="137"/>
      <c r="AF39" s="135"/>
      <c r="AG39" s="136"/>
      <c r="AH39" s="136"/>
      <c r="AI39" s="137" t="s">
        <v>83</v>
      </c>
      <c r="AJ39" s="244" t="s">
        <v>26</v>
      </c>
      <c r="AK39" s="136" t="s">
        <v>26</v>
      </c>
      <c r="AL39" s="136" t="s">
        <v>26</v>
      </c>
      <c r="AM39" s="137" t="s">
        <v>26</v>
      </c>
      <c r="AN39" s="135" t="s">
        <v>26</v>
      </c>
      <c r="AO39" s="136" t="s">
        <v>26</v>
      </c>
      <c r="AP39" s="136" t="s">
        <v>26</v>
      </c>
      <c r="AQ39" s="137" t="s">
        <v>26</v>
      </c>
      <c r="AR39" s="135" t="s">
        <v>26</v>
      </c>
      <c r="AS39" s="136" t="s">
        <v>26</v>
      </c>
      <c r="AT39" s="136" t="s">
        <v>26</v>
      </c>
      <c r="AU39" s="137" t="s">
        <v>26</v>
      </c>
      <c r="AV39" s="135" t="s">
        <v>25</v>
      </c>
      <c r="AW39" s="136" t="s">
        <v>25</v>
      </c>
      <c r="AX39" s="136" t="s">
        <v>25</v>
      </c>
      <c r="AY39" s="137" t="s">
        <v>26</v>
      </c>
      <c r="AZ39" s="136" t="s">
        <v>26</v>
      </c>
      <c r="BA39" s="136" t="s">
        <v>26</v>
      </c>
      <c r="BB39" s="136" t="s">
        <v>26</v>
      </c>
      <c r="BC39" s="137" t="s">
        <v>26</v>
      </c>
      <c r="BD39" s="135" t="s">
        <v>26</v>
      </c>
      <c r="BE39" s="136" t="s">
        <v>26</v>
      </c>
      <c r="BF39" s="136" t="s">
        <v>26</v>
      </c>
      <c r="BG39" s="137" t="s">
        <v>26</v>
      </c>
      <c r="BH39" s="229" t="s">
        <v>24</v>
      </c>
      <c r="BI39" s="136" t="s">
        <v>28</v>
      </c>
      <c r="BJ39" s="136" t="s">
        <v>28</v>
      </c>
      <c r="BK39" s="137" t="s">
        <v>26</v>
      </c>
      <c r="BL39" s="136" t="s">
        <v>26</v>
      </c>
      <c r="BM39" s="136" t="s">
        <v>26</v>
      </c>
      <c r="BN39" s="136" t="s">
        <v>26</v>
      </c>
      <c r="BO39" s="137" t="s">
        <v>82</v>
      </c>
      <c r="BP39" s="135"/>
      <c r="BQ39" s="136"/>
      <c r="BR39" s="136"/>
      <c r="BS39" s="137"/>
      <c r="BT39" s="135"/>
      <c r="BU39" s="136"/>
      <c r="BV39" s="136"/>
      <c r="BW39" s="137"/>
      <c r="BX39" s="135"/>
      <c r="BY39" s="136"/>
      <c r="BZ39" s="136"/>
      <c r="CA39" s="137"/>
      <c r="CB39" s="135"/>
      <c r="CC39" s="136"/>
      <c r="CD39" s="136"/>
      <c r="CE39" s="137"/>
      <c r="CF39" s="435"/>
      <c r="CG39" s="435"/>
      <c r="CH39" s="435"/>
      <c r="CI39" s="435"/>
      <c r="CJ39" s="435"/>
      <c r="CK39" s="435"/>
      <c r="CL39" s="435"/>
      <c r="CM39" s="435"/>
      <c r="CN39" s="436">
        <f t="shared" si="3"/>
        <v>0</v>
      </c>
      <c r="CO39" s="436"/>
      <c r="CP39" s="436"/>
      <c r="CQ39" s="436"/>
      <c r="CR39" s="436"/>
      <c r="CS39" s="436"/>
    </row>
    <row r="40" spans="1:97" customFormat="1" ht="15.75" customHeight="1" x14ac:dyDescent="0.35">
      <c r="A40" s="212">
        <v>1.1111111111111112E-2</v>
      </c>
      <c r="B40" s="95">
        <f t="shared" si="2"/>
        <v>0.29166666666925367</v>
      </c>
      <c r="C40" s="214" t="str">
        <f>IF(ISNA(VLOOKUP(D40,[2]listing!$A$1:$E$80,4,FALSE)),"NN",VLOOKUP(D40,[2]listing!$A$1:$E$80,4,FALSE))</f>
        <v>NN</v>
      </c>
      <c r="D40" s="305"/>
      <c r="E40" s="300">
        <v>36526.625</v>
      </c>
      <c r="F40" s="298">
        <v>36526.947222222225</v>
      </c>
      <c r="G40" s="299">
        <v>4.1666666666666664E-2</v>
      </c>
      <c r="H40" s="222" t="str" cm="1">
        <f t="array" ref="H40">IF(SUMPRODUCT(--ISNUMBER(SEARCH(BOUTIQUES,D40))) &gt;0, "XC",IF(ISNUMBER(SEARCH("pool",D40)),"P",IF(ISNUMBER(SEARCH("int",D40)),"I",IF(ISNUMBER(SEARCH("HAP",$G$1))," "))))</f>
        <v xml:space="preserve"> </v>
      </c>
      <c r="I40" s="248"/>
      <c r="J40" s="249"/>
      <c r="K40" s="250"/>
      <c r="L40" s="251"/>
      <c r="M40" s="249"/>
      <c r="N40" s="249"/>
      <c r="O40" s="250"/>
      <c r="P40" s="251"/>
      <c r="Q40" s="249"/>
      <c r="R40" s="249"/>
      <c r="S40" s="250"/>
      <c r="T40" s="251"/>
      <c r="U40" s="249"/>
      <c r="V40" s="249"/>
      <c r="W40" s="250"/>
      <c r="X40" s="251"/>
      <c r="Y40" s="249"/>
      <c r="Z40" s="249"/>
      <c r="AA40" s="250"/>
      <c r="AB40" s="251"/>
      <c r="AC40" s="249"/>
      <c r="AD40" s="249"/>
      <c r="AE40" s="250"/>
      <c r="AF40" s="251"/>
      <c r="AG40" s="249"/>
      <c r="AH40" s="249"/>
      <c r="AI40" s="250"/>
      <c r="AJ40" s="251"/>
      <c r="AK40" s="249"/>
      <c r="AL40" s="249"/>
      <c r="AM40" s="250"/>
      <c r="AN40" s="251"/>
      <c r="AO40" s="249"/>
      <c r="AP40" s="249"/>
      <c r="AQ40" s="250"/>
      <c r="AR40" s="251"/>
      <c r="AS40" s="249"/>
      <c r="AT40" s="249"/>
      <c r="AU40" s="250"/>
      <c r="AV40" s="251"/>
      <c r="AW40" s="249"/>
      <c r="AX40" s="249"/>
      <c r="AY40" s="250"/>
      <c r="AZ40" s="251"/>
      <c r="BA40" s="249"/>
      <c r="BB40" s="249"/>
      <c r="BC40" s="250"/>
      <c r="BD40" s="251"/>
      <c r="BE40" s="249"/>
      <c r="BF40" s="249"/>
      <c r="BG40" s="250"/>
      <c r="BH40" s="251"/>
      <c r="BI40" s="249"/>
      <c r="BJ40" s="249"/>
      <c r="BK40" s="250"/>
      <c r="BL40" s="251"/>
      <c r="BM40" s="249"/>
      <c r="BN40" s="249"/>
      <c r="BO40" s="250"/>
      <c r="BP40" s="251"/>
      <c r="BQ40" s="249"/>
      <c r="BR40" s="249"/>
      <c r="BS40" s="250"/>
      <c r="BT40" s="251"/>
      <c r="BU40" s="249"/>
      <c r="BV40" s="249"/>
      <c r="BW40" s="250"/>
      <c r="BX40" s="251"/>
      <c r="BY40" s="249"/>
      <c r="BZ40" s="249"/>
      <c r="CA40" s="250"/>
      <c r="CB40" s="251"/>
      <c r="CC40" s="249"/>
      <c r="CD40" s="249"/>
      <c r="CE40" s="250"/>
      <c r="CF40" s="435"/>
      <c r="CG40" s="435"/>
      <c r="CH40" s="435"/>
      <c r="CI40" s="435"/>
      <c r="CJ40" s="435"/>
      <c r="CK40" s="435"/>
      <c r="CL40" s="435"/>
      <c r="CM40" s="435"/>
      <c r="CN40" s="436">
        <f t="shared" si="3"/>
        <v>0</v>
      </c>
      <c r="CO40" s="436"/>
      <c r="CP40" s="436"/>
      <c r="CQ40" s="436"/>
      <c r="CR40" s="436"/>
      <c r="CS40" s="436"/>
    </row>
    <row r="41" spans="1:97" customFormat="1" ht="15.75" customHeight="1" x14ac:dyDescent="0.35">
      <c r="A41" s="212">
        <v>1.1111111111111112E-2</v>
      </c>
      <c r="B41" s="95">
        <f t="shared" si="2"/>
        <v>0.29166666666925367</v>
      </c>
      <c r="C41" s="214" t="str">
        <f>IF(ISNA(VLOOKUP(D41,[2]listing!$A$1:$E$80,4,FALSE)),"NN",VLOOKUP(D41,[2]listing!$A$1:$E$80,4,FALSE))</f>
        <v>NN</v>
      </c>
      <c r="D41" s="305"/>
      <c r="E41" s="300">
        <v>36526.625</v>
      </c>
      <c r="F41" s="298">
        <v>36526.947222222225</v>
      </c>
      <c r="G41" s="299">
        <v>4.1666666666666664E-2</v>
      </c>
      <c r="H41" s="222" t="str" cm="1">
        <f t="array" ref="H41">IF(SUMPRODUCT(--ISNUMBER(SEARCH(BOUTIQUES,D41))) &gt;0, "XC",IF(ISNUMBER(SEARCH("pool",D41)),"P",IF(ISNUMBER(SEARCH("int",D41)),"I",IF(ISNUMBER(SEARCH("HAP",$G$1))," "))))</f>
        <v xml:space="preserve"> </v>
      </c>
      <c r="I41" s="248"/>
      <c r="J41" s="249"/>
      <c r="K41" s="250"/>
      <c r="L41" s="251"/>
      <c r="M41" s="249"/>
      <c r="N41" s="249"/>
      <c r="O41" s="250"/>
      <c r="P41" s="251"/>
      <c r="Q41" s="249"/>
      <c r="R41" s="249"/>
      <c r="S41" s="250"/>
      <c r="T41" s="251"/>
      <c r="U41" s="249"/>
      <c r="V41" s="249"/>
      <c r="W41" s="250"/>
      <c r="X41" s="251"/>
      <c r="Y41" s="249"/>
      <c r="Z41" s="249"/>
      <c r="AA41" s="250"/>
      <c r="AB41" s="251"/>
      <c r="AC41" s="249"/>
      <c r="AD41" s="249"/>
      <c r="AE41" s="250"/>
      <c r="AF41" s="251"/>
      <c r="AG41" s="249"/>
      <c r="AH41" s="249"/>
      <c r="AI41" s="250"/>
      <c r="AJ41" s="251"/>
      <c r="AK41" s="249"/>
      <c r="AL41" s="249"/>
      <c r="AM41" s="250"/>
      <c r="AN41" s="251"/>
      <c r="AO41" s="249"/>
      <c r="AP41" s="249"/>
      <c r="AQ41" s="250"/>
      <c r="AR41" s="251"/>
      <c r="AS41" s="249"/>
      <c r="AT41" s="249"/>
      <c r="AU41" s="250"/>
      <c r="AV41" s="251"/>
      <c r="AW41" s="249"/>
      <c r="AX41" s="249"/>
      <c r="AY41" s="250"/>
      <c r="AZ41" s="251"/>
      <c r="BA41" s="249"/>
      <c r="BB41" s="249"/>
      <c r="BC41" s="250"/>
      <c r="BD41" s="251"/>
      <c r="BE41" s="249"/>
      <c r="BF41" s="249"/>
      <c r="BG41" s="250"/>
      <c r="BH41" s="251"/>
      <c r="BI41" s="249"/>
      <c r="BJ41" s="249"/>
      <c r="BK41" s="250"/>
      <c r="BL41" s="251"/>
      <c r="BM41" s="249"/>
      <c r="BN41" s="249"/>
      <c r="BO41" s="250"/>
      <c r="BP41" s="251"/>
      <c r="BQ41" s="249"/>
      <c r="BR41" s="249"/>
      <c r="BS41" s="250"/>
      <c r="BT41" s="251"/>
      <c r="BU41" s="249"/>
      <c r="BV41" s="249"/>
      <c r="BW41" s="250"/>
      <c r="BX41" s="251"/>
      <c r="BY41" s="249"/>
      <c r="BZ41" s="249"/>
      <c r="CA41" s="250"/>
      <c r="CB41" s="251"/>
      <c r="CC41" s="249"/>
      <c r="CD41" s="249"/>
      <c r="CE41" s="250"/>
      <c r="CF41" s="435"/>
      <c r="CG41" s="435"/>
      <c r="CH41" s="435"/>
      <c r="CI41" s="435"/>
      <c r="CJ41" s="435"/>
      <c r="CK41" s="435"/>
      <c r="CL41" s="435"/>
      <c r="CM41" s="435"/>
      <c r="CN41" s="436">
        <f t="shared" si="3"/>
        <v>0</v>
      </c>
      <c r="CO41" s="436"/>
      <c r="CP41" s="436"/>
      <c r="CQ41" s="436"/>
      <c r="CR41" s="436"/>
      <c r="CS41" s="436"/>
    </row>
    <row r="42" spans="1:97" customFormat="1" ht="15.75" customHeight="1" x14ac:dyDescent="0.35">
      <c r="A42" s="212">
        <v>1.1111111111111112E-2</v>
      </c>
      <c r="B42" s="95">
        <f t="shared" si="2"/>
        <v>0.29166666666925367</v>
      </c>
      <c r="C42" s="214" t="str">
        <f>IF(ISNA(VLOOKUP(D42,[2]listing!$A$1:$E$80,4,FALSE)),"NN",VLOOKUP(D42,[2]listing!$A$1:$E$80,4,FALSE))</f>
        <v>NN</v>
      </c>
      <c r="D42" s="305"/>
      <c r="E42" s="300">
        <v>36526.666666666664</v>
      </c>
      <c r="F42" s="298">
        <v>36526.988888888889</v>
      </c>
      <c r="G42" s="299">
        <v>4.1666666666666664E-2</v>
      </c>
      <c r="H42" s="222" t="str" cm="1">
        <f t="array" ref="H42">IF(SUMPRODUCT(--ISNUMBER(SEARCH(BOUTIQUES,D42))) &gt;0, "XC",IF(ISNUMBER(SEARCH("pool",D42)),"P",IF(ISNUMBER(SEARCH("int",D42)),"I",IF(ISNUMBER(SEARCH("HAP",$G$1))," "))))</f>
        <v xml:space="preserve"> </v>
      </c>
      <c r="I42" s="248"/>
      <c r="J42" s="249"/>
      <c r="K42" s="250"/>
      <c r="L42" s="251"/>
      <c r="M42" s="249"/>
      <c r="N42" s="249"/>
      <c r="O42" s="250"/>
      <c r="P42" s="251"/>
      <c r="Q42" s="249"/>
      <c r="R42" s="249"/>
      <c r="S42" s="250"/>
      <c r="T42" s="251"/>
      <c r="U42" s="249"/>
      <c r="V42" s="249"/>
      <c r="W42" s="250"/>
      <c r="X42" s="251"/>
      <c r="Y42" s="249"/>
      <c r="Z42" s="249"/>
      <c r="AA42" s="250"/>
      <c r="AB42" s="251"/>
      <c r="AC42" s="249"/>
      <c r="AD42" s="249"/>
      <c r="AE42" s="250"/>
      <c r="AF42" s="251"/>
      <c r="AG42" s="249"/>
      <c r="AH42" s="249"/>
      <c r="AI42" s="250"/>
      <c r="AJ42" s="251"/>
      <c r="AK42" s="249"/>
      <c r="AL42" s="249"/>
      <c r="AM42" s="250"/>
      <c r="AN42" s="251"/>
      <c r="AO42" s="249"/>
      <c r="AP42" s="249"/>
      <c r="AQ42" s="250"/>
      <c r="AR42" s="251"/>
      <c r="AS42" s="249"/>
      <c r="AT42" s="249"/>
      <c r="AU42" s="250"/>
      <c r="AV42" s="251"/>
      <c r="AW42" s="249"/>
      <c r="AX42" s="249"/>
      <c r="AY42" s="250"/>
      <c r="AZ42" s="251"/>
      <c r="BA42" s="249"/>
      <c r="BB42" s="249"/>
      <c r="BC42" s="250"/>
      <c r="BD42" s="251"/>
      <c r="BE42" s="249"/>
      <c r="BF42" s="249"/>
      <c r="BG42" s="250"/>
      <c r="BH42" s="251"/>
      <c r="BI42" s="249"/>
      <c r="BJ42" s="249"/>
      <c r="BK42" s="250"/>
      <c r="BL42" s="251"/>
      <c r="BM42" s="249"/>
      <c r="BN42" s="249"/>
      <c r="BO42" s="250"/>
      <c r="BP42" s="251"/>
      <c r="BQ42" s="249"/>
      <c r="BR42" s="249"/>
      <c r="BS42" s="250"/>
      <c r="BT42" s="251"/>
      <c r="BU42" s="249"/>
      <c r="BV42" s="249"/>
      <c r="BW42" s="250"/>
      <c r="BX42" s="251"/>
      <c r="BY42" s="249"/>
      <c r="BZ42" s="249"/>
      <c r="CA42" s="250"/>
      <c r="CB42" s="251"/>
      <c r="CC42" s="249"/>
      <c r="CD42" s="249"/>
      <c r="CE42" s="250"/>
      <c r="CF42" s="435"/>
      <c r="CG42" s="435"/>
      <c r="CH42" s="435"/>
      <c r="CI42" s="435"/>
      <c r="CJ42" s="435"/>
      <c r="CK42" s="435"/>
      <c r="CL42" s="435"/>
      <c r="CM42" s="435"/>
      <c r="CN42" s="436">
        <f t="shared" si="3"/>
        <v>0</v>
      </c>
      <c r="CO42" s="436"/>
      <c r="CP42" s="436"/>
      <c r="CQ42" s="436"/>
      <c r="CR42" s="436"/>
      <c r="CS42" s="436"/>
    </row>
    <row r="43" spans="1:97" customFormat="1" ht="15.75" customHeight="1" x14ac:dyDescent="0.35">
      <c r="A43" s="212">
        <v>1.1111111111111112E-2</v>
      </c>
      <c r="B43" s="95">
        <f t="shared" si="2"/>
        <v>0.29166666666197771</v>
      </c>
      <c r="C43" s="214" t="str">
        <f>IF(ISNA(VLOOKUP(D43,[2]listing!$A$1:$E$80,4,FALSE)),"NN",VLOOKUP(D43,[2]listing!$A$1:$E$80,4,FALSE))</f>
        <v>NN</v>
      </c>
      <c r="D43" s="305"/>
      <c r="E43" s="300">
        <v>36526.708333333336</v>
      </c>
      <c r="F43" s="298">
        <v>36527.030555555553</v>
      </c>
      <c r="G43" s="299">
        <v>4.1666666666666664E-2</v>
      </c>
      <c r="H43" s="222" t="str" cm="1">
        <f t="array" ref="H43">IF(SUMPRODUCT(--ISNUMBER(SEARCH(BOUTIQUES,D43))) &gt;0, "XC",IF(ISNUMBER(SEARCH("pool",D43)),"P",IF(ISNUMBER(SEARCH("int",D43)),"I",IF(ISNUMBER(SEARCH("HAP",$G$1))," "))))</f>
        <v xml:space="preserve"> </v>
      </c>
      <c r="I43" s="248"/>
      <c r="J43" s="249"/>
      <c r="K43" s="250"/>
      <c r="L43" s="251"/>
      <c r="M43" s="249"/>
      <c r="N43" s="249"/>
      <c r="O43" s="250"/>
      <c r="P43" s="251"/>
      <c r="Q43" s="249"/>
      <c r="R43" s="249"/>
      <c r="S43" s="250"/>
      <c r="T43" s="251"/>
      <c r="U43" s="249"/>
      <c r="V43" s="249"/>
      <c r="W43" s="250"/>
      <c r="X43" s="251"/>
      <c r="Y43" s="249"/>
      <c r="Z43" s="249"/>
      <c r="AA43" s="250"/>
      <c r="AB43" s="251"/>
      <c r="AC43" s="249"/>
      <c r="AD43" s="249"/>
      <c r="AE43" s="250"/>
      <c r="AF43" s="251"/>
      <c r="AG43" s="249"/>
      <c r="AH43" s="249"/>
      <c r="AI43" s="250"/>
      <c r="AJ43" s="251"/>
      <c r="AK43" s="249"/>
      <c r="AL43" s="249"/>
      <c r="AM43" s="250"/>
      <c r="AN43" s="251"/>
      <c r="AO43" s="249"/>
      <c r="AP43" s="249"/>
      <c r="AQ43" s="250"/>
      <c r="AR43" s="251"/>
      <c r="AS43" s="249"/>
      <c r="AT43" s="249"/>
      <c r="AU43" s="250"/>
      <c r="AV43" s="251"/>
      <c r="AW43" s="249"/>
      <c r="AX43" s="249"/>
      <c r="AY43" s="250"/>
      <c r="AZ43" s="251"/>
      <c r="BA43" s="249"/>
      <c r="BB43" s="249"/>
      <c r="BC43" s="250"/>
      <c r="BD43" s="251"/>
      <c r="BE43" s="249"/>
      <c r="BF43" s="249"/>
      <c r="BG43" s="250"/>
      <c r="BH43" s="251"/>
      <c r="BI43" s="249"/>
      <c r="BJ43" s="249"/>
      <c r="BK43" s="250"/>
      <c r="BL43" s="251"/>
      <c r="BM43" s="249"/>
      <c r="BN43" s="249"/>
      <c r="BO43" s="250"/>
      <c r="BP43" s="251"/>
      <c r="BQ43" s="249"/>
      <c r="BR43" s="249"/>
      <c r="BS43" s="250"/>
      <c r="BT43" s="251"/>
      <c r="BU43" s="249"/>
      <c r="BV43" s="249"/>
      <c r="BW43" s="250"/>
      <c r="BX43" s="251"/>
      <c r="BY43" s="249"/>
      <c r="BZ43" s="249"/>
      <c r="CA43" s="250"/>
      <c r="CB43" s="251"/>
      <c r="CC43" s="249"/>
      <c r="CD43" s="249"/>
      <c r="CE43" s="250"/>
      <c r="CF43" s="435"/>
      <c r="CG43" s="435"/>
      <c r="CH43" s="435"/>
      <c r="CI43" s="435"/>
      <c r="CJ43" s="435"/>
      <c r="CK43" s="435"/>
      <c r="CL43" s="435"/>
      <c r="CM43" s="435"/>
      <c r="CN43" s="436">
        <f t="shared" si="3"/>
        <v>0</v>
      </c>
      <c r="CO43" s="436"/>
      <c r="CP43" s="436"/>
      <c r="CQ43" s="436"/>
      <c r="CR43" s="436"/>
      <c r="CS43" s="436"/>
    </row>
    <row r="44" spans="1:97" customFormat="1" ht="15.75" customHeight="1" thickBot="1" x14ac:dyDescent="0.4">
      <c r="A44" s="212">
        <v>1.1111111111111112E-2</v>
      </c>
      <c r="B44" s="95">
        <f t="shared" si="2"/>
        <v>0.29166666666925367</v>
      </c>
      <c r="C44" s="214" t="str">
        <f>IF(ISNA(VLOOKUP(D44,[2]listing!$A$1:$E$80,4,FALSE)),"NN",VLOOKUP(D44,[2]listing!$A$1:$E$80,4,FALSE))</f>
        <v>NN</v>
      </c>
      <c r="D44" s="305"/>
      <c r="E44" s="300">
        <v>36526.75</v>
      </c>
      <c r="F44" s="298">
        <v>36527.072222222225</v>
      </c>
      <c r="G44" s="299">
        <v>4.1666666666666664E-2</v>
      </c>
      <c r="H44" s="222" t="str" cm="1">
        <f t="array" ref="H44">IF(SUMPRODUCT(--ISNUMBER(SEARCH(BOUTIQUES,D44))) &gt;0, "XC",IF(ISNUMBER(SEARCH("pool",D44)),"P",IF(ISNUMBER(SEARCH("int",D44)),"I",IF(ISNUMBER(SEARCH("HAP",$G$1))," "))))</f>
        <v xml:space="preserve"> </v>
      </c>
      <c r="I44" s="248"/>
      <c r="J44" s="249"/>
      <c r="K44" s="250"/>
      <c r="L44" s="251"/>
      <c r="M44" s="249"/>
      <c r="N44" s="249"/>
      <c r="O44" s="250"/>
      <c r="P44" s="251"/>
      <c r="Q44" s="249"/>
      <c r="R44" s="249"/>
      <c r="S44" s="250"/>
      <c r="T44" s="251"/>
      <c r="U44" s="249"/>
      <c r="V44" s="249"/>
      <c r="W44" s="250"/>
      <c r="X44" s="251"/>
      <c r="Y44" s="249"/>
      <c r="Z44" s="249"/>
      <c r="AA44" s="250"/>
      <c r="AB44" s="251"/>
      <c r="AC44" s="249"/>
      <c r="AD44" s="249"/>
      <c r="AE44" s="250"/>
      <c r="AF44" s="251"/>
      <c r="AG44" s="249"/>
      <c r="AH44" s="249"/>
      <c r="AI44" s="250"/>
      <c r="AJ44" s="251"/>
      <c r="AK44" s="249"/>
      <c r="AL44" s="249"/>
      <c r="AM44" s="250"/>
      <c r="AN44" s="251"/>
      <c r="AO44" s="249"/>
      <c r="AP44" s="249"/>
      <c r="AQ44" s="250"/>
      <c r="AR44" s="251"/>
      <c r="AS44" s="249"/>
      <c r="AT44" s="249"/>
      <c r="AU44" s="250"/>
      <c r="AV44" s="251"/>
      <c r="AW44" s="249"/>
      <c r="AX44" s="249"/>
      <c r="AY44" s="250"/>
      <c r="AZ44" s="251"/>
      <c r="BA44" s="249"/>
      <c r="BB44" s="249"/>
      <c r="BC44" s="250"/>
      <c r="BD44" s="251"/>
      <c r="BE44" s="249"/>
      <c r="BF44" s="249"/>
      <c r="BG44" s="250"/>
      <c r="BH44" s="251"/>
      <c r="BI44" s="249"/>
      <c r="BJ44" s="249"/>
      <c r="BK44" s="250"/>
      <c r="BL44" s="251"/>
      <c r="BM44" s="249"/>
      <c r="BN44" s="249"/>
      <c r="BO44" s="250"/>
      <c r="BP44" s="251"/>
      <c r="BQ44" s="249"/>
      <c r="BR44" s="249"/>
      <c r="BS44" s="250"/>
      <c r="BT44" s="251"/>
      <c r="BU44" s="249"/>
      <c r="BV44" s="249"/>
      <c r="BW44" s="250"/>
      <c r="BX44" s="251"/>
      <c r="BY44" s="249"/>
      <c r="BZ44" s="249"/>
      <c r="CA44" s="250"/>
      <c r="CB44" s="251"/>
      <c r="CC44" s="249"/>
      <c r="CD44" s="249"/>
      <c r="CE44" s="250"/>
      <c r="CF44" s="435"/>
      <c r="CG44" s="435"/>
      <c r="CH44" s="435"/>
      <c r="CI44" s="435"/>
      <c r="CJ44" s="435"/>
      <c r="CK44" s="435"/>
      <c r="CL44" s="435"/>
      <c r="CM44" s="435"/>
      <c r="CN44" s="436">
        <f t="shared" si="3"/>
        <v>0</v>
      </c>
      <c r="CO44" s="436"/>
      <c r="CP44" s="436"/>
      <c r="CQ44" s="436"/>
      <c r="CR44" s="436"/>
      <c r="CS44" s="436"/>
    </row>
    <row r="45" spans="1:97" customFormat="1" ht="15.75" hidden="1" customHeight="1" x14ac:dyDescent="0.35">
      <c r="A45" s="212">
        <v>1.1111111111111112E-2</v>
      </c>
      <c r="B45" s="95">
        <f t="shared" si="2"/>
        <v>0.29166666666925367</v>
      </c>
      <c r="C45" s="214" t="str">
        <f>IF(ISNA(VLOOKUP(D45,[2]listing!$A$1:$E$80,4,FALSE)),"NN",VLOOKUP(D45,[2]listing!$A$1:$E$80,4,FALSE))</f>
        <v>NN</v>
      </c>
      <c r="D45" s="305"/>
      <c r="E45" s="300">
        <v>36526.625</v>
      </c>
      <c r="F45" s="298">
        <v>36526.947222222225</v>
      </c>
      <c r="G45" s="299">
        <v>4.1666666666666664E-2</v>
      </c>
      <c r="H45" s="222" t="str" cm="1">
        <f t="array" ref="H45">IF(SUMPRODUCT(--ISNUMBER(SEARCH(BOUTIQUES,D45))) &gt;0, "XC",IF(ISNUMBER(SEARCH("pool",D45)),"P",IF(ISNUMBER(SEARCH("int",D45)),"I",IF(ISNUMBER(SEARCH("HAP",$G$1))," "))))</f>
        <v xml:space="preserve"> </v>
      </c>
      <c r="I45" s="248"/>
      <c r="J45" s="249"/>
      <c r="K45" s="250"/>
      <c r="L45" s="251"/>
      <c r="M45" s="249"/>
      <c r="N45" s="249"/>
      <c r="O45" s="250"/>
      <c r="P45" s="251"/>
      <c r="Q45" s="249"/>
      <c r="R45" s="249"/>
      <c r="S45" s="250"/>
      <c r="T45" s="251"/>
      <c r="U45" s="249"/>
      <c r="V45" s="249"/>
      <c r="W45" s="250"/>
      <c r="X45" s="251"/>
      <c r="Y45" s="249"/>
      <c r="Z45" s="249"/>
      <c r="AA45" s="250"/>
      <c r="AB45" s="251"/>
      <c r="AC45" s="249"/>
      <c r="AD45" s="249"/>
      <c r="AE45" s="250"/>
      <c r="AF45" s="251"/>
      <c r="AG45" s="249"/>
      <c r="AH45" s="249"/>
      <c r="AI45" s="250"/>
      <c r="AJ45" s="251"/>
      <c r="AK45" s="249"/>
      <c r="AL45" s="249"/>
      <c r="AM45" s="250"/>
      <c r="AN45" s="251"/>
      <c r="AO45" s="249"/>
      <c r="AP45" s="249"/>
      <c r="AQ45" s="250"/>
      <c r="AR45" s="251"/>
      <c r="AS45" s="249"/>
      <c r="AT45" s="249"/>
      <c r="AU45" s="250"/>
      <c r="AV45" s="251"/>
      <c r="AW45" s="249"/>
      <c r="AX45" s="249"/>
      <c r="AY45" s="250"/>
      <c r="AZ45" s="251"/>
      <c r="BA45" s="249"/>
      <c r="BB45" s="249"/>
      <c r="BC45" s="250"/>
      <c r="BD45" s="251"/>
      <c r="BE45" s="249"/>
      <c r="BF45" s="249"/>
      <c r="BG45" s="250"/>
      <c r="BH45" s="251"/>
      <c r="BI45" s="249"/>
      <c r="BJ45" s="249"/>
      <c r="BK45" s="250"/>
      <c r="BL45" s="251"/>
      <c r="BM45" s="249"/>
      <c r="BN45" s="249"/>
      <c r="BO45" s="250"/>
      <c r="BP45" s="251"/>
      <c r="BQ45" s="249"/>
      <c r="BR45" s="249"/>
      <c r="BS45" s="250"/>
      <c r="BT45" s="251"/>
      <c r="BU45" s="249"/>
      <c r="BV45" s="249"/>
      <c r="BW45" s="250"/>
      <c r="BX45" s="251"/>
      <c r="BY45" s="249"/>
      <c r="BZ45" s="249"/>
      <c r="CA45" s="250"/>
      <c r="CB45" s="251"/>
      <c r="CC45" s="249"/>
      <c r="CD45" s="249"/>
      <c r="CE45" s="250"/>
      <c r="CF45" s="435"/>
      <c r="CG45" s="435"/>
      <c r="CH45" s="435"/>
      <c r="CI45" s="435"/>
      <c r="CJ45" s="435"/>
      <c r="CK45" s="435"/>
      <c r="CL45" s="435"/>
      <c r="CM45" s="435"/>
      <c r="CN45" s="436">
        <f t="shared" si="3"/>
        <v>0</v>
      </c>
      <c r="CO45" s="436"/>
      <c r="CP45" s="436"/>
      <c r="CQ45" s="436"/>
      <c r="CR45" s="436"/>
      <c r="CS45" s="436"/>
    </row>
    <row r="46" spans="1:97" customFormat="1" ht="15.75" hidden="1" customHeight="1" x14ac:dyDescent="0.35">
      <c r="A46" s="212">
        <v>1.1111111111111112E-2</v>
      </c>
      <c r="B46" s="95">
        <f t="shared" si="2"/>
        <v>0.29166666666925367</v>
      </c>
      <c r="C46" s="214" t="str">
        <f>IF(ISNA(VLOOKUP(D46,[2]listing!$A$1:$E$80,4,FALSE)),"NN",VLOOKUP(D46,[2]listing!$A$1:$E$80,4,FALSE))</f>
        <v>NN</v>
      </c>
      <c r="D46" s="305"/>
      <c r="E46" s="300">
        <v>36526.625</v>
      </c>
      <c r="F46" s="298">
        <v>36526.947222222225</v>
      </c>
      <c r="G46" s="299">
        <v>4.1666666666666664E-2</v>
      </c>
      <c r="H46" s="222" t="str" cm="1">
        <f t="array" ref="H46">IF(SUMPRODUCT(--ISNUMBER(SEARCH(BOUTIQUES,D46))) &gt;0, "XC",IF(ISNUMBER(SEARCH("pool",D46)),"P",IF(ISNUMBER(SEARCH("int",D46)),"I",IF(ISNUMBER(SEARCH("HAP",$G$1))," "))))</f>
        <v xml:space="preserve"> </v>
      </c>
      <c r="I46" s="248"/>
      <c r="J46" s="249"/>
      <c r="K46" s="250"/>
      <c r="L46" s="251"/>
      <c r="M46" s="249"/>
      <c r="N46" s="249"/>
      <c r="O46" s="250"/>
      <c r="P46" s="251"/>
      <c r="Q46" s="249"/>
      <c r="R46" s="249"/>
      <c r="S46" s="250"/>
      <c r="T46" s="251"/>
      <c r="U46" s="249"/>
      <c r="V46" s="249"/>
      <c r="W46" s="250"/>
      <c r="X46" s="251"/>
      <c r="Y46" s="249"/>
      <c r="Z46" s="249"/>
      <c r="AA46" s="250"/>
      <c r="AB46" s="251"/>
      <c r="AC46" s="249"/>
      <c r="AD46" s="249"/>
      <c r="AE46" s="250"/>
      <c r="AF46" s="251"/>
      <c r="AG46" s="249"/>
      <c r="AH46" s="249"/>
      <c r="AI46" s="250"/>
      <c r="AJ46" s="251"/>
      <c r="AK46" s="249"/>
      <c r="AL46" s="249"/>
      <c r="AM46" s="250"/>
      <c r="AN46" s="251"/>
      <c r="AO46" s="249"/>
      <c r="AP46" s="249"/>
      <c r="AQ46" s="250"/>
      <c r="AR46" s="251"/>
      <c r="AS46" s="249"/>
      <c r="AT46" s="249"/>
      <c r="AU46" s="250"/>
      <c r="AV46" s="251"/>
      <c r="AW46" s="249"/>
      <c r="AX46" s="249"/>
      <c r="AY46" s="250"/>
      <c r="AZ46" s="251"/>
      <c r="BA46" s="249"/>
      <c r="BB46" s="249"/>
      <c r="BC46" s="250"/>
      <c r="BD46" s="251"/>
      <c r="BE46" s="249"/>
      <c r="BF46" s="249"/>
      <c r="BG46" s="250"/>
      <c r="BH46" s="251"/>
      <c r="BI46" s="249"/>
      <c r="BJ46" s="249"/>
      <c r="BK46" s="250"/>
      <c r="BL46" s="251"/>
      <c r="BM46" s="249"/>
      <c r="BN46" s="249"/>
      <c r="BO46" s="250"/>
      <c r="BP46" s="251"/>
      <c r="BQ46" s="249"/>
      <c r="BR46" s="249"/>
      <c r="BS46" s="250"/>
      <c r="BT46" s="251"/>
      <c r="BU46" s="249"/>
      <c r="BV46" s="249"/>
      <c r="BW46" s="250"/>
      <c r="BX46" s="251"/>
      <c r="BY46" s="249"/>
      <c r="BZ46" s="249"/>
      <c r="CA46" s="250"/>
      <c r="CB46" s="251"/>
      <c r="CC46" s="249"/>
      <c r="CD46" s="249"/>
      <c r="CE46" s="250"/>
      <c r="CF46" s="435"/>
      <c r="CG46" s="435"/>
      <c r="CH46" s="435"/>
      <c r="CI46" s="435"/>
      <c r="CJ46" s="435"/>
      <c r="CK46" s="435"/>
      <c r="CL46" s="435"/>
      <c r="CM46" s="435"/>
      <c r="CN46" s="436">
        <f t="shared" si="3"/>
        <v>0</v>
      </c>
      <c r="CO46" s="436"/>
      <c r="CP46" s="436"/>
      <c r="CQ46" s="436"/>
      <c r="CR46" s="436"/>
      <c r="CS46" s="436"/>
    </row>
    <row r="47" spans="1:97" customFormat="1" ht="15.75" hidden="1" customHeight="1" x14ac:dyDescent="0.35">
      <c r="A47" s="212">
        <v>1.1111111111111112E-2</v>
      </c>
      <c r="B47" s="95">
        <f t="shared" si="2"/>
        <v>0.29166666666925367</v>
      </c>
      <c r="C47" s="214" t="str">
        <f>IF(ISNA(VLOOKUP(D47,[2]listing!$A$1:$E$80,4,FALSE)),"NN",VLOOKUP(D47,[2]listing!$A$1:$E$80,4,FALSE))</f>
        <v>NN</v>
      </c>
      <c r="D47" s="305"/>
      <c r="E47" s="300">
        <v>36526.625</v>
      </c>
      <c r="F47" s="298">
        <v>36526.947222222225</v>
      </c>
      <c r="G47" s="299">
        <v>4.1666666666666664E-2</v>
      </c>
      <c r="H47" s="222" t="str" cm="1">
        <f t="array" ref="H47">IF(SUMPRODUCT(--ISNUMBER(SEARCH(BOUTIQUES,D47))) &gt;0, "XC",IF(ISNUMBER(SEARCH("pool",D47)),"P",IF(ISNUMBER(SEARCH("int",D47)),"I",IF(ISNUMBER(SEARCH("HAP",$G$1))," "))))</f>
        <v xml:space="preserve"> </v>
      </c>
      <c r="I47" s="248"/>
      <c r="J47" s="249"/>
      <c r="K47" s="250"/>
      <c r="L47" s="251"/>
      <c r="M47" s="249"/>
      <c r="N47" s="249"/>
      <c r="O47" s="250"/>
      <c r="P47" s="251"/>
      <c r="Q47" s="249"/>
      <c r="R47" s="249"/>
      <c r="S47" s="250"/>
      <c r="T47" s="251"/>
      <c r="U47" s="249"/>
      <c r="V47" s="249"/>
      <c r="W47" s="250"/>
      <c r="X47" s="251"/>
      <c r="Y47" s="249"/>
      <c r="Z47" s="249"/>
      <c r="AA47" s="250"/>
      <c r="AB47" s="251"/>
      <c r="AC47" s="249"/>
      <c r="AD47" s="249"/>
      <c r="AE47" s="250"/>
      <c r="AF47" s="251"/>
      <c r="AG47" s="249"/>
      <c r="AH47" s="249"/>
      <c r="AI47" s="250"/>
      <c r="AJ47" s="251"/>
      <c r="AK47" s="249"/>
      <c r="AL47" s="249"/>
      <c r="AM47" s="250"/>
      <c r="AN47" s="251"/>
      <c r="AO47" s="249"/>
      <c r="AP47" s="249"/>
      <c r="AQ47" s="250"/>
      <c r="AR47" s="251"/>
      <c r="AS47" s="249"/>
      <c r="AT47" s="249"/>
      <c r="AU47" s="250"/>
      <c r="AV47" s="251"/>
      <c r="AW47" s="249"/>
      <c r="AX47" s="249"/>
      <c r="AY47" s="250"/>
      <c r="AZ47" s="251"/>
      <c r="BA47" s="249"/>
      <c r="BB47" s="249"/>
      <c r="BC47" s="250"/>
      <c r="BD47" s="251"/>
      <c r="BE47" s="249"/>
      <c r="BF47" s="249"/>
      <c r="BG47" s="250"/>
      <c r="BH47" s="251"/>
      <c r="BI47" s="249"/>
      <c r="BJ47" s="249"/>
      <c r="BK47" s="250"/>
      <c r="BL47" s="251"/>
      <c r="BM47" s="249"/>
      <c r="BN47" s="249"/>
      <c r="BO47" s="250"/>
      <c r="BP47" s="251"/>
      <c r="BQ47" s="249"/>
      <c r="BR47" s="249"/>
      <c r="BS47" s="250"/>
      <c r="BT47" s="251"/>
      <c r="BU47" s="249"/>
      <c r="BV47" s="249"/>
      <c r="BW47" s="250"/>
      <c r="BX47" s="251"/>
      <c r="BY47" s="249"/>
      <c r="BZ47" s="249"/>
      <c r="CA47" s="250"/>
      <c r="CB47" s="251"/>
      <c r="CC47" s="249"/>
      <c r="CD47" s="249"/>
      <c r="CE47" s="250"/>
      <c r="CF47" s="435"/>
      <c r="CG47" s="435"/>
      <c r="CH47" s="435"/>
      <c r="CI47" s="435"/>
      <c r="CJ47" s="435"/>
      <c r="CK47" s="435"/>
      <c r="CL47" s="435"/>
      <c r="CM47" s="435"/>
      <c r="CN47" s="436">
        <f t="shared" si="3"/>
        <v>0</v>
      </c>
      <c r="CO47" s="436"/>
      <c r="CP47" s="436"/>
      <c r="CQ47" s="436"/>
      <c r="CR47" s="436"/>
      <c r="CS47" s="436"/>
    </row>
    <row r="48" spans="1:97" customFormat="1" ht="15.75" hidden="1" customHeight="1" x14ac:dyDescent="0.35">
      <c r="A48" s="212">
        <v>1.1111111111111112E-2</v>
      </c>
      <c r="B48" s="95">
        <f t="shared" si="2"/>
        <v>0.29166666666925367</v>
      </c>
      <c r="C48" s="214" t="str">
        <f>IF(ISNA(VLOOKUP(D48,[2]listing!$A$1:$E$80,4,FALSE)),"NN",VLOOKUP(D48,[2]listing!$A$1:$E$80,4,FALSE))</f>
        <v>NN</v>
      </c>
      <c r="D48" s="305"/>
      <c r="E48" s="300">
        <v>36526.625</v>
      </c>
      <c r="F48" s="298">
        <v>36526.947222222225</v>
      </c>
      <c r="G48" s="299">
        <v>4.1666666666666664E-2</v>
      </c>
      <c r="H48" s="222" t="str" cm="1">
        <f t="array" ref="H48">IF(SUMPRODUCT(--ISNUMBER(SEARCH(BOUTIQUES,D48))) &gt;0, "XC",IF(ISNUMBER(SEARCH("pool",D48)),"P",IF(ISNUMBER(SEARCH("int",D48)),"I",IF(ISNUMBER(SEARCH("HAP",$G$1))," "))))</f>
        <v xml:space="preserve"> </v>
      </c>
      <c r="I48" s="248"/>
      <c r="J48" s="249"/>
      <c r="K48" s="250"/>
      <c r="L48" s="251"/>
      <c r="M48" s="249"/>
      <c r="N48" s="249"/>
      <c r="O48" s="250"/>
      <c r="P48" s="251"/>
      <c r="Q48" s="249"/>
      <c r="R48" s="249"/>
      <c r="S48" s="250"/>
      <c r="T48" s="251"/>
      <c r="U48" s="249"/>
      <c r="V48" s="249"/>
      <c r="W48" s="250"/>
      <c r="X48" s="251"/>
      <c r="Y48" s="249"/>
      <c r="Z48" s="249"/>
      <c r="AA48" s="250"/>
      <c r="AB48" s="251"/>
      <c r="AC48" s="249"/>
      <c r="AD48" s="249"/>
      <c r="AE48" s="250"/>
      <c r="AF48" s="251"/>
      <c r="AG48" s="249"/>
      <c r="AH48" s="249"/>
      <c r="AI48" s="250"/>
      <c r="AJ48" s="251"/>
      <c r="AK48" s="249"/>
      <c r="AL48" s="249"/>
      <c r="AM48" s="250"/>
      <c r="AN48" s="251"/>
      <c r="AO48" s="249"/>
      <c r="AP48" s="249"/>
      <c r="AQ48" s="250"/>
      <c r="AR48" s="251"/>
      <c r="AS48" s="249"/>
      <c r="AT48" s="249"/>
      <c r="AU48" s="250"/>
      <c r="AV48" s="251"/>
      <c r="AW48" s="249"/>
      <c r="AX48" s="249"/>
      <c r="AY48" s="250"/>
      <c r="AZ48" s="251"/>
      <c r="BA48" s="249"/>
      <c r="BB48" s="249"/>
      <c r="BC48" s="250"/>
      <c r="BD48" s="251"/>
      <c r="BE48" s="249"/>
      <c r="BF48" s="249"/>
      <c r="BG48" s="250"/>
      <c r="BH48" s="251"/>
      <c r="BI48" s="249"/>
      <c r="BJ48" s="249"/>
      <c r="BK48" s="250"/>
      <c r="BL48" s="251"/>
      <c r="BM48" s="249"/>
      <c r="BN48" s="249"/>
      <c r="BO48" s="250"/>
      <c r="BP48" s="251"/>
      <c r="BQ48" s="249"/>
      <c r="BR48" s="249"/>
      <c r="BS48" s="250"/>
      <c r="BT48" s="251"/>
      <c r="BU48" s="249"/>
      <c r="BV48" s="249"/>
      <c r="BW48" s="250"/>
      <c r="BX48" s="251"/>
      <c r="BY48" s="249"/>
      <c r="BZ48" s="249"/>
      <c r="CA48" s="250"/>
      <c r="CB48" s="251"/>
      <c r="CC48" s="249"/>
      <c r="CD48" s="249"/>
      <c r="CE48" s="250"/>
      <c r="CF48" s="435"/>
      <c r="CG48" s="435"/>
      <c r="CH48" s="435"/>
      <c r="CI48" s="435"/>
      <c r="CJ48" s="435"/>
      <c r="CK48" s="435"/>
      <c r="CL48" s="435"/>
      <c r="CM48" s="435"/>
      <c r="CN48" s="436">
        <f t="shared" si="3"/>
        <v>0</v>
      </c>
      <c r="CO48" s="436"/>
      <c r="CP48" s="436"/>
      <c r="CQ48" s="436"/>
      <c r="CR48" s="436"/>
      <c r="CS48" s="436"/>
    </row>
    <row r="49" spans="1:97" customFormat="1" ht="15.75" hidden="1" customHeight="1" x14ac:dyDescent="0.35">
      <c r="A49" s="212">
        <v>1.1111111111111112E-2</v>
      </c>
      <c r="B49" s="95">
        <f t="shared" si="2"/>
        <v>0.29166666666925367</v>
      </c>
      <c r="C49" s="214" t="str">
        <f>IF(ISNA(VLOOKUP(D49,[2]listing!$A$1:$E$80,4,FALSE)),"NN",VLOOKUP(D49,[2]listing!$A$1:$E$80,4,FALSE))</f>
        <v>NN</v>
      </c>
      <c r="D49" s="305"/>
      <c r="E49" s="300">
        <v>36526.625</v>
      </c>
      <c r="F49" s="298">
        <v>36526.947222222225</v>
      </c>
      <c r="G49" s="299">
        <v>4.1666666666666664E-2</v>
      </c>
      <c r="H49" s="222" t="str" cm="1">
        <f t="array" ref="H49">IF(SUMPRODUCT(--ISNUMBER(SEARCH(BOUTIQUES,D49))) &gt;0, "XC",IF(ISNUMBER(SEARCH("pool",D49)),"P",IF(ISNUMBER(SEARCH("int",D49)),"I",IF(ISNUMBER(SEARCH("HAP",$G$1))," "))))</f>
        <v xml:space="preserve"> </v>
      </c>
      <c r="I49" s="248"/>
      <c r="J49" s="249"/>
      <c r="K49" s="250"/>
      <c r="L49" s="251"/>
      <c r="M49" s="249"/>
      <c r="N49" s="249"/>
      <c r="O49" s="250"/>
      <c r="P49" s="251"/>
      <c r="Q49" s="249"/>
      <c r="R49" s="249"/>
      <c r="S49" s="250"/>
      <c r="T49" s="251"/>
      <c r="U49" s="249"/>
      <c r="V49" s="249"/>
      <c r="W49" s="250"/>
      <c r="X49" s="251"/>
      <c r="Y49" s="249"/>
      <c r="Z49" s="249"/>
      <c r="AA49" s="250"/>
      <c r="AB49" s="251"/>
      <c r="AC49" s="249"/>
      <c r="AD49" s="249"/>
      <c r="AE49" s="250"/>
      <c r="AF49" s="251"/>
      <c r="AG49" s="249"/>
      <c r="AH49" s="249"/>
      <c r="AI49" s="250"/>
      <c r="AJ49" s="251"/>
      <c r="AK49" s="249"/>
      <c r="AL49" s="249"/>
      <c r="AM49" s="250"/>
      <c r="AN49" s="251"/>
      <c r="AO49" s="249"/>
      <c r="AP49" s="249"/>
      <c r="AQ49" s="250"/>
      <c r="AR49" s="251"/>
      <c r="AS49" s="249"/>
      <c r="AT49" s="249"/>
      <c r="AU49" s="250"/>
      <c r="AV49" s="251"/>
      <c r="AW49" s="249"/>
      <c r="AX49" s="249"/>
      <c r="AY49" s="250"/>
      <c r="AZ49" s="251"/>
      <c r="BA49" s="249"/>
      <c r="BB49" s="249"/>
      <c r="BC49" s="250"/>
      <c r="BD49" s="251"/>
      <c r="BE49" s="249"/>
      <c r="BF49" s="249"/>
      <c r="BG49" s="250"/>
      <c r="BH49" s="251"/>
      <c r="BI49" s="249"/>
      <c r="BJ49" s="249"/>
      <c r="BK49" s="250"/>
      <c r="BL49" s="251"/>
      <c r="BM49" s="249"/>
      <c r="BN49" s="249"/>
      <c r="BO49" s="250"/>
      <c r="BP49" s="251"/>
      <c r="BQ49" s="249"/>
      <c r="BR49" s="249"/>
      <c r="BS49" s="250"/>
      <c r="BT49" s="251"/>
      <c r="BU49" s="249"/>
      <c r="BV49" s="249"/>
      <c r="BW49" s="250"/>
      <c r="BX49" s="251"/>
      <c r="BY49" s="249"/>
      <c r="BZ49" s="249"/>
      <c r="CA49" s="250"/>
      <c r="CB49" s="251"/>
      <c r="CC49" s="249"/>
      <c r="CD49" s="249"/>
      <c r="CE49" s="250"/>
      <c r="CF49" s="435"/>
      <c r="CG49" s="435"/>
      <c r="CH49" s="435"/>
      <c r="CI49" s="435"/>
      <c r="CJ49" s="435"/>
      <c r="CK49" s="435"/>
      <c r="CL49" s="435"/>
      <c r="CM49" s="435"/>
      <c r="CN49" s="436">
        <f t="shared" si="3"/>
        <v>0</v>
      </c>
      <c r="CO49" s="436"/>
      <c r="CP49" s="436"/>
      <c r="CQ49" s="436"/>
      <c r="CR49" s="436"/>
      <c r="CS49" s="436"/>
    </row>
    <row r="50" spans="1:97" customFormat="1" ht="15.75" hidden="1" customHeight="1" x14ac:dyDescent="0.35">
      <c r="A50" s="212">
        <v>1.1111111111111112E-2</v>
      </c>
      <c r="B50" s="95">
        <f t="shared" si="2"/>
        <v>0.29166666666925367</v>
      </c>
      <c r="C50" s="214" t="str">
        <f>IF(ISNA(VLOOKUP(D50,[2]listing!$A$1:$E$80,4,FALSE)),"NN",VLOOKUP(D50,[2]listing!$A$1:$E$80,4,FALSE))</f>
        <v>NN</v>
      </c>
      <c r="D50" s="305"/>
      <c r="E50" s="300">
        <v>36526.625</v>
      </c>
      <c r="F50" s="298">
        <v>36526.947222222225</v>
      </c>
      <c r="G50" s="299">
        <v>4.1666666666666664E-2</v>
      </c>
      <c r="H50" s="222" t="str" cm="1">
        <f t="array" ref="H50">IF(SUMPRODUCT(--ISNUMBER(SEARCH(BOUTIQUES,D50))) &gt;0, "XC",IF(ISNUMBER(SEARCH("pool",D50)),"P",IF(ISNUMBER(SEARCH("int",D50)),"I",IF(ISNUMBER(SEARCH("HAP",$G$1))," "))))</f>
        <v xml:space="preserve"> </v>
      </c>
      <c r="I50" s="248"/>
      <c r="J50" s="249"/>
      <c r="K50" s="250"/>
      <c r="L50" s="251"/>
      <c r="M50" s="249"/>
      <c r="N50" s="249"/>
      <c r="O50" s="250"/>
      <c r="P50" s="251"/>
      <c r="Q50" s="249"/>
      <c r="R50" s="249"/>
      <c r="S50" s="250"/>
      <c r="T50" s="251"/>
      <c r="U50" s="249"/>
      <c r="V50" s="249"/>
      <c r="W50" s="250"/>
      <c r="X50" s="251"/>
      <c r="Y50" s="249"/>
      <c r="Z50" s="249"/>
      <c r="AA50" s="250"/>
      <c r="AB50" s="251"/>
      <c r="AC50" s="249"/>
      <c r="AD50" s="249"/>
      <c r="AE50" s="250"/>
      <c r="AF50" s="251"/>
      <c r="AG50" s="249"/>
      <c r="AH50" s="249"/>
      <c r="AI50" s="250"/>
      <c r="AJ50" s="251"/>
      <c r="AK50" s="249"/>
      <c r="AL50" s="249"/>
      <c r="AM50" s="250"/>
      <c r="AN50" s="251"/>
      <c r="AO50" s="249"/>
      <c r="AP50" s="249"/>
      <c r="AQ50" s="250"/>
      <c r="AR50" s="251"/>
      <c r="AS50" s="249"/>
      <c r="AT50" s="249"/>
      <c r="AU50" s="250"/>
      <c r="AV50" s="251"/>
      <c r="AW50" s="249"/>
      <c r="AX50" s="249"/>
      <c r="AY50" s="250"/>
      <c r="AZ50" s="251"/>
      <c r="BA50" s="249"/>
      <c r="BB50" s="249"/>
      <c r="BC50" s="250"/>
      <c r="BD50" s="251"/>
      <c r="BE50" s="249"/>
      <c r="BF50" s="249"/>
      <c r="BG50" s="250"/>
      <c r="BH50" s="251"/>
      <c r="BI50" s="249"/>
      <c r="BJ50" s="249"/>
      <c r="BK50" s="250"/>
      <c r="BL50" s="251"/>
      <c r="BM50" s="249"/>
      <c r="BN50" s="249"/>
      <c r="BO50" s="250"/>
      <c r="BP50" s="251"/>
      <c r="BQ50" s="249"/>
      <c r="BR50" s="249"/>
      <c r="BS50" s="250"/>
      <c r="BT50" s="251"/>
      <c r="BU50" s="249"/>
      <c r="BV50" s="249"/>
      <c r="BW50" s="250"/>
      <c r="BX50" s="251"/>
      <c r="BY50" s="249"/>
      <c r="BZ50" s="249"/>
      <c r="CA50" s="250"/>
      <c r="CB50" s="251"/>
      <c r="CC50" s="249"/>
      <c r="CD50" s="249"/>
      <c r="CE50" s="250"/>
      <c r="CF50" s="435"/>
      <c r="CG50" s="435"/>
      <c r="CH50" s="435"/>
      <c r="CI50" s="435"/>
      <c r="CJ50" s="435"/>
      <c r="CK50" s="435"/>
      <c r="CL50" s="435"/>
      <c r="CM50" s="435"/>
      <c r="CN50" s="436">
        <f t="shared" si="3"/>
        <v>0</v>
      </c>
      <c r="CO50" s="436"/>
      <c r="CP50" s="436"/>
      <c r="CQ50" s="436"/>
      <c r="CR50" s="436"/>
      <c r="CS50" s="436"/>
    </row>
    <row r="51" spans="1:97" customFormat="1" ht="15.75" hidden="1" customHeight="1" x14ac:dyDescent="0.35">
      <c r="A51" s="212">
        <v>1.1111111111111112E-2</v>
      </c>
      <c r="B51" s="95">
        <f t="shared" si="2"/>
        <v>0.29166666666925367</v>
      </c>
      <c r="C51" s="214" t="str">
        <f>IF(ISNA(VLOOKUP(D51,[2]listing!$A$1:$E$80,4,FALSE)),"NN",VLOOKUP(D51,[2]listing!$A$1:$E$80,4,FALSE))</f>
        <v>NN</v>
      </c>
      <c r="D51" s="305"/>
      <c r="E51" s="300">
        <v>36526.625</v>
      </c>
      <c r="F51" s="298">
        <v>36526.947222222225</v>
      </c>
      <c r="G51" s="299">
        <v>4.1666666666666664E-2</v>
      </c>
      <c r="H51" s="222" t="str" cm="1">
        <f t="array" ref="H51">IF(SUMPRODUCT(--ISNUMBER(SEARCH(BOUTIQUES,D51))) &gt;0, "XC",IF(ISNUMBER(SEARCH("pool",D51)),"P",IF(ISNUMBER(SEARCH("int",D51)),"I",IF(ISNUMBER(SEARCH("HAP",$G$1))," "))))</f>
        <v xml:space="preserve"> </v>
      </c>
      <c r="I51" s="248"/>
      <c r="J51" s="249"/>
      <c r="K51" s="250"/>
      <c r="L51" s="251"/>
      <c r="M51" s="249"/>
      <c r="N51" s="249"/>
      <c r="O51" s="250"/>
      <c r="P51" s="251"/>
      <c r="Q51" s="249"/>
      <c r="R51" s="249"/>
      <c r="S51" s="250"/>
      <c r="T51" s="251"/>
      <c r="U51" s="249"/>
      <c r="V51" s="249"/>
      <c r="W51" s="250"/>
      <c r="X51" s="251"/>
      <c r="Y51" s="249"/>
      <c r="Z51" s="249"/>
      <c r="AA51" s="250"/>
      <c r="AB51" s="251"/>
      <c r="AC51" s="249"/>
      <c r="AD51" s="249"/>
      <c r="AE51" s="250"/>
      <c r="AF51" s="251"/>
      <c r="AG51" s="249"/>
      <c r="AH51" s="249"/>
      <c r="AI51" s="250"/>
      <c r="AJ51" s="251"/>
      <c r="AK51" s="249"/>
      <c r="AL51" s="249"/>
      <c r="AM51" s="250"/>
      <c r="AN51" s="251"/>
      <c r="AO51" s="249"/>
      <c r="AP51" s="249"/>
      <c r="AQ51" s="250"/>
      <c r="AR51" s="251"/>
      <c r="AS51" s="249"/>
      <c r="AT51" s="249"/>
      <c r="AU51" s="250"/>
      <c r="AV51" s="251"/>
      <c r="AW51" s="249"/>
      <c r="AX51" s="249"/>
      <c r="AY51" s="250"/>
      <c r="AZ51" s="251"/>
      <c r="BA51" s="249"/>
      <c r="BB51" s="249"/>
      <c r="BC51" s="250"/>
      <c r="BD51" s="251"/>
      <c r="BE51" s="249"/>
      <c r="BF51" s="249"/>
      <c r="BG51" s="250"/>
      <c r="BH51" s="251"/>
      <c r="BI51" s="249"/>
      <c r="BJ51" s="249"/>
      <c r="BK51" s="250"/>
      <c r="BL51" s="251"/>
      <c r="BM51" s="249"/>
      <c r="BN51" s="249"/>
      <c r="BO51" s="250"/>
      <c r="BP51" s="251"/>
      <c r="BQ51" s="249"/>
      <c r="BR51" s="249"/>
      <c r="BS51" s="250"/>
      <c r="BT51" s="251"/>
      <c r="BU51" s="249"/>
      <c r="BV51" s="249"/>
      <c r="BW51" s="250"/>
      <c r="BX51" s="251"/>
      <c r="BY51" s="249"/>
      <c r="BZ51" s="249"/>
      <c r="CA51" s="250"/>
      <c r="CB51" s="251"/>
      <c r="CC51" s="249"/>
      <c r="CD51" s="249"/>
      <c r="CE51" s="250"/>
      <c r="CF51" s="435"/>
      <c r="CG51" s="435"/>
      <c r="CH51" s="435"/>
      <c r="CI51" s="435"/>
      <c r="CJ51" s="435"/>
      <c r="CK51" s="435"/>
      <c r="CL51" s="435"/>
      <c r="CM51" s="435"/>
      <c r="CN51" s="436">
        <f t="shared" si="3"/>
        <v>0</v>
      </c>
      <c r="CO51" s="436"/>
      <c r="CP51" s="436"/>
      <c r="CQ51" s="436"/>
      <c r="CR51" s="436"/>
      <c r="CS51" s="436"/>
    </row>
    <row r="52" spans="1:97" customFormat="1" ht="15.75" hidden="1" customHeight="1" x14ac:dyDescent="0.35">
      <c r="A52" s="212">
        <v>1.1111111111111112E-2</v>
      </c>
      <c r="B52" s="95">
        <f t="shared" si="2"/>
        <v>0.29166666666925367</v>
      </c>
      <c r="C52" s="214" t="str">
        <f>IF(ISNA(VLOOKUP(D52,[2]listing!$A$1:$E$80,4,FALSE)),"NN",VLOOKUP(D52,[2]listing!$A$1:$E$80,4,FALSE))</f>
        <v>NN</v>
      </c>
      <c r="D52" s="305"/>
      <c r="E52" s="300">
        <v>36526.625</v>
      </c>
      <c r="F52" s="298">
        <v>36526.947222222225</v>
      </c>
      <c r="G52" s="299">
        <v>4.1666666666666664E-2</v>
      </c>
      <c r="H52" s="222" t="str" cm="1">
        <f t="array" ref="H52">IF(SUMPRODUCT(--ISNUMBER(SEARCH(BOUTIQUES,D52))) &gt;0, "XC",IF(ISNUMBER(SEARCH("pool",D52)),"P",IF(ISNUMBER(SEARCH("int",D52)),"I",IF(ISNUMBER(SEARCH("HAP",$G$1))," "))))</f>
        <v xml:space="preserve"> </v>
      </c>
      <c r="I52" s="248"/>
      <c r="J52" s="249"/>
      <c r="K52" s="250"/>
      <c r="L52" s="251"/>
      <c r="M52" s="249"/>
      <c r="N52" s="249"/>
      <c r="O52" s="250"/>
      <c r="P52" s="251"/>
      <c r="Q52" s="249"/>
      <c r="R52" s="249"/>
      <c r="S52" s="250"/>
      <c r="T52" s="251"/>
      <c r="U52" s="249"/>
      <c r="V52" s="249"/>
      <c r="W52" s="250"/>
      <c r="X52" s="251"/>
      <c r="Y52" s="249"/>
      <c r="Z52" s="249"/>
      <c r="AA52" s="250"/>
      <c r="AB52" s="251"/>
      <c r="AC52" s="249"/>
      <c r="AD52" s="249"/>
      <c r="AE52" s="250"/>
      <c r="AF52" s="251"/>
      <c r="AG52" s="249"/>
      <c r="AH52" s="249"/>
      <c r="AI52" s="250"/>
      <c r="AJ52" s="251"/>
      <c r="AK52" s="249"/>
      <c r="AL52" s="249"/>
      <c r="AM52" s="250"/>
      <c r="AN52" s="251"/>
      <c r="AO52" s="249"/>
      <c r="AP52" s="249"/>
      <c r="AQ52" s="250"/>
      <c r="AR52" s="251"/>
      <c r="AS52" s="249"/>
      <c r="AT52" s="249"/>
      <c r="AU52" s="250"/>
      <c r="AV52" s="251"/>
      <c r="AW52" s="249"/>
      <c r="AX52" s="249"/>
      <c r="AY52" s="250"/>
      <c r="AZ52" s="251"/>
      <c r="BA52" s="249"/>
      <c r="BB52" s="249"/>
      <c r="BC52" s="250"/>
      <c r="BD52" s="251"/>
      <c r="BE52" s="249"/>
      <c r="BF52" s="249"/>
      <c r="BG52" s="250"/>
      <c r="BH52" s="251"/>
      <c r="BI52" s="249"/>
      <c r="BJ52" s="249"/>
      <c r="BK52" s="250"/>
      <c r="BL52" s="251"/>
      <c r="BM52" s="249"/>
      <c r="BN52" s="249"/>
      <c r="BO52" s="250"/>
      <c r="BP52" s="251"/>
      <c r="BQ52" s="249"/>
      <c r="BR52" s="249"/>
      <c r="BS52" s="250"/>
      <c r="BT52" s="251"/>
      <c r="BU52" s="249"/>
      <c r="BV52" s="249"/>
      <c r="BW52" s="250"/>
      <c r="BX52" s="251"/>
      <c r="BY52" s="249"/>
      <c r="BZ52" s="249"/>
      <c r="CA52" s="250"/>
      <c r="CB52" s="251"/>
      <c r="CC52" s="249"/>
      <c r="CD52" s="249"/>
      <c r="CE52" s="250"/>
      <c r="CF52" s="435"/>
      <c r="CG52" s="435"/>
      <c r="CH52" s="435"/>
      <c r="CI52" s="435"/>
      <c r="CJ52" s="435"/>
      <c r="CK52" s="435"/>
      <c r="CL52" s="435"/>
      <c r="CM52" s="435"/>
      <c r="CN52" s="436">
        <f t="shared" si="3"/>
        <v>0</v>
      </c>
      <c r="CO52" s="436"/>
      <c r="CP52" s="436"/>
      <c r="CQ52" s="436"/>
      <c r="CR52" s="436"/>
      <c r="CS52" s="436"/>
    </row>
    <row r="53" spans="1:97" customFormat="1" ht="15.75" hidden="1" customHeight="1" x14ac:dyDescent="0.35">
      <c r="A53" s="212">
        <v>1.1111111111111112E-2</v>
      </c>
      <c r="B53" s="95">
        <f t="shared" si="2"/>
        <v>0.29166666666925367</v>
      </c>
      <c r="C53" s="214" t="str">
        <f>IF(ISNA(VLOOKUP(D53,[2]listing!$A$1:$E$80,4,FALSE)),"NN",VLOOKUP(D53,[2]listing!$A$1:$E$80,4,FALSE))</f>
        <v>NN</v>
      </c>
      <c r="D53" s="305"/>
      <c r="E53" s="300">
        <v>36526.625</v>
      </c>
      <c r="F53" s="298">
        <v>36526.947222222225</v>
      </c>
      <c r="G53" s="299">
        <v>4.1666666666666664E-2</v>
      </c>
      <c r="H53" s="222" t="str" cm="1">
        <f t="array" ref="H53">IF(SUMPRODUCT(--ISNUMBER(SEARCH(BOUTIQUES,D53))) &gt;0, "XC",IF(ISNUMBER(SEARCH("pool",D53)),"P",IF(ISNUMBER(SEARCH("int",D53)),"I",IF(ISNUMBER(SEARCH("HAP",$G$1))," "))))</f>
        <v xml:space="preserve"> </v>
      </c>
      <c r="I53" s="248"/>
      <c r="J53" s="249"/>
      <c r="K53" s="250"/>
      <c r="L53" s="251"/>
      <c r="M53" s="249"/>
      <c r="N53" s="249"/>
      <c r="O53" s="250"/>
      <c r="P53" s="251"/>
      <c r="Q53" s="249"/>
      <c r="R53" s="249"/>
      <c r="S53" s="250"/>
      <c r="T53" s="251"/>
      <c r="U53" s="249"/>
      <c r="V53" s="249"/>
      <c r="W53" s="250"/>
      <c r="X53" s="251"/>
      <c r="Y53" s="249"/>
      <c r="Z53" s="249"/>
      <c r="AA53" s="250"/>
      <c r="AB53" s="251"/>
      <c r="AC53" s="249"/>
      <c r="AD53" s="249"/>
      <c r="AE53" s="250"/>
      <c r="AF53" s="251"/>
      <c r="AG53" s="249"/>
      <c r="AH53" s="249"/>
      <c r="AI53" s="250"/>
      <c r="AJ53" s="251"/>
      <c r="AK53" s="249"/>
      <c r="AL53" s="249"/>
      <c r="AM53" s="250"/>
      <c r="AN53" s="251"/>
      <c r="AO53" s="249"/>
      <c r="AP53" s="249"/>
      <c r="AQ53" s="250"/>
      <c r="AR53" s="251"/>
      <c r="AS53" s="249"/>
      <c r="AT53" s="249"/>
      <c r="AU53" s="250"/>
      <c r="AV53" s="251"/>
      <c r="AW53" s="249"/>
      <c r="AX53" s="249"/>
      <c r="AY53" s="250"/>
      <c r="AZ53" s="251"/>
      <c r="BA53" s="249"/>
      <c r="BB53" s="249"/>
      <c r="BC53" s="250"/>
      <c r="BD53" s="251"/>
      <c r="BE53" s="249"/>
      <c r="BF53" s="249"/>
      <c r="BG53" s="250"/>
      <c r="BH53" s="251"/>
      <c r="BI53" s="249"/>
      <c r="BJ53" s="249"/>
      <c r="BK53" s="250"/>
      <c r="BL53" s="251"/>
      <c r="BM53" s="249"/>
      <c r="BN53" s="249"/>
      <c r="BO53" s="250"/>
      <c r="BP53" s="251"/>
      <c r="BQ53" s="249"/>
      <c r="BR53" s="249"/>
      <c r="BS53" s="250"/>
      <c r="BT53" s="251"/>
      <c r="BU53" s="249"/>
      <c r="BV53" s="249"/>
      <c r="BW53" s="250"/>
      <c r="BX53" s="251"/>
      <c r="BY53" s="249"/>
      <c r="BZ53" s="249"/>
      <c r="CA53" s="250"/>
      <c r="CB53" s="251"/>
      <c r="CC53" s="249"/>
      <c r="CD53" s="249"/>
      <c r="CE53" s="250"/>
      <c r="CF53" s="435"/>
      <c r="CG53" s="435"/>
      <c r="CH53" s="435"/>
      <c r="CI53" s="435"/>
      <c r="CJ53" s="435"/>
      <c r="CK53" s="435"/>
      <c r="CL53" s="435"/>
      <c r="CM53" s="435"/>
      <c r="CN53" s="436">
        <f t="shared" si="3"/>
        <v>0</v>
      </c>
      <c r="CO53" s="436"/>
      <c r="CP53" s="436"/>
      <c r="CQ53" s="436"/>
      <c r="CR53" s="436"/>
      <c r="CS53" s="436"/>
    </row>
    <row r="54" spans="1:97" customFormat="1" ht="15.75" hidden="1" customHeight="1" x14ac:dyDescent="0.35">
      <c r="A54" s="212">
        <v>1.1111111111111112E-2</v>
      </c>
      <c r="B54" s="95">
        <f t="shared" si="2"/>
        <v>0.29166666666925367</v>
      </c>
      <c r="C54" s="214" t="str">
        <f>IF(ISNA(VLOOKUP(D54,[2]listing!$A$1:$E$80,4,FALSE)),"NN",VLOOKUP(D54,[2]listing!$A$1:$E$80,4,FALSE))</f>
        <v>NN</v>
      </c>
      <c r="D54" s="305"/>
      <c r="E54" s="300">
        <v>36526.625</v>
      </c>
      <c r="F54" s="298">
        <v>36526.947222222225</v>
      </c>
      <c r="G54" s="299">
        <v>4.1666666666666664E-2</v>
      </c>
      <c r="H54" s="222" t="str" cm="1">
        <f t="array" ref="H54">IF(SUMPRODUCT(--ISNUMBER(SEARCH(BOUTIQUES,D54))) &gt;0, "XC",IF(ISNUMBER(SEARCH("pool",D54)),"P",IF(ISNUMBER(SEARCH("int",D54)),"I",IF(ISNUMBER(SEARCH("HAP",$G$1))," "))))</f>
        <v xml:space="preserve"> </v>
      </c>
      <c r="I54" s="248"/>
      <c r="J54" s="249"/>
      <c r="K54" s="250"/>
      <c r="L54" s="251"/>
      <c r="M54" s="249"/>
      <c r="N54" s="249"/>
      <c r="O54" s="250"/>
      <c r="P54" s="251"/>
      <c r="Q54" s="249"/>
      <c r="R54" s="249"/>
      <c r="S54" s="250"/>
      <c r="T54" s="251"/>
      <c r="U54" s="249"/>
      <c r="V54" s="249"/>
      <c r="W54" s="250"/>
      <c r="X54" s="251"/>
      <c r="Y54" s="249"/>
      <c r="Z54" s="249"/>
      <c r="AA54" s="250"/>
      <c r="AB54" s="251"/>
      <c r="AC54" s="249"/>
      <c r="AD54" s="249"/>
      <c r="AE54" s="250"/>
      <c r="AF54" s="251"/>
      <c r="AG54" s="249"/>
      <c r="AH54" s="249"/>
      <c r="AI54" s="250"/>
      <c r="AJ54" s="251"/>
      <c r="AK54" s="249"/>
      <c r="AL54" s="249"/>
      <c r="AM54" s="250"/>
      <c r="AN54" s="251"/>
      <c r="AO54" s="249"/>
      <c r="AP54" s="249"/>
      <c r="AQ54" s="250"/>
      <c r="AR54" s="251"/>
      <c r="AS54" s="249"/>
      <c r="AT54" s="249"/>
      <c r="AU54" s="250"/>
      <c r="AV54" s="251"/>
      <c r="AW54" s="249"/>
      <c r="AX54" s="249"/>
      <c r="AY54" s="250"/>
      <c r="AZ54" s="251"/>
      <c r="BA54" s="249"/>
      <c r="BB54" s="249"/>
      <c r="BC54" s="250"/>
      <c r="BD54" s="251"/>
      <c r="BE54" s="249"/>
      <c r="BF54" s="249"/>
      <c r="BG54" s="250"/>
      <c r="BH54" s="251"/>
      <c r="BI54" s="249"/>
      <c r="BJ54" s="249"/>
      <c r="BK54" s="250"/>
      <c r="BL54" s="251"/>
      <c r="BM54" s="249"/>
      <c r="BN54" s="249"/>
      <c r="BO54" s="250"/>
      <c r="BP54" s="251"/>
      <c r="BQ54" s="249"/>
      <c r="BR54" s="249"/>
      <c r="BS54" s="250"/>
      <c r="BT54" s="251"/>
      <c r="BU54" s="249"/>
      <c r="BV54" s="249"/>
      <c r="BW54" s="250"/>
      <c r="BX54" s="251"/>
      <c r="BY54" s="249"/>
      <c r="BZ54" s="249"/>
      <c r="CA54" s="250"/>
      <c r="CB54" s="251"/>
      <c r="CC54" s="249"/>
      <c r="CD54" s="249"/>
      <c r="CE54" s="250"/>
      <c r="CF54" s="416"/>
      <c r="CG54" s="417"/>
      <c r="CH54" s="417"/>
      <c r="CI54" s="418"/>
      <c r="CJ54" s="416"/>
      <c r="CK54" s="417"/>
      <c r="CL54" s="417"/>
      <c r="CM54" s="418"/>
      <c r="CN54" s="422">
        <f t="shared" si="3"/>
        <v>0</v>
      </c>
      <c r="CO54" s="423"/>
      <c r="CP54" s="423"/>
      <c r="CQ54" s="423"/>
      <c r="CR54" s="423"/>
      <c r="CS54" s="424"/>
    </row>
    <row r="55" spans="1:97" customFormat="1" ht="15.75" hidden="1" customHeight="1" x14ac:dyDescent="0.35">
      <c r="A55" s="212">
        <v>1.1111111111111112E-2</v>
      </c>
      <c r="B55" s="95">
        <f t="shared" si="2"/>
        <v>0.29166666666925367</v>
      </c>
      <c r="C55" s="214" t="str">
        <f>IF(ISNA(VLOOKUP(D55,[2]listing!$A$1:$E$80,4,FALSE)),"NN",VLOOKUP(D55,[2]listing!$A$1:$E$80,4,FALSE))</f>
        <v>NN</v>
      </c>
      <c r="D55" s="305"/>
      <c r="E55" s="300">
        <v>36526.625</v>
      </c>
      <c r="F55" s="298">
        <v>36526.947222222225</v>
      </c>
      <c r="G55" s="299">
        <v>4.1666666666666664E-2</v>
      </c>
      <c r="H55" s="222" t="str" cm="1">
        <f t="array" ref="H55">IF(SUMPRODUCT(--ISNUMBER(SEARCH(BOUTIQUES,D55))) &gt;0, "XC",IF(ISNUMBER(SEARCH("pool",D55)),"P",IF(ISNUMBER(SEARCH("int",D55)),"I",IF(ISNUMBER(SEARCH("HAP",$G$1))," "))))</f>
        <v xml:space="preserve"> </v>
      </c>
      <c r="I55" s="248"/>
      <c r="J55" s="249"/>
      <c r="K55" s="250"/>
      <c r="L55" s="251"/>
      <c r="M55" s="249"/>
      <c r="N55" s="249"/>
      <c r="O55" s="250"/>
      <c r="P55" s="251"/>
      <c r="Q55" s="249"/>
      <c r="R55" s="249"/>
      <c r="S55" s="250"/>
      <c r="T55" s="251"/>
      <c r="U55" s="249"/>
      <c r="V55" s="249"/>
      <c r="W55" s="250"/>
      <c r="X55" s="251"/>
      <c r="Y55" s="249"/>
      <c r="Z55" s="249"/>
      <c r="AA55" s="250"/>
      <c r="AB55" s="251"/>
      <c r="AC55" s="249"/>
      <c r="AD55" s="249"/>
      <c r="AE55" s="250"/>
      <c r="AF55" s="251"/>
      <c r="AG55" s="249"/>
      <c r="AH55" s="249"/>
      <c r="AI55" s="250"/>
      <c r="AJ55" s="251"/>
      <c r="AK55" s="249"/>
      <c r="AL55" s="249"/>
      <c r="AM55" s="250"/>
      <c r="AN55" s="251"/>
      <c r="AO55" s="249"/>
      <c r="AP55" s="249"/>
      <c r="AQ55" s="250"/>
      <c r="AR55" s="251"/>
      <c r="AS55" s="249"/>
      <c r="AT55" s="249"/>
      <c r="AU55" s="250"/>
      <c r="AV55" s="251"/>
      <c r="AW55" s="249"/>
      <c r="AX55" s="249"/>
      <c r="AY55" s="250"/>
      <c r="AZ55" s="251"/>
      <c r="BA55" s="249"/>
      <c r="BB55" s="249"/>
      <c r="BC55" s="250"/>
      <c r="BD55" s="251"/>
      <c r="BE55" s="249"/>
      <c r="BF55" s="249"/>
      <c r="BG55" s="250"/>
      <c r="BH55" s="251"/>
      <c r="BI55" s="249"/>
      <c r="BJ55" s="249"/>
      <c r="BK55" s="250"/>
      <c r="BL55" s="251"/>
      <c r="BM55" s="249"/>
      <c r="BN55" s="249"/>
      <c r="BO55" s="250"/>
      <c r="BP55" s="251"/>
      <c r="BQ55" s="249"/>
      <c r="BR55" s="249"/>
      <c r="BS55" s="250"/>
      <c r="BT55" s="251"/>
      <c r="BU55" s="249"/>
      <c r="BV55" s="249"/>
      <c r="BW55" s="250"/>
      <c r="BX55" s="251"/>
      <c r="BY55" s="249"/>
      <c r="BZ55" s="249"/>
      <c r="CA55" s="250"/>
      <c r="CB55" s="251"/>
      <c r="CC55" s="249"/>
      <c r="CD55" s="249"/>
      <c r="CE55" s="250"/>
      <c r="CF55" s="435"/>
      <c r="CG55" s="435"/>
      <c r="CH55" s="435"/>
      <c r="CI55" s="435"/>
      <c r="CJ55" s="435"/>
      <c r="CK55" s="435"/>
      <c r="CL55" s="435"/>
      <c r="CM55" s="435"/>
      <c r="CN55" s="436">
        <f t="shared" si="3"/>
        <v>0</v>
      </c>
      <c r="CO55" s="436"/>
      <c r="CP55" s="436"/>
      <c r="CQ55" s="436"/>
      <c r="CR55" s="436"/>
      <c r="CS55" s="436"/>
    </row>
    <row r="56" spans="1:97" customFormat="1" ht="15.75" hidden="1" customHeight="1" x14ac:dyDescent="0.35">
      <c r="A56" s="212">
        <v>1.1111111111111112E-2</v>
      </c>
      <c r="B56" s="95">
        <f t="shared" si="2"/>
        <v>0.29166666666925367</v>
      </c>
      <c r="C56" s="214" t="str">
        <f>IF(ISNA(VLOOKUP(D56,[2]listing!$A$1:$E$80,4,FALSE)),"NN",VLOOKUP(D56,[2]listing!$A$1:$E$80,4,FALSE))</f>
        <v>NN</v>
      </c>
      <c r="D56" s="305"/>
      <c r="E56" s="300">
        <v>36526.625</v>
      </c>
      <c r="F56" s="298">
        <v>36526.947222222225</v>
      </c>
      <c r="G56" s="299">
        <v>4.1666666666666664E-2</v>
      </c>
      <c r="H56" s="222" t="str" cm="1">
        <f t="array" ref="H56">IF(SUMPRODUCT(--ISNUMBER(SEARCH(BOUTIQUES,D56))) &gt;0, "XC",IF(ISNUMBER(SEARCH("pool",D56)),"P",IF(ISNUMBER(SEARCH("int",D56)),"I",IF(ISNUMBER(SEARCH("HAP",$G$1))," "))))</f>
        <v xml:space="preserve"> </v>
      </c>
      <c r="I56" s="248"/>
      <c r="J56" s="249"/>
      <c r="K56" s="250"/>
      <c r="L56" s="251"/>
      <c r="M56" s="249"/>
      <c r="N56" s="249"/>
      <c r="O56" s="250"/>
      <c r="P56" s="251"/>
      <c r="Q56" s="249"/>
      <c r="R56" s="249"/>
      <c r="S56" s="250"/>
      <c r="T56" s="251"/>
      <c r="U56" s="249"/>
      <c r="V56" s="249"/>
      <c r="W56" s="250"/>
      <c r="X56" s="251"/>
      <c r="Y56" s="249"/>
      <c r="Z56" s="249"/>
      <c r="AA56" s="250"/>
      <c r="AB56" s="251"/>
      <c r="AC56" s="249"/>
      <c r="AD56" s="249"/>
      <c r="AE56" s="250"/>
      <c r="AF56" s="251"/>
      <c r="AG56" s="249"/>
      <c r="AH56" s="249"/>
      <c r="AI56" s="250"/>
      <c r="AJ56" s="251"/>
      <c r="AK56" s="249"/>
      <c r="AL56" s="249"/>
      <c r="AM56" s="250"/>
      <c r="AN56" s="251"/>
      <c r="AO56" s="249"/>
      <c r="AP56" s="249"/>
      <c r="AQ56" s="250"/>
      <c r="AR56" s="251"/>
      <c r="AS56" s="249"/>
      <c r="AT56" s="249"/>
      <c r="AU56" s="250"/>
      <c r="AV56" s="251"/>
      <c r="AW56" s="249"/>
      <c r="AX56" s="249"/>
      <c r="AY56" s="250"/>
      <c r="AZ56" s="251"/>
      <c r="BA56" s="249"/>
      <c r="BB56" s="249"/>
      <c r="BC56" s="250"/>
      <c r="BD56" s="251"/>
      <c r="BE56" s="249"/>
      <c r="BF56" s="249"/>
      <c r="BG56" s="250"/>
      <c r="BH56" s="251"/>
      <c r="BI56" s="249"/>
      <c r="BJ56" s="249"/>
      <c r="BK56" s="250"/>
      <c r="BL56" s="251"/>
      <c r="BM56" s="249"/>
      <c r="BN56" s="249"/>
      <c r="BO56" s="250"/>
      <c r="BP56" s="251"/>
      <c r="BQ56" s="249"/>
      <c r="BR56" s="249"/>
      <c r="BS56" s="250"/>
      <c r="BT56" s="251"/>
      <c r="BU56" s="249"/>
      <c r="BV56" s="249"/>
      <c r="BW56" s="250"/>
      <c r="BX56" s="251"/>
      <c r="BY56" s="249"/>
      <c r="BZ56" s="249"/>
      <c r="CA56" s="250"/>
      <c r="CB56" s="251"/>
      <c r="CC56" s="249"/>
      <c r="CD56" s="249"/>
      <c r="CE56" s="250"/>
      <c r="CF56" s="435"/>
      <c r="CG56" s="435"/>
      <c r="CH56" s="435"/>
      <c r="CI56" s="435"/>
      <c r="CJ56" s="435"/>
      <c r="CK56" s="435"/>
      <c r="CL56" s="435"/>
      <c r="CM56" s="435"/>
      <c r="CN56" s="436">
        <f t="shared" si="3"/>
        <v>0</v>
      </c>
      <c r="CO56" s="436"/>
      <c r="CP56" s="436"/>
      <c r="CQ56" s="436"/>
      <c r="CR56" s="436"/>
      <c r="CS56" s="436"/>
    </row>
    <row r="57" spans="1:97" customFormat="1" ht="15.75" hidden="1" customHeight="1" x14ac:dyDescent="0.35">
      <c r="A57" s="212">
        <v>1.1111111111111112E-2</v>
      </c>
      <c r="B57" s="95">
        <f t="shared" si="2"/>
        <v>0.29166666666925367</v>
      </c>
      <c r="C57" s="214" t="str">
        <f>IF(ISNA(VLOOKUP(D57,[2]listing!$A$1:$E$80,4,FALSE)),"NN",VLOOKUP(D57,[2]listing!$A$1:$E$80,4,FALSE))</f>
        <v>NN</v>
      </c>
      <c r="D57" s="305"/>
      <c r="E57" s="300">
        <v>36526.625</v>
      </c>
      <c r="F57" s="298">
        <v>36526.947222222225</v>
      </c>
      <c r="G57" s="299">
        <v>4.1666666666666664E-2</v>
      </c>
      <c r="H57" s="222" t="str" cm="1">
        <f t="array" ref="H57">IF(SUMPRODUCT(--ISNUMBER(SEARCH(BOUTIQUES,D57))) &gt;0, "XC",IF(ISNUMBER(SEARCH("pool",D57)),"P",IF(ISNUMBER(SEARCH("int",D57)),"I",IF(ISNUMBER(SEARCH("HAP",$G$1))," "))))</f>
        <v xml:space="preserve"> </v>
      </c>
      <c r="I57" s="248"/>
      <c r="J57" s="249"/>
      <c r="K57" s="250"/>
      <c r="L57" s="251"/>
      <c r="M57" s="249"/>
      <c r="N57" s="249"/>
      <c r="O57" s="250"/>
      <c r="P57" s="251"/>
      <c r="Q57" s="249"/>
      <c r="R57" s="249"/>
      <c r="S57" s="250"/>
      <c r="T57" s="251"/>
      <c r="U57" s="249"/>
      <c r="V57" s="249"/>
      <c r="W57" s="250"/>
      <c r="X57" s="251"/>
      <c r="Y57" s="249"/>
      <c r="Z57" s="249"/>
      <c r="AA57" s="250"/>
      <c r="AB57" s="251"/>
      <c r="AC57" s="249"/>
      <c r="AD57" s="249"/>
      <c r="AE57" s="250"/>
      <c r="AF57" s="251"/>
      <c r="AG57" s="249"/>
      <c r="AH57" s="249"/>
      <c r="AI57" s="250"/>
      <c r="AJ57" s="251"/>
      <c r="AK57" s="249"/>
      <c r="AL57" s="249"/>
      <c r="AM57" s="250"/>
      <c r="AN57" s="251"/>
      <c r="AO57" s="249"/>
      <c r="AP57" s="249"/>
      <c r="AQ57" s="250"/>
      <c r="AR57" s="251"/>
      <c r="AS57" s="249"/>
      <c r="AT57" s="249"/>
      <c r="AU57" s="250"/>
      <c r="AV57" s="251"/>
      <c r="AW57" s="249"/>
      <c r="AX57" s="249"/>
      <c r="AY57" s="250"/>
      <c r="AZ57" s="251"/>
      <c r="BA57" s="249"/>
      <c r="BB57" s="249"/>
      <c r="BC57" s="250"/>
      <c r="BD57" s="251"/>
      <c r="BE57" s="249"/>
      <c r="BF57" s="249"/>
      <c r="BG57" s="250"/>
      <c r="BH57" s="251"/>
      <c r="BI57" s="249"/>
      <c r="BJ57" s="249"/>
      <c r="BK57" s="250"/>
      <c r="BL57" s="251"/>
      <c r="BM57" s="249"/>
      <c r="BN57" s="249"/>
      <c r="BO57" s="250"/>
      <c r="BP57" s="251"/>
      <c r="BQ57" s="249"/>
      <c r="BR57" s="249"/>
      <c r="BS57" s="250"/>
      <c r="BT57" s="251"/>
      <c r="BU57" s="249"/>
      <c r="BV57" s="249"/>
      <c r="BW57" s="250"/>
      <c r="BX57" s="251"/>
      <c r="BY57" s="249"/>
      <c r="BZ57" s="249"/>
      <c r="CA57" s="250"/>
      <c r="CB57" s="251"/>
      <c r="CC57" s="249"/>
      <c r="CD57" s="249"/>
      <c r="CE57" s="250"/>
      <c r="CF57" s="435"/>
      <c r="CG57" s="435"/>
      <c r="CH57" s="435"/>
      <c r="CI57" s="435"/>
      <c r="CJ57" s="435"/>
      <c r="CK57" s="435"/>
      <c r="CL57" s="435"/>
      <c r="CM57" s="435"/>
      <c r="CN57" s="436">
        <f t="shared" si="3"/>
        <v>0</v>
      </c>
      <c r="CO57" s="436"/>
      <c r="CP57" s="436"/>
      <c r="CQ57" s="436"/>
      <c r="CR57" s="436"/>
      <c r="CS57" s="436"/>
    </row>
    <row r="58" spans="1:97" customFormat="1" ht="15.75" hidden="1" customHeight="1" x14ac:dyDescent="0.35">
      <c r="A58" s="212">
        <v>1.1111111111111112E-2</v>
      </c>
      <c r="B58" s="95">
        <f t="shared" si="2"/>
        <v>0.29166666666925367</v>
      </c>
      <c r="C58" s="214" t="str">
        <f>IF(ISNA(VLOOKUP(D58,[2]listing!$A$1:$E$80,4,FALSE)),"NN",VLOOKUP(D58,[2]listing!$A$1:$E$80,4,FALSE))</f>
        <v>NN</v>
      </c>
      <c r="D58" s="305"/>
      <c r="E58" s="300">
        <v>36526.625</v>
      </c>
      <c r="F58" s="298">
        <v>36526.947222222225</v>
      </c>
      <c r="G58" s="299">
        <v>4.1666666666666664E-2</v>
      </c>
      <c r="H58" s="222" t="str" cm="1">
        <f t="array" ref="H58">IF(SUMPRODUCT(--ISNUMBER(SEARCH(BOUTIQUES,D58))) &gt;0, "XC",IF(ISNUMBER(SEARCH("pool",D58)),"P",IF(ISNUMBER(SEARCH("int",D58)),"I",IF(ISNUMBER(SEARCH("HAP",$G$1))," "))))</f>
        <v xml:space="preserve"> </v>
      </c>
      <c r="I58" s="248"/>
      <c r="J58" s="249"/>
      <c r="K58" s="250"/>
      <c r="L58" s="251"/>
      <c r="M58" s="249"/>
      <c r="N58" s="249"/>
      <c r="O58" s="250"/>
      <c r="P58" s="251"/>
      <c r="Q58" s="249"/>
      <c r="R58" s="249"/>
      <c r="S58" s="250"/>
      <c r="T58" s="251"/>
      <c r="U58" s="249"/>
      <c r="V58" s="249"/>
      <c r="W58" s="250"/>
      <c r="X58" s="251"/>
      <c r="Y58" s="249"/>
      <c r="Z58" s="249"/>
      <c r="AA58" s="250"/>
      <c r="AB58" s="251"/>
      <c r="AC58" s="249"/>
      <c r="AD58" s="249"/>
      <c r="AE58" s="250"/>
      <c r="AF58" s="251"/>
      <c r="AG58" s="249"/>
      <c r="AH58" s="249"/>
      <c r="AI58" s="250"/>
      <c r="AJ58" s="251"/>
      <c r="AK58" s="249"/>
      <c r="AL58" s="249"/>
      <c r="AM58" s="250"/>
      <c r="AN58" s="251"/>
      <c r="AO58" s="249"/>
      <c r="AP58" s="249"/>
      <c r="AQ58" s="250"/>
      <c r="AR58" s="251"/>
      <c r="AS58" s="249"/>
      <c r="AT58" s="249"/>
      <c r="AU58" s="250"/>
      <c r="AV58" s="251"/>
      <c r="AW58" s="249"/>
      <c r="AX58" s="249"/>
      <c r="AY58" s="250"/>
      <c r="AZ58" s="251"/>
      <c r="BA58" s="249"/>
      <c r="BB58" s="249"/>
      <c r="BC58" s="250"/>
      <c r="BD58" s="251"/>
      <c r="BE58" s="249"/>
      <c r="BF58" s="249"/>
      <c r="BG58" s="250"/>
      <c r="BH58" s="251"/>
      <c r="BI58" s="249"/>
      <c r="BJ58" s="249"/>
      <c r="BK58" s="250"/>
      <c r="BL58" s="251"/>
      <c r="BM58" s="249"/>
      <c r="BN58" s="249"/>
      <c r="BO58" s="250"/>
      <c r="BP58" s="251"/>
      <c r="BQ58" s="249"/>
      <c r="BR58" s="249"/>
      <c r="BS58" s="250"/>
      <c r="BT58" s="251"/>
      <c r="BU58" s="249"/>
      <c r="BV58" s="249"/>
      <c r="BW58" s="250"/>
      <c r="BX58" s="251"/>
      <c r="BY58" s="249"/>
      <c r="BZ58" s="249"/>
      <c r="CA58" s="250"/>
      <c r="CB58" s="251"/>
      <c r="CC58" s="249"/>
      <c r="CD58" s="249"/>
      <c r="CE58" s="250"/>
      <c r="CF58" s="435"/>
      <c r="CG58" s="435"/>
      <c r="CH58" s="435"/>
      <c r="CI58" s="435"/>
      <c r="CJ58" s="435"/>
      <c r="CK58" s="435"/>
      <c r="CL58" s="435"/>
      <c r="CM58" s="435"/>
      <c r="CN58" s="436">
        <f t="shared" si="3"/>
        <v>0</v>
      </c>
      <c r="CO58" s="436"/>
      <c r="CP58" s="436"/>
      <c r="CQ58" s="436"/>
      <c r="CR58" s="436"/>
      <c r="CS58" s="436"/>
    </row>
    <row r="59" spans="1:97" customFormat="1" ht="15.75" hidden="1" customHeight="1" x14ac:dyDescent="0.35">
      <c r="A59" s="212">
        <v>1.1111111111111112E-2</v>
      </c>
      <c r="B59" s="95">
        <f t="shared" si="2"/>
        <v>0.29166666666925367</v>
      </c>
      <c r="C59" s="214" t="str">
        <f>IF(ISNA(VLOOKUP(D59,[2]listing!$A$1:$E$80,4,FALSE)),"NN",VLOOKUP(D59,[2]listing!$A$1:$E$80,4,FALSE))</f>
        <v>NN</v>
      </c>
      <c r="D59" s="305"/>
      <c r="E59" s="300">
        <v>36526.625</v>
      </c>
      <c r="F59" s="298">
        <v>36526.947222222225</v>
      </c>
      <c r="G59" s="299">
        <v>4.1666666666666664E-2</v>
      </c>
      <c r="H59" s="222" t="str" cm="1">
        <f t="array" ref="H59">IF(SUMPRODUCT(--ISNUMBER(SEARCH(BOUTIQUES,D59))) &gt;0, "XC",IF(ISNUMBER(SEARCH("pool",D59)),"P",IF(ISNUMBER(SEARCH("int",D59)),"I",IF(ISNUMBER(SEARCH("HAP",$G$1))," "))))</f>
        <v xml:space="preserve"> </v>
      </c>
      <c r="I59" s="248"/>
      <c r="J59" s="249"/>
      <c r="K59" s="250"/>
      <c r="L59" s="251"/>
      <c r="M59" s="249"/>
      <c r="N59" s="249"/>
      <c r="O59" s="250"/>
      <c r="P59" s="251"/>
      <c r="Q59" s="249"/>
      <c r="R59" s="249"/>
      <c r="S59" s="250"/>
      <c r="T59" s="251"/>
      <c r="U59" s="249"/>
      <c r="V59" s="249"/>
      <c r="W59" s="250"/>
      <c r="X59" s="251"/>
      <c r="Y59" s="249"/>
      <c r="Z59" s="249"/>
      <c r="AA59" s="250"/>
      <c r="AB59" s="251"/>
      <c r="AC59" s="249"/>
      <c r="AD59" s="249"/>
      <c r="AE59" s="250"/>
      <c r="AF59" s="251"/>
      <c r="AG59" s="249"/>
      <c r="AH59" s="249"/>
      <c r="AI59" s="250"/>
      <c r="AJ59" s="251"/>
      <c r="AK59" s="249"/>
      <c r="AL59" s="249"/>
      <c r="AM59" s="250"/>
      <c r="AN59" s="251"/>
      <c r="AO59" s="249"/>
      <c r="AP59" s="249"/>
      <c r="AQ59" s="250"/>
      <c r="AR59" s="251"/>
      <c r="AS59" s="249"/>
      <c r="AT59" s="249"/>
      <c r="AU59" s="250"/>
      <c r="AV59" s="251"/>
      <c r="AW59" s="249"/>
      <c r="AX59" s="249"/>
      <c r="AY59" s="250"/>
      <c r="AZ59" s="251"/>
      <c r="BA59" s="249"/>
      <c r="BB59" s="249"/>
      <c r="BC59" s="250"/>
      <c r="BD59" s="251"/>
      <c r="BE59" s="249"/>
      <c r="BF59" s="249"/>
      <c r="BG59" s="250"/>
      <c r="BH59" s="251"/>
      <c r="BI59" s="249"/>
      <c r="BJ59" s="249"/>
      <c r="BK59" s="250"/>
      <c r="BL59" s="251"/>
      <c r="BM59" s="249"/>
      <c r="BN59" s="249"/>
      <c r="BO59" s="250"/>
      <c r="BP59" s="251"/>
      <c r="BQ59" s="249"/>
      <c r="BR59" s="249"/>
      <c r="BS59" s="250"/>
      <c r="BT59" s="251"/>
      <c r="BU59" s="249"/>
      <c r="BV59" s="249"/>
      <c r="BW59" s="250"/>
      <c r="BX59" s="251"/>
      <c r="BY59" s="249"/>
      <c r="BZ59" s="249"/>
      <c r="CA59" s="250"/>
      <c r="CB59" s="251"/>
      <c r="CC59" s="249"/>
      <c r="CD59" s="249"/>
      <c r="CE59" s="250"/>
      <c r="CF59" s="435"/>
      <c r="CG59" s="435"/>
      <c r="CH59" s="435"/>
      <c r="CI59" s="435"/>
      <c r="CJ59" s="435"/>
      <c r="CK59" s="435"/>
      <c r="CL59" s="435"/>
      <c r="CM59" s="435"/>
      <c r="CN59" s="436">
        <f t="shared" si="3"/>
        <v>0</v>
      </c>
      <c r="CO59" s="436"/>
      <c r="CP59" s="436"/>
      <c r="CQ59" s="436"/>
      <c r="CR59" s="436"/>
      <c r="CS59" s="436"/>
    </row>
    <row r="60" spans="1:97" customFormat="1" ht="15" hidden="1" thickBot="1" x14ac:dyDescent="0.4">
      <c r="A60" s="212">
        <v>1.1111111111111112E-2</v>
      </c>
      <c r="B60" s="95">
        <f t="shared" si="2"/>
        <v>0.29166666666925367</v>
      </c>
      <c r="C60" s="215" t="str">
        <f>IF(ISNA(VLOOKUP(D60,[2]listing!$A$1:$E$80,4,FALSE)),"NN",VLOOKUP(D60,[2]listing!$A$1:$E$80,4,FALSE))</f>
        <v>NN</v>
      </c>
      <c r="D60" s="306"/>
      <c r="E60" s="300">
        <v>36526.625</v>
      </c>
      <c r="F60" s="298">
        <v>36526.947222222225</v>
      </c>
      <c r="G60" s="299">
        <v>4.1666666666666664E-2</v>
      </c>
      <c r="H60" s="222" t="str" cm="1">
        <f t="array" ref="H60">IF(SUMPRODUCT(--ISNUMBER(SEARCH(BOUTIQUES,D60))) &gt;0, "XC",IF(ISNUMBER(SEARCH("pool",D60)),"P",IF(ISNUMBER(SEARCH("int",D60)),"I",IF(ISNUMBER(SEARCH("HAP",$G$1))," "))))</f>
        <v xml:space="preserve"> </v>
      </c>
      <c r="I60" s="253"/>
      <c r="J60" s="164"/>
      <c r="K60" s="155"/>
      <c r="L60" s="163"/>
      <c r="M60" s="164"/>
      <c r="N60" s="164"/>
      <c r="O60" s="155"/>
      <c r="P60" s="163"/>
      <c r="Q60" s="164"/>
      <c r="R60" s="164"/>
      <c r="S60" s="155"/>
      <c r="T60" s="163"/>
      <c r="U60" s="164"/>
      <c r="V60" s="164"/>
      <c r="W60" s="155"/>
      <c r="X60" s="163"/>
      <c r="Y60" s="164"/>
      <c r="Z60" s="164"/>
      <c r="AA60" s="155"/>
      <c r="AB60" s="163"/>
      <c r="AC60" s="164"/>
      <c r="AD60" s="164"/>
      <c r="AE60" s="155"/>
      <c r="AF60" s="163"/>
      <c r="AG60" s="164"/>
      <c r="AH60" s="164"/>
      <c r="AI60" s="155"/>
      <c r="AJ60" s="163"/>
      <c r="AK60" s="164"/>
      <c r="AL60" s="164"/>
      <c r="AM60" s="155"/>
      <c r="AN60" s="163"/>
      <c r="AO60" s="164"/>
      <c r="AP60" s="164"/>
      <c r="AQ60" s="155"/>
      <c r="AR60" s="163"/>
      <c r="AS60" s="164"/>
      <c r="AT60" s="164"/>
      <c r="AU60" s="155"/>
      <c r="AV60" s="163"/>
      <c r="AW60" s="164"/>
      <c r="AX60" s="164"/>
      <c r="AY60" s="155"/>
      <c r="AZ60" s="163"/>
      <c r="BA60" s="164"/>
      <c r="BB60" s="164"/>
      <c r="BC60" s="155"/>
      <c r="BD60" s="163"/>
      <c r="BE60" s="164"/>
      <c r="BF60" s="164"/>
      <c r="BG60" s="155"/>
      <c r="BH60" s="163"/>
      <c r="BI60" s="164"/>
      <c r="BJ60" s="164"/>
      <c r="BK60" s="155"/>
      <c r="BL60" s="163"/>
      <c r="BM60" s="164"/>
      <c r="BN60" s="164"/>
      <c r="BO60" s="155"/>
      <c r="BP60" s="163"/>
      <c r="BQ60" s="164"/>
      <c r="BR60" s="164"/>
      <c r="BS60" s="155"/>
      <c r="BT60" s="163"/>
      <c r="BU60" s="164"/>
      <c r="BV60" s="164"/>
      <c r="BW60" s="155"/>
      <c r="BX60" s="163"/>
      <c r="BY60" s="164"/>
      <c r="BZ60" s="164"/>
      <c r="CA60" s="155"/>
      <c r="CB60" s="163"/>
      <c r="CC60" s="164"/>
      <c r="CD60" s="164"/>
      <c r="CE60" s="155"/>
      <c r="CF60" s="437"/>
      <c r="CG60" s="437"/>
      <c r="CH60" s="437"/>
      <c r="CI60" s="437"/>
      <c r="CJ60" s="437"/>
      <c r="CK60" s="437"/>
      <c r="CL60" s="437"/>
      <c r="CM60" s="437"/>
      <c r="CN60" s="438">
        <f t="shared" si="3"/>
        <v>0</v>
      </c>
      <c r="CO60" s="438"/>
      <c r="CP60" s="438"/>
      <c r="CQ60" s="438"/>
      <c r="CR60" s="438"/>
      <c r="CS60" s="438"/>
    </row>
    <row r="61" spans="1:97" customFormat="1" ht="19" customHeight="1" thickBot="1" x14ac:dyDescent="0.4">
      <c r="A61" s="212"/>
      <c r="B61" s="86"/>
      <c r="C61" s="178"/>
      <c r="D61" s="310"/>
      <c r="E61" s="310"/>
      <c r="F61" s="310"/>
      <c r="G61" s="310"/>
      <c r="H61" s="52"/>
      <c r="I61" s="52"/>
      <c r="J61" s="52"/>
      <c r="K61" s="52"/>
      <c r="L61" s="52"/>
      <c r="M61" s="52"/>
      <c r="N61" s="52"/>
      <c r="O61" s="52"/>
      <c r="P61" s="52"/>
      <c r="Q61" s="52"/>
      <c r="R61" s="52"/>
      <c r="S61" s="52"/>
      <c r="T61" s="52"/>
      <c r="U61" s="52"/>
      <c r="V61" s="52"/>
      <c r="W61" s="52"/>
      <c r="X61" s="52"/>
      <c r="Y61" s="52"/>
      <c r="Z61" s="52"/>
      <c r="AA61" s="52"/>
      <c r="AB61" s="52"/>
      <c r="AC61" s="52"/>
      <c r="AD61" s="52"/>
      <c r="AE61" s="52"/>
      <c r="AF61" s="52"/>
      <c r="AG61" s="52"/>
      <c r="AH61" s="52"/>
      <c r="AI61" s="52"/>
      <c r="AJ61" s="52"/>
      <c r="AK61" s="52"/>
      <c r="AL61" s="52"/>
      <c r="AM61" s="52"/>
      <c r="AN61" s="52"/>
      <c r="AO61" s="52"/>
      <c r="AP61" s="52"/>
      <c r="AQ61" s="52"/>
      <c r="AR61" s="52"/>
      <c r="AS61" s="52"/>
      <c r="AT61" s="52"/>
      <c r="AU61" s="52"/>
      <c r="AV61" s="52"/>
      <c r="AW61" s="52"/>
      <c r="AX61" s="52"/>
      <c r="AY61" s="52"/>
      <c r="AZ61" s="52"/>
      <c r="BA61" s="52"/>
      <c r="BB61" s="52"/>
      <c r="BC61" s="52"/>
      <c r="BD61" s="52"/>
      <c r="BE61" s="52"/>
      <c r="BF61" s="52"/>
      <c r="BG61" s="52"/>
      <c r="BH61" s="52"/>
      <c r="BI61" s="52"/>
      <c r="BJ61" s="52"/>
      <c r="BK61" s="52"/>
      <c r="BL61" s="52"/>
      <c r="BM61" s="52"/>
      <c r="BN61" s="52"/>
      <c r="BO61" s="52"/>
      <c r="BP61" s="52"/>
      <c r="BQ61" s="52"/>
      <c r="BR61" s="52"/>
      <c r="BS61" s="52"/>
      <c r="BT61" s="52"/>
      <c r="BU61" s="52"/>
      <c r="BV61" s="52"/>
      <c r="BW61" s="52"/>
      <c r="BX61" s="52"/>
      <c r="BY61" s="52"/>
      <c r="BZ61" s="52"/>
      <c r="CA61" s="52"/>
      <c r="CB61" s="52"/>
      <c r="CC61" s="52"/>
      <c r="CD61" s="52"/>
      <c r="CE61" s="52"/>
      <c r="CF61" s="439" t="s">
        <v>111</v>
      </c>
      <c r="CG61" s="440"/>
      <c r="CH61" s="440"/>
      <c r="CI61" s="440"/>
      <c r="CJ61" s="440"/>
      <c r="CK61" s="440"/>
      <c r="CL61" s="440"/>
      <c r="CM61" s="441"/>
      <c r="CN61" s="442"/>
      <c r="CO61" s="442"/>
      <c r="CP61" s="442"/>
      <c r="CQ61" s="442"/>
      <c r="CR61" s="442"/>
      <c r="CS61" s="442"/>
    </row>
    <row r="62" spans="1:97" customFormat="1" ht="15.75" customHeight="1" thickBot="1" x14ac:dyDescent="0.4">
      <c r="A62" s="212"/>
      <c r="B62" s="86"/>
      <c r="C62" s="178"/>
      <c r="D62" s="351" t="s">
        <v>2</v>
      </c>
      <c r="E62" s="433" t="s">
        <v>59</v>
      </c>
      <c r="F62" s="434"/>
      <c r="G62" s="352" t="s">
        <v>58</v>
      </c>
      <c r="H62" s="397" t="s">
        <v>3</v>
      </c>
      <c r="I62" s="398"/>
      <c r="J62" s="398"/>
      <c r="K62" s="399"/>
      <c r="L62" s="397" t="s">
        <v>4</v>
      </c>
      <c r="M62" s="398"/>
      <c r="N62" s="398"/>
      <c r="O62" s="399"/>
      <c r="P62" s="397" t="s">
        <v>5</v>
      </c>
      <c r="Q62" s="398"/>
      <c r="R62" s="398"/>
      <c r="S62" s="399"/>
      <c r="T62" s="397" t="s">
        <v>6</v>
      </c>
      <c r="U62" s="398"/>
      <c r="V62" s="398"/>
      <c r="W62" s="399"/>
      <c r="X62" s="397" t="s">
        <v>7</v>
      </c>
      <c r="Y62" s="398"/>
      <c r="Z62" s="398"/>
      <c r="AA62" s="399"/>
      <c r="AB62" s="397" t="s">
        <v>8</v>
      </c>
      <c r="AC62" s="398"/>
      <c r="AD62" s="398"/>
      <c r="AE62" s="399"/>
      <c r="AF62" s="397" t="s">
        <v>9</v>
      </c>
      <c r="AG62" s="398"/>
      <c r="AH62" s="398"/>
      <c r="AI62" s="399"/>
      <c r="AJ62" s="397" t="s">
        <v>10</v>
      </c>
      <c r="AK62" s="398"/>
      <c r="AL62" s="398"/>
      <c r="AM62" s="399"/>
      <c r="AN62" s="397" t="s">
        <v>11</v>
      </c>
      <c r="AO62" s="398"/>
      <c r="AP62" s="398"/>
      <c r="AQ62" s="399"/>
      <c r="AR62" s="397" t="s">
        <v>12</v>
      </c>
      <c r="AS62" s="398"/>
      <c r="AT62" s="398"/>
      <c r="AU62" s="399"/>
      <c r="AV62" s="397" t="s">
        <v>13</v>
      </c>
      <c r="AW62" s="398"/>
      <c r="AX62" s="398"/>
      <c r="AY62" s="399"/>
      <c r="AZ62" s="397" t="s">
        <v>14</v>
      </c>
      <c r="BA62" s="398"/>
      <c r="BB62" s="398"/>
      <c r="BC62" s="399"/>
      <c r="BD62" s="397" t="s">
        <v>15</v>
      </c>
      <c r="BE62" s="398"/>
      <c r="BF62" s="398"/>
      <c r="BG62" s="399"/>
      <c r="BH62" s="397" t="s">
        <v>16</v>
      </c>
      <c r="BI62" s="398"/>
      <c r="BJ62" s="398"/>
      <c r="BK62" s="399"/>
      <c r="BL62" s="397" t="s">
        <v>17</v>
      </c>
      <c r="BM62" s="398"/>
      <c r="BN62" s="398"/>
      <c r="BO62" s="399"/>
      <c r="BP62" s="397" t="s">
        <v>18</v>
      </c>
      <c r="BQ62" s="398"/>
      <c r="BR62" s="398"/>
      <c r="BS62" s="399"/>
      <c r="BT62" s="397" t="s">
        <v>19</v>
      </c>
      <c r="BU62" s="398"/>
      <c r="BV62" s="398"/>
      <c r="BW62" s="399"/>
      <c r="BX62" s="397" t="s">
        <v>20</v>
      </c>
      <c r="BY62" s="398"/>
      <c r="BZ62" s="398"/>
      <c r="CA62" s="399"/>
      <c r="CB62" s="397" t="s">
        <v>21</v>
      </c>
      <c r="CC62" s="398"/>
      <c r="CD62" s="398"/>
      <c r="CE62" s="399"/>
      <c r="CF62" s="425" t="s">
        <v>22</v>
      </c>
      <c r="CG62" s="426"/>
      <c r="CH62" s="426"/>
      <c r="CI62" s="427"/>
      <c r="CJ62" s="425" t="s">
        <v>23</v>
      </c>
      <c r="CK62" s="426"/>
      <c r="CL62" s="426"/>
      <c r="CM62" s="427"/>
      <c r="CN62" s="428"/>
      <c r="CO62" s="429"/>
      <c r="CP62" s="429"/>
      <c r="CQ62" s="429"/>
      <c r="CR62" s="429"/>
      <c r="CS62" s="429"/>
    </row>
    <row r="63" spans="1:97" customFormat="1" ht="15.75" customHeight="1" x14ac:dyDescent="0.35">
      <c r="A63" s="212">
        <v>1.1111111111111112E-2</v>
      </c>
      <c r="B63" s="179">
        <f>SUM(F63-E63)-G63+A63</f>
        <v>0.29166666666197771</v>
      </c>
      <c r="C63" s="207"/>
      <c r="D63" s="290"/>
      <c r="E63" s="291">
        <v>36526.318055555559</v>
      </c>
      <c r="F63" s="292">
        <v>36526.640277777777</v>
      </c>
      <c r="G63" s="293">
        <v>4.1666666666666664E-2</v>
      </c>
      <c r="H63" s="254" t="s">
        <v>29</v>
      </c>
      <c r="I63" s="255" t="s">
        <v>29</v>
      </c>
      <c r="J63" s="255" t="s">
        <v>29</v>
      </c>
      <c r="K63" s="256" t="s">
        <v>29</v>
      </c>
      <c r="L63" s="254" t="s">
        <v>29</v>
      </c>
      <c r="M63" s="255" t="s">
        <v>29</v>
      </c>
      <c r="N63" s="255" t="s">
        <v>29</v>
      </c>
      <c r="O63" s="256" t="s">
        <v>29</v>
      </c>
      <c r="P63" s="254" t="s">
        <v>24</v>
      </c>
      <c r="Q63" s="255" t="s">
        <v>29</v>
      </c>
      <c r="R63" s="255" t="s">
        <v>29</v>
      </c>
      <c r="S63" s="256" t="s">
        <v>29</v>
      </c>
      <c r="T63" s="254" t="s">
        <v>29</v>
      </c>
      <c r="U63" s="255" t="s">
        <v>29</v>
      </c>
      <c r="V63" s="255" t="s">
        <v>29</v>
      </c>
      <c r="W63" s="257" t="s">
        <v>29</v>
      </c>
      <c r="X63" s="258" t="s">
        <v>25</v>
      </c>
      <c r="Y63" s="255" t="s">
        <v>25</v>
      </c>
      <c r="Z63" s="255" t="s">
        <v>25</v>
      </c>
      <c r="AA63" s="256" t="s">
        <v>26</v>
      </c>
      <c r="AB63" s="254" t="s">
        <v>30</v>
      </c>
      <c r="AC63" s="255" t="s">
        <v>30</v>
      </c>
      <c r="AD63" s="255" t="s">
        <v>30</v>
      </c>
      <c r="AE63" s="256" t="s">
        <v>30</v>
      </c>
      <c r="AF63" s="254" t="s">
        <v>30</v>
      </c>
      <c r="AG63" s="255" t="s">
        <v>30</v>
      </c>
      <c r="AH63" s="255" t="s">
        <v>30</v>
      </c>
      <c r="AI63" s="256" t="s">
        <v>30</v>
      </c>
      <c r="AJ63" s="254" t="s">
        <v>30</v>
      </c>
      <c r="AK63" s="255" t="s">
        <v>30</v>
      </c>
      <c r="AL63" s="255" t="s">
        <v>30</v>
      </c>
      <c r="AM63" s="256" t="s">
        <v>30</v>
      </c>
      <c r="AN63" s="254" t="s">
        <v>30</v>
      </c>
      <c r="AO63" s="255" t="s">
        <v>82</v>
      </c>
      <c r="AP63" s="255"/>
      <c r="AQ63" s="259"/>
      <c r="AR63" s="254"/>
      <c r="AS63" s="255"/>
      <c r="AT63" s="255"/>
      <c r="AU63" s="256"/>
      <c r="AV63" s="260"/>
      <c r="AW63" s="255"/>
      <c r="AX63" s="255"/>
      <c r="AY63" s="256"/>
      <c r="AZ63" s="254"/>
      <c r="BA63" s="255"/>
      <c r="BB63" s="255"/>
      <c r="BC63" s="256"/>
      <c r="BD63" s="260"/>
      <c r="BE63" s="255"/>
      <c r="BF63" s="255"/>
      <c r="BG63" s="259"/>
      <c r="BH63" s="254"/>
      <c r="BI63" s="255"/>
      <c r="BJ63" s="255"/>
      <c r="BK63" s="256"/>
      <c r="BL63" s="254"/>
      <c r="BM63" s="255"/>
      <c r="BN63" s="255"/>
      <c r="BO63" s="256"/>
      <c r="BP63" s="254"/>
      <c r="BQ63" s="255"/>
      <c r="BR63" s="255"/>
      <c r="BS63" s="256"/>
      <c r="BT63" s="254"/>
      <c r="BU63" s="255"/>
      <c r="BV63" s="255"/>
      <c r="BW63" s="256"/>
      <c r="BX63" s="254"/>
      <c r="BY63" s="255"/>
      <c r="BZ63" s="255"/>
      <c r="CA63" s="256"/>
      <c r="CB63" s="254"/>
      <c r="CC63" s="255"/>
      <c r="CD63" s="255"/>
      <c r="CE63" s="256"/>
      <c r="CF63" s="416"/>
      <c r="CG63" s="417"/>
      <c r="CH63" s="417"/>
      <c r="CI63" s="418"/>
      <c r="CJ63" s="416"/>
      <c r="CK63" s="417"/>
      <c r="CL63" s="417"/>
      <c r="CM63" s="418"/>
      <c r="CN63" s="419">
        <f>D63</f>
        <v>0</v>
      </c>
      <c r="CO63" s="420"/>
      <c r="CP63" s="420"/>
      <c r="CQ63" s="420"/>
      <c r="CR63" s="420"/>
      <c r="CS63" s="421"/>
    </row>
    <row r="64" spans="1:97" customFormat="1" ht="15.75" customHeight="1" x14ac:dyDescent="0.35">
      <c r="A64" s="212">
        <v>1.1111111111111112E-2</v>
      </c>
      <c r="B64" s="96">
        <f>SUM(F64-E64)-G64+A64</f>
        <v>0.29166666666925367</v>
      </c>
      <c r="C64" s="208"/>
      <c r="D64" s="245"/>
      <c r="E64" s="302">
        <v>36526.490277777775</v>
      </c>
      <c r="F64" s="298">
        <v>36526.8125</v>
      </c>
      <c r="G64" s="311">
        <v>4.1666666666666664E-2</v>
      </c>
      <c r="H64" s="261"/>
      <c r="I64" s="262"/>
      <c r="J64" s="262"/>
      <c r="K64" s="263"/>
      <c r="L64" s="261"/>
      <c r="M64" s="262"/>
      <c r="N64" s="262"/>
      <c r="O64" s="263"/>
      <c r="P64" s="261"/>
      <c r="Q64" s="262"/>
      <c r="R64" s="262"/>
      <c r="S64" s="263"/>
      <c r="T64" s="261"/>
      <c r="U64" s="262"/>
      <c r="V64" s="262" t="s">
        <v>83</v>
      </c>
      <c r="W64" s="264" t="s">
        <v>26</v>
      </c>
      <c r="X64" s="265" t="s">
        <v>29</v>
      </c>
      <c r="Y64" s="262" t="s">
        <v>29</v>
      </c>
      <c r="Z64" s="262" t="s">
        <v>29</v>
      </c>
      <c r="AA64" s="263" t="s">
        <v>29</v>
      </c>
      <c r="AB64" s="261" t="s">
        <v>29</v>
      </c>
      <c r="AC64" s="262" t="s">
        <v>29</v>
      </c>
      <c r="AD64" s="262" t="s">
        <v>29</v>
      </c>
      <c r="AE64" s="263" t="s">
        <v>29</v>
      </c>
      <c r="AF64" s="261" t="s">
        <v>30</v>
      </c>
      <c r="AG64" s="262" t="s">
        <v>30</v>
      </c>
      <c r="AH64" s="262" t="s">
        <v>30</v>
      </c>
      <c r="AI64" s="266" t="s">
        <v>30</v>
      </c>
      <c r="AJ64" s="267" t="s">
        <v>25</v>
      </c>
      <c r="AK64" s="262" t="s">
        <v>25</v>
      </c>
      <c r="AL64" s="262" t="s">
        <v>25</v>
      </c>
      <c r="AM64" s="263" t="s">
        <v>26</v>
      </c>
      <c r="AN64" s="261" t="s">
        <v>30</v>
      </c>
      <c r="AO64" s="262" t="s">
        <v>30</v>
      </c>
      <c r="AP64" s="262" t="s">
        <v>30</v>
      </c>
      <c r="AQ64" s="266" t="s">
        <v>30</v>
      </c>
      <c r="AR64" s="261" t="s">
        <v>29</v>
      </c>
      <c r="AS64" s="262" t="s">
        <v>29</v>
      </c>
      <c r="AT64" s="262" t="s">
        <v>29</v>
      </c>
      <c r="AU64" s="263" t="s">
        <v>29</v>
      </c>
      <c r="AV64" s="261" t="s">
        <v>29</v>
      </c>
      <c r="AW64" s="262" t="s">
        <v>29</v>
      </c>
      <c r="AX64" s="262" t="s">
        <v>29</v>
      </c>
      <c r="AY64" s="263" t="s">
        <v>29</v>
      </c>
      <c r="AZ64" s="261" t="s">
        <v>30</v>
      </c>
      <c r="BA64" s="262" t="s">
        <v>24</v>
      </c>
      <c r="BB64" s="262" t="s">
        <v>82</v>
      </c>
      <c r="BC64" s="263"/>
      <c r="BD64" s="261"/>
      <c r="BE64" s="262"/>
      <c r="BF64" s="262"/>
      <c r="BG64" s="263"/>
      <c r="BH64" s="261"/>
      <c r="BI64" s="262"/>
      <c r="BJ64" s="262"/>
      <c r="BK64" s="263"/>
      <c r="BL64" s="261"/>
      <c r="BM64" s="262"/>
      <c r="BN64" s="262"/>
      <c r="BO64" s="263"/>
      <c r="BP64" s="261"/>
      <c r="BQ64" s="262"/>
      <c r="BR64" s="262"/>
      <c r="BS64" s="263"/>
      <c r="BT64" s="261"/>
      <c r="BU64" s="262"/>
      <c r="BV64" s="262"/>
      <c r="BW64" s="263"/>
      <c r="BX64" s="261"/>
      <c r="BY64" s="262"/>
      <c r="BZ64" s="262"/>
      <c r="CA64" s="263"/>
      <c r="CB64" s="261"/>
      <c r="CC64" s="262"/>
      <c r="CD64" s="262"/>
      <c r="CE64" s="263"/>
      <c r="CF64" s="416"/>
      <c r="CG64" s="417"/>
      <c r="CH64" s="417"/>
      <c r="CI64" s="418"/>
      <c r="CJ64" s="416"/>
      <c r="CK64" s="417"/>
      <c r="CL64" s="417"/>
      <c r="CM64" s="418"/>
      <c r="CN64" s="422">
        <f>D64</f>
        <v>0</v>
      </c>
      <c r="CO64" s="423"/>
      <c r="CP64" s="423"/>
      <c r="CQ64" s="423"/>
      <c r="CR64" s="423"/>
      <c r="CS64" s="424"/>
    </row>
    <row r="65" spans="1:97" customFormat="1" ht="15.75" customHeight="1" x14ac:dyDescent="0.35">
      <c r="A65" s="212">
        <v>1.1111111111111112E-2</v>
      </c>
      <c r="B65" s="96">
        <f>SUM(F65-E65)-G65+A65</f>
        <v>0.33333333333349502</v>
      </c>
      <c r="C65" s="208"/>
      <c r="D65" s="245"/>
      <c r="E65" s="302">
        <v>36526.541666666664</v>
      </c>
      <c r="F65" s="298">
        <v>36526.905555555553</v>
      </c>
      <c r="G65" s="311">
        <v>4.1666666666666664E-2</v>
      </c>
      <c r="H65" s="261"/>
      <c r="I65" s="262"/>
      <c r="J65" s="262"/>
      <c r="K65" s="263"/>
      <c r="L65" s="261"/>
      <c r="M65" s="262"/>
      <c r="N65" s="262"/>
      <c r="O65" s="263"/>
      <c r="P65" s="261"/>
      <c r="Q65" s="262"/>
      <c r="R65" s="262"/>
      <c r="S65" s="263"/>
      <c r="T65" s="261"/>
      <c r="U65" s="262"/>
      <c r="V65" s="262"/>
      <c r="W65" s="263"/>
      <c r="X65" s="261"/>
      <c r="Y65" s="262"/>
      <c r="Z65" s="262"/>
      <c r="AA65" s="263" t="s">
        <v>83</v>
      </c>
      <c r="AB65" s="261" t="s">
        <v>29</v>
      </c>
      <c r="AC65" s="262" t="s">
        <v>29</v>
      </c>
      <c r="AD65" s="262" t="s">
        <v>29</v>
      </c>
      <c r="AE65" s="263" t="s">
        <v>29</v>
      </c>
      <c r="AF65" s="261" t="s">
        <v>29</v>
      </c>
      <c r="AG65" s="262" t="s">
        <v>29</v>
      </c>
      <c r="AH65" s="262" t="s">
        <v>29</v>
      </c>
      <c r="AI65" s="263" t="s">
        <v>29</v>
      </c>
      <c r="AJ65" s="261" t="s">
        <v>29</v>
      </c>
      <c r="AK65" s="262" t="s">
        <v>29</v>
      </c>
      <c r="AL65" s="262" t="s">
        <v>29</v>
      </c>
      <c r="AM65" s="263" t="s">
        <v>29</v>
      </c>
      <c r="AN65" s="261" t="s">
        <v>29</v>
      </c>
      <c r="AO65" s="262" t="s">
        <v>29</v>
      </c>
      <c r="AP65" s="262" t="s">
        <v>29</v>
      </c>
      <c r="AQ65" s="263" t="s">
        <v>29</v>
      </c>
      <c r="AR65" s="267" t="s">
        <v>25</v>
      </c>
      <c r="AS65" s="262" t="s">
        <v>25</v>
      </c>
      <c r="AT65" s="262" t="s">
        <v>25</v>
      </c>
      <c r="AU65" s="268" t="s">
        <v>26</v>
      </c>
      <c r="AV65" s="261" t="s">
        <v>30</v>
      </c>
      <c r="AW65" s="262" t="s">
        <v>30</v>
      </c>
      <c r="AX65" s="262" t="s">
        <v>30</v>
      </c>
      <c r="AY65" s="266" t="s">
        <v>30</v>
      </c>
      <c r="AZ65" s="261" t="s">
        <v>30</v>
      </c>
      <c r="BA65" s="262" t="s">
        <v>30</v>
      </c>
      <c r="BB65" s="262" t="s">
        <v>30</v>
      </c>
      <c r="BC65" s="263" t="s">
        <v>30</v>
      </c>
      <c r="BD65" s="261" t="s">
        <v>30</v>
      </c>
      <c r="BE65" s="262" t="s">
        <v>30</v>
      </c>
      <c r="BF65" s="262" t="s">
        <v>30</v>
      </c>
      <c r="BG65" s="263" t="s">
        <v>30</v>
      </c>
      <c r="BH65" s="261" t="s">
        <v>30</v>
      </c>
      <c r="BI65" s="262" t="s">
        <v>30</v>
      </c>
      <c r="BJ65" s="262" t="s">
        <v>30</v>
      </c>
      <c r="BK65" s="137" t="s">
        <v>82</v>
      </c>
      <c r="BL65" s="261"/>
      <c r="BM65" s="262"/>
      <c r="BN65" s="262"/>
      <c r="BO65" s="263"/>
      <c r="BP65" s="261"/>
      <c r="BQ65" s="262"/>
      <c r="BR65" s="262"/>
      <c r="BS65" s="263"/>
      <c r="BT65" s="261"/>
      <c r="BU65" s="262"/>
      <c r="BV65" s="262"/>
      <c r="BW65" s="263"/>
      <c r="BX65" s="261"/>
      <c r="BY65" s="262"/>
      <c r="BZ65" s="262"/>
      <c r="CA65" s="263"/>
      <c r="CB65" s="261"/>
      <c r="CC65" s="262"/>
      <c r="CD65" s="262"/>
      <c r="CE65" s="263"/>
      <c r="CF65" s="416"/>
      <c r="CG65" s="417"/>
      <c r="CH65" s="417"/>
      <c r="CI65" s="418"/>
      <c r="CJ65" s="430"/>
      <c r="CK65" s="431"/>
      <c r="CL65" s="431"/>
      <c r="CM65" s="432"/>
      <c r="CN65" s="422">
        <f>D65</f>
        <v>0</v>
      </c>
      <c r="CO65" s="423"/>
      <c r="CP65" s="423"/>
      <c r="CQ65" s="423"/>
      <c r="CR65" s="423"/>
      <c r="CS65" s="424"/>
    </row>
    <row r="66" spans="1:97" ht="15.75" customHeight="1" thickBot="1" x14ac:dyDescent="0.4">
      <c r="A66" s="212">
        <v>1.1111111111111112E-2</v>
      </c>
      <c r="B66" s="110">
        <f>SUM(F66-E66)-G66+A66</f>
        <v>0.29166666666925367</v>
      </c>
      <c r="C66" s="209"/>
      <c r="D66" s="306"/>
      <c r="E66" s="307">
        <v>36526.625</v>
      </c>
      <c r="F66" s="308">
        <v>36526.947222222225</v>
      </c>
      <c r="G66" s="309">
        <v>4.1666666666666664E-2</v>
      </c>
      <c r="H66" s="163"/>
      <c r="I66" s="164"/>
      <c r="J66" s="164"/>
      <c r="K66" s="155"/>
      <c r="L66" s="163"/>
      <c r="M66" s="164"/>
      <c r="N66" s="164"/>
      <c r="O66" s="155"/>
      <c r="P66" s="163"/>
      <c r="Q66" s="164"/>
      <c r="R66" s="164"/>
      <c r="S66" s="155"/>
      <c r="T66" s="163"/>
      <c r="U66" s="164"/>
      <c r="V66" s="164"/>
      <c r="W66" s="155"/>
      <c r="X66" s="163"/>
      <c r="Y66" s="164"/>
      <c r="Z66" s="164"/>
      <c r="AA66" s="155"/>
      <c r="AB66" s="163"/>
      <c r="AC66" s="164"/>
      <c r="AD66" s="164"/>
      <c r="AE66" s="155"/>
      <c r="AF66" s="269"/>
      <c r="AG66" s="270"/>
      <c r="AH66" s="270"/>
      <c r="AI66" s="271" t="s">
        <v>83</v>
      </c>
      <c r="AJ66" s="269" t="s">
        <v>30</v>
      </c>
      <c r="AK66" s="270" t="s">
        <v>30</v>
      </c>
      <c r="AL66" s="270" t="s">
        <v>30</v>
      </c>
      <c r="AM66" s="271" t="s">
        <v>30</v>
      </c>
      <c r="AN66" s="269" t="s">
        <v>30</v>
      </c>
      <c r="AO66" s="270" t="s">
        <v>30</v>
      </c>
      <c r="AP66" s="270" t="s">
        <v>30</v>
      </c>
      <c r="AQ66" s="271" t="s">
        <v>30</v>
      </c>
      <c r="AR66" s="269" t="s">
        <v>30</v>
      </c>
      <c r="AS66" s="270" t="s">
        <v>30</v>
      </c>
      <c r="AT66" s="270" t="s">
        <v>30</v>
      </c>
      <c r="AU66" s="272" t="s">
        <v>30</v>
      </c>
      <c r="AV66" s="273" t="s">
        <v>25</v>
      </c>
      <c r="AW66" s="270" t="s">
        <v>25</v>
      </c>
      <c r="AX66" s="270" t="s">
        <v>25</v>
      </c>
      <c r="AY66" s="274" t="s">
        <v>26</v>
      </c>
      <c r="AZ66" s="269" t="s">
        <v>29</v>
      </c>
      <c r="BA66" s="270" t="s">
        <v>29</v>
      </c>
      <c r="BB66" s="270" t="s">
        <v>29</v>
      </c>
      <c r="BC66" s="272" t="s">
        <v>29</v>
      </c>
      <c r="BD66" s="269" t="s">
        <v>29</v>
      </c>
      <c r="BE66" s="270" t="s">
        <v>29</v>
      </c>
      <c r="BF66" s="270" t="s">
        <v>29</v>
      </c>
      <c r="BG66" s="272" t="s">
        <v>29</v>
      </c>
      <c r="BH66" s="269" t="s">
        <v>29</v>
      </c>
      <c r="BI66" s="270" t="s">
        <v>29</v>
      </c>
      <c r="BJ66" s="270" t="s">
        <v>29</v>
      </c>
      <c r="BK66" s="272" t="s">
        <v>29</v>
      </c>
      <c r="BL66" s="269" t="s">
        <v>29</v>
      </c>
      <c r="BM66" s="270" t="s">
        <v>29</v>
      </c>
      <c r="BN66" s="270" t="s">
        <v>29</v>
      </c>
      <c r="BO66" s="155" t="s">
        <v>82</v>
      </c>
      <c r="BP66" s="163"/>
      <c r="BQ66" s="164"/>
      <c r="BR66" s="164"/>
      <c r="BS66" s="155"/>
      <c r="BT66" s="163"/>
      <c r="BU66" s="164"/>
      <c r="BV66" s="164"/>
      <c r="BW66" s="155"/>
      <c r="BX66" s="163"/>
      <c r="BY66" s="164"/>
      <c r="BZ66" s="164"/>
      <c r="CA66" s="155"/>
      <c r="CB66" s="269"/>
      <c r="CC66" s="270"/>
      <c r="CD66" s="270"/>
      <c r="CE66" s="271"/>
      <c r="CF66" s="410"/>
      <c r="CG66" s="411"/>
      <c r="CH66" s="411"/>
      <c r="CI66" s="412"/>
      <c r="CJ66" s="410"/>
      <c r="CK66" s="411"/>
      <c r="CL66" s="411"/>
      <c r="CM66" s="412"/>
      <c r="CN66" s="413">
        <f>D66</f>
        <v>0</v>
      </c>
      <c r="CO66" s="414"/>
      <c r="CP66" s="414"/>
      <c r="CQ66" s="414"/>
      <c r="CR66" s="414"/>
      <c r="CS66" s="415"/>
    </row>
    <row r="67" spans="1:97" ht="15" thickBot="1" x14ac:dyDescent="0.4"/>
    <row r="68" spans="1:97" ht="15" thickBot="1" x14ac:dyDescent="0.4">
      <c r="B68" s="94"/>
      <c r="D68" s="405" t="s">
        <v>32</v>
      </c>
      <c r="E68" s="406"/>
      <c r="F68" s="406"/>
      <c r="G68" s="407"/>
      <c r="I68" s="405" t="s">
        <v>31</v>
      </c>
      <c r="J68" s="406"/>
      <c r="K68" s="406"/>
      <c r="L68" s="406"/>
      <c r="M68" s="406"/>
      <c r="N68" s="406"/>
      <c r="O68" s="406"/>
      <c r="P68" s="406"/>
      <c r="Q68" s="406"/>
      <c r="R68" s="406"/>
      <c r="S68" s="406"/>
      <c r="T68" s="406"/>
      <c r="U68" s="406"/>
      <c r="V68" s="406"/>
      <c r="W68" s="406"/>
      <c r="X68" s="406"/>
      <c r="Y68" s="406"/>
      <c r="Z68" s="406"/>
      <c r="AA68" s="406"/>
      <c r="AB68" s="406"/>
      <c r="AC68" s="406"/>
      <c r="AD68" s="406"/>
      <c r="AE68" s="407"/>
      <c r="AG68" s="477" t="s">
        <v>67</v>
      </c>
      <c r="AH68" s="478"/>
      <c r="AI68" s="478"/>
      <c r="AJ68" s="478"/>
      <c r="AK68" s="478"/>
      <c r="AL68" s="478"/>
      <c r="AM68" s="478"/>
      <c r="AN68" s="478"/>
      <c r="AO68" s="478"/>
      <c r="AP68" s="478"/>
      <c r="AQ68" s="478"/>
      <c r="AR68" s="478"/>
      <c r="AS68" s="478"/>
      <c r="AT68" s="478"/>
      <c r="AU68" s="478"/>
      <c r="AV68" s="478"/>
      <c r="AW68" s="478"/>
      <c r="AX68" s="478"/>
      <c r="AY68" s="478"/>
      <c r="AZ68" s="478"/>
      <c r="BA68" s="478"/>
      <c r="BB68" s="478"/>
      <c r="BC68" s="478"/>
      <c r="BD68" s="478"/>
      <c r="BE68" s="478"/>
      <c r="BF68" s="478"/>
      <c r="BG68" s="478"/>
      <c r="BH68" s="478"/>
      <c r="BI68" s="478"/>
      <c r="BJ68" s="478"/>
      <c r="BK68" s="478"/>
      <c r="BL68" s="479"/>
    </row>
    <row r="69" spans="1:97" ht="15.75" customHeight="1" thickBot="1" x14ac:dyDescent="0.4">
      <c r="B69" s="94"/>
      <c r="D69" s="84"/>
      <c r="E69" s="80">
        <v>36526</v>
      </c>
      <c r="F69" s="81">
        <v>36527</v>
      </c>
      <c r="G69" s="82">
        <v>4.1666666666666664E-2</v>
      </c>
      <c r="I69" s="476"/>
      <c r="J69" s="401"/>
      <c r="K69" s="401"/>
      <c r="L69" s="401"/>
      <c r="M69" s="401"/>
      <c r="N69" s="401"/>
      <c r="O69" s="401"/>
      <c r="P69" s="401"/>
      <c r="Q69" s="401"/>
      <c r="R69" s="401"/>
      <c r="S69" s="401"/>
      <c r="T69" s="401"/>
      <c r="U69" s="401"/>
      <c r="V69" s="401"/>
      <c r="W69" s="401"/>
      <c r="X69" s="401"/>
      <c r="Y69" s="401"/>
      <c r="Z69" s="401"/>
      <c r="AA69" s="401"/>
      <c r="AB69" s="401"/>
      <c r="AC69" s="401"/>
      <c r="AD69" s="401"/>
      <c r="AE69" s="402"/>
      <c r="AG69" s="408" t="s">
        <v>68</v>
      </c>
      <c r="AH69" s="408"/>
      <c r="AI69" s="408"/>
      <c r="AJ69" s="408"/>
      <c r="AK69" s="408"/>
      <c r="AL69" s="408"/>
      <c r="AM69" s="408" t="s">
        <v>113</v>
      </c>
      <c r="AN69" s="408"/>
      <c r="AO69" s="408"/>
      <c r="AP69" s="408"/>
      <c r="AQ69" s="408"/>
      <c r="AR69" s="408"/>
      <c r="AS69" s="408"/>
      <c r="AT69" s="408"/>
      <c r="AU69" s="408"/>
      <c r="AV69" s="408"/>
      <c r="AW69" s="408"/>
      <c r="AX69" s="409" t="s">
        <v>69</v>
      </c>
      <c r="AY69" s="409"/>
      <c r="AZ69" s="409"/>
      <c r="BA69" s="409"/>
      <c r="BB69" s="409"/>
      <c r="BC69" s="409"/>
      <c r="BD69" s="409" t="s">
        <v>70</v>
      </c>
      <c r="BE69" s="409"/>
      <c r="BF69" s="409"/>
      <c r="BG69" s="409" t="s">
        <v>71</v>
      </c>
      <c r="BH69" s="409"/>
      <c r="BI69" s="409"/>
      <c r="BJ69" s="409" t="s">
        <v>72</v>
      </c>
      <c r="BK69" s="409"/>
      <c r="BL69" s="409"/>
    </row>
    <row r="70" spans="1:97" ht="15" thickBot="1" x14ac:dyDescent="0.4">
      <c r="B70" s="94"/>
      <c r="D70" s="84"/>
      <c r="E70" s="80">
        <v>36526</v>
      </c>
      <c r="F70" s="81">
        <v>36527</v>
      </c>
      <c r="G70" s="82">
        <v>4.1666666666666664E-2</v>
      </c>
      <c r="I70" s="476"/>
      <c r="J70" s="401"/>
      <c r="K70" s="401"/>
      <c r="L70" s="401"/>
      <c r="M70" s="401"/>
      <c r="N70" s="401"/>
      <c r="O70" s="401"/>
      <c r="P70" s="401"/>
      <c r="Q70" s="401"/>
      <c r="R70" s="401"/>
      <c r="S70" s="401"/>
      <c r="T70" s="401"/>
      <c r="U70" s="401"/>
      <c r="V70" s="401"/>
      <c r="W70" s="401"/>
      <c r="X70" s="401"/>
      <c r="Y70" s="401"/>
      <c r="Z70" s="401"/>
      <c r="AA70" s="401"/>
      <c r="AB70" s="401"/>
      <c r="AC70" s="401"/>
      <c r="AD70" s="401"/>
      <c r="AE70" s="402"/>
      <c r="AG70" s="404">
        <f>FO!S3</f>
        <v>0</v>
      </c>
      <c r="AH70" s="404"/>
      <c r="AI70" s="404"/>
      <c r="AJ70" s="404"/>
      <c r="AK70" s="404"/>
      <c r="AL70" s="404"/>
      <c r="AM70" s="404">
        <f>FO!T3</f>
        <v>0</v>
      </c>
      <c r="AN70" s="404"/>
      <c r="AO70" s="404"/>
      <c r="AP70" s="404"/>
      <c r="AQ70" s="404"/>
      <c r="AR70" s="404"/>
      <c r="AS70" s="404"/>
      <c r="AT70" s="404"/>
      <c r="AU70" s="404"/>
      <c r="AV70" s="404"/>
      <c r="AW70" s="404"/>
      <c r="AX70" s="403">
        <f>FO!U3</f>
        <v>0</v>
      </c>
      <c r="AY70" s="403"/>
      <c r="AZ70" s="403"/>
      <c r="BA70" s="403"/>
      <c r="BB70" s="403"/>
      <c r="BC70" s="403"/>
      <c r="BD70" s="403">
        <f>FO!V3</f>
        <v>0</v>
      </c>
      <c r="BE70" s="403"/>
      <c r="BF70" s="403"/>
      <c r="BG70" s="403">
        <f>FO!W3</f>
        <v>0</v>
      </c>
      <c r="BH70" s="403"/>
      <c r="BI70" s="403"/>
      <c r="BJ70" s="403">
        <f>BG70-BD70</f>
        <v>0</v>
      </c>
      <c r="BK70" s="403"/>
      <c r="BL70" s="403"/>
    </row>
    <row r="71" spans="1:97" ht="15" thickBot="1" x14ac:dyDescent="0.4">
      <c r="B71" s="94"/>
      <c r="D71" s="84"/>
      <c r="E71" s="80">
        <v>36526</v>
      </c>
      <c r="F71" s="81">
        <v>36527</v>
      </c>
      <c r="G71" s="82">
        <v>4.1666666666666664E-2</v>
      </c>
      <c r="I71" s="476"/>
      <c r="J71" s="401"/>
      <c r="K71" s="401"/>
      <c r="L71" s="401"/>
      <c r="M71" s="401"/>
      <c r="N71" s="401"/>
      <c r="O71" s="401"/>
      <c r="P71" s="401"/>
      <c r="Q71" s="401"/>
      <c r="R71" s="401"/>
      <c r="S71" s="401"/>
      <c r="T71" s="401"/>
      <c r="U71" s="401"/>
      <c r="V71" s="401"/>
      <c r="W71" s="401"/>
      <c r="X71" s="401"/>
      <c r="Y71" s="401"/>
      <c r="Z71" s="401"/>
      <c r="AA71" s="401"/>
      <c r="AB71" s="401"/>
      <c r="AC71" s="401"/>
      <c r="AD71" s="401"/>
      <c r="AE71" s="402"/>
      <c r="AG71" s="404">
        <f>FO!S4</f>
        <v>0</v>
      </c>
      <c r="AH71" s="404"/>
      <c r="AI71" s="404"/>
      <c r="AJ71" s="404"/>
      <c r="AK71" s="404"/>
      <c r="AL71" s="404"/>
      <c r="AM71" s="404">
        <f>FO!T4</f>
        <v>0</v>
      </c>
      <c r="AN71" s="404"/>
      <c r="AO71" s="404"/>
      <c r="AP71" s="404"/>
      <c r="AQ71" s="404"/>
      <c r="AR71" s="404"/>
      <c r="AS71" s="404"/>
      <c r="AT71" s="404"/>
      <c r="AU71" s="404"/>
      <c r="AV71" s="404"/>
      <c r="AW71" s="404"/>
      <c r="AX71" s="403">
        <f>FO!U4</f>
        <v>0</v>
      </c>
      <c r="AY71" s="403"/>
      <c r="AZ71" s="403"/>
      <c r="BA71" s="403"/>
      <c r="BB71" s="403"/>
      <c r="BC71" s="403"/>
      <c r="BD71" s="403">
        <f>FO!V4</f>
        <v>0</v>
      </c>
      <c r="BE71" s="403"/>
      <c r="BF71" s="403"/>
      <c r="BG71" s="403">
        <f>FO!W4</f>
        <v>0</v>
      </c>
      <c r="BH71" s="403"/>
      <c r="BI71" s="403"/>
      <c r="BJ71" s="403">
        <f t="shared" ref="BJ71:BJ77" si="4">BG71-BD71</f>
        <v>0</v>
      </c>
      <c r="BK71" s="403"/>
      <c r="BL71" s="403"/>
    </row>
    <row r="72" spans="1:97" ht="15" thickBot="1" x14ac:dyDescent="0.4">
      <c r="B72" s="94"/>
      <c r="D72" s="84"/>
      <c r="E72" s="80">
        <v>36526</v>
      </c>
      <c r="F72" s="81">
        <v>36527</v>
      </c>
      <c r="G72" s="82">
        <v>4.1666666666666664E-2</v>
      </c>
      <c r="I72" s="476"/>
      <c r="J72" s="401"/>
      <c r="K72" s="401"/>
      <c r="L72" s="401"/>
      <c r="M72" s="401"/>
      <c r="N72" s="401"/>
      <c r="O72" s="401"/>
      <c r="P72" s="401"/>
      <c r="Q72" s="401"/>
      <c r="R72" s="401"/>
      <c r="S72" s="401"/>
      <c r="T72" s="401"/>
      <c r="U72" s="401"/>
      <c r="V72" s="401"/>
      <c r="W72" s="401"/>
      <c r="X72" s="401"/>
      <c r="Y72" s="401"/>
      <c r="Z72" s="401"/>
      <c r="AA72" s="401"/>
      <c r="AB72" s="401"/>
      <c r="AC72" s="401"/>
      <c r="AD72" s="401"/>
      <c r="AE72" s="402"/>
      <c r="AG72" s="404">
        <f>FO!S5</f>
        <v>0</v>
      </c>
      <c r="AH72" s="404"/>
      <c r="AI72" s="404"/>
      <c r="AJ72" s="404"/>
      <c r="AK72" s="404"/>
      <c r="AL72" s="404"/>
      <c r="AM72" s="404">
        <f>FO!T5</f>
        <v>0</v>
      </c>
      <c r="AN72" s="404"/>
      <c r="AO72" s="404"/>
      <c r="AP72" s="404"/>
      <c r="AQ72" s="404"/>
      <c r="AR72" s="404"/>
      <c r="AS72" s="404"/>
      <c r="AT72" s="404"/>
      <c r="AU72" s="404"/>
      <c r="AV72" s="404"/>
      <c r="AW72" s="404"/>
      <c r="AX72" s="403">
        <f>FO!U5</f>
        <v>0</v>
      </c>
      <c r="AY72" s="403"/>
      <c r="AZ72" s="403"/>
      <c r="BA72" s="403"/>
      <c r="BB72" s="403"/>
      <c r="BC72" s="403"/>
      <c r="BD72" s="403">
        <f>FO!V5</f>
        <v>0</v>
      </c>
      <c r="BE72" s="403"/>
      <c r="BF72" s="403"/>
      <c r="BG72" s="403">
        <f>FO!W5</f>
        <v>0</v>
      </c>
      <c r="BH72" s="403"/>
      <c r="BI72" s="403"/>
      <c r="BJ72" s="403">
        <f t="shared" si="4"/>
        <v>0</v>
      </c>
      <c r="BK72" s="403"/>
      <c r="BL72" s="403"/>
    </row>
    <row r="73" spans="1:97" ht="15" thickBot="1" x14ac:dyDescent="0.4">
      <c r="B73" s="94"/>
      <c r="D73" s="84"/>
      <c r="E73" s="80">
        <v>36526</v>
      </c>
      <c r="F73" s="81">
        <v>36527</v>
      </c>
      <c r="G73" s="82">
        <v>4.1666666666666664E-2</v>
      </c>
      <c r="I73" s="476"/>
      <c r="J73" s="401"/>
      <c r="K73" s="401"/>
      <c r="L73" s="401"/>
      <c r="M73" s="401"/>
      <c r="N73" s="401"/>
      <c r="O73" s="401"/>
      <c r="P73" s="401"/>
      <c r="Q73" s="401"/>
      <c r="R73" s="401"/>
      <c r="S73" s="401"/>
      <c r="T73" s="401"/>
      <c r="U73" s="401"/>
      <c r="V73" s="401"/>
      <c r="W73" s="401"/>
      <c r="X73" s="401"/>
      <c r="Y73" s="401"/>
      <c r="Z73" s="401"/>
      <c r="AA73" s="401"/>
      <c r="AB73" s="401"/>
      <c r="AC73" s="401"/>
      <c r="AD73" s="401"/>
      <c r="AE73" s="402"/>
      <c r="AG73" s="404">
        <f>FO!S6</f>
        <v>0</v>
      </c>
      <c r="AH73" s="404"/>
      <c r="AI73" s="404"/>
      <c r="AJ73" s="404"/>
      <c r="AK73" s="404"/>
      <c r="AL73" s="404"/>
      <c r="AM73" s="404">
        <f>FO!T6</f>
        <v>0</v>
      </c>
      <c r="AN73" s="404"/>
      <c r="AO73" s="404"/>
      <c r="AP73" s="404"/>
      <c r="AQ73" s="404"/>
      <c r="AR73" s="404"/>
      <c r="AS73" s="404"/>
      <c r="AT73" s="404"/>
      <c r="AU73" s="404"/>
      <c r="AV73" s="404"/>
      <c r="AW73" s="404"/>
      <c r="AX73" s="403">
        <f>FO!U6</f>
        <v>0</v>
      </c>
      <c r="AY73" s="403"/>
      <c r="AZ73" s="403"/>
      <c r="BA73" s="403"/>
      <c r="BB73" s="403"/>
      <c r="BC73" s="403"/>
      <c r="BD73" s="403">
        <f>FO!V6</f>
        <v>0</v>
      </c>
      <c r="BE73" s="403"/>
      <c r="BF73" s="403"/>
      <c r="BG73" s="403">
        <f>FO!W6</f>
        <v>0</v>
      </c>
      <c r="BH73" s="403"/>
      <c r="BI73" s="403"/>
      <c r="BJ73" s="403">
        <f t="shared" si="4"/>
        <v>0</v>
      </c>
      <c r="BK73" s="403"/>
      <c r="BL73" s="403"/>
    </row>
    <row r="74" spans="1:97" ht="15" thickBot="1" x14ac:dyDescent="0.4">
      <c r="B74" s="94"/>
      <c r="D74" s="84"/>
      <c r="E74" s="80">
        <v>36526</v>
      </c>
      <c r="F74" s="81">
        <v>36527</v>
      </c>
      <c r="G74" s="82">
        <v>4.1666666666666664E-2</v>
      </c>
      <c r="I74" s="476"/>
      <c r="J74" s="401"/>
      <c r="K74" s="401"/>
      <c r="L74" s="401"/>
      <c r="M74" s="401"/>
      <c r="N74" s="401"/>
      <c r="O74" s="401"/>
      <c r="P74" s="401"/>
      <c r="Q74" s="401"/>
      <c r="R74" s="401"/>
      <c r="S74" s="401"/>
      <c r="T74" s="401"/>
      <c r="U74" s="401"/>
      <c r="V74" s="401"/>
      <c r="W74" s="401"/>
      <c r="X74" s="401"/>
      <c r="Y74" s="401"/>
      <c r="Z74" s="401"/>
      <c r="AA74" s="401"/>
      <c r="AB74" s="401"/>
      <c r="AC74" s="401"/>
      <c r="AD74" s="401"/>
      <c r="AE74" s="402"/>
      <c r="AG74" s="404">
        <f>FO!S7</f>
        <v>0</v>
      </c>
      <c r="AH74" s="404"/>
      <c r="AI74" s="404"/>
      <c r="AJ74" s="404"/>
      <c r="AK74" s="404"/>
      <c r="AL74" s="404"/>
      <c r="AM74" s="404">
        <f>FO!T7</f>
        <v>0</v>
      </c>
      <c r="AN74" s="404"/>
      <c r="AO74" s="404"/>
      <c r="AP74" s="404"/>
      <c r="AQ74" s="404"/>
      <c r="AR74" s="404"/>
      <c r="AS74" s="404"/>
      <c r="AT74" s="404"/>
      <c r="AU74" s="404"/>
      <c r="AV74" s="404"/>
      <c r="AW74" s="404"/>
      <c r="AX74" s="403">
        <f>FO!U7</f>
        <v>0</v>
      </c>
      <c r="AY74" s="403"/>
      <c r="AZ74" s="403"/>
      <c r="BA74" s="403"/>
      <c r="BB74" s="403"/>
      <c r="BC74" s="403"/>
      <c r="BD74" s="403">
        <f>FO!V7</f>
        <v>0</v>
      </c>
      <c r="BE74" s="403"/>
      <c r="BF74" s="403"/>
      <c r="BG74" s="403">
        <f>FO!W7</f>
        <v>0</v>
      </c>
      <c r="BH74" s="403"/>
      <c r="BI74" s="403"/>
      <c r="BJ74" s="403">
        <f t="shared" si="4"/>
        <v>0</v>
      </c>
      <c r="BK74" s="403"/>
      <c r="BL74" s="403"/>
    </row>
    <row r="75" spans="1:97" ht="15" thickBot="1" x14ac:dyDescent="0.4">
      <c r="B75" s="94"/>
      <c r="D75" s="84"/>
      <c r="E75" s="80">
        <v>36526</v>
      </c>
      <c r="F75" s="81">
        <v>36527</v>
      </c>
      <c r="G75" s="82">
        <v>4.1666666666666664E-2</v>
      </c>
      <c r="I75" s="472"/>
      <c r="J75" s="473"/>
      <c r="K75" s="473"/>
      <c r="L75" s="473"/>
      <c r="M75" s="473"/>
      <c r="N75" s="473"/>
      <c r="O75" s="473"/>
      <c r="P75" s="473"/>
      <c r="Q75" s="473"/>
      <c r="R75" s="473"/>
      <c r="S75" s="473"/>
      <c r="T75" s="473"/>
      <c r="U75" s="473"/>
      <c r="V75" s="473"/>
      <c r="W75" s="473"/>
      <c r="X75" s="473"/>
      <c r="Y75" s="473"/>
      <c r="Z75" s="473"/>
      <c r="AA75" s="473"/>
      <c r="AB75" s="473"/>
      <c r="AC75" s="473"/>
      <c r="AD75" s="473"/>
      <c r="AE75" s="474"/>
      <c r="AG75" s="404">
        <f>FO!S8</f>
        <v>0</v>
      </c>
      <c r="AH75" s="404"/>
      <c r="AI75" s="404"/>
      <c r="AJ75" s="404"/>
      <c r="AK75" s="404"/>
      <c r="AL75" s="404"/>
      <c r="AM75" s="404">
        <f>FO!T8</f>
        <v>0</v>
      </c>
      <c r="AN75" s="404"/>
      <c r="AO75" s="404"/>
      <c r="AP75" s="404"/>
      <c r="AQ75" s="404"/>
      <c r="AR75" s="404"/>
      <c r="AS75" s="404"/>
      <c r="AT75" s="404"/>
      <c r="AU75" s="404"/>
      <c r="AV75" s="404"/>
      <c r="AW75" s="404"/>
      <c r="AX75" s="403">
        <f>FO!U8</f>
        <v>0</v>
      </c>
      <c r="AY75" s="403"/>
      <c r="AZ75" s="403"/>
      <c r="BA75" s="403"/>
      <c r="BB75" s="403"/>
      <c r="BC75" s="403"/>
      <c r="BD75" s="403">
        <f>FO!V8</f>
        <v>0</v>
      </c>
      <c r="BE75" s="403"/>
      <c r="BF75" s="403"/>
      <c r="BG75" s="403">
        <f>FO!W8</f>
        <v>0</v>
      </c>
      <c r="BH75" s="403"/>
      <c r="BI75" s="403"/>
      <c r="BJ75" s="403">
        <f t="shared" si="4"/>
        <v>0</v>
      </c>
      <c r="BK75" s="403"/>
      <c r="BL75" s="403"/>
    </row>
    <row r="76" spans="1:97" ht="15" thickBot="1" x14ac:dyDescent="0.4">
      <c r="B76" s="94"/>
      <c r="D76" s="84"/>
      <c r="E76" s="80">
        <v>36526</v>
      </c>
      <c r="F76" s="81">
        <v>36527</v>
      </c>
      <c r="G76" s="82">
        <v>4.1666666666666664E-2</v>
      </c>
      <c r="I76" s="472"/>
      <c r="J76" s="473"/>
      <c r="K76" s="473"/>
      <c r="L76" s="473"/>
      <c r="M76" s="473"/>
      <c r="N76" s="473"/>
      <c r="O76" s="473"/>
      <c r="P76" s="473"/>
      <c r="Q76" s="473"/>
      <c r="R76" s="473"/>
      <c r="S76" s="473"/>
      <c r="T76" s="473"/>
      <c r="U76" s="473"/>
      <c r="V76" s="473"/>
      <c r="W76" s="473"/>
      <c r="X76" s="473"/>
      <c r="Y76" s="473"/>
      <c r="Z76" s="473"/>
      <c r="AA76" s="473"/>
      <c r="AB76" s="473"/>
      <c r="AC76" s="473"/>
      <c r="AD76" s="473"/>
      <c r="AE76" s="474"/>
      <c r="AG76" s="404">
        <f>FO!S9</f>
        <v>0</v>
      </c>
      <c r="AH76" s="404"/>
      <c r="AI76" s="404"/>
      <c r="AJ76" s="404"/>
      <c r="AK76" s="404"/>
      <c r="AL76" s="404"/>
      <c r="AM76" s="404">
        <f>FO!T9</f>
        <v>0</v>
      </c>
      <c r="AN76" s="404"/>
      <c r="AO76" s="404"/>
      <c r="AP76" s="404"/>
      <c r="AQ76" s="404"/>
      <c r="AR76" s="404"/>
      <c r="AS76" s="404"/>
      <c r="AT76" s="404"/>
      <c r="AU76" s="404"/>
      <c r="AV76" s="404"/>
      <c r="AW76" s="404"/>
      <c r="AX76" s="403">
        <f>FO!U9</f>
        <v>0</v>
      </c>
      <c r="AY76" s="403"/>
      <c r="AZ76" s="403"/>
      <c r="BA76" s="403"/>
      <c r="BB76" s="403"/>
      <c r="BC76" s="403"/>
      <c r="BD76" s="403">
        <f>FO!V9</f>
        <v>0</v>
      </c>
      <c r="BE76" s="403"/>
      <c r="BF76" s="403"/>
      <c r="BG76" s="403">
        <f>FO!W9</f>
        <v>0</v>
      </c>
      <c r="BH76" s="403"/>
      <c r="BI76" s="403"/>
      <c r="BJ76" s="403">
        <f t="shared" si="4"/>
        <v>0</v>
      </c>
      <c r="BK76" s="403"/>
      <c r="BL76" s="403"/>
    </row>
    <row r="77" spans="1:97" ht="15" thickBot="1" x14ac:dyDescent="0.4">
      <c r="B77" s="94"/>
      <c r="D77" s="85"/>
      <c r="E77" s="176">
        <v>36526</v>
      </c>
      <c r="F77" s="177">
        <v>36527</v>
      </c>
      <c r="G77" s="83">
        <v>4.1666666666666664E-2</v>
      </c>
      <c r="I77" s="472"/>
      <c r="J77" s="473"/>
      <c r="K77" s="473"/>
      <c r="L77" s="473"/>
      <c r="M77" s="473"/>
      <c r="N77" s="473"/>
      <c r="O77" s="473"/>
      <c r="P77" s="473"/>
      <c r="Q77" s="473"/>
      <c r="R77" s="473"/>
      <c r="S77" s="473"/>
      <c r="T77" s="473"/>
      <c r="U77" s="473"/>
      <c r="V77" s="473"/>
      <c r="W77" s="473"/>
      <c r="X77" s="473"/>
      <c r="Y77" s="473"/>
      <c r="Z77" s="473"/>
      <c r="AA77" s="473"/>
      <c r="AB77" s="473"/>
      <c r="AC77" s="473"/>
      <c r="AD77" s="473"/>
      <c r="AE77" s="474"/>
      <c r="AG77" s="404">
        <f>FO!S10</f>
        <v>0</v>
      </c>
      <c r="AH77" s="404"/>
      <c r="AI77" s="404"/>
      <c r="AJ77" s="404"/>
      <c r="AK77" s="404"/>
      <c r="AL77" s="404"/>
      <c r="AM77" s="404">
        <f>FO!T10</f>
        <v>0</v>
      </c>
      <c r="AN77" s="404"/>
      <c r="AO77" s="404"/>
      <c r="AP77" s="404"/>
      <c r="AQ77" s="404"/>
      <c r="AR77" s="404"/>
      <c r="AS77" s="404"/>
      <c r="AT77" s="404"/>
      <c r="AU77" s="404"/>
      <c r="AV77" s="404"/>
      <c r="AW77" s="404"/>
      <c r="AX77" s="403">
        <f>FO!U10</f>
        <v>0</v>
      </c>
      <c r="AY77" s="403"/>
      <c r="AZ77" s="403"/>
      <c r="BA77" s="403"/>
      <c r="BB77" s="403"/>
      <c r="BC77" s="403"/>
      <c r="BD77" s="403">
        <f>FO!V10</f>
        <v>0</v>
      </c>
      <c r="BE77" s="403"/>
      <c r="BF77" s="403"/>
      <c r="BG77" s="403">
        <f>FO!W10</f>
        <v>0</v>
      </c>
      <c r="BH77" s="403"/>
      <c r="BI77" s="403"/>
      <c r="BJ77" s="403">
        <f t="shared" si="4"/>
        <v>0</v>
      </c>
      <c r="BK77" s="403"/>
      <c r="BL77" s="403"/>
      <c r="BN77" s="400">
        <f>SUM(BJ70:BL77)</f>
        <v>0</v>
      </c>
      <c r="BO77" s="401"/>
      <c r="BP77" s="402"/>
    </row>
    <row r="78" spans="1:97" ht="15" thickBot="1" x14ac:dyDescent="0.4">
      <c r="B78" s="94"/>
    </row>
    <row r="79" spans="1:97" ht="15" thickBot="1" x14ac:dyDescent="0.4">
      <c r="H79" s="397" t="s">
        <v>3</v>
      </c>
      <c r="I79" s="398"/>
      <c r="J79" s="398"/>
      <c r="K79" s="399"/>
      <c r="L79" s="397" t="s">
        <v>4</v>
      </c>
      <c r="M79" s="398"/>
      <c r="N79" s="398"/>
      <c r="O79" s="399"/>
      <c r="P79" s="397" t="s">
        <v>5</v>
      </c>
      <c r="Q79" s="398"/>
      <c r="R79" s="398"/>
      <c r="S79" s="399"/>
      <c r="T79" s="397" t="s">
        <v>6</v>
      </c>
      <c r="U79" s="398"/>
      <c r="V79" s="398"/>
      <c r="W79" s="399"/>
      <c r="X79" s="397" t="s">
        <v>7</v>
      </c>
      <c r="Y79" s="398"/>
      <c r="Z79" s="398"/>
      <c r="AA79" s="399"/>
      <c r="AB79" s="397" t="s">
        <v>8</v>
      </c>
      <c r="AC79" s="398"/>
      <c r="AD79" s="398"/>
      <c r="AE79" s="399"/>
      <c r="AF79" s="397" t="s">
        <v>9</v>
      </c>
      <c r="AG79" s="398"/>
      <c r="AH79" s="398"/>
      <c r="AI79" s="399"/>
      <c r="AJ79" s="397" t="s">
        <v>10</v>
      </c>
      <c r="AK79" s="398"/>
      <c r="AL79" s="398"/>
      <c r="AM79" s="399"/>
      <c r="AN79" s="397" t="s">
        <v>11</v>
      </c>
      <c r="AO79" s="398"/>
      <c r="AP79" s="398"/>
      <c r="AQ79" s="399"/>
      <c r="AR79" s="397" t="s">
        <v>12</v>
      </c>
      <c r="AS79" s="398"/>
      <c r="AT79" s="398"/>
      <c r="AU79" s="399"/>
      <c r="AV79" s="397" t="s">
        <v>13</v>
      </c>
      <c r="AW79" s="398"/>
      <c r="AX79" s="398"/>
      <c r="AY79" s="399"/>
      <c r="AZ79" s="397" t="s">
        <v>14</v>
      </c>
      <c r="BA79" s="398"/>
      <c r="BB79" s="398"/>
      <c r="BC79" s="399"/>
      <c r="BD79" s="397" t="s">
        <v>15</v>
      </c>
      <c r="BE79" s="398"/>
      <c r="BF79" s="398"/>
      <c r="BG79" s="399"/>
      <c r="BH79" s="397" t="s">
        <v>16</v>
      </c>
      <c r="BI79" s="398"/>
      <c r="BJ79" s="398"/>
      <c r="BK79" s="399"/>
      <c r="BL79" s="397" t="s">
        <v>17</v>
      </c>
      <c r="BM79" s="398"/>
      <c r="BN79" s="398"/>
      <c r="BO79" s="399"/>
      <c r="BP79" s="397" t="s">
        <v>18</v>
      </c>
      <c r="BQ79" s="398"/>
      <c r="BR79" s="398"/>
      <c r="BS79" s="399"/>
      <c r="BT79" s="397" t="s">
        <v>19</v>
      </c>
      <c r="BU79" s="398"/>
      <c r="BV79" s="398"/>
      <c r="BW79" s="399"/>
      <c r="BX79" s="397" t="s">
        <v>20</v>
      </c>
      <c r="BY79" s="398"/>
      <c r="BZ79" s="398"/>
      <c r="CA79" s="399"/>
    </row>
    <row r="80" spans="1:97" x14ac:dyDescent="0.35">
      <c r="B80" s="388">
        <v>10</v>
      </c>
      <c r="C80" s="389"/>
      <c r="D80" s="389"/>
      <c r="E80" s="389"/>
      <c r="F80" s="389"/>
      <c r="G80" s="390"/>
      <c r="H80" s="53">
        <f t="shared" ref="H80:W95" si="5">COUNTIF(H$5:H$65,$B80)</f>
        <v>0</v>
      </c>
      <c r="I80" s="53">
        <f t="shared" si="5"/>
        <v>0</v>
      </c>
      <c r="J80" s="53">
        <f t="shared" si="5"/>
        <v>0</v>
      </c>
      <c r="K80" s="53">
        <f t="shared" si="5"/>
        <v>0</v>
      </c>
      <c r="L80" s="53">
        <f t="shared" si="5"/>
        <v>0</v>
      </c>
      <c r="M80" s="53">
        <f t="shared" si="5"/>
        <v>0</v>
      </c>
      <c r="N80" s="53">
        <f t="shared" si="5"/>
        <v>0</v>
      </c>
      <c r="O80" s="53">
        <f t="shared" si="5"/>
        <v>0</v>
      </c>
      <c r="P80" s="53">
        <f t="shared" si="5"/>
        <v>0</v>
      </c>
      <c r="Q80" s="53">
        <f t="shared" si="5"/>
        <v>0</v>
      </c>
      <c r="R80" s="53">
        <f t="shared" si="5"/>
        <v>0</v>
      </c>
      <c r="S80" s="53">
        <f t="shared" si="5"/>
        <v>0</v>
      </c>
      <c r="T80" s="53">
        <f t="shared" si="5"/>
        <v>0</v>
      </c>
      <c r="U80" s="53">
        <f t="shared" si="5"/>
        <v>0</v>
      </c>
      <c r="V80" s="53">
        <f t="shared" si="5"/>
        <v>0</v>
      </c>
      <c r="W80" s="53">
        <f t="shared" si="5"/>
        <v>0</v>
      </c>
      <c r="X80" s="53">
        <f t="shared" ref="X80:AM95" si="6">COUNTIF(X$5:X$65,$B80)</f>
        <v>0</v>
      </c>
      <c r="Y80" s="53">
        <f t="shared" si="6"/>
        <v>0</v>
      </c>
      <c r="Z80" s="53">
        <f t="shared" si="6"/>
        <v>0</v>
      </c>
      <c r="AA80" s="53">
        <f t="shared" si="6"/>
        <v>0</v>
      </c>
      <c r="AB80" s="53">
        <f t="shared" si="6"/>
        <v>0</v>
      </c>
      <c r="AC80" s="53">
        <f t="shared" si="6"/>
        <v>0</v>
      </c>
      <c r="AD80" s="53">
        <f t="shared" si="6"/>
        <v>0</v>
      </c>
      <c r="AE80" s="53">
        <f t="shared" si="6"/>
        <v>0</v>
      </c>
      <c r="AF80" s="53">
        <f t="shared" si="6"/>
        <v>0</v>
      </c>
      <c r="AG80" s="53">
        <f t="shared" si="6"/>
        <v>0</v>
      </c>
      <c r="AH80" s="53">
        <f t="shared" si="6"/>
        <v>0</v>
      </c>
      <c r="AI80" s="53">
        <f t="shared" si="6"/>
        <v>0</v>
      </c>
      <c r="AJ80" s="53">
        <f t="shared" si="6"/>
        <v>0</v>
      </c>
      <c r="AK80" s="53">
        <f t="shared" si="6"/>
        <v>0</v>
      </c>
      <c r="AL80" s="53">
        <f t="shared" si="6"/>
        <v>0</v>
      </c>
      <c r="AM80" s="53">
        <f t="shared" si="6"/>
        <v>0</v>
      </c>
      <c r="AN80" s="53">
        <f t="shared" ref="AN80:BC95" si="7">COUNTIF(AN$5:AN$65,$B80)</f>
        <v>0</v>
      </c>
      <c r="AO80" s="53">
        <f t="shared" si="7"/>
        <v>0</v>
      </c>
      <c r="AP80" s="53">
        <f t="shared" si="7"/>
        <v>0</v>
      </c>
      <c r="AQ80" s="53">
        <f t="shared" si="7"/>
        <v>0</v>
      </c>
      <c r="AR80" s="53">
        <f t="shared" si="7"/>
        <v>0</v>
      </c>
      <c r="AS80" s="53">
        <f t="shared" si="7"/>
        <v>0</v>
      </c>
      <c r="AT80" s="53">
        <f t="shared" si="7"/>
        <v>0</v>
      </c>
      <c r="AU80" s="53">
        <f t="shared" si="7"/>
        <v>0</v>
      </c>
      <c r="AV80" s="53">
        <f t="shared" si="7"/>
        <v>0</v>
      </c>
      <c r="AW80" s="53">
        <f t="shared" si="7"/>
        <v>0</v>
      </c>
      <c r="AX80" s="53">
        <f t="shared" si="7"/>
        <v>0</v>
      </c>
      <c r="AY80" s="53">
        <f t="shared" si="7"/>
        <v>0</v>
      </c>
      <c r="AZ80" s="53">
        <f t="shared" si="7"/>
        <v>0</v>
      </c>
      <c r="BA80" s="53">
        <f t="shared" si="7"/>
        <v>0</v>
      </c>
      <c r="BB80" s="53">
        <f t="shared" si="7"/>
        <v>0</v>
      </c>
      <c r="BC80" s="171">
        <f t="shared" si="7"/>
        <v>0</v>
      </c>
      <c r="BD80" s="169">
        <f t="shared" ref="BD80:BS95" si="8">COUNTIF(BD$5:BD$65,$B80)</f>
        <v>0</v>
      </c>
      <c r="BE80" s="53">
        <f t="shared" si="8"/>
        <v>0</v>
      </c>
      <c r="BF80" s="53">
        <f t="shared" si="8"/>
        <v>0</v>
      </c>
      <c r="BG80" s="53">
        <f t="shared" si="8"/>
        <v>0</v>
      </c>
      <c r="BH80" s="53">
        <f t="shared" si="8"/>
        <v>0</v>
      </c>
      <c r="BI80" s="53">
        <f t="shared" si="8"/>
        <v>0</v>
      </c>
      <c r="BJ80" s="53">
        <f t="shared" si="8"/>
        <v>0</v>
      </c>
      <c r="BK80" s="53">
        <f t="shared" si="8"/>
        <v>0</v>
      </c>
      <c r="BL80" s="53">
        <f t="shared" si="8"/>
        <v>0</v>
      </c>
      <c r="BM80" s="53">
        <f t="shared" si="8"/>
        <v>0</v>
      </c>
      <c r="BN80" s="53">
        <f t="shared" si="8"/>
        <v>0</v>
      </c>
      <c r="BO80" s="53">
        <f t="shared" si="8"/>
        <v>0</v>
      </c>
      <c r="BP80" s="53">
        <f t="shared" si="8"/>
        <v>0</v>
      </c>
      <c r="BQ80" s="53">
        <f t="shared" si="8"/>
        <v>0</v>
      </c>
      <c r="BR80" s="53">
        <f t="shared" si="8"/>
        <v>0</v>
      </c>
      <c r="BS80" s="53">
        <f t="shared" si="8"/>
        <v>0</v>
      </c>
      <c r="BT80" s="53">
        <f t="shared" ref="BP80:CA95" si="9">COUNTIF(BT$5:BT$65,$B80)</f>
        <v>0</v>
      </c>
      <c r="BU80" s="53">
        <f t="shared" si="9"/>
        <v>0</v>
      </c>
      <c r="BV80" s="53">
        <f t="shared" si="9"/>
        <v>0</v>
      </c>
      <c r="BW80" s="53">
        <f t="shared" si="9"/>
        <v>0</v>
      </c>
      <c r="BX80" s="53">
        <f t="shared" si="9"/>
        <v>0</v>
      </c>
      <c r="BY80" s="53">
        <f t="shared" si="9"/>
        <v>0</v>
      </c>
      <c r="BZ80" s="53">
        <f t="shared" si="9"/>
        <v>0</v>
      </c>
      <c r="CA80" s="53">
        <f t="shared" si="9"/>
        <v>0</v>
      </c>
    </row>
    <row r="81" spans="2:79" x14ac:dyDescent="0.35">
      <c r="B81" s="388">
        <v>11</v>
      </c>
      <c r="C81" s="389"/>
      <c r="D81" s="389"/>
      <c r="E81" s="389"/>
      <c r="F81" s="389"/>
      <c r="G81" s="390"/>
      <c r="H81" s="53">
        <f t="shared" si="5"/>
        <v>0</v>
      </c>
      <c r="I81" s="53">
        <f t="shared" si="5"/>
        <v>0</v>
      </c>
      <c r="J81" s="53">
        <f t="shared" si="5"/>
        <v>0</v>
      </c>
      <c r="K81" s="53">
        <f t="shared" si="5"/>
        <v>0</v>
      </c>
      <c r="L81" s="53">
        <f t="shared" si="5"/>
        <v>0</v>
      </c>
      <c r="M81" s="53">
        <f t="shared" si="5"/>
        <v>0</v>
      </c>
      <c r="N81" s="53">
        <f t="shared" si="5"/>
        <v>0</v>
      </c>
      <c r="O81" s="53">
        <f t="shared" si="5"/>
        <v>0</v>
      </c>
      <c r="P81" s="53">
        <f t="shared" si="5"/>
        <v>0</v>
      </c>
      <c r="Q81" s="53">
        <f t="shared" si="5"/>
        <v>0</v>
      </c>
      <c r="R81" s="53">
        <f t="shared" si="5"/>
        <v>0</v>
      </c>
      <c r="S81" s="53">
        <f t="shared" si="5"/>
        <v>0</v>
      </c>
      <c r="T81" s="53">
        <f t="shared" si="5"/>
        <v>0</v>
      </c>
      <c r="U81" s="53">
        <f t="shared" si="5"/>
        <v>0</v>
      </c>
      <c r="V81" s="53">
        <f t="shared" si="5"/>
        <v>0</v>
      </c>
      <c r="W81" s="53">
        <f t="shared" si="5"/>
        <v>0</v>
      </c>
      <c r="X81" s="53">
        <f t="shared" si="6"/>
        <v>0</v>
      </c>
      <c r="Y81" s="53">
        <f t="shared" si="6"/>
        <v>0</v>
      </c>
      <c r="Z81" s="53">
        <f t="shared" si="6"/>
        <v>0</v>
      </c>
      <c r="AA81" s="53">
        <f t="shared" si="6"/>
        <v>0</v>
      </c>
      <c r="AB81" s="53">
        <f t="shared" si="6"/>
        <v>0</v>
      </c>
      <c r="AC81" s="53">
        <f t="shared" si="6"/>
        <v>0</v>
      </c>
      <c r="AD81" s="53">
        <f t="shared" si="6"/>
        <v>0</v>
      </c>
      <c r="AE81" s="53">
        <f t="shared" si="6"/>
        <v>0</v>
      </c>
      <c r="AF81" s="53">
        <f t="shared" si="6"/>
        <v>0</v>
      </c>
      <c r="AG81" s="53">
        <f t="shared" si="6"/>
        <v>0</v>
      </c>
      <c r="AH81" s="53">
        <f t="shared" si="6"/>
        <v>0</v>
      </c>
      <c r="AI81" s="53">
        <f t="shared" si="6"/>
        <v>0</v>
      </c>
      <c r="AJ81" s="53">
        <f t="shared" si="6"/>
        <v>1</v>
      </c>
      <c r="AK81" s="53">
        <f t="shared" si="6"/>
        <v>1</v>
      </c>
      <c r="AL81" s="53">
        <f t="shared" si="6"/>
        <v>1</v>
      </c>
      <c r="AM81" s="53">
        <f t="shared" si="6"/>
        <v>1</v>
      </c>
      <c r="AN81" s="53">
        <f t="shared" si="7"/>
        <v>1</v>
      </c>
      <c r="AO81" s="53">
        <f t="shared" si="7"/>
        <v>1</v>
      </c>
      <c r="AP81" s="53">
        <f t="shared" si="7"/>
        <v>1</v>
      </c>
      <c r="AQ81" s="53">
        <f t="shared" si="7"/>
        <v>1</v>
      </c>
      <c r="AR81" s="53">
        <f t="shared" si="7"/>
        <v>0</v>
      </c>
      <c r="AS81" s="53">
        <f t="shared" si="7"/>
        <v>0</v>
      </c>
      <c r="AT81" s="53">
        <f t="shared" si="7"/>
        <v>0</v>
      </c>
      <c r="AU81" s="53">
        <f t="shared" si="7"/>
        <v>0</v>
      </c>
      <c r="AV81" s="53">
        <f t="shared" si="7"/>
        <v>1</v>
      </c>
      <c r="AW81" s="53">
        <f t="shared" si="7"/>
        <v>1</v>
      </c>
      <c r="AX81" s="53">
        <f t="shared" si="7"/>
        <v>1</v>
      </c>
      <c r="AY81" s="53">
        <f t="shared" si="7"/>
        <v>1</v>
      </c>
      <c r="AZ81" s="53">
        <f t="shared" si="7"/>
        <v>1</v>
      </c>
      <c r="BA81" s="53">
        <f t="shared" si="7"/>
        <v>1</v>
      </c>
      <c r="BB81" s="53">
        <f t="shared" si="7"/>
        <v>1</v>
      </c>
      <c r="BC81" s="53">
        <f t="shared" si="7"/>
        <v>1</v>
      </c>
      <c r="BD81" s="170">
        <f t="shared" si="8"/>
        <v>1</v>
      </c>
      <c r="BE81" s="53">
        <f t="shared" si="8"/>
        <v>1</v>
      </c>
      <c r="BF81" s="53">
        <f t="shared" si="8"/>
        <v>1</v>
      </c>
      <c r="BG81" s="53">
        <f t="shared" si="8"/>
        <v>1</v>
      </c>
      <c r="BH81" s="53">
        <f t="shared" si="8"/>
        <v>0</v>
      </c>
      <c r="BI81" s="53">
        <f t="shared" si="8"/>
        <v>0</v>
      </c>
      <c r="BJ81" s="53">
        <f t="shared" si="8"/>
        <v>0</v>
      </c>
      <c r="BK81" s="53">
        <f t="shared" si="8"/>
        <v>0</v>
      </c>
      <c r="BL81" s="53">
        <f t="shared" si="8"/>
        <v>0</v>
      </c>
      <c r="BM81" s="53">
        <f t="shared" si="8"/>
        <v>0</v>
      </c>
      <c r="BN81" s="53">
        <f t="shared" si="8"/>
        <v>0</v>
      </c>
      <c r="BO81" s="53">
        <f t="shared" si="8"/>
        <v>0</v>
      </c>
      <c r="BP81" s="53">
        <f t="shared" si="9"/>
        <v>0</v>
      </c>
      <c r="BQ81" s="53">
        <f t="shared" si="9"/>
        <v>0</v>
      </c>
      <c r="BR81" s="53">
        <f t="shared" si="9"/>
        <v>0</v>
      </c>
      <c r="BS81" s="53">
        <f t="shared" si="9"/>
        <v>0</v>
      </c>
      <c r="BT81" s="53">
        <f t="shared" si="9"/>
        <v>0</v>
      </c>
      <c r="BU81" s="53">
        <f t="shared" si="9"/>
        <v>0</v>
      </c>
      <c r="BV81" s="53">
        <f t="shared" si="9"/>
        <v>0</v>
      </c>
      <c r="BW81" s="53">
        <f t="shared" si="9"/>
        <v>0</v>
      </c>
      <c r="BX81" s="53">
        <f t="shared" si="9"/>
        <v>0</v>
      </c>
      <c r="BY81" s="53">
        <f t="shared" si="9"/>
        <v>0</v>
      </c>
      <c r="BZ81" s="53">
        <f t="shared" si="9"/>
        <v>0</v>
      </c>
      <c r="CA81" s="53">
        <f t="shared" si="9"/>
        <v>0</v>
      </c>
    </row>
    <row r="82" spans="2:79" x14ac:dyDescent="0.35">
      <c r="B82" s="388">
        <v>12</v>
      </c>
      <c r="C82" s="389"/>
      <c r="D82" s="389"/>
      <c r="E82" s="389"/>
      <c r="F82" s="389"/>
      <c r="G82" s="390"/>
      <c r="H82" s="53">
        <f t="shared" si="5"/>
        <v>0</v>
      </c>
      <c r="I82" s="53">
        <f t="shared" si="5"/>
        <v>0</v>
      </c>
      <c r="J82" s="53">
        <f t="shared" si="5"/>
        <v>0</v>
      </c>
      <c r="K82" s="53">
        <f t="shared" si="5"/>
        <v>0</v>
      </c>
      <c r="L82" s="53">
        <f t="shared" si="5"/>
        <v>0</v>
      </c>
      <c r="M82" s="53">
        <f t="shared" si="5"/>
        <v>0</v>
      </c>
      <c r="N82" s="53">
        <f t="shared" si="5"/>
        <v>0</v>
      </c>
      <c r="O82" s="53">
        <f t="shared" si="5"/>
        <v>0</v>
      </c>
      <c r="P82" s="53">
        <f t="shared" si="5"/>
        <v>0</v>
      </c>
      <c r="Q82" s="53">
        <f t="shared" si="5"/>
        <v>0</v>
      </c>
      <c r="R82" s="53">
        <f t="shared" si="5"/>
        <v>0</v>
      </c>
      <c r="S82" s="53">
        <f t="shared" si="5"/>
        <v>0</v>
      </c>
      <c r="T82" s="53">
        <f t="shared" si="5"/>
        <v>0</v>
      </c>
      <c r="U82" s="53">
        <f t="shared" si="5"/>
        <v>0</v>
      </c>
      <c r="V82" s="53">
        <f t="shared" si="5"/>
        <v>0</v>
      </c>
      <c r="W82" s="53">
        <f t="shared" si="5"/>
        <v>0</v>
      </c>
      <c r="X82" s="53">
        <f t="shared" si="6"/>
        <v>0</v>
      </c>
      <c r="Y82" s="53">
        <f t="shared" si="6"/>
        <v>0</v>
      </c>
      <c r="Z82" s="53">
        <f t="shared" si="6"/>
        <v>0</v>
      </c>
      <c r="AA82" s="53">
        <f t="shared" si="6"/>
        <v>0</v>
      </c>
      <c r="AB82" s="53">
        <f t="shared" si="6"/>
        <v>0</v>
      </c>
      <c r="AC82" s="53">
        <f t="shared" si="6"/>
        <v>0</v>
      </c>
      <c r="AD82" s="53">
        <f t="shared" si="6"/>
        <v>0</v>
      </c>
      <c r="AE82" s="53">
        <f t="shared" si="6"/>
        <v>0</v>
      </c>
      <c r="AF82" s="53">
        <f t="shared" si="6"/>
        <v>0</v>
      </c>
      <c r="AG82" s="53">
        <f t="shared" si="6"/>
        <v>0</v>
      </c>
      <c r="AH82" s="53">
        <f t="shared" si="6"/>
        <v>0</v>
      </c>
      <c r="AI82" s="53">
        <f t="shared" si="6"/>
        <v>0</v>
      </c>
      <c r="AJ82" s="53">
        <f t="shared" si="6"/>
        <v>1</v>
      </c>
      <c r="AK82" s="53">
        <f t="shared" si="6"/>
        <v>1</v>
      </c>
      <c r="AL82" s="53">
        <f t="shared" si="6"/>
        <v>1</v>
      </c>
      <c r="AM82" s="53">
        <f t="shared" si="6"/>
        <v>1</v>
      </c>
      <c r="AN82" s="53">
        <f t="shared" si="7"/>
        <v>1</v>
      </c>
      <c r="AO82" s="53">
        <f t="shared" si="7"/>
        <v>1</v>
      </c>
      <c r="AP82" s="53">
        <f t="shared" si="7"/>
        <v>1</v>
      </c>
      <c r="AQ82" s="53">
        <f t="shared" si="7"/>
        <v>1</v>
      </c>
      <c r="AR82" s="53">
        <f t="shared" si="7"/>
        <v>0</v>
      </c>
      <c r="AS82" s="53">
        <f t="shared" si="7"/>
        <v>0</v>
      </c>
      <c r="AT82" s="53">
        <f t="shared" si="7"/>
        <v>0</v>
      </c>
      <c r="AU82" s="53">
        <f t="shared" si="7"/>
        <v>0</v>
      </c>
      <c r="AV82" s="53">
        <f t="shared" si="7"/>
        <v>1</v>
      </c>
      <c r="AW82" s="53">
        <f t="shared" si="7"/>
        <v>1</v>
      </c>
      <c r="AX82" s="53">
        <f t="shared" si="7"/>
        <v>1</v>
      </c>
      <c r="AY82" s="53">
        <f t="shared" si="7"/>
        <v>1</v>
      </c>
      <c r="AZ82" s="53">
        <f t="shared" si="7"/>
        <v>1</v>
      </c>
      <c r="BA82" s="53">
        <f t="shared" si="7"/>
        <v>1</v>
      </c>
      <c r="BB82" s="53">
        <f t="shared" si="7"/>
        <v>1</v>
      </c>
      <c r="BC82" s="53">
        <f t="shared" si="7"/>
        <v>1</v>
      </c>
      <c r="BD82" s="170">
        <f t="shared" si="8"/>
        <v>1</v>
      </c>
      <c r="BE82" s="53">
        <f t="shared" si="8"/>
        <v>1</v>
      </c>
      <c r="BF82" s="53">
        <f t="shared" si="8"/>
        <v>1</v>
      </c>
      <c r="BG82" s="53">
        <f t="shared" si="8"/>
        <v>1</v>
      </c>
      <c r="BH82" s="53">
        <f t="shared" si="8"/>
        <v>0</v>
      </c>
      <c r="BI82" s="53">
        <f t="shared" si="8"/>
        <v>0</v>
      </c>
      <c r="BJ82" s="53">
        <f t="shared" si="8"/>
        <v>0</v>
      </c>
      <c r="BK82" s="53">
        <f t="shared" si="8"/>
        <v>0</v>
      </c>
      <c r="BL82" s="53">
        <f t="shared" si="8"/>
        <v>0</v>
      </c>
      <c r="BM82" s="53">
        <f t="shared" si="8"/>
        <v>0</v>
      </c>
      <c r="BN82" s="53">
        <f t="shared" si="8"/>
        <v>0</v>
      </c>
      <c r="BO82" s="53">
        <f t="shared" si="8"/>
        <v>0</v>
      </c>
      <c r="BP82" s="53">
        <f t="shared" si="9"/>
        <v>0</v>
      </c>
      <c r="BQ82" s="53">
        <f t="shared" si="9"/>
        <v>0</v>
      </c>
      <c r="BR82" s="53">
        <f t="shared" si="9"/>
        <v>0</v>
      </c>
      <c r="BS82" s="53">
        <f t="shared" si="9"/>
        <v>0</v>
      </c>
      <c r="BT82" s="53">
        <f t="shared" si="9"/>
        <v>0</v>
      </c>
      <c r="BU82" s="53">
        <f t="shared" si="9"/>
        <v>0</v>
      </c>
      <c r="BV82" s="53">
        <f t="shared" si="9"/>
        <v>0</v>
      </c>
      <c r="BW82" s="53">
        <f t="shared" si="9"/>
        <v>0</v>
      </c>
      <c r="BX82" s="53">
        <f t="shared" si="9"/>
        <v>0</v>
      </c>
      <c r="BY82" s="53">
        <f t="shared" si="9"/>
        <v>0</v>
      </c>
      <c r="BZ82" s="53">
        <f t="shared" si="9"/>
        <v>0</v>
      </c>
      <c r="CA82" s="53">
        <f t="shared" si="9"/>
        <v>0</v>
      </c>
    </row>
    <row r="83" spans="2:79" x14ac:dyDescent="0.35">
      <c r="B83" s="388">
        <v>13</v>
      </c>
      <c r="C83" s="389"/>
      <c r="D83" s="389"/>
      <c r="E83" s="389"/>
      <c r="F83" s="389"/>
      <c r="G83" s="390"/>
      <c r="H83" s="53">
        <f t="shared" si="5"/>
        <v>0</v>
      </c>
      <c r="I83" s="53">
        <f t="shared" si="5"/>
        <v>0</v>
      </c>
      <c r="J83" s="53">
        <f t="shared" si="5"/>
        <v>0</v>
      </c>
      <c r="K83" s="53">
        <f t="shared" si="5"/>
        <v>0</v>
      </c>
      <c r="L83" s="53">
        <f t="shared" si="5"/>
        <v>0</v>
      </c>
      <c r="M83" s="53">
        <f t="shared" si="5"/>
        <v>0</v>
      </c>
      <c r="N83" s="53">
        <f t="shared" si="5"/>
        <v>0</v>
      </c>
      <c r="O83" s="53">
        <f t="shared" si="5"/>
        <v>0</v>
      </c>
      <c r="P83" s="53">
        <f t="shared" si="5"/>
        <v>0</v>
      </c>
      <c r="Q83" s="53">
        <f t="shared" si="5"/>
        <v>0</v>
      </c>
      <c r="R83" s="53">
        <f t="shared" si="5"/>
        <v>0</v>
      </c>
      <c r="S83" s="53">
        <f t="shared" si="5"/>
        <v>0</v>
      </c>
      <c r="T83" s="53">
        <f t="shared" si="5"/>
        <v>0</v>
      </c>
      <c r="U83" s="53">
        <f t="shared" si="5"/>
        <v>0</v>
      </c>
      <c r="V83" s="53">
        <f t="shared" si="5"/>
        <v>0</v>
      </c>
      <c r="W83" s="53">
        <f t="shared" si="5"/>
        <v>0</v>
      </c>
      <c r="X83" s="53">
        <f t="shared" si="6"/>
        <v>0</v>
      </c>
      <c r="Y83" s="53">
        <f t="shared" si="6"/>
        <v>0</v>
      </c>
      <c r="Z83" s="53">
        <f t="shared" si="6"/>
        <v>0</v>
      </c>
      <c r="AA83" s="53">
        <f t="shared" si="6"/>
        <v>0</v>
      </c>
      <c r="AB83" s="53">
        <f t="shared" si="6"/>
        <v>0</v>
      </c>
      <c r="AC83" s="53">
        <f t="shared" si="6"/>
        <v>0</v>
      </c>
      <c r="AD83" s="53">
        <f t="shared" si="6"/>
        <v>0</v>
      </c>
      <c r="AE83" s="53">
        <f t="shared" si="6"/>
        <v>0</v>
      </c>
      <c r="AF83" s="53">
        <f t="shared" si="6"/>
        <v>0</v>
      </c>
      <c r="AG83" s="53">
        <f t="shared" si="6"/>
        <v>0</v>
      </c>
      <c r="AH83" s="53">
        <f t="shared" si="6"/>
        <v>0</v>
      </c>
      <c r="AI83" s="53">
        <f t="shared" si="6"/>
        <v>0</v>
      </c>
      <c r="AJ83" s="53">
        <f t="shared" si="6"/>
        <v>0</v>
      </c>
      <c r="AK83" s="53">
        <f t="shared" si="6"/>
        <v>0</v>
      </c>
      <c r="AL83" s="53">
        <f t="shared" si="6"/>
        <v>0</v>
      </c>
      <c r="AM83" s="53">
        <f t="shared" si="6"/>
        <v>0</v>
      </c>
      <c r="AN83" s="53">
        <f t="shared" si="7"/>
        <v>0</v>
      </c>
      <c r="AO83" s="53">
        <f t="shared" si="7"/>
        <v>0</v>
      </c>
      <c r="AP83" s="53">
        <f t="shared" si="7"/>
        <v>0</v>
      </c>
      <c r="AQ83" s="53">
        <f t="shared" si="7"/>
        <v>0</v>
      </c>
      <c r="AR83" s="53">
        <f t="shared" si="7"/>
        <v>0</v>
      </c>
      <c r="AS83" s="53">
        <f t="shared" si="7"/>
        <v>0</v>
      </c>
      <c r="AT83" s="53">
        <f t="shared" si="7"/>
        <v>0</v>
      </c>
      <c r="AU83" s="53">
        <f t="shared" si="7"/>
        <v>0</v>
      </c>
      <c r="AV83" s="53">
        <f t="shared" si="7"/>
        <v>0</v>
      </c>
      <c r="AW83" s="53">
        <f t="shared" si="7"/>
        <v>0</v>
      </c>
      <c r="AX83" s="53">
        <f t="shared" si="7"/>
        <v>0</v>
      </c>
      <c r="AY83" s="53">
        <f t="shared" si="7"/>
        <v>0</v>
      </c>
      <c r="AZ83" s="53">
        <f t="shared" si="7"/>
        <v>0</v>
      </c>
      <c r="BA83" s="53">
        <f t="shared" si="7"/>
        <v>0</v>
      </c>
      <c r="BB83" s="53">
        <f t="shared" si="7"/>
        <v>0</v>
      </c>
      <c r="BC83" s="53">
        <f t="shared" si="7"/>
        <v>0</v>
      </c>
      <c r="BD83" s="170">
        <f t="shared" si="8"/>
        <v>0</v>
      </c>
      <c r="BE83" s="53">
        <f t="shared" si="8"/>
        <v>0</v>
      </c>
      <c r="BF83" s="53">
        <f t="shared" si="8"/>
        <v>0</v>
      </c>
      <c r="BG83" s="53">
        <f t="shared" si="8"/>
        <v>0</v>
      </c>
      <c r="BH83" s="53">
        <f t="shared" si="8"/>
        <v>0</v>
      </c>
      <c r="BI83" s="53">
        <f t="shared" si="8"/>
        <v>0</v>
      </c>
      <c r="BJ83" s="53">
        <f t="shared" si="8"/>
        <v>0</v>
      </c>
      <c r="BK83" s="53">
        <f t="shared" si="8"/>
        <v>0</v>
      </c>
      <c r="BL83" s="53">
        <f t="shared" si="8"/>
        <v>0</v>
      </c>
      <c r="BM83" s="53">
        <f t="shared" si="8"/>
        <v>0</v>
      </c>
      <c r="BN83" s="53">
        <f t="shared" si="8"/>
        <v>0</v>
      </c>
      <c r="BO83" s="53">
        <f t="shared" si="8"/>
        <v>0</v>
      </c>
      <c r="BP83" s="53">
        <f t="shared" si="9"/>
        <v>0</v>
      </c>
      <c r="BQ83" s="53">
        <f t="shared" si="9"/>
        <v>0</v>
      </c>
      <c r="BR83" s="53">
        <f t="shared" si="9"/>
        <v>0</v>
      </c>
      <c r="BS83" s="53">
        <f t="shared" si="9"/>
        <v>0</v>
      </c>
      <c r="BT83" s="53">
        <f t="shared" si="9"/>
        <v>0</v>
      </c>
      <c r="BU83" s="53">
        <f t="shared" si="9"/>
        <v>0</v>
      </c>
      <c r="BV83" s="53">
        <f t="shared" si="9"/>
        <v>0</v>
      </c>
      <c r="BW83" s="53">
        <f t="shared" si="9"/>
        <v>0</v>
      </c>
      <c r="BX83" s="53">
        <f t="shared" si="9"/>
        <v>0</v>
      </c>
      <c r="BY83" s="53">
        <f t="shared" si="9"/>
        <v>0</v>
      </c>
      <c r="BZ83" s="53">
        <f t="shared" si="9"/>
        <v>0</v>
      </c>
      <c r="CA83" s="53">
        <f t="shared" si="9"/>
        <v>0</v>
      </c>
    </row>
    <row r="84" spans="2:79" x14ac:dyDescent="0.35">
      <c r="B84" s="391">
        <v>20</v>
      </c>
      <c r="C84" s="392"/>
      <c r="D84" s="392"/>
      <c r="E84" s="392"/>
      <c r="F84" s="392"/>
      <c r="G84" s="393"/>
      <c r="H84" s="53">
        <f t="shared" si="5"/>
        <v>0</v>
      </c>
      <c r="I84" s="53">
        <f t="shared" si="5"/>
        <v>0</v>
      </c>
      <c r="J84" s="53">
        <f t="shared" si="5"/>
        <v>0</v>
      </c>
      <c r="K84" s="53">
        <f t="shared" si="5"/>
        <v>0</v>
      </c>
      <c r="L84" s="53">
        <f t="shared" si="5"/>
        <v>0</v>
      </c>
      <c r="M84" s="53">
        <f t="shared" si="5"/>
        <v>0</v>
      </c>
      <c r="N84" s="53">
        <f t="shared" si="5"/>
        <v>0</v>
      </c>
      <c r="O84" s="53">
        <f t="shared" si="5"/>
        <v>0</v>
      </c>
      <c r="P84" s="53">
        <f t="shared" si="5"/>
        <v>0</v>
      </c>
      <c r="Q84" s="53">
        <f t="shared" si="5"/>
        <v>0</v>
      </c>
      <c r="R84" s="53">
        <f t="shared" si="5"/>
        <v>0</v>
      </c>
      <c r="S84" s="53">
        <f t="shared" si="5"/>
        <v>0</v>
      </c>
      <c r="T84" s="53">
        <f t="shared" si="5"/>
        <v>0</v>
      </c>
      <c r="U84" s="53">
        <f t="shared" si="5"/>
        <v>0</v>
      </c>
      <c r="V84" s="53">
        <f t="shared" si="5"/>
        <v>0</v>
      </c>
      <c r="W84" s="53">
        <f t="shared" si="5"/>
        <v>0</v>
      </c>
      <c r="X84" s="53">
        <f t="shared" si="6"/>
        <v>0</v>
      </c>
      <c r="Y84" s="53">
        <f t="shared" si="6"/>
        <v>0</v>
      </c>
      <c r="Z84" s="53">
        <f t="shared" si="6"/>
        <v>0</v>
      </c>
      <c r="AA84" s="53">
        <f t="shared" si="6"/>
        <v>0</v>
      </c>
      <c r="AB84" s="53">
        <f t="shared" si="6"/>
        <v>0</v>
      </c>
      <c r="AC84" s="53">
        <f t="shared" si="6"/>
        <v>0</v>
      </c>
      <c r="AD84" s="53">
        <f t="shared" si="6"/>
        <v>0</v>
      </c>
      <c r="AE84" s="53">
        <f t="shared" si="6"/>
        <v>0</v>
      </c>
      <c r="AF84" s="53">
        <f t="shared" si="6"/>
        <v>0</v>
      </c>
      <c r="AG84" s="53">
        <f t="shared" si="6"/>
        <v>0</v>
      </c>
      <c r="AH84" s="53">
        <f t="shared" si="6"/>
        <v>0</v>
      </c>
      <c r="AI84" s="53">
        <f t="shared" si="6"/>
        <v>0</v>
      </c>
      <c r="AJ84" s="53">
        <f t="shared" si="6"/>
        <v>0</v>
      </c>
      <c r="AK84" s="53">
        <f t="shared" si="6"/>
        <v>0</v>
      </c>
      <c r="AL84" s="53">
        <f t="shared" si="6"/>
        <v>0</v>
      </c>
      <c r="AM84" s="53">
        <f t="shared" si="6"/>
        <v>0</v>
      </c>
      <c r="AN84" s="53">
        <f t="shared" si="7"/>
        <v>0</v>
      </c>
      <c r="AO84" s="53">
        <f t="shared" si="7"/>
        <v>0</v>
      </c>
      <c r="AP84" s="53">
        <f t="shared" si="7"/>
        <v>0</v>
      </c>
      <c r="AQ84" s="53">
        <f t="shared" si="7"/>
        <v>0</v>
      </c>
      <c r="AR84" s="53">
        <f t="shared" si="7"/>
        <v>0</v>
      </c>
      <c r="AS84" s="53">
        <f t="shared" si="7"/>
        <v>0</v>
      </c>
      <c r="AT84" s="53">
        <f t="shared" si="7"/>
        <v>0</v>
      </c>
      <c r="AU84" s="53">
        <f t="shared" si="7"/>
        <v>0</v>
      </c>
      <c r="AV84" s="53">
        <f t="shared" si="7"/>
        <v>1</v>
      </c>
      <c r="AW84" s="53">
        <f t="shared" si="7"/>
        <v>1</v>
      </c>
      <c r="AX84" s="53">
        <f t="shared" si="7"/>
        <v>1</v>
      </c>
      <c r="AY84" s="53">
        <f t="shared" si="7"/>
        <v>1</v>
      </c>
      <c r="AZ84" s="53">
        <f t="shared" si="7"/>
        <v>1</v>
      </c>
      <c r="BA84" s="53">
        <f t="shared" si="7"/>
        <v>1</v>
      </c>
      <c r="BB84" s="53">
        <f t="shared" si="7"/>
        <v>1</v>
      </c>
      <c r="BC84" s="53">
        <f t="shared" si="7"/>
        <v>1</v>
      </c>
      <c r="BD84" s="170">
        <f t="shared" si="8"/>
        <v>1</v>
      </c>
      <c r="BE84" s="53">
        <f t="shared" si="8"/>
        <v>1</v>
      </c>
      <c r="BF84" s="53">
        <f t="shared" si="8"/>
        <v>1</v>
      </c>
      <c r="BG84" s="53">
        <f t="shared" si="8"/>
        <v>1</v>
      </c>
      <c r="BH84" s="53">
        <f t="shared" si="8"/>
        <v>0</v>
      </c>
      <c r="BI84" s="53">
        <f t="shared" si="8"/>
        <v>0</v>
      </c>
      <c r="BJ84" s="53">
        <f t="shared" si="8"/>
        <v>0</v>
      </c>
      <c r="BK84" s="53">
        <f t="shared" si="8"/>
        <v>0</v>
      </c>
      <c r="BL84" s="53">
        <f t="shared" si="8"/>
        <v>0</v>
      </c>
      <c r="BM84" s="53">
        <f t="shared" si="8"/>
        <v>0</v>
      </c>
      <c r="BN84" s="53">
        <f t="shared" si="8"/>
        <v>0</v>
      </c>
      <c r="BO84" s="53">
        <f t="shared" si="8"/>
        <v>0</v>
      </c>
      <c r="BP84" s="53">
        <f t="shared" si="9"/>
        <v>0</v>
      </c>
      <c r="BQ84" s="53">
        <f t="shared" si="9"/>
        <v>0</v>
      </c>
      <c r="BR84" s="53">
        <f t="shared" si="9"/>
        <v>0</v>
      </c>
      <c r="BS84" s="53">
        <f t="shared" si="9"/>
        <v>0</v>
      </c>
      <c r="BT84" s="53">
        <f t="shared" si="9"/>
        <v>0</v>
      </c>
      <c r="BU84" s="53">
        <f t="shared" si="9"/>
        <v>0</v>
      </c>
      <c r="BV84" s="53">
        <f t="shared" si="9"/>
        <v>0</v>
      </c>
      <c r="BW84" s="53">
        <f t="shared" si="9"/>
        <v>0</v>
      </c>
      <c r="BX84" s="53">
        <f t="shared" si="9"/>
        <v>0</v>
      </c>
      <c r="BY84" s="53">
        <f t="shared" si="9"/>
        <v>0</v>
      </c>
      <c r="BZ84" s="53">
        <f t="shared" si="9"/>
        <v>0</v>
      </c>
      <c r="CA84" s="53">
        <f t="shared" si="9"/>
        <v>0</v>
      </c>
    </row>
    <row r="85" spans="2:79" x14ac:dyDescent="0.35">
      <c r="B85" s="391">
        <v>21</v>
      </c>
      <c r="C85" s="392"/>
      <c r="D85" s="392"/>
      <c r="E85" s="392"/>
      <c r="F85" s="392"/>
      <c r="G85" s="393"/>
      <c r="H85" s="53">
        <f t="shared" si="5"/>
        <v>0</v>
      </c>
      <c r="I85" s="53">
        <f t="shared" si="5"/>
        <v>0</v>
      </c>
      <c r="J85" s="53">
        <f t="shared" si="5"/>
        <v>0</v>
      </c>
      <c r="K85" s="53">
        <f t="shared" si="5"/>
        <v>0</v>
      </c>
      <c r="L85" s="53">
        <f t="shared" si="5"/>
        <v>0</v>
      </c>
      <c r="M85" s="53">
        <f t="shared" si="5"/>
        <v>0</v>
      </c>
      <c r="N85" s="53">
        <f t="shared" si="5"/>
        <v>0</v>
      </c>
      <c r="O85" s="53">
        <f t="shared" si="5"/>
        <v>0</v>
      </c>
      <c r="P85" s="53">
        <f t="shared" si="5"/>
        <v>0</v>
      </c>
      <c r="Q85" s="53">
        <f t="shared" si="5"/>
        <v>0</v>
      </c>
      <c r="R85" s="53">
        <f t="shared" si="5"/>
        <v>0</v>
      </c>
      <c r="S85" s="53">
        <f t="shared" si="5"/>
        <v>0</v>
      </c>
      <c r="T85" s="53">
        <f t="shared" si="5"/>
        <v>0</v>
      </c>
      <c r="U85" s="53">
        <f t="shared" si="5"/>
        <v>0</v>
      </c>
      <c r="V85" s="53">
        <f t="shared" si="5"/>
        <v>0</v>
      </c>
      <c r="W85" s="53">
        <f t="shared" si="5"/>
        <v>0</v>
      </c>
      <c r="X85" s="53">
        <f t="shared" si="6"/>
        <v>0</v>
      </c>
      <c r="Y85" s="53">
        <f t="shared" si="6"/>
        <v>0</v>
      </c>
      <c r="Z85" s="53">
        <f t="shared" si="6"/>
        <v>0</v>
      </c>
      <c r="AA85" s="53">
        <f t="shared" si="6"/>
        <v>0</v>
      </c>
      <c r="AB85" s="53">
        <f t="shared" si="6"/>
        <v>0</v>
      </c>
      <c r="AC85" s="53">
        <f t="shared" si="6"/>
        <v>0</v>
      </c>
      <c r="AD85" s="53">
        <f t="shared" si="6"/>
        <v>0</v>
      </c>
      <c r="AE85" s="53">
        <f t="shared" si="6"/>
        <v>0</v>
      </c>
      <c r="AF85" s="53">
        <f t="shared" si="6"/>
        <v>0</v>
      </c>
      <c r="AG85" s="53">
        <f t="shared" si="6"/>
        <v>0</v>
      </c>
      <c r="AH85" s="53">
        <f t="shared" si="6"/>
        <v>0</v>
      </c>
      <c r="AI85" s="53">
        <f t="shared" si="6"/>
        <v>0</v>
      </c>
      <c r="AJ85" s="53">
        <f t="shared" si="6"/>
        <v>0</v>
      </c>
      <c r="AK85" s="53">
        <f t="shared" si="6"/>
        <v>0</v>
      </c>
      <c r="AL85" s="53">
        <f t="shared" si="6"/>
        <v>0</v>
      </c>
      <c r="AM85" s="53">
        <f t="shared" si="6"/>
        <v>0</v>
      </c>
      <c r="AN85" s="53">
        <f t="shared" si="7"/>
        <v>0</v>
      </c>
      <c r="AO85" s="53">
        <f t="shared" si="7"/>
        <v>0</v>
      </c>
      <c r="AP85" s="53">
        <f t="shared" si="7"/>
        <v>0</v>
      </c>
      <c r="AQ85" s="53">
        <f t="shared" si="7"/>
        <v>0</v>
      </c>
      <c r="AR85" s="53">
        <f t="shared" si="7"/>
        <v>0</v>
      </c>
      <c r="AS85" s="53">
        <f t="shared" si="7"/>
        <v>0</v>
      </c>
      <c r="AT85" s="53">
        <f t="shared" si="7"/>
        <v>0</v>
      </c>
      <c r="AU85" s="53">
        <f t="shared" si="7"/>
        <v>0</v>
      </c>
      <c r="AV85" s="53">
        <f t="shared" si="7"/>
        <v>0</v>
      </c>
      <c r="AW85" s="53">
        <f t="shared" si="7"/>
        <v>0</v>
      </c>
      <c r="AX85" s="53">
        <f t="shared" si="7"/>
        <v>0</v>
      </c>
      <c r="AY85" s="53">
        <f t="shared" si="7"/>
        <v>0</v>
      </c>
      <c r="AZ85" s="53">
        <f t="shared" si="7"/>
        <v>0</v>
      </c>
      <c r="BA85" s="53">
        <f t="shared" si="7"/>
        <v>0</v>
      </c>
      <c r="BB85" s="53">
        <f t="shared" si="7"/>
        <v>0</v>
      </c>
      <c r="BC85" s="53">
        <f t="shared" si="7"/>
        <v>0</v>
      </c>
      <c r="BD85" s="170">
        <f t="shared" si="8"/>
        <v>0</v>
      </c>
      <c r="BE85" s="53">
        <f t="shared" si="8"/>
        <v>0</v>
      </c>
      <c r="BF85" s="53">
        <f t="shared" si="8"/>
        <v>0</v>
      </c>
      <c r="BG85" s="53">
        <f t="shared" si="8"/>
        <v>0</v>
      </c>
      <c r="BH85" s="53">
        <f t="shared" si="8"/>
        <v>0</v>
      </c>
      <c r="BI85" s="53">
        <f t="shared" si="8"/>
        <v>0</v>
      </c>
      <c r="BJ85" s="53">
        <f t="shared" si="8"/>
        <v>0</v>
      </c>
      <c r="BK85" s="53">
        <f t="shared" si="8"/>
        <v>0</v>
      </c>
      <c r="BL85" s="53">
        <f t="shared" si="8"/>
        <v>0</v>
      </c>
      <c r="BM85" s="53">
        <f t="shared" si="8"/>
        <v>0</v>
      </c>
      <c r="BN85" s="53">
        <f t="shared" si="8"/>
        <v>0</v>
      </c>
      <c r="BO85" s="53">
        <f t="shared" si="8"/>
        <v>0</v>
      </c>
      <c r="BP85" s="53">
        <f t="shared" si="9"/>
        <v>0</v>
      </c>
      <c r="BQ85" s="53">
        <f t="shared" si="9"/>
        <v>0</v>
      </c>
      <c r="BR85" s="53">
        <f t="shared" si="9"/>
        <v>0</v>
      </c>
      <c r="BS85" s="53">
        <f t="shared" si="9"/>
        <v>0</v>
      </c>
      <c r="BT85" s="53">
        <f t="shared" si="9"/>
        <v>0</v>
      </c>
      <c r="BU85" s="53">
        <f t="shared" si="9"/>
        <v>0</v>
      </c>
      <c r="BV85" s="53">
        <f t="shared" si="9"/>
        <v>0</v>
      </c>
      <c r="BW85" s="53">
        <f t="shared" si="9"/>
        <v>0</v>
      </c>
      <c r="BX85" s="53">
        <f t="shared" si="9"/>
        <v>0</v>
      </c>
      <c r="BY85" s="53">
        <f t="shared" si="9"/>
        <v>0</v>
      </c>
      <c r="BZ85" s="53">
        <f t="shared" si="9"/>
        <v>0</v>
      </c>
      <c r="CA85" s="53">
        <f t="shared" si="9"/>
        <v>0</v>
      </c>
    </row>
    <row r="86" spans="2:79" x14ac:dyDescent="0.35">
      <c r="B86" s="391">
        <v>22</v>
      </c>
      <c r="C86" s="392"/>
      <c r="D86" s="392"/>
      <c r="E86" s="392"/>
      <c r="F86" s="392"/>
      <c r="G86" s="393"/>
      <c r="H86" s="53">
        <f t="shared" si="5"/>
        <v>0</v>
      </c>
      <c r="I86" s="53">
        <f t="shared" si="5"/>
        <v>0</v>
      </c>
      <c r="J86" s="53">
        <f t="shared" si="5"/>
        <v>0</v>
      </c>
      <c r="K86" s="53">
        <f t="shared" si="5"/>
        <v>0</v>
      </c>
      <c r="L86" s="53">
        <f t="shared" si="5"/>
        <v>0</v>
      </c>
      <c r="M86" s="53">
        <f t="shared" si="5"/>
        <v>0</v>
      </c>
      <c r="N86" s="53">
        <f t="shared" si="5"/>
        <v>0</v>
      </c>
      <c r="O86" s="53">
        <f t="shared" si="5"/>
        <v>0</v>
      </c>
      <c r="P86" s="53">
        <f t="shared" si="5"/>
        <v>0</v>
      </c>
      <c r="Q86" s="53">
        <f t="shared" si="5"/>
        <v>0</v>
      </c>
      <c r="R86" s="53">
        <f t="shared" si="5"/>
        <v>0</v>
      </c>
      <c r="S86" s="53">
        <f t="shared" si="5"/>
        <v>0</v>
      </c>
      <c r="T86" s="53">
        <f t="shared" si="5"/>
        <v>0</v>
      </c>
      <c r="U86" s="53">
        <f t="shared" si="5"/>
        <v>0</v>
      </c>
      <c r="V86" s="53">
        <f t="shared" si="5"/>
        <v>0</v>
      </c>
      <c r="W86" s="53">
        <f t="shared" si="5"/>
        <v>0</v>
      </c>
      <c r="X86" s="53">
        <f t="shared" si="6"/>
        <v>0</v>
      </c>
      <c r="Y86" s="53">
        <f t="shared" si="6"/>
        <v>0</v>
      </c>
      <c r="Z86" s="53">
        <f t="shared" si="6"/>
        <v>0</v>
      </c>
      <c r="AA86" s="53">
        <f t="shared" si="6"/>
        <v>0</v>
      </c>
      <c r="AB86" s="53">
        <f t="shared" si="6"/>
        <v>0</v>
      </c>
      <c r="AC86" s="53">
        <f t="shared" si="6"/>
        <v>0</v>
      </c>
      <c r="AD86" s="53">
        <f t="shared" si="6"/>
        <v>0</v>
      </c>
      <c r="AE86" s="53">
        <f t="shared" si="6"/>
        <v>0</v>
      </c>
      <c r="AF86" s="53">
        <f t="shared" si="6"/>
        <v>0</v>
      </c>
      <c r="AG86" s="53">
        <f t="shared" si="6"/>
        <v>0</v>
      </c>
      <c r="AH86" s="53">
        <f t="shared" si="6"/>
        <v>0</v>
      </c>
      <c r="AI86" s="53">
        <f t="shared" si="6"/>
        <v>0</v>
      </c>
      <c r="AJ86" s="53">
        <f t="shared" si="6"/>
        <v>0</v>
      </c>
      <c r="AK86" s="53">
        <f t="shared" si="6"/>
        <v>0</v>
      </c>
      <c r="AL86" s="53">
        <f t="shared" si="6"/>
        <v>0</v>
      </c>
      <c r="AM86" s="53">
        <f t="shared" si="6"/>
        <v>0</v>
      </c>
      <c r="AN86" s="53">
        <f t="shared" si="7"/>
        <v>0</v>
      </c>
      <c r="AO86" s="53">
        <f t="shared" si="7"/>
        <v>0</v>
      </c>
      <c r="AP86" s="53">
        <f t="shared" si="7"/>
        <v>0</v>
      </c>
      <c r="AQ86" s="53">
        <f t="shared" si="7"/>
        <v>0</v>
      </c>
      <c r="AR86" s="53">
        <f t="shared" si="7"/>
        <v>0</v>
      </c>
      <c r="AS86" s="53">
        <f t="shared" si="7"/>
        <v>0</v>
      </c>
      <c r="AT86" s="53">
        <f t="shared" si="7"/>
        <v>0</v>
      </c>
      <c r="AU86" s="53">
        <f t="shared" si="7"/>
        <v>0</v>
      </c>
      <c r="AV86" s="53">
        <f t="shared" si="7"/>
        <v>0</v>
      </c>
      <c r="AW86" s="53">
        <f t="shared" si="7"/>
        <v>0</v>
      </c>
      <c r="AX86" s="53">
        <f t="shared" si="7"/>
        <v>0</v>
      </c>
      <c r="AY86" s="53">
        <f t="shared" si="7"/>
        <v>0</v>
      </c>
      <c r="AZ86" s="53">
        <f t="shared" si="7"/>
        <v>0</v>
      </c>
      <c r="BA86" s="53">
        <f t="shared" si="7"/>
        <v>0</v>
      </c>
      <c r="BB86" s="53">
        <f t="shared" si="7"/>
        <v>0</v>
      </c>
      <c r="BC86" s="53">
        <f t="shared" si="7"/>
        <v>0</v>
      </c>
      <c r="BD86" s="170">
        <f t="shared" si="8"/>
        <v>0</v>
      </c>
      <c r="BE86" s="53">
        <f t="shared" si="8"/>
        <v>0</v>
      </c>
      <c r="BF86" s="53">
        <f t="shared" si="8"/>
        <v>0</v>
      </c>
      <c r="BG86" s="53">
        <f t="shared" si="8"/>
        <v>0</v>
      </c>
      <c r="BH86" s="53">
        <f t="shared" si="8"/>
        <v>0</v>
      </c>
      <c r="BI86" s="53">
        <f t="shared" si="8"/>
        <v>0</v>
      </c>
      <c r="BJ86" s="53">
        <f t="shared" si="8"/>
        <v>0</v>
      </c>
      <c r="BK86" s="53">
        <f t="shared" si="8"/>
        <v>0</v>
      </c>
      <c r="BL86" s="53">
        <f t="shared" si="8"/>
        <v>0</v>
      </c>
      <c r="BM86" s="53">
        <f t="shared" si="8"/>
        <v>0</v>
      </c>
      <c r="BN86" s="53">
        <f t="shared" si="8"/>
        <v>0</v>
      </c>
      <c r="BO86" s="53">
        <f t="shared" si="8"/>
        <v>0</v>
      </c>
      <c r="BP86" s="53">
        <f t="shared" si="9"/>
        <v>0</v>
      </c>
      <c r="BQ86" s="53">
        <f t="shared" si="9"/>
        <v>0</v>
      </c>
      <c r="BR86" s="53">
        <f t="shared" si="9"/>
        <v>0</v>
      </c>
      <c r="BS86" s="53">
        <f t="shared" si="9"/>
        <v>0</v>
      </c>
      <c r="BT86" s="53">
        <f t="shared" si="9"/>
        <v>0</v>
      </c>
      <c r="BU86" s="53">
        <f t="shared" si="9"/>
        <v>0</v>
      </c>
      <c r="BV86" s="53">
        <f t="shared" si="9"/>
        <v>0</v>
      </c>
      <c r="BW86" s="53">
        <f t="shared" si="9"/>
        <v>0</v>
      </c>
      <c r="BX86" s="53">
        <f t="shared" si="9"/>
        <v>0</v>
      </c>
      <c r="BY86" s="53">
        <f t="shared" si="9"/>
        <v>0</v>
      </c>
      <c r="BZ86" s="53">
        <f t="shared" si="9"/>
        <v>0</v>
      </c>
      <c r="CA86" s="53">
        <f t="shared" si="9"/>
        <v>0</v>
      </c>
    </row>
    <row r="87" spans="2:79" x14ac:dyDescent="0.35">
      <c r="B87" s="391">
        <v>23</v>
      </c>
      <c r="C87" s="392"/>
      <c r="D87" s="392"/>
      <c r="E87" s="392"/>
      <c r="F87" s="392"/>
      <c r="G87" s="393"/>
      <c r="H87" s="53">
        <f t="shared" si="5"/>
        <v>0</v>
      </c>
      <c r="I87" s="53">
        <f t="shared" si="5"/>
        <v>0</v>
      </c>
      <c r="J87" s="53">
        <f t="shared" si="5"/>
        <v>0</v>
      </c>
      <c r="K87" s="53">
        <f t="shared" si="5"/>
        <v>0</v>
      </c>
      <c r="L87" s="53">
        <f t="shared" si="5"/>
        <v>0</v>
      </c>
      <c r="M87" s="53">
        <f t="shared" si="5"/>
        <v>0</v>
      </c>
      <c r="N87" s="53">
        <f t="shared" si="5"/>
        <v>0</v>
      </c>
      <c r="O87" s="53">
        <f t="shared" si="5"/>
        <v>0</v>
      </c>
      <c r="P87" s="53">
        <f t="shared" si="5"/>
        <v>0</v>
      </c>
      <c r="Q87" s="53">
        <f t="shared" si="5"/>
        <v>0</v>
      </c>
      <c r="R87" s="53">
        <f t="shared" si="5"/>
        <v>0</v>
      </c>
      <c r="S87" s="53">
        <f t="shared" si="5"/>
        <v>0</v>
      </c>
      <c r="T87" s="53">
        <f t="shared" si="5"/>
        <v>0</v>
      </c>
      <c r="U87" s="53">
        <f t="shared" si="5"/>
        <v>0</v>
      </c>
      <c r="V87" s="53">
        <f t="shared" si="5"/>
        <v>0</v>
      </c>
      <c r="W87" s="53">
        <f t="shared" si="5"/>
        <v>0</v>
      </c>
      <c r="X87" s="53">
        <f t="shared" si="6"/>
        <v>0</v>
      </c>
      <c r="Y87" s="53">
        <f t="shared" si="6"/>
        <v>0</v>
      </c>
      <c r="Z87" s="53">
        <f t="shared" si="6"/>
        <v>0</v>
      </c>
      <c r="AA87" s="53">
        <f t="shared" si="6"/>
        <v>0</v>
      </c>
      <c r="AB87" s="53">
        <f t="shared" si="6"/>
        <v>0</v>
      </c>
      <c r="AC87" s="53">
        <f t="shared" si="6"/>
        <v>0</v>
      </c>
      <c r="AD87" s="53">
        <f t="shared" si="6"/>
        <v>0</v>
      </c>
      <c r="AE87" s="53">
        <f t="shared" si="6"/>
        <v>0</v>
      </c>
      <c r="AF87" s="53">
        <f t="shared" si="6"/>
        <v>0</v>
      </c>
      <c r="AG87" s="53">
        <f t="shared" si="6"/>
        <v>0</v>
      </c>
      <c r="AH87" s="53">
        <f t="shared" si="6"/>
        <v>0</v>
      </c>
      <c r="AI87" s="53">
        <f t="shared" si="6"/>
        <v>0</v>
      </c>
      <c r="AJ87" s="53">
        <f t="shared" si="6"/>
        <v>1</v>
      </c>
      <c r="AK87" s="53">
        <f t="shared" si="6"/>
        <v>1</v>
      </c>
      <c r="AL87" s="53">
        <f t="shared" si="6"/>
        <v>1</v>
      </c>
      <c r="AM87" s="53">
        <f t="shared" si="6"/>
        <v>1</v>
      </c>
      <c r="AN87" s="53">
        <f t="shared" si="7"/>
        <v>1</v>
      </c>
      <c r="AO87" s="53">
        <f t="shared" si="7"/>
        <v>1</v>
      </c>
      <c r="AP87" s="53">
        <f t="shared" si="7"/>
        <v>1</v>
      </c>
      <c r="AQ87" s="53">
        <f t="shared" si="7"/>
        <v>1</v>
      </c>
      <c r="AR87" s="53">
        <f t="shared" si="7"/>
        <v>0</v>
      </c>
      <c r="AS87" s="53">
        <f t="shared" si="7"/>
        <v>0</v>
      </c>
      <c r="AT87" s="53">
        <f t="shared" si="7"/>
        <v>0</v>
      </c>
      <c r="AU87" s="53">
        <f t="shared" si="7"/>
        <v>0</v>
      </c>
      <c r="AV87" s="53">
        <f t="shared" si="7"/>
        <v>1</v>
      </c>
      <c r="AW87" s="53">
        <f t="shared" si="7"/>
        <v>1</v>
      </c>
      <c r="AX87" s="53">
        <f t="shared" si="7"/>
        <v>1</v>
      </c>
      <c r="AY87" s="53">
        <f t="shared" si="7"/>
        <v>1</v>
      </c>
      <c r="AZ87" s="53">
        <f t="shared" si="7"/>
        <v>1</v>
      </c>
      <c r="BA87" s="53">
        <f t="shared" si="7"/>
        <v>1</v>
      </c>
      <c r="BB87" s="53">
        <f t="shared" si="7"/>
        <v>1</v>
      </c>
      <c r="BC87" s="53">
        <f t="shared" si="7"/>
        <v>1</v>
      </c>
      <c r="BD87" s="170">
        <f t="shared" si="8"/>
        <v>1</v>
      </c>
      <c r="BE87" s="53">
        <f t="shared" si="8"/>
        <v>1</v>
      </c>
      <c r="BF87" s="53">
        <f t="shared" si="8"/>
        <v>1</v>
      </c>
      <c r="BG87" s="53">
        <f t="shared" si="8"/>
        <v>1</v>
      </c>
      <c r="BH87" s="53">
        <f t="shared" si="8"/>
        <v>0</v>
      </c>
      <c r="BI87" s="53">
        <f t="shared" si="8"/>
        <v>0</v>
      </c>
      <c r="BJ87" s="53">
        <f t="shared" si="8"/>
        <v>0</v>
      </c>
      <c r="BK87" s="53">
        <f t="shared" si="8"/>
        <v>0</v>
      </c>
      <c r="BL87" s="53">
        <f t="shared" si="8"/>
        <v>0</v>
      </c>
      <c r="BM87" s="53">
        <f t="shared" si="8"/>
        <v>0</v>
      </c>
      <c r="BN87" s="53">
        <f t="shared" si="8"/>
        <v>0</v>
      </c>
      <c r="BO87" s="53">
        <f t="shared" si="8"/>
        <v>0</v>
      </c>
      <c r="BP87" s="53">
        <f t="shared" si="9"/>
        <v>0</v>
      </c>
      <c r="BQ87" s="53">
        <f t="shared" si="9"/>
        <v>0</v>
      </c>
      <c r="BR87" s="53">
        <f t="shared" si="9"/>
        <v>0</v>
      </c>
      <c r="BS87" s="53">
        <f t="shared" si="9"/>
        <v>0</v>
      </c>
      <c r="BT87" s="53">
        <f t="shared" si="9"/>
        <v>0</v>
      </c>
      <c r="BU87" s="53">
        <f t="shared" si="9"/>
        <v>0</v>
      </c>
      <c r="BV87" s="53">
        <f t="shared" si="9"/>
        <v>0</v>
      </c>
      <c r="BW87" s="53">
        <f t="shared" si="9"/>
        <v>0</v>
      </c>
      <c r="BX87" s="53">
        <f t="shared" si="9"/>
        <v>0</v>
      </c>
      <c r="BY87" s="53">
        <f t="shared" si="9"/>
        <v>0</v>
      </c>
      <c r="BZ87" s="53">
        <f t="shared" si="9"/>
        <v>0</v>
      </c>
      <c r="CA87" s="53">
        <f t="shared" si="9"/>
        <v>0</v>
      </c>
    </row>
    <row r="88" spans="2:79" x14ac:dyDescent="0.35">
      <c r="B88" s="394">
        <v>24</v>
      </c>
      <c r="C88" s="395"/>
      <c r="D88" s="395"/>
      <c r="E88" s="395"/>
      <c r="F88" s="395"/>
      <c r="G88" s="396"/>
      <c r="H88" s="53">
        <f t="shared" si="5"/>
        <v>0</v>
      </c>
      <c r="I88" s="53">
        <f t="shared" si="5"/>
        <v>0</v>
      </c>
      <c r="J88" s="53">
        <f t="shared" si="5"/>
        <v>0</v>
      </c>
      <c r="K88" s="53">
        <f t="shared" si="5"/>
        <v>0</v>
      </c>
      <c r="L88" s="53">
        <f t="shared" si="5"/>
        <v>0</v>
      </c>
      <c r="M88" s="53">
        <f t="shared" si="5"/>
        <v>0</v>
      </c>
      <c r="N88" s="53">
        <f t="shared" si="5"/>
        <v>0</v>
      </c>
      <c r="O88" s="53">
        <f t="shared" si="5"/>
        <v>0</v>
      </c>
      <c r="P88" s="53">
        <f t="shared" si="5"/>
        <v>0</v>
      </c>
      <c r="Q88" s="53">
        <f t="shared" si="5"/>
        <v>0</v>
      </c>
      <c r="R88" s="53">
        <f t="shared" si="5"/>
        <v>0</v>
      </c>
      <c r="S88" s="53">
        <f t="shared" si="5"/>
        <v>0</v>
      </c>
      <c r="T88" s="53">
        <f t="shared" si="5"/>
        <v>0</v>
      </c>
      <c r="U88" s="53">
        <f t="shared" si="5"/>
        <v>0</v>
      </c>
      <c r="V88" s="53">
        <f t="shared" si="5"/>
        <v>0</v>
      </c>
      <c r="W88" s="53">
        <f t="shared" si="5"/>
        <v>0</v>
      </c>
      <c r="X88" s="53">
        <f t="shared" si="6"/>
        <v>0</v>
      </c>
      <c r="Y88" s="53">
        <f t="shared" si="6"/>
        <v>0</v>
      </c>
      <c r="Z88" s="53">
        <f t="shared" si="6"/>
        <v>0</v>
      </c>
      <c r="AA88" s="53">
        <f t="shared" si="6"/>
        <v>0</v>
      </c>
      <c r="AB88" s="53">
        <f t="shared" si="6"/>
        <v>0</v>
      </c>
      <c r="AC88" s="53">
        <f t="shared" si="6"/>
        <v>0</v>
      </c>
      <c r="AD88" s="53">
        <f t="shared" si="6"/>
        <v>0</v>
      </c>
      <c r="AE88" s="53">
        <f t="shared" si="6"/>
        <v>0</v>
      </c>
      <c r="AF88" s="53">
        <f t="shared" si="6"/>
        <v>0</v>
      </c>
      <c r="AG88" s="53">
        <f t="shared" si="6"/>
        <v>0</v>
      </c>
      <c r="AH88" s="53">
        <f t="shared" si="6"/>
        <v>0</v>
      </c>
      <c r="AI88" s="53">
        <f t="shared" si="6"/>
        <v>0</v>
      </c>
      <c r="AJ88" s="53">
        <f t="shared" si="6"/>
        <v>0</v>
      </c>
      <c r="AK88" s="53">
        <f t="shared" si="6"/>
        <v>0</v>
      </c>
      <c r="AL88" s="53">
        <f t="shared" si="6"/>
        <v>0</v>
      </c>
      <c r="AM88" s="53">
        <f t="shared" si="6"/>
        <v>0</v>
      </c>
      <c r="AN88" s="53">
        <f t="shared" si="7"/>
        <v>0</v>
      </c>
      <c r="AO88" s="53">
        <f t="shared" si="7"/>
        <v>0</v>
      </c>
      <c r="AP88" s="53">
        <f t="shared" si="7"/>
        <v>0</v>
      </c>
      <c r="AQ88" s="53">
        <f t="shared" si="7"/>
        <v>0</v>
      </c>
      <c r="AR88" s="53">
        <f t="shared" si="7"/>
        <v>0</v>
      </c>
      <c r="AS88" s="53">
        <f t="shared" si="7"/>
        <v>0</v>
      </c>
      <c r="AT88" s="53">
        <f t="shared" si="7"/>
        <v>0</v>
      </c>
      <c r="AU88" s="53">
        <f t="shared" si="7"/>
        <v>0</v>
      </c>
      <c r="AV88" s="53">
        <f t="shared" si="7"/>
        <v>1</v>
      </c>
      <c r="AW88" s="53">
        <f t="shared" si="7"/>
        <v>1</v>
      </c>
      <c r="AX88" s="53">
        <f t="shared" si="7"/>
        <v>1</v>
      </c>
      <c r="AY88" s="53">
        <f t="shared" si="7"/>
        <v>1</v>
      </c>
      <c r="AZ88" s="53">
        <f t="shared" si="7"/>
        <v>1</v>
      </c>
      <c r="BA88" s="53">
        <f t="shared" si="7"/>
        <v>1</v>
      </c>
      <c r="BB88" s="53">
        <f t="shared" si="7"/>
        <v>1</v>
      </c>
      <c r="BC88" s="53">
        <f t="shared" si="7"/>
        <v>1</v>
      </c>
      <c r="BD88" s="170">
        <f t="shared" si="8"/>
        <v>1</v>
      </c>
      <c r="BE88" s="53">
        <f t="shared" si="8"/>
        <v>1</v>
      </c>
      <c r="BF88" s="53">
        <f t="shared" si="8"/>
        <v>1</v>
      </c>
      <c r="BG88" s="53">
        <f t="shared" si="8"/>
        <v>1</v>
      </c>
      <c r="BH88" s="53">
        <f t="shared" si="8"/>
        <v>0</v>
      </c>
      <c r="BI88" s="53">
        <f t="shared" si="8"/>
        <v>0</v>
      </c>
      <c r="BJ88" s="53">
        <f t="shared" si="8"/>
        <v>0</v>
      </c>
      <c r="BK88" s="53">
        <f t="shared" si="8"/>
        <v>0</v>
      </c>
      <c r="BL88" s="53">
        <f t="shared" si="8"/>
        <v>0</v>
      </c>
      <c r="BM88" s="53">
        <f t="shared" si="8"/>
        <v>0</v>
      </c>
      <c r="BN88" s="53">
        <f t="shared" si="8"/>
        <v>0</v>
      </c>
      <c r="BO88" s="53">
        <f t="shared" si="8"/>
        <v>0</v>
      </c>
      <c r="BP88" s="53">
        <f t="shared" si="9"/>
        <v>0</v>
      </c>
      <c r="BQ88" s="53">
        <f t="shared" si="9"/>
        <v>0</v>
      </c>
      <c r="BR88" s="53">
        <f t="shared" si="9"/>
        <v>0</v>
      </c>
      <c r="BS88" s="53">
        <f t="shared" si="9"/>
        <v>0</v>
      </c>
      <c r="BT88" s="53">
        <f t="shared" si="9"/>
        <v>0</v>
      </c>
      <c r="BU88" s="53">
        <f t="shared" si="9"/>
        <v>0</v>
      </c>
      <c r="BV88" s="53">
        <f t="shared" si="9"/>
        <v>0</v>
      </c>
      <c r="BW88" s="53">
        <f t="shared" si="9"/>
        <v>0</v>
      </c>
      <c r="BX88" s="53">
        <f t="shared" si="9"/>
        <v>0</v>
      </c>
      <c r="BY88" s="53">
        <f t="shared" si="9"/>
        <v>0</v>
      </c>
      <c r="BZ88" s="53">
        <f t="shared" si="9"/>
        <v>0</v>
      </c>
      <c r="CA88" s="53">
        <f t="shared" si="9"/>
        <v>0</v>
      </c>
    </row>
    <row r="89" spans="2:79" x14ac:dyDescent="0.35">
      <c r="B89" s="382">
        <v>26</v>
      </c>
      <c r="C89" s="383"/>
      <c r="D89" s="383"/>
      <c r="E89" s="383"/>
      <c r="F89" s="383"/>
      <c r="G89" s="384"/>
      <c r="H89" s="53">
        <f t="shared" si="5"/>
        <v>0</v>
      </c>
      <c r="I89" s="53">
        <f t="shared" si="5"/>
        <v>0</v>
      </c>
      <c r="J89" s="53">
        <f t="shared" si="5"/>
        <v>0</v>
      </c>
      <c r="K89" s="53">
        <f t="shared" si="5"/>
        <v>0</v>
      </c>
      <c r="L89" s="53">
        <f t="shared" si="5"/>
        <v>0</v>
      </c>
      <c r="M89" s="53">
        <f t="shared" si="5"/>
        <v>0</v>
      </c>
      <c r="N89" s="53">
        <f t="shared" si="5"/>
        <v>0</v>
      </c>
      <c r="O89" s="53">
        <f t="shared" si="5"/>
        <v>0</v>
      </c>
      <c r="P89" s="53">
        <f t="shared" si="5"/>
        <v>0</v>
      </c>
      <c r="Q89" s="53">
        <f t="shared" si="5"/>
        <v>0</v>
      </c>
      <c r="R89" s="53">
        <f t="shared" si="5"/>
        <v>0</v>
      </c>
      <c r="S89" s="53">
        <f t="shared" si="5"/>
        <v>0</v>
      </c>
      <c r="T89" s="53">
        <f t="shared" si="5"/>
        <v>0</v>
      </c>
      <c r="U89" s="53">
        <f t="shared" si="5"/>
        <v>0</v>
      </c>
      <c r="V89" s="53">
        <f t="shared" si="5"/>
        <v>0</v>
      </c>
      <c r="W89" s="53">
        <f t="shared" si="5"/>
        <v>0</v>
      </c>
      <c r="X89" s="53">
        <f t="shared" si="6"/>
        <v>0</v>
      </c>
      <c r="Y89" s="53">
        <f t="shared" si="6"/>
        <v>0</v>
      </c>
      <c r="Z89" s="53">
        <f t="shared" si="6"/>
        <v>0</v>
      </c>
      <c r="AA89" s="53">
        <f t="shared" si="6"/>
        <v>0</v>
      </c>
      <c r="AB89" s="53">
        <f t="shared" si="6"/>
        <v>0</v>
      </c>
      <c r="AC89" s="53">
        <f t="shared" si="6"/>
        <v>0</v>
      </c>
      <c r="AD89" s="53">
        <f t="shared" si="6"/>
        <v>0</v>
      </c>
      <c r="AE89" s="53">
        <f t="shared" si="6"/>
        <v>0</v>
      </c>
      <c r="AF89" s="53">
        <f t="shared" si="6"/>
        <v>0</v>
      </c>
      <c r="AG89" s="53">
        <f t="shared" si="6"/>
        <v>0</v>
      </c>
      <c r="AH89" s="53">
        <f t="shared" si="6"/>
        <v>0</v>
      </c>
      <c r="AI89" s="53">
        <f t="shared" si="6"/>
        <v>0</v>
      </c>
      <c r="AJ89" s="53">
        <f t="shared" si="6"/>
        <v>0</v>
      </c>
      <c r="AK89" s="53">
        <f t="shared" si="6"/>
        <v>0</v>
      </c>
      <c r="AL89" s="53">
        <f t="shared" si="6"/>
        <v>0</v>
      </c>
      <c r="AM89" s="53">
        <f t="shared" si="6"/>
        <v>0</v>
      </c>
      <c r="AN89" s="53">
        <f t="shared" si="7"/>
        <v>0</v>
      </c>
      <c r="AO89" s="53">
        <f t="shared" si="7"/>
        <v>0</v>
      </c>
      <c r="AP89" s="53">
        <f t="shared" si="7"/>
        <v>0</v>
      </c>
      <c r="AQ89" s="53">
        <f t="shared" si="7"/>
        <v>0</v>
      </c>
      <c r="AR89" s="53">
        <f t="shared" si="7"/>
        <v>0</v>
      </c>
      <c r="AS89" s="53">
        <f t="shared" si="7"/>
        <v>0</v>
      </c>
      <c r="AT89" s="53">
        <f t="shared" si="7"/>
        <v>0</v>
      </c>
      <c r="AU89" s="53">
        <f t="shared" si="7"/>
        <v>0</v>
      </c>
      <c r="AV89" s="53">
        <f t="shared" si="7"/>
        <v>1</v>
      </c>
      <c r="AW89" s="53">
        <f t="shared" si="7"/>
        <v>1</v>
      </c>
      <c r="AX89" s="53">
        <f t="shared" si="7"/>
        <v>1</v>
      </c>
      <c r="AY89" s="53">
        <f t="shared" si="7"/>
        <v>1</v>
      </c>
      <c r="AZ89" s="53">
        <f t="shared" si="7"/>
        <v>1</v>
      </c>
      <c r="BA89" s="53">
        <f t="shared" si="7"/>
        <v>1</v>
      </c>
      <c r="BB89" s="53">
        <f t="shared" si="7"/>
        <v>1</v>
      </c>
      <c r="BC89" s="53">
        <f t="shared" si="7"/>
        <v>1</v>
      </c>
      <c r="BD89" s="170">
        <f t="shared" si="8"/>
        <v>1</v>
      </c>
      <c r="BE89" s="53">
        <f t="shared" si="8"/>
        <v>1</v>
      </c>
      <c r="BF89" s="53">
        <f t="shared" si="8"/>
        <v>1</v>
      </c>
      <c r="BG89" s="53">
        <f t="shared" si="8"/>
        <v>1</v>
      </c>
      <c r="BH89" s="53">
        <f t="shared" si="8"/>
        <v>0</v>
      </c>
      <c r="BI89" s="53">
        <f t="shared" si="8"/>
        <v>0</v>
      </c>
      <c r="BJ89" s="53">
        <f t="shared" si="8"/>
        <v>0</v>
      </c>
      <c r="BK89" s="53">
        <f t="shared" si="8"/>
        <v>0</v>
      </c>
      <c r="BL89" s="53">
        <f t="shared" si="8"/>
        <v>0</v>
      </c>
      <c r="BM89" s="53">
        <f t="shared" si="8"/>
        <v>0</v>
      </c>
      <c r="BN89" s="53">
        <f t="shared" si="8"/>
        <v>0</v>
      </c>
      <c r="BO89" s="53">
        <f t="shared" si="8"/>
        <v>0</v>
      </c>
      <c r="BP89" s="53">
        <f t="shared" si="9"/>
        <v>0</v>
      </c>
      <c r="BQ89" s="53">
        <f t="shared" si="9"/>
        <v>0</v>
      </c>
      <c r="BR89" s="53">
        <f t="shared" si="9"/>
        <v>0</v>
      </c>
      <c r="BS89" s="53">
        <f t="shared" si="9"/>
        <v>0</v>
      </c>
      <c r="BT89" s="53">
        <f t="shared" si="9"/>
        <v>0</v>
      </c>
      <c r="BU89" s="53">
        <f t="shared" si="9"/>
        <v>0</v>
      </c>
      <c r="BV89" s="53">
        <f t="shared" si="9"/>
        <v>0</v>
      </c>
      <c r="BW89" s="53">
        <f t="shared" si="9"/>
        <v>0</v>
      </c>
      <c r="BX89" s="53">
        <f t="shared" si="9"/>
        <v>0</v>
      </c>
      <c r="BY89" s="53">
        <f t="shared" si="9"/>
        <v>0</v>
      </c>
      <c r="BZ89" s="53">
        <f t="shared" si="9"/>
        <v>0</v>
      </c>
      <c r="CA89" s="53">
        <f t="shared" si="9"/>
        <v>0</v>
      </c>
    </row>
    <row r="90" spans="2:79" x14ac:dyDescent="0.35">
      <c r="B90" s="382">
        <v>27</v>
      </c>
      <c r="C90" s="383"/>
      <c r="D90" s="383"/>
      <c r="E90" s="383"/>
      <c r="F90" s="383"/>
      <c r="G90" s="384"/>
      <c r="H90" s="53">
        <f t="shared" si="5"/>
        <v>0</v>
      </c>
      <c r="I90" s="53">
        <f t="shared" si="5"/>
        <v>0</v>
      </c>
      <c r="J90" s="53">
        <f t="shared" si="5"/>
        <v>0</v>
      </c>
      <c r="K90" s="53">
        <f t="shared" si="5"/>
        <v>0</v>
      </c>
      <c r="L90" s="53">
        <f t="shared" si="5"/>
        <v>0</v>
      </c>
      <c r="M90" s="53">
        <f t="shared" si="5"/>
        <v>0</v>
      </c>
      <c r="N90" s="53">
        <f t="shared" si="5"/>
        <v>0</v>
      </c>
      <c r="O90" s="53">
        <f t="shared" si="5"/>
        <v>0</v>
      </c>
      <c r="P90" s="53">
        <f t="shared" si="5"/>
        <v>0</v>
      </c>
      <c r="Q90" s="53">
        <f t="shared" si="5"/>
        <v>0</v>
      </c>
      <c r="R90" s="53">
        <f t="shared" si="5"/>
        <v>0</v>
      </c>
      <c r="S90" s="53">
        <f t="shared" si="5"/>
        <v>0</v>
      </c>
      <c r="T90" s="53">
        <f t="shared" si="5"/>
        <v>0</v>
      </c>
      <c r="U90" s="53">
        <f t="shared" si="5"/>
        <v>0</v>
      </c>
      <c r="V90" s="53">
        <f t="shared" si="5"/>
        <v>0</v>
      </c>
      <c r="W90" s="53">
        <f t="shared" si="5"/>
        <v>0</v>
      </c>
      <c r="X90" s="53">
        <f t="shared" si="6"/>
        <v>0</v>
      </c>
      <c r="Y90" s="53">
        <f t="shared" si="6"/>
        <v>0</v>
      </c>
      <c r="Z90" s="53">
        <f t="shared" si="6"/>
        <v>0</v>
      </c>
      <c r="AA90" s="53">
        <f t="shared" si="6"/>
        <v>0</v>
      </c>
      <c r="AB90" s="53">
        <f t="shared" si="6"/>
        <v>0</v>
      </c>
      <c r="AC90" s="53">
        <f t="shared" si="6"/>
        <v>0</v>
      </c>
      <c r="AD90" s="53">
        <f t="shared" si="6"/>
        <v>0</v>
      </c>
      <c r="AE90" s="53">
        <f t="shared" si="6"/>
        <v>0</v>
      </c>
      <c r="AF90" s="53">
        <f t="shared" si="6"/>
        <v>0</v>
      </c>
      <c r="AG90" s="53">
        <f t="shared" si="6"/>
        <v>0</v>
      </c>
      <c r="AH90" s="53">
        <f t="shared" si="6"/>
        <v>0</v>
      </c>
      <c r="AI90" s="53">
        <f t="shared" si="6"/>
        <v>0</v>
      </c>
      <c r="AJ90" s="53">
        <f t="shared" si="6"/>
        <v>0</v>
      </c>
      <c r="AK90" s="53">
        <f t="shared" si="6"/>
        <v>0</v>
      </c>
      <c r="AL90" s="53">
        <f t="shared" si="6"/>
        <v>0</v>
      </c>
      <c r="AM90" s="53">
        <f t="shared" si="6"/>
        <v>0</v>
      </c>
      <c r="AN90" s="53">
        <f t="shared" si="7"/>
        <v>0</v>
      </c>
      <c r="AO90" s="53">
        <f t="shared" si="7"/>
        <v>0</v>
      </c>
      <c r="AP90" s="53">
        <f t="shared" si="7"/>
        <v>0</v>
      </c>
      <c r="AQ90" s="53">
        <f t="shared" si="7"/>
        <v>0</v>
      </c>
      <c r="AR90" s="53">
        <f t="shared" si="7"/>
        <v>0</v>
      </c>
      <c r="AS90" s="53">
        <f t="shared" si="7"/>
        <v>0</v>
      </c>
      <c r="AT90" s="53">
        <f t="shared" si="7"/>
        <v>0</v>
      </c>
      <c r="AU90" s="53">
        <f t="shared" si="7"/>
        <v>0</v>
      </c>
      <c r="AV90" s="53">
        <f t="shared" si="7"/>
        <v>0</v>
      </c>
      <c r="AW90" s="53">
        <f t="shared" si="7"/>
        <v>0</v>
      </c>
      <c r="AX90" s="53">
        <f t="shared" si="7"/>
        <v>0</v>
      </c>
      <c r="AY90" s="53">
        <f t="shared" si="7"/>
        <v>0</v>
      </c>
      <c r="AZ90" s="53">
        <f t="shared" si="7"/>
        <v>0</v>
      </c>
      <c r="BA90" s="53">
        <f t="shared" si="7"/>
        <v>0</v>
      </c>
      <c r="BB90" s="53">
        <f t="shared" si="7"/>
        <v>0</v>
      </c>
      <c r="BC90" s="53">
        <f t="shared" si="7"/>
        <v>0</v>
      </c>
      <c r="BD90" s="170">
        <f t="shared" si="8"/>
        <v>0</v>
      </c>
      <c r="BE90" s="53">
        <f t="shared" si="8"/>
        <v>0</v>
      </c>
      <c r="BF90" s="53">
        <f t="shared" si="8"/>
        <v>0</v>
      </c>
      <c r="BG90" s="53">
        <f t="shared" si="8"/>
        <v>0</v>
      </c>
      <c r="BH90" s="53">
        <f t="shared" si="8"/>
        <v>0</v>
      </c>
      <c r="BI90" s="53">
        <f t="shared" si="8"/>
        <v>0</v>
      </c>
      <c r="BJ90" s="53">
        <f t="shared" si="8"/>
        <v>0</v>
      </c>
      <c r="BK90" s="53">
        <f t="shared" si="8"/>
        <v>0</v>
      </c>
      <c r="BL90" s="53">
        <f t="shared" si="8"/>
        <v>0</v>
      </c>
      <c r="BM90" s="53">
        <f t="shared" si="8"/>
        <v>0</v>
      </c>
      <c r="BN90" s="53">
        <f t="shared" si="8"/>
        <v>0</v>
      </c>
      <c r="BO90" s="53">
        <f t="shared" si="8"/>
        <v>0</v>
      </c>
      <c r="BP90" s="53">
        <f t="shared" si="9"/>
        <v>0</v>
      </c>
      <c r="BQ90" s="53">
        <f t="shared" si="9"/>
        <v>0</v>
      </c>
      <c r="BR90" s="53">
        <f t="shared" si="9"/>
        <v>0</v>
      </c>
      <c r="BS90" s="53">
        <f t="shared" si="9"/>
        <v>0</v>
      </c>
      <c r="BT90" s="53">
        <f t="shared" si="9"/>
        <v>0</v>
      </c>
      <c r="BU90" s="53">
        <f t="shared" si="9"/>
        <v>0</v>
      </c>
      <c r="BV90" s="53">
        <f t="shared" si="9"/>
        <v>0</v>
      </c>
      <c r="BW90" s="53">
        <f t="shared" si="9"/>
        <v>0</v>
      </c>
      <c r="BX90" s="53">
        <f t="shared" si="9"/>
        <v>0</v>
      </c>
      <c r="BY90" s="53">
        <f t="shared" si="9"/>
        <v>0</v>
      </c>
      <c r="BZ90" s="53">
        <f t="shared" si="9"/>
        <v>0</v>
      </c>
      <c r="CA90" s="53">
        <f t="shared" si="9"/>
        <v>0</v>
      </c>
    </row>
    <row r="91" spans="2:79" x14ac:dyDescent="0.35">
      <c r="B91" s="382">
        <v>28</v>
      </c>
      <c r="C91" s="383"/>
      <c r="D91" s="383"/>
      <c r="E91" s="383"/>
      <c r="F91" s="383"/>
      <c r="G91" s="384"/>
      <c r="H91" s="53">
        <f t="shared" si="5"/>
        <v>0</v>
      </c>
      <c r="I91" s="53">
        <f t="shared" si="5"/>
        <v>0</v>
      </c>
      <c r="J91" s="53">
        <f t="shared" si="5"/>
        <v>0</v>
      </c>
      <c r="K91" s="53">
        <f t="shared" si="5"/>
        <v>0</v>
      </c>
      <c r="L91" s="53">
        <f t="shared" si="5"/>
        <v>0</v>
      </c>
      <c r="M91" s="53">
        <f t="shared" si="5"/>
        <v>0</v>
      </c>
      <c r="N91" s="53">
        <f t="shared" si="5"/>
        <v>0</v>
      </c>
      <c r="O91" s="53">
        <f t="shared" si="5"/>
        <v>0</v>
      </c>
      <c r="P91" s="53">
        <f t="shared" si="5"/>
        <v>0</v>
      </c>
      <c r="Q91" s="53">
        <f t="shared" si="5"/>
        <v>0</v>
      </c>
      <c r="R91" s="53">
        <f t="shared" si="5"/>
        <v>0</v>
      </c>
      <c r="S91" s="53">
        <f t="shared" si="5"/>
        <v>0</v>
      </c>
      <c r="T91" s="53">
        <f t="shared" si="5"/>
        <v>0</v>
      </c>
      <c r="U91" s="53">
        <f t="shared" si="5"/>
        <v>0</v>
      </c>
      <c r="V91" s="53">
        <f t="shared" si="5"/>
        <v>0</v>
      </c>
      <c r="W91" s="53">
        <f t="shared" si="5"/>
        <v>0</v>
      </c>
      <c r="X91" s="53">
        <f t="shared" si="6"/>
        <v>0</v>
      </c>
      <c r="Y91" s="53">
        <f t="shared" si="6"/>
        <v>0</v>
      </c>
      <c r="Z91" s="53">
        <f t="shared" si="6"/>
        <v>0</v>
      </c>
      <c r="AA91" s="53">
        <f t="shared" si="6"/>
        <v>0</v>
      </c>
      <c r="AB91" s="53">
        <f t="shared" si="6"/>
        <v>0</v>
      </c>
      <c r="AC91" s="53">
        <f t="shared" si="6"/>
        <v>0</v>
      </c>
      <c r="AD91" s="53">
        <f t="shared" si="6"/>
        <v>0</v>
      </c>
      <c r="AE91" s="53">
        <f t="shared" si="6"/>
        <v>0</v>
      </c>
      <c r="AF91" s="53">
        <f t="shared" si="6"/>
        <v>0</v>
      </c>
      <c r="AG91" s="53">
        <f t="shared" si="6"/>
        <v>0</v>
      </c>
      <c r="AH91" s="53">
        <f t="shared" si="6"/>
        <v>0</v>
      </c>
      <c r="AI91" s="53">
        <f t="shared" si="6"/>
        <v>0</v>
      </c>
      <c r="AJ91" s="53">
        <f t="shared" si="6"/>
        <v>0</v>
      </c>
      <c r="AK91" s="53">
        <f t="shared" si="6"/>
        <v>0</v>
      </c>
      <c r="AL91" s="53">
        <f t="shared" si="6"/>
        <v>0</v>
      </c>
      <c r="AM91" s="53">
        <f t="shared" si="6"/>
        <v>0</v>
      </c>
      <c r="AN91" s="53">
        <f t="shared" si="7"/>
        <v>0</v>
      </c>
      <c r="AO91" s="53">
        <f t="shared" si="7"/>
        <v>0</v>
      </c>
      <c r="AP91" s="53">
        <f t="shared" si="7"/>
        <v>0</v>
      </c>
      <c r="AQ91" s="53">
        <f t="shared" si="7"/>
        <v>0</v>
      </c>
      <c r="AR91" s="53">
        <f t="shared" si="7"/>
        <v>0</v>
      </c>
      <c r="AS91" s="53">
        <f t="shared" si="7"/>
        <v>0</v>
      </c>
      <c r="AT91" s="53">
        <f t="shared" si="7"/>
        <v>0</v>
      </c>
      <c r="AU91" s="53">
        <f t="shared" si="7"/>
        <v>0</v>
      </c>
      <c r="AV91" s="53">
        <f t="shared" si="7"/>
        <v>0</v>
      </c>
      <c r="AW91" s="53">
        <f t="shared" si="7"/>
        <v>0</v>
      </c>
      <c r="AX91" s="53">
        <f t="shared" si="7"/>
        <v>0</v>
      </c>
      <c r="AY91" s="53">
        <f t="shared" si="7"/>
        <v>0</v>
      </c>
      <c r="AZ91" s="53">
        <f t="shared" si="7"/>
        <v>0</v>
      </c>
      <c r="BA91" s="53">
        <f t="shared" si="7"/>
        <v>0</v>
      </c>
      <c r="BB91" s="53">
        <f t="shared" si="7"/>
        <v>0</v>
      </c>
      <c r="BC91" s="53">
        <f t="shared" si="7"/>
        <v>0</v>
      </c>
      <c r="BD91" s="170">
        <f t="shared" si="8"/>
        <v>0</v>
      </c>
      <c r="BE91" s="53">
        <f t="shared" si="8"/>
        <v>0</v>
      </c>
      <c r="BF91" s="53">
        <f t="shared" si="8"/>
        <v>0</v>
      </c>
      <c r="BG91" s="53">
        <f t="shared" si="8"/>
        <v>0</v>
      </c>
      <c r="BH91" s="53">
        <f t="shared" si="8"/>
        <v>0</v>
      </c>
      <c r="BI91" s="53">
        <f t="shared" si="8"/>
        <v>0</v>
      </c>
      <c r="BJ91" s="53">
        <f t="shared" si="8"/>
        <v>0</v>
      </c>
      <c r="BK91" s="53">
        <f t="shared" si="8"/>
        <v>0</v>
      </c>
      <c r="BL91" s="53">
        <f t="shared" si="8"/>
        <v>0</v>
      </c>
      <c r="BM91" s="53">
        <f t="shared" si="8"/>
        <v>0</v>
      </c>
      <c r="BN91" s="53">
        <f t="shared" si="8"/>
        <v>0</v>
      </c>
      <c r="BO91" s="53">
        <f t="shared" si="8"/>
        <v>0</v>
      </c>
      <c r="BP91" s="53">
        <f t="shared" si="9"/>
        <v>0</v>
      </c>
      <c r="BQ91" s="53">
        <f t="shared" si="9"/>
        <v>0</v>
      </c>
      <c r="BR91" s="53">
        <f t="shared" si="9"/>
        <v>0</v>
      </c>
      <c r="BS91" s="53">
        <f t="shared" si="9"/>
        <v>0</v>
      </c>
      <c r="BT91" s="53">
        <f t="shared" si="9"/>
        <v>0</v>
      </c>
      <c r="BU91" s="53">
        <f t="shared" si="9"/>
        <v>0</v>
      </c>
      <c r="BV91" s="53">
        <f t="shared" si="9"/>
        <v>0</v>
      </c>
      <c r="BW91" s="53">
        <f t="shared" si="9"/>
        <v>0</v>
      </c>
      <c r="BX91" s="53">
        <f t="shared" si="9"/>
        <v>0</v>
      </c>
      <c r="BY91" s="53">
        <f t="shared" si="9"/>
        <v>0</v>
      </c>
      <c r="BZ91" s="53">
        <f t="shared" si="9"/>
        <v>0</v>
      </c>
      <c r="CA91" s="53">
        <f t="shared" si="9"/>
        <v>0</v>
      </c>
    </row>
    <row r="92" spans="2:79" x14ac:dyDescent="0.35">
      <c r="B92" s="382">
        <v>29</v>
      </c>
      <c r="C92" s="383"/>
      <c r="D92" s="383"/>
      <c r="E92" s="383"/>
      <c r="F92" s="383"/>
      <c r="G92" s="384"/>
      <c r="H92" s="53">
        <f t="shared" si="5"/>
        <v>0</v>
      </c>
      <c r="I92" s="53">
        <f t="shared" si="5"/>
        <v>0</v>
      </c>
      <c r="J92" s="53">
        <f t="shared" si="5"/>
        <v>0</v>
      </c>
      <c r="K92" s="53">
        <f t="shared" si="5"/>
        <v>0</v>
      </c>
      <c r="L92" s="53">
        <f t="shared" si="5"/>
        <v>0</v>
      </c>
      <c r="M92" s="53">
        <f t="shared" si="5"/>
        <v>0</v>
      </c>
      <c r="N92" s="53">
        <f t="shared" si="5"/>
        <v>0</v>
      </c>
      <c r="O92" s="53">
        <f t="shared" si="5"/>
        <v>0</v>
      </c>
      <c r="P92" s="53">
        <f t="shared" si="5"/>
        <v>0</v>
      </c>
      <c r="Q92" s="53">
        <f t="shared" si="5"/>
        <v>0</v>
      </c>
      <c r="R92" s="53">
        <f t="shared" si="5"/>
        <v>0</v>
      </c>
      <c r="S92" s="53">
        <f t="shared" si="5"/>
        <v>0</v>
      </c>
      <c r="T92" s="53">
        <f t="shared" si="5"/>
        <v>0</v>
      </c>
      <c r="U92" s="53">
        <f t="shared" si="5"/>
        <v>0</v>
      </c>
      <c r="V92" s="53">
        <f t="shared" si="5"/>
        <v>0</v>
      </c>
      <c r="W92" s="53">
        <f t="shared" si="5"/>
        <v>0</v>
      </c>
      <c r="X92" s="53">
        <f t="shared" si="6"/>
        <v>0</v>
      </c>
      <c r="Y92" s="53">
        <f t="shared" si="6"/>
        <v>0</v>
      </c>
      <c r="Z92" s="53">
        <f t="shared" si="6"/>
        <v>0</v>
      </c>
      <c r="AA92" s="53">
        <f t="shared" si="6"/>
        <v>0</v>
      </c>
      <c r="AB92" s="53">
        <f t="shared" si="6"/>
        <v>0</v>
      </c>
      <c r="AC92" s="53">
        <f t="shared" si="6"/>
        <v>0</v>
      </c>
      <c r="AD92" s="53">
        <f t="shared" si="6"/>
        <v>0</v>
      </c>
      <c r="AE92" s="53">
        <f t="shared" si="6"/>
        <v>0</v>
      </c>
      <c r="AF92" s="53">
        <f t="shared" si="6"/>
        <v>0</v>
      </c>
      <c r="AG92" s="53">
        <f t="shared" si="6"/>
        <v>0</v>
      </c>
      <c r="AH92" s="53">
        <f t="shared" si="6"/>
        <v>0</v>
      </c>
      <c r="AI92" s="53">
        <f t="shared" si="6"/>
        <v>0</v>
      </c>
      <c r="AJ92" s="53">
        <f t="shared" si="6"/>
        <v>0</v>
      </c>
      <c r="AK92" s="53">
        <f t="shared" si="6"/>
        <v>0</v>
      </c>
      <c r="AL92" s="53">
        <f t="shared" si="6"/>
        <v>0</v>
      </c>
      <c r="AM92" s="53">
        <f t="shared" si="6"/>
        <v>0</v>
      </c>
      <c r="AN92" s="53">
        <f t="shared" si="7"/>
        <v>0</v>
      </c>
      <c r="AO92" s="53">
        <f t="shared" si="7"/>
        <v>0</v>
      </c>
      <c r="AP92" s="53">
        <f t="shared" si="7"/>
        <v>0</v>
      </c>
      <c r="AQ92" s="53">
        <f t="shared" si="7"/>
        <v>0</v>
      </c>
      <c r="AR92" s="53">
        <f t="shared" si="7"/>
        <v>0</v>
      </c>
      <c r="AS92" s="53">
        <f t="shared" si="7"/>
        <v>0</v>
      </c>
      <c r="AT92" s="53">
        <f t="shared" si="7"/>
        <v>0</v>
      </c>
      <c r="AU92" s="53">
        <f t="shared" si="7"/>
        <v>0</v>
      </c>
      <c r="AV92" s="53">
        <f t="shared" si="7"/>
        <v>0</v>
      </c>
      <c r="AW92" s="53">
        <f t="shared" si="7"/>
        <v>0</v>
      </c>
      <c r="AX92" s="53">
        <f t="shared" si="7"/>
        <v>0</v>
      </c>
      <c r="AY92" s="53">
        <f t="shared" si="7"/>
        <v>0</v>
      </c>
      <c r="AZ92" s="53">
        <f t="shared" si="7"/>
        <v>0</v>
      </c>
      <c r="BA92" s="53">
        <f t="shared" si="7"/>
        <v>0</v>
      </c>
      <c r="BB92" s="53">
        <f t="shared" si="7"/>
        <v>0</v>
      </c>
      <c r="BC92" s="53">
        <f t="shared" si="7"/>
        <v>0</v>
      </c>
      <c r="BD92" s="170">
        <f t="shared" si="8"/>
        <v>0</v>
      </c>
      <c r="BE92" s="53">
        <f t="shared" si="8"/>
        <v>0</v>
      </c>
      <c r="BF92" s="53">
        <f t="shared" si="8"/>
        <v>0</v>
      </c>
      <c r="BG92" s="53">
        <f t="shared" si="8"/>
        <v>0</v>
      </c>
      <c r="BH92" s="53">
        <f t="shared" si="8"/>
        <v>0</v>
      </c>
      <c r="BI92" s="53">
        <f t="shared" si="8"/>
        <v>0</v>
      </c>
      <c r="BJ92" s="53">
        <f t="shared" si="8"/>
        <v>0</v>
      </c>
      <c r="BK92" s="53">
        <f t="shared" si="8"/>
        <v>0</v>
      </c>
      <c r="BL92" s="53">
        <f t="shared" si="8"/>
        <v>0</v>
      </c>
      <c r="BM92" s="53">
        <f t="shared" si="8"/>
        <v>0</v>
      </c>
      <c r="BN92" s="53">
        <f t="shared" si="8"/>
        <v>0</v>
      </c>
      <c r="BO92" s="53">
        <f t="shared" si="8"/>
        <v>0</v>
      </c>
      <c r="BP92" s="53">
        <f t="shared" si="9"/>
        <v>0</v>
      </c>
      <c r="BQ92" s="53">
        <f t="shared" si="9"/>
        <v>0</v>
      </c>
      <c r="BR92" s="53">
        <f t="shared" si="9"/>
        <v>0</v>
      </c>
      <c r="BS92" s="53">
        <f t="shared" si="9"/>
        <v>0</v>
      </c>
      <c r="BT92" s="53">
        <f t="shared" si="9"/>
        <v>0</v>
      </c>
      <c r="BU92" s="53">
        <f t="shared" si="9"/>
        <v>0</v>
      </c>
      <c r="BV92" s="53">
        <f t="shared" si="9"/>
        <v>0</v>
      </c>
      <c r="BW92" s="53">
        <f t="shared" si="9"/>
        <v>0</v>
      </c>
      <c r="BX92" s="53">
        <f t="shared" si="9"/>
        <v>0</v>
      </c>
      <c r="BY92" s="53">
        <f t="shared" si="9"/>
        <v>0</v>
      </c>
      <c r="BZ92" s="53">
        <f t="shared" si="9"/>
        <v>0</v>
      </c>
      <c r="CA92" s="53">
        <f t="shared" si="9"/>
        <v>0</v>
      </c>
    </row>
    <row r="93" spans="2:79" x14ac:dyDescent="0.35">
      <c r="B93" s="385">
        <v>30</v>
      </c>
      <c r="C93" s="386"/>
      <c r="D93" s="386"/>
      <c r="E93" s="386"/>
      <c r="F93" s="386"/>
      <c r="G93" s="387"/>
      <c r="H93" s="53">
        <f t="shared" si="5"/>
        <v>0</v>
      </c>
      <c r="I93" s="53">
        <f t="shared" si="5"/>
        <v>0</v>
      </c>
      <c r="J93" s="53">
        <f t="shared" si="5"/>
        <v>0</v>
      </c>
      <c r="K93" s="53">
        <f t="shared" si="5"/>
        <v>0</v>
      </c>
      <c r="L93" s="53">
        <f t="shared" si="5"/>
        <v>0</v>
      </c>
      <c r="M93" s="53">
        <f t="shared" si="5"/>
        <v>0</v>
      </c>
      <c r="N93" s="53">
        <f t="shared" si="5"/>
        <v>0</v>
      </c>
      <c r="O93" s="53">
        <f t="shared" si="5"/>
        <v>0</v>
      </c>
      <c r="P93" s="53">
        <f t="shared" si="5"/>
        <v>0</v>
      </c>
      <c r="Q93" s="53">
        <f t="shared" si="5"/>
        <v>0</v>
      </c>
      <c r="R93" s="53">
        <f t="shared" si="5"/>
        <v>0</v>
      </c>
      <c r="S93" s="53">
        <f t="shared" si="5"/>
        <v>0</v>
      </c>
      <c r="T93" s="53">
        <f t="shared" si="5"/>
        <v>0</v>
      </c>
      <c r="U93" s="53">
        <f t="shared" si="5"/>
        <v>0</v>
      </c>
      <c r="V93" s="53">
        <f t="shared" si="5"/>
        <v>0</v>
      </c>
      <c r="W93" s="53">
        <f t="shared" si="5"/>
        <v>0</v>
      </c>
      <c r="X93" s="53">
        <f t="shared" si="6"/>
        <v>0</v>
      </c>
      <c r="Y93" s="53">
        <f t="shared" si="6"/>
        <v>0</v>
      </c>
      <c r="Z93" s="53">
        <f t="shared" si="6"/>
        <v>0</v>
      </c>
      <c r="AA93" s="53">
        <f t="shared" si="6"/>
        <v>0</v>
      </c>
      <c r="AB93" s="53">
        <f t="shared" si="6"/>
        <v>0</v>
      </c>
      <c r="AC93" s="53">
        <f t="shared" si="6"/>
        <v>0</v>
      </c>
      <c r="AD93" s="53">
        <f t="shared" si="6"/>
        <v>0</v>
      </c>
      <c r="AE93" s="53">
        <f t="shared" si="6"/>
        <v>0</v>
      </c>
      <c r="AF93" s="53">
        <f t="shared" si="6"/>
        <v>0</v>
      </c>
      <c r="AG93" s="53">
        <f t="shared" si="6"/>
        <v>0</v>
      </c>
      <c r="AH93" s="53">
        <f t="shared" si="6"/>
        <v>0</v>
      </c>
      <c r="AI93" s="53">
        <f t="shared" si="6"/>
        <v>0</v>
      </c>
      <c r="AJ93" s="53">
        <f t="shared" si="6"/>
        <v>1</v>
      </c>
      <c r="AK93" s="53">
        <f t="shared" si="6"/>
        <v>1</v>
      </c>
      <c r="AL93" s="53">
        <f t="shared" si="6"/>
        <v>1</v>
      </c>
      <c r="AM93" s="53">
        <f t="shared" si="6"/>
        <v>1</v>
      </c>
      <c r="AN93" s="53">
        <f t="shared" si="7"/>
        <v>1</v>
      </c>
      <c r="AO93" s="53">
        <f t="shared" si="7"/>
        <v>1</v>
      </c>
      <c r="AP93" s="53">
        <f t="shared" si="7"/>
        <v>1</v>
      </c>
      <c r="AQ93" s="53">
        <f t="shared" si="7"/>
        <v>1</v>
      </c>
      <c r="AR93" s="53">
        <f t="shared" si="7"/>
        <v>0</v>
      </c>
      <c r="AS93" s="53">
        <f t="shared" si="7"/>
        <v>0</v>
      </c>
      <c r="AT93" s="53">
        <f t="shared" si="7"/>
        <v>0</v>
      </c>
      <c r="AU93" s="53">
        <f t="shared" si="7"/>
        <v>0</v>
      </c>
      <c r="AV93" s="53">
        <f t="shared" si="7"/>
        <v>1</v>
      </c>
      <c r="AW93" s="53">
        <f t="shared" si="7"/>
        <v>1</v>
      </c>
      <c r="AX93" s="53">
        <f t="shared" si="7"/>
        <v>1</v>
      </c>
      <c r="AY93" s="53">
        <f t="shared" si="7"/>
        <v>1</v>
      </c>
      <c r="AZ93" s="53">
        <f t="shared" si="7"/>
        <v>1</v>
      </c>
      <c r="BA93" s="53">
        <f t="shared" si="7"/>
        <v>1</v>
      </c>
      <c r="BB93" s="53">
        <f t="shared" si="7"/>
        <v>1</v>
      </c>
      <c r="BC93" s="53">
        <f t="shared" si="7"/>
        <v>1</v>
      </c>
      <c r="BD93" s="170">
        <f t="shared" si="8"/>
        <v>1</v>
      </c>
      <c r="BE93" s="53">
        <f t="shared" si="8"/>
        <v>1</v>
      </c>
      <c r="BF93" s="53">
        <f t="shared" si="8"/>
        <v>1</v>
      </c>
      <c r="BG93" s="53">
        <f t="shared" si="8"/>
        <v>1</v>
      </c>
      <c r="BH93" s="53">
        <f t="shared" si="8"/>
        <v>0</v>
      </c>
      <c r="BI93" s="53">
        <f t="shared" si="8"/>
        <v>0</v>
      </c>
      <c r="BJ93" s="53">
        <f t="shared" si="8"/>
        <v>0</v>
      </c>
      <c r="BK93" s="53">
        <f t="shared" si="8"/>
        <v>0</v>
      </c>
      <c r="BL93" s="53">
        <f t="shared" si="8"/>
        <v>0</v>
      </c>
      <c r="BM93" s="53">
        <f t="shared" si="8"/>
        <v>0</v>
      </c>
      <c r="BN93" s="53">
        <f t="shared" si="8"/>
        <v>0</v>
      </c>
      <c r="BO93" s="53">
        <f t="shared" si="8"/>
        <v>0</v>
      </c>
      <c r="BP93" s="53">
        <f t="shared" si="9"/>
        <v>0</v>
      </c>
      <c r="BQ93" s="53">
        <f t="shared" si="9"/>
        <v>0</v>
      </c>
      <c r="BR93" s="53">
        <f t="shared" si="9"/>
        <v>0</v>
      </c>
      <c r="BS93" s="53">
        <f t="shared" si="9"/>
        <v>0</v>
      </c>
      <c r="BT93" s="53">
        <f t="shared" si="9"/>
        <v>0</v>
      </c>
      <c r="BU93" s="53">
        <f t="shared" si="9"/>
        <v>0</v>
      </c>
      <c r="BV93" s="53">
        <f t="shared" si="9"/>
        <v>0</v>
      </c>
      <c r="BW93" s="53">
        <f t="shared" si="9"/>
        <v>0</v>
      </c>
      <c r="BX93" s="53">
        <f t="shared" si="9"/>
        <v>0</v>
      </c>
      <c r="BY93" s="53">
        <f t="shared" si="9"/>
        <v>0</v>
      </c>
      <c r="BZ93" s="53">
        <f t="shared" si="9"/>
        <v>0</v>
      </c>
      <c r="CA93" s="53">
        <f t="shared" si="9"/>
        <v>0</v>
      </c>
    </row>
    <row r="94" spans="2:79" x14ac:dyDescent="0.35">
      <c r="B94" s="373">
        <v>35</v>
      </c>
      <c r="C94" s="374"/>
      <c r="D94" s="374"/>
      <c r="E94" s="374"/>
      <c r="F94" s="374"/>
      <c r="G94" s="375"/>
      <c r="H94" s="53">
        <f t="shared" si="5"/>
        <v>0</v>
      </c>
      <c r="I94" s="53">
        <f t="shared" si="5"/>
        <v>0</v>
      </c>
      <c r="J94" s="53">
        <f t="shared" si="5"/>
        <v>0</v>
      </c>
      <c r="K94" s="53">
        <f t="shared" si="5"/>
        <v>0</v>
      </c>
      <c r="L94" s="53">
        <f t="shared" si="5"/>
        <v>0</v>
      </c>
      <c r="M94" s="53">
        <f t="shared" si="5"/>
        <v>0</v>
      </c>
      <c r="N94" s="53">
        <f t="shared" si="5"/>
        <v>0</v>
      </c>
      <c r="O94" s="53">
        <f t="shared" si="5"/>
        <v>0</v>
      </c>
      <c r="P94" s="53">
        <f t="shared" si="5"/>
        <v>0</v>
      </c>
      <c r="Q94" s="53">
        <f t="shared" si="5"/>
        <v>0</v>
      </c>
      <c r="R94" s="53">
        <f t="shared" si="5"/>
        <v>0</v>
      </c>
      <c r="S94" s="53">
        <f t="shared" si="5"/>
        <v>0</v>
      </c>
      <c r="T94" s="53">
        <f t="shared" si="5"/>
        <v>0</v>
      </c>
      <c r="U94" s="53">
        <f t="shared" si="5"/>
        <v>0</v>
      </c>
      <c r="V94" s="53">
        <f t="shared" si="5"/>
        <v>0</v>
      </c>
      <c r="W94" s="53">
        <f t="shared" si="5"/>
        <v>0</v>
      </c>
      <c r="X94" s="53">
        <f t="shared" si="6"/>
        <v>0</v>
      </c>
      <c r="Y94" s="53">
        <f t="shared" si="6"/>
        <v>0</v>
      </c>
      <c r="Z94" s="53">
        <f t="shared" si="6"/>
        <v>0</v>
      </c>
      <c r="AA94" s="53">
        <f t="shared" si="6"/>
        <v>0</v>
      </c>
      <c r="AB94" s="53">
        <f t="shared" si="6"/>
        <v>0</v>
      </c>
      <c r="AC94" s="53">
        <f t="shared" si="6"/>
        <v>0</v>
      </c>
      <c r="AD94" s="53">
        <f t="shared" si="6"/>
        <v>0</v>
      </c>
      <c r="AE94" s="53">
        <f t="shared" si="6"/>
        <v>0</v>
      </c>
      <c r="AF94" s="53">
        <f t="shared" si="6"/>
        <v>0</v>
      </c>
      <c r="AG94" s="53">
        <f t="shared" si="6"/>
        <v>0</v>
      </c>
      <c r="AH94" s="53">
        <f t="shared" si="6"/>
        <v>0</v>
      </c>
      <c r="AI94" s="53">
        <f t="shared" si="6"/>
        <v>0</v>
      </c>
      <c r="AJ94" s="53">
        <f t="shared" si="6"/>
        <v>1</v>
      </c>
      <c r="AK94" s="53">
        <f t="shared" si="6"/>
        <v>1</v>
      </c>
      <c r="AL94" s="53">
        <f t="shared" si="6"/>
        <v>1</v>
      </c>
      <c r="AM94" s="53">
        <f t="shared" si="6"/>
        <v>1</v>
      </c>
      <c r="AN94" s="53">
        <f t="shared" si="7"/>
        <v>1</v>
      </c>
      <c r="AO94" s="53">
        <f t="shared" si="7"/>
        <v>1</v>
      </c>
      <c r="AP94" s="53">
        <f t="shared" si="7"/>
        <v>1</v>
      </c>
      <c r="AQ94" s="53">
        <f t="shared" si="7"/>
        <v>1</v>
      </c>
      <c r="AR94" s="53">
        <f t="shared" si="7"/>
        <v>0</v>
      </c>
      <c r="AS94" s="53">
        <f t="shared" si="7"/>
        <v>0</v>
      </c>
      <c r="AT94" s="53">
        <f t="shared" si="7"/>
        <v>0</v>
      </c>
      <c r="AU94" s="53">
        <f t="shared" si="7"/>
        <v>0</v>
      </c>
      <c r="AV94" s="53">
        <f t="shared" si="7"/>
        <v>1</v>
      </c>
      <c r="AW94" s="53">
        <f t="shared" si="7"/>
        <v>1</v>
      </c>
      <c r="AX94" s="53">
        <f t="shared" si="7"/>
        <v>1</v>
      </c>
      <c r="AY94" s="53">
        <f t="shared" si="7"/>
        <v>1</v>
      </c>
      <c r="AZ94" s="53">
        <f t="shared" si="7"/>
        <v>1</v>
      </c>
      <c r="BA94" s="53">
        <f t="shared" si="7"/>
        <v>1</v>
      </c>
      <c r="BB94" s="53">
        <f t="shared" si="7"/>
        <v>1</v>
      </c>
      <c r="BC94" s="53">
        <f t="shared" si="7"/>
        <v>1</v>
      </c>
      <c r="BD94" s="170">
        <f t="shared" si="8"/>
        <v>1</v>
      </c>
      <c r="BE94" s="53">
        <f t="shared" si="8"/>
        <v>1</v>
      </c>
      <c r="BF94" s="53">
        <f t="shared" si="8"/>
        <v>1</v>
      </c>
      <c r="BG94" s="53">
        <f t="shared" si="8"/>
        <v>1</v>
      </c>
      <c r="BH94" s="53">
        <f t="shared" si="8"/>
        <v>0</v>
      </c>
      <c r="BI94" s="53">
        <f t="shared" si="8"/>
        <v>0</v>
      </c>
      <c r="BJ94" s="53">
        <f t="shared" si="8"/>
        <v>0</v>
      </c>
      <c r="BK94" s="53">
        <f t="shared" si="8"/>
        <v>0</v>
      </c>
      <c r="BL94" s="53">
        <f t="shared" si="8"/>
        <v>0</v>
      </c>
      <c r="BM94" s="53">
        <f t="shared" si="8"/>
        <v>0</v>
      </c>
      <c r="BN94" s="53">
        <f t="shared" si="8"/>
        <v>0</v>
      </c>
      <c r="BO94" s="53">
        <f t="shared" si="8"/>
        <v>0</v>
      </c>
      <c r="BP94" s="53">
        <f t="shared" si="9"/>
        <v>0</v>
      </c>
      <c r="BQ94" s="53">
        <f t="shared" si="9"/>
        <v>0</v>
      </c>
      <c r="BR94" s="53">
        <f t="shared" si="9"/>
        <v>0</v>
      </c>
      <c r="BS94" s="53">
        <f t="shared" si="9"/>
        <v>0</v>
      </c>
      <c r="BT94" s="53">
        <f t="shared" si="9"/>
        <v>0</v>
      </c>
      <c r="BU94" s="53">
        <f t="shared" si="9"/>
        <v>0</v>
      </c>
      <c r="BV94" s="53">
        <f t="shared" si="9"/>
        <v>0</v>
      </c>
      <c r="BW94" s="53">
        <f t="shared" si="9"/>
        <v>0</v>
      </c>
      <c r="BX94" s="53">
        <f t="shared" si="9"/>
        <v>0</v>
      </c>
      <c r="BY94" s="53">
        <f t="shared" si="9"/>
        <v>0</v>
      </c>
      <c r="BZ94" s="53">
        <f t="shared" si="9"/>
        <v>0</v>
      </c>
      <c r="CA94" s="53">
        <f t="shared" si="9"/>
        <v>0</v>
      </c>
    </row>
    <row r="95" spans="2:79" x14ac:dyDescent="0.35">
      <c r="B95" s="373">
        <v>37</v>
      </c>
      <c r="C95" s="374"/>
      <c r="D95" s="374"/>
      <c r="E95" s="374"/>
      <c r="F95" s="374"/>
      <c r="G95" s="375"/>
      <c r="H95" s="53">
        <f t="shared" si="5"/>
        <v>0</v>
      </c>
      <c r="I95" s="53">
        <f t="shared" si="5"/>
        <v>0</v>
      </c>
      <c r="J95" s="53">
        <f t="shared" si="5"/>
        <v>0</v>
      </c>
      <c r="K95" s="53">
        <f t="shared" si="5"/>
        <v>0</v>
      </c>
      <c r="L95" s="53">
        <f t="shared" si="5"/>
        <v>0</v>
      </c>
      <c r="M95" s="53">
        <f t="shared" si="5"/>
        <v>0</v>
      </c>
      <c r="N95" s="53">
        <f t="shared" si="5"/>
        <v>0</v>
      </c>
      <c r="O95" s="53">
        <f t="shared" si="5"/>
        <v>0</v>
      </c>
      <c r="P95" s="53">
        <f t="shared" si="5"/>
        <v>0</v>
      </c>
      <c r="Q95" s="53">
        <f t="shared" si="5"/>
        <v>0</v>
      </c>
      <c r="R95" s="53">
        <f t="shared" si="5"/>
        <v>0</v>
      </c>
      <c r="S95" s="53">
        <f t="shared" si="5"/>
        <v>0</v>
      </c>
      <c r="T95" s="53">
        <f t="shared" si="5"/>
        <v>0</v>
      </c>
      <c r="U95" s="53">
        <f t="shared" si="5"/>
        <v>0</v>
      </c>
      <c r="V95" s="53">
        <f t="shared" si="5"/>
        <v>0</v>
      </c>
      <c r="W95" s="53">
        <f t="shared" ref="R95:AG98" si="10">COUNTIF(W$5:W$65,$B95)</f>
        <v>0</v>
      </c>
      <c r="X95" s="53">
        <f t="shared" si="10"/>
        <v>0</v>
      </c>
      <c r="Y95" s="53">
        <f t="shared" si="10"/>
        <v>0</v>
      </c>
      <c r="Z95" s="53">
        <f t="shared" si="10"/>
        <v>0</v>
      </c>
      <c r="AA95" s="53">
        <f t="shared" si="10"/>
        <v>0</v>
      </c>
      <c r="AB95" s="53">
        <f t="shared" si="6"/>
        <v>0</v>
      </c>
      <c r="AC95" s="53">
        <f t="shared" si="6"/>
        <v>0</v>
      </c>
      <c r="AD95" s="53">
        <f t="shared" si="6"/>
        <v>0</v>
      </c>
      <c r="AE95" s="53">
        <f t="shared" si="6"/>
        <v>0</v>
      </c>
      <c r="AF95" s="53">
        <f t="shared" si="6"/>
        <v>0</v>
      </c>
      <c r="AG95" s="53">
        <f t="shared" si="6"/>
        <v>0</v>
      </c>
      <c r="AH95" s="53">
        <f t="shared" si="6"/>
        <v>0</v>
      </c>
      <c r="AI95" s="53">
        <f t="shared" si="6"/>
        <v>0</v>
      </c>
      <c r="AJ95" s="53">
        <f t="shared" si="6"/>
        <v>1</v>
      </c>
      <c r="AK95" s="53">
        <f t="shared" si="6"/>
        <v>1</v>
      </c>
      <c r="AL95" s="53">
        <f t="shared" si="6"/>
        <v>1</v>
      </c>
      <c r="AM95" s="53">
        <f t="shared" si="6"/>
        <v>1</v>
      </c>
      <c r="AN95" s="53">
        <f t="shared" si="7"/>
        <v>1</v>
      </c>
      <c r="AO95" s="53">
        <f t="shared" si="7"/>
        <v>1</v>
      </c>
      <c r="AP95" s="53">
        <f t="shared" si="7"/>
        <v>1</v>
      </c>
      <c r="AQ95" s="53">
        <f t="shared" si="7"/>
        <v>1</v>
      </c>
      <c r="AR95" s="53">
        <f t="shared" si="7"/>
        <v>0</v>
      </c>
      <c r="AS95" s="53">
        <f t="shared" si="7"/>
        <v>0</v>
      </c>
      <c r="AT95" s="53">
        <f t="shared" si="7"/>
        <v>0</v>
      </c>
      <c r="AU95" s="53">
        <f t="shared" si="7"/>
        <v>0</v>
      </c>
      <c r="AV95" s="53">
        <f t="shared" si="7"/>
        <v>1</v>
      </c>
      <c r="AW95" s="53">
        <f t="shared" si="7"/>
        <v>1</v>
      </c>
      <c r="AX95" s="53">
        <f t="shared" si="7"/>
        <v>1</v>
      </c>
      <c r="AY95" s="53">
        <f t="shared" si="7"/>
        <v>1</v>
      </c>
      <c r="AZ95" s="53">
        <f t="shared" si="7"/>
        <v>1</v>
      </c>
      <c r="BA95" s="53">
        <f t="shared" si="7"/>
        <v>1</v>
      </c>
      <c r="BB95" s="53">
        <f t="shared" si="7"/>
        <v>1</v>
      </c>
      <c r="BC95" s="53">
        <f t="shared" ref="BC95:BE95" si="11">COUNTIF(BC$5:BC$65,$B95)</f>
        <v>1</v>
      </c>
      <c r="BD95" s="170">
        <f t="shared" si="11"/>
        <v>1</v>
      </c>
      <c r="BE95" s="53">
        <f t="shared" si="11"/>
        <v>1</v>
      </c>
      <c r="BF95" s="53">
        <f t="shared" si="8"/>
        <v>1</v>
      </c>
      <c r="BG95" s="53">
        <f t="shared" si="8"/>
        <v>1</v>
      </c>
      <c r="BH95" s="53">
        <f t="shared" si="8"/>
        <v>0</v>
      </c>
      <c r="BI95" s="53">
        <f t="shared" si="8"/>
        <v>0</v>
      </c>
      <c r="BJ95" s="53">
        <f t="shared" si="8"/>
        <v>0</v>
      </c>
      <c r="BK95" s="53">
        <f t="shared" si="8"/>
        <v>0</v>
      </c>
      <c r="BL95" s="53">
        <f t="shared" si="8"/>
        <v>0</v>
      </c>
      <c r="BM95" s="53">
        <f t="shared" si="8"/>
        <v>0</v>
      </c>
      <c r="BN95" s="53">
        <f t="shared" si="8"/>
        <v>0</v>
      </c>
      <c r="BO95" s="53">
        <f t="shared" si="8"/>
        <v>0</v>
      </c>
      <c r="BP95" s="53">
        <f t="shared" si="9"/>
        <v>0</v>
      </c>
      <c r="BQ95" s="53">
        <f t="shared" si="9"/>
        <v>0</v>
      </c>
      <c r="BR95" s="53">
        <f t="shared" si="9"/>
        <v>0</v>
      </c>
      <c r="BS95" s="53">
        <f t="shared" si="9"/>
        <v>0</v>
      </c>
      <c r="BT95" s="53">
        <f t="shared" si="9"/>
        <v>0</v>
      </c>
      <c r="BU95" s="53">
        <f t="shared" si="9"/>
        <v>0</v>
      </c>
      <c r="BV95" s="53">
        <f t="shared" si="9"/>
        <v>0</v>
      </c>
      <c r="BW95" s="53">
        <f t="shared" si="9"/>
        <v>0</v>
      </c>
      <c r="BX95" s="53">
        <f t="shared" si="9"/>
        <v>0</v>
      </c>
      <c r="BY95" s="53">
        <f t="shared" si="9"/>
        <v>0</v>
      </c>
      <c r="BZ95" s="53">
        <f t="shared" si="9"/>
        <v>0</v>
      </c>
      <c r="CA95" s="53">
        <f t="shared" si="9"/>
        <v>0</v>
      </c>
    </row>
    <row r="96" spans="2:79" x14ac:dyDescent="0.35">
      <c r="B96" s="373">
        <v>36</v>
      </c>
      <c r="C96" s="374"/>
      <c r="D96" s="374"/>
      <c r="E96" s="374"/>
      <c r="F96" s="374"/>
      <c r="G96" s="375"/>
      <c r="H96" s="53">
        <f t="shared" ref="H96:Q98" si="12">COUNTIF(H$5:H$65,$B96)</f>
        <v>0</v>
      </c>
      <c r="I96" s="53">
        <f t="shared" si="12"/>
        <v>0</v>
      </c>
      <c r="J96" s="53">
        <f t="shared" si="12"/>
        <v>0</v>
      </c>
      <c r="K96" s="53">
        <f t="shared" si="12"/>
        <v>0</v>
      </c>
      <c r="L96" s="53">
        <f t="shared" si="12"/>
        <v>0</v>
      </c>
      <c r="M96" s="53">
        <f t="shared" si="12"/>
        <v>0</v>
      </c>
      <c r="N96" s="53">
        <f t="shared" si="12"/>
        <v>0</v>
      </c>
      <c r="O96" s="53">
        <f t="shared" si="12"/>
        <v>0</v>
      </c>
      <c r="P96" s="53">
        <f t="shared" si="12"/>
        <v>0</v>
      </c>
      <c r="Q96" s="53">
        <f t="shared" si="12"/>
        <v>0</v>
      </c>
      <c r="R96" s="53">
        <f t="shared" si="10"/>
        <v>0</v>
      </c>
      <c r="S96" s="53">
        <f t="shared" si="10"/>
        <v>0</v>
      </c>
      <c r="T96" s="53">
        <f t="shared" si="10"/>
        <v>0</v>
      </c>
      <c r="U96" s="53">
        <f t="shared" si="10"/>
        <v>0</v>
      </c>
      <c r="V96" s="53">
        <f t="shared" si="10"/>
        <v>0</v>
      </c>
      <c r="W96" s="53">
        <f t="shared" si="10"/>
        <v>0</v>
      </c>
      <c r="X96" s="53">
        <f t="shared" si="10"/>
        <v>0</v>
      </c>
      <c r="Y96" s="53">
        <f t="shared" si="10"/>
        <v>0</v>
      </c>
      <c r="Z96" s="53">
        <f t="shared" si="10"/>
        <v>0</v>
      </c>
      <c r="AA96" s="53">
        <f t="shared" si="10"/>
        <v>0</v>
      </c>
      <c r="AB96" s="53">
        <f t="shared" si="10"/>
        <v>0</v>
      </c>
      <c r="AC96" s="53">
        <f t="shared" si="10"/>
        <v>0</v>
      </c>
      <c r="AD96" s="53">
        <f t="shared" si="10"/>
        <v>0</v>
      </c>
      <c r="AE96" s="53">
        <f t="shared" si="10"/>
        <v>0</v>
      </c>
      <c r="AF96" s="53">
        <f t="shared" si="10"/>
        <v>0</v>
      </c>
      <c r="AG96" s="53">
        <f t="shared" si="10"/>
        <v>0</v>
      </c>
      <c r="AH96" s="53">
        <f t="shared" ref="AH96:AW98" si="13">COUNTIF(AH$5:AH$65,$B96)</f>
        <v>0</v>
      </c>
      <c r="AI96" s="53">
        <f t="shared" si="13"/>
        <v>0</v>
      </c>
      <c r="AJ96" s="53">
        <f t="shared" si="13"/>
        <v>0</v>
      </c>
      <c r="AK96" s="53">
        <f t="shared" si="13"/>
        <v>0</v>
      </c>
      <c r="AL96" s="53">
        <f t="shared" si="13"/>
        <v>0</v>
      </c>
      <c r="AM96" s="53">
        <f t="shared" si="13"/>
        <v>0</v>
      </c>
      <c r="AN96" s="53">
        <f t="shared" si="13"/>
        <v>0</v>
      </c>
      <c r="AO96" s="53">
        <f t="shared" si="13"/>
        <v>0</v>
      </c>
      <c r="AP96" s="53">
        <f t="shared" si="13"/>
        <v>0</v>
      </c>
      <c r="AQ96" s="53">
        <f t="shared" si="13"/>
        <v>0</v>
      </c>
      <c r="AR96" s="53">
        <f t="shared" si="13"/>
        <v>0</v>
      </c>
      <c r="AS96" s="53">
        <f t="shared" si="13"/>
        <v>0</v>
      </c>
      <c r="AT96" s="53">
        <f t="shared" si="13"/>
        <v>0</v>
      </c>
      <c r="AU96" s="53">
        <f t="shared" si="13"/>
        <v>0</v>
      </c>
      <c r="AV96" s="53">
        <f t="shared" si="13"/>
        <v>0</v>
      </c>
      <c r="AW96" s="53">
        <f t="shared" si="13"/>
        <v>0</v>
      </c>
      <c r="AX96" s="53">
        <f t="shared" ref="AX96:BM98" si="14">COUNTIF(AX$5:AX$65,$B96)</f>
        <v>0</v>
      </c>
      <c r="AY96" s="53">
        <f t="shared" si="14"/>
        <v>0</v>
      </c>
      <c r="AZ96" s="53">
        <f t="shared" si="14"/>
        <v>0</v>
      </c>
      <c r="BA96" s="53">
        <f t="shared" si="14"/>
        <v>0</v>
      </c>
      <c r="BB96" s="53">
        <f t="shared" si="14"/>
        <v>0</v>
      </c>
      <c r="BC96" s="53">
        <f t="shared" si="14"/>
        <v>0</v>
      </c>
      <c r="BD96" s="170">
        <f t="shared" si="14"/>
        <v>0</v>
      </c>
      <c r="BE96" s="53">
        <f t="shared" si="14"/>
        <v>0</v>
      </c>
      <c r="BF96" s="53">
        <f t="shared" si="14"/>
        <v>0</v>
      </c>
      <c r="BG96" s="53">
        <f t="shared" si="14"/>
        <v>0</v>
      </c>
      <c r="BH96" s="53">
        <f t="shared" si="14"/>
        <v>0</v>
      </c>
      <c r="BI96" s="53">
        <f t="shared" si="14"/>
        <v>0</v>
      </c>
      <c r="BJ96" s="53">
        <f t="shared" si="14"/>
        <v>0</v>
      </c>
      <c r="BK96" s="53">
        <f t="shared" si="14"/>
        <v>0</v>
      </c>
      <c r="BL96" s="53">
        <f t="shared" si="14"/>
        <v>0</v>
      </c>
      <c r="BM96" s="53">
        <f t="shared" si="14"/>
        <v>0</v>
      </c>
      <c r="BN96" s="53">
        <f t="shared" ref="BN96:CA98" si="15">COUNTIF(BN$5:BN$65,$B96)</f>
        <v>0</v>
      </c>
      <c r="BO96" s="53">
        <f t="shared" si="15"/>
        <v>0</v>
      </c>
      <c r="BP96" s="53">
        <f t="shared" si="15"/>
        <v>0</v>
      </c>
      <c r="BQ96" s="53">
        <f t="shared" si="15"/>
        <v>0</v>
      </c>
      <c r="BR96" s="53">
        <f t="shared" si="15"/>
        <v>0</v>
      </c>
      <c r="BS96" s="53">
        <f t="shared" si="15"/>
        <v>0</v>
      </c>
      <c r="BT96" s="53">
        <f t="shared" si="15"/>
        <v>0</v>
      </c>
      <c r="BU96" s="53">
        <f t="shared" si="15"/>
        <v>0</v>
      </c>
      <c r="BV96" s="53">
        <f t="shared" si="15"/>
        <v>0</v>
      </c>
      <c r="BW96" s="53">
        <f t="shared" si="15"/>
        <v>0</v>
      </c>
      <c r="BX96" s="53">
        <f t="shared" si="15"/>
        <v>0</v>
      </c>
      <c r="BY96" s="53">
        <f t="shared" si="15"/>
        <v>0</v>
      </c>
      <c r="BZ96" s="53">
        <f t="shared" si="15"/>
        <v>0</v>
      </c>
      <c r="CA96" s="53">
        <f t="shared" si="15"/>
        <v>0</v>
      </c>
    </row>
    <row r="97" spans="2:79" x14ac:dyDescent="0.35">
      <c r="B97" s="376" t="s">
        <v>26</v>
      </c>
      <c r="C97" s="377"/>
      <c r="D97" s="377"/>
      <c r="E97" s="377"/>
      <c r="F97" s="377"/>
      <c r="G97" s="378"/>
      <c r="H97" s="53">
        <f t="shared" si="12"/>
        <v>0</v>
      </c>
      <c r="I97" s="53">
        <f t="shared" si="12"/>
        <v>4</v>
      </c>
      <c r="J97" s="53">
        <f t="shared" si="12"/>
        <v>4</v>
      </c>
      <c r="K97" s="53">
        <f t="shared" si="12"/>
        <v>4</v>
      </c>
      <c r="L97" s="53">
        <f t="shared" si="12"/>
        <v>4</v>
      </c>
      <c r="M97" s="53">
        <f t="shared" si="12"/>
        <v>4</v>
      </c>
      <c r="N97" s="53">
        <f t="shared" si="12"/>
        <v>9</v>
      </c>
      <c r="O97" s="53">
        <f t="shared" si="12"/>
        <v>9</v>
      </c>
      <c r="P97" s="53">
        <f t="shared" si="12"/>
        <v>9</v>
      </c>
      <c r="Q97" s="53">
        <f t="shared" si="12"/>
        <v>9</v>
      </c>
      <c r="R97" s="53">
        <f t="shared" si="10"/>
        <v>9</v>
      </c>
      <c r="S97" s="53">
        <f t="shared" si="10"/>
        <v>9</v>
      </c>
      <c r="T97" s="53">
        <f t="shared" si="10"/>
        <v>12</v>
      </c>
      <c r="U97" s="53">
        <f t="shared" si="10"/>
        <v>12</v>
      </c>
      <c r="V97" s="53">
        <f t="shared" si="10"/>
        <v>12</v>
      </c>
      <c r="W97" s="53">
        <f t="shared" si="10"/>
        <v>19</v>
      </c>
      <c r="X97" s="53">
        <f t="shared" si="10"/>
        <v>14</v>
      </c>
      <c r="Y97" s="53">
        <f t="shared" si="10"/>
        <v>14</v>
      </c>
      <c r="Z97" s="53">
        <f t="shared" si="10"/>
        <v>14</v>
      </c>
      <c r="AA97" s="53">
        <f t="shared" si="10"/>
        <v>19</v>
      </c>
      <c r="AB97" s="53">
        <f t="shared" si="10"/>
        <v>13</v>
      </c>
      <c r="AC97" s="53">
        <f t="shared" si="10"/>
        <v>13</v>
      </c>
      <c r="AD97" s="53">
        <f t="shared" si="10"/>
        <v>13</v>
      </c>
      <c r="AE97" s="53">
        <f t="shared" si="10"/>
        <v>18</v>
      </c>
      <c r="AF97" s="53">
        <f t="shared" si="10"/>
        <v>17</v>
      </c>
      <c r="AG97" s="53">
        <f t="shared" si="10"/>
        <v>21</v>
      </c>
      <c r="AH97" s="53">
        <f t="shared" si="13"/>
        <v>21</v>
      </c>
      <c r="AI97" s="53">
        <f t="shared" si="13"/>
        <v>20</v>
      </c>
      <c r="AJ97" s="53">
        <f t="shared" si="13"/>
        <v>19</v>
      </c>
      <c r="AK97" s="53">
        <f t="shared" si="13"/>
        <v>19</v>
      </c>
      <c r="AL97" s="53">
        <f t="shared" si="13"/>
        <v>19</v>
      </c>
      <c r="AM97" s="53">
        <f t="shared" si="13"/>
        <v>26</v>
      </c>
      <c r="AN97" s="53">
        <f t="shared" si="13"/>
        <v>21</v>
      </c>
      <c r="AO97" s="53">
        <f t="shared" si="13"/>
        <v>25</v>
      </c>
      <c r="AP97" s="53">
        <f t="shared" si="13"/>
        <v>25</v>
      </c>
      <c r="AQ97" s="53">
        <f t="shared" si="13"/>
        <v>21</v>
      </c>
      <c r="AR97" s="53">
        <f t="shared" si="13"/>
        <v>11</v>
      </c>
      <c r="AS97" s="53">
        <f t="shared" si="13"/>
        <v>12</v>
      </c>
      <c r="AT97" s="53">
        <f t="shared" si="13"/>
        <v>12</v>
      </c>
      <c r="AU97" s="53">
        <f t="shared" si="13"/>
        <v>27</v>
      </c>
      <c r="AV97" s="53">
        <f t="shared" si="13"/>
        <v>6</v>
      </c>
      <c r="AW97" s="53">
        <f t="shared" si="13"/>
        <v>12</v>
      </c>
      <c r="AX97" s="53">
        <f t="shared" si="14"/>
        <v>12</v>
      </c>
      <c r="AY97" s="53">
        <f t="shared" si="14"/>
        <v>14</v>
      </c>
      <c r="AZ97" s="53">
        <f t="shared" si="14"/>
        <v>8</v>
      </c>
      <c r="BA97" s="53">
        <f t="shared" si="14"/>
        <v>8</v>
      </c>
      <c r="BB97" s="53">
        <f t="shared" si="14"/>
        <v>8</v>
      </c>
      <c r="BC97" s="53">
        <f t="shared" si="14"/>
        <v>8</v>
      </c>
      <c r="BD97" s="170">
        <f t="shared" si="14"/>
        <v>8</v>
      </c>
      <c r="BE97" s="53">
        <f t="shared" si="14"/>
        <v>8</v>
      </c>
      <c r="BF97" s="53">
        <f t="shared" si="14"/>
        <v>8</v>
      </c>
      <c r="BG97" s="53">
        <f t="shared" si="14"/>
        <v>8</v>
      </c>
      <c r="BH97" s="53">
        <f t="shared" si="14"/>
        <v>0</v>
      </c>
      <c r="BI97" s="53">
        <f t="shared" si="14"/>
        <v>0</v>
      </c>
      <c r="BJ97" s="53">
        <f t="shared" si="14"/>
        <v>0</v>
      </c>
      <c r="BK97" s="53">
        <f t="shared" si="14"/>
        <v>11</v>
      </c>
      <c r="BL97" s="53">
        <f t="shared" si="14"/>
        <v>11</v>
      </c>
      <c r="BM97" s="53">
        <f t="shared" si="14"/>
        <v>11</v>
      </c>
      <c r="BN97" s="53">
        <f t="shared" si="15"/>
        <v>11</v>
      </c>
      <c r="BO97" s="53">
        <f t="shared" si="15"/>
        <v>0</v>
      </c>
      <c r="BP97" s="53">
        <f t="shared" si="15"/>
        <v>0</v>
      </c>
      <c r="BQ97" s="53">
        <f t="shared" si="15"/>
        <v>0</v>
      </c>
      <c r="BR97" s="53">
        <f t="shared" si="15"/>
        <v>0</v>
      </c>
      <c r="BS97" s="53">
        <f t="shared" si="15"/>
        <v>0</v>
      </c>
      <c r="BT97" s="53">
        <f t="shared" si="15"/>
        <v>0</v>
      </c>
      <c r="BU97" s="53">
        <f t="shared" si="15"/>
        <v>0</v>
      </c>
      <c r="BV97" s="53">
        <f t="shared" si="15"/>
        <v>0</v>
      </c>
      <c r="BW97" s="53">
        <f t="shared" si="15"/>
        <v>0</v>
      </c>
      <c r="BX97" s="53">
        <f t="shared" si="15"/>
        <v>0</v>
      </c>
      <c r="BY97" s="53">
        <f t="shared" si="15"/>
        <v>0</v>
      </c>
      <c r="BZ97" s="53">
        <f t="shared" si="15"/>
        <v>0</v>
      </c>
      <c r="CA97" s="53">
        <f t="shared" si="15"/>
        <v>0</v>
      </c>
    </row>
    <row r="98" spans="2:79" x14ac:dyDescent="0.35">
      <c r="B98" s="379" t="s">
        <v>27</v>
      </c>
      <c r="C98" s="380"/>
      <c r="D98" s="380"/>
      <c r="E98" s="380"/>
      <c r="F98" s="380"/>
      <c r="G98" s="381"/>
      <c r="H98" s="53">
        <f t="shared" si="12"/>
        <v>0</v>
      </c>
      <c r="I98" s="53">
        <f t="shared" si="12"/>
        <v>0</v>
      </c>
      <c r="J98" s="53">
        <f t="shared" si="12"/>
        <v>0</v>
      </c>
      <c r="K98" s="53">
        <f t="shared" si="12"/>
        <v>0</v>
      </c>
      <c r="L98" s="53">
        <f t="shared" si="12"/>
        <v>0</v>
      </c>
      <c r="M98" s="53">
        <f t="shared" si="12"/>
        <v>0</v>
      </c>
      <c r="N98" s="53">
        <f t="shared" si="12"/>
        <v>0</v>
      </c>
      <c r="O98" s="53">
        <f t="shared" si="12"/>
        <v>0</v>
      </c>
      <c r="P98" s="53">
        <f t="shared" si="12"/>
        <v>0</v>
      </c>
      <c r="Q98" s="53">
        <f t="shared" si="12"/>
        <v>0</v>
      </c>
      <c r="R98" s="53">
        <f t="shared" si="10"/>
        <v>0</v>
      </c>
      <c r="S98" s="53">
        <f t="shared" si="10"/>
        <v>0</v>
      </c>
      <c r="T98" s="53">
        <f t="shared" si="10"/>
        <v>0</v>
      </c>
      <c r="U98" s="53">
        <f t="shared" si="10"/>
        <v>0</v>
      </c>
      <c r="V98" s="53">
        <f t="shared" si="10"/>
        <v>0</v>
      </c>
      <c r="W98" s="53">
        <f t="shared" si="10"/>
        <v>0</v>
      </c>
      <c r="X98" s="53">
        <f t="shared" si="10"/>
        <v>0</v>
      </c>
      <c r="Y98" s="53">
        <f t="shared" si="10"/>
        <v>0</v>
      </c>
      <c r="Z98" s="53">
        <f t="shared" si="10"/>
        <v>0</v>
      </c>
      <c r="AA98" s="53">
        <f t="shared" si="10"/>
        <v>0</v>
      </c>
      <c r="AB98" s="53">
        <f t="shared" si="10"/>
        <v>0</v>
      </c>
      <c r="AC98" s="53">
        <f t="shared" si="10"/>
        <v>0</v>
      </c>
      <c r="AD98" s="53">
        <f t="shared" si="10"/>
        <v>0</v>
      </c>
      <c r="AE98" s="53">
        <f t="shared" si="10"/>
        <v>0</v>
      </c>
      <c r="AF98" s="53">
        <f t="shared" si="10"/>
        <v>0</v>
      </c>
      <c r="AG98" s="53">
        <f t="shared" si="10"/>
        <v>0</v>
      </c>
      <c r="AH98" s="53">
        <f t="shared" si="13"/>
        <v>0</v>
      </c>
      <c r="AI98" s="53">
        <f t="shared" si="13"/>
        <v>0</v>
      </c>
      <c r="AJ98" s="53">
        <f t="shared" si="13"/>
        <v>0</v>
      </c>
      <c r="AK98" s="53">
        <f t="shared" si="13"/>
        <v>0</v>
      </c>
      <c r="AL98" s="53">
        <f t="shared" si="13"/>
        <v>0</v>
      </c>
      <c r="AM98" s="53">
        <f t="shared" si="13"/>
        <v>0</v>
      </c>
      <c r="AN98" s="53">
        <f t="shared" si="13"/>
        <v>0</v>
      </c>
      <c r="AO98" s="53">
        <f t="shared" si="13"/>
        <v>0</v>
      </c>
      <c r="AP98" s="53">
        <f t="shared" si="13"/>
        <v>0</v>
      </c>
      <c r="AQ98" s="53">
        <f t="shared" si="13"/>
        <v>0</v>
      </c>
      <c r="AR98" s="53">
        <f t="shared" si="13"/>
        <v>0</v>
      </c>
      <c r="AS98" s="53">
        <f t="shared" si="13"/>
        <v>0</v>
      </c>
      <c r="AT98" s="53">
        <f t="shared" si="13"/>
        <v>0</v>
      </c>
      <c r="AU98" s="53">
        <f t="shared" si="13"/>
        <v>0</v>
      </c>
      <c r="AV98" s="53">
        <f t="shared" si="13"/>
        <v>0</v>
      </c>
      <c r="AW98" s="53">
        <f t="shared" si="13"/>
        <v>0</v>
      </c>
      <c r="AX98" s="53">
        <f t="shared" si="14"/>
        <v>0</v>
      </c>
      <c r="AY98" s="53">
        <f t="shared" si="14"/>
        <v>0</v>
      </c>
      <c r="AZ98" s="53">
        <f t="shared" si="14"/>
        <v>0</v>
      </c>
      <c r="BA98" s="53">
        <f t="shared" si="14"/>
        <v>0</v>
      </c>
      <c r="BB98" s="53">
        <f t="shared" si="14"/>
        <v>0</v>
      </c>
      <c r="BC98" s="53">
        <f t="shared" si="14"/>
        <v>0</v>
      </c>
      <c r="BD98" s="170">
        <f t="shared" si="14"/>
        <v>0</v>
      </c>
      <c r="BE98" s="53">
        <f t="shared" si="14"/>
        <v>0</v>
      </c>
      <c r="BF98" s="53">
        <f t="shared" si="14"/>
        <v>0</v>
      </c>
      <c r="BG98" s="53">
        <f t="shared" si="14"/>
        <v>0</v>
      </c>
      <c r="BH98" s="53">
        <f t="shared" si="14"/>
        <v>0</v>
      </c>
      <c r="BI98" s="53">
        <f t="shared" si="14"/>
        <v>0</v>
      </c>
      <c r="BJ98" s="53">
        <f t="shared" si="14"/>
        <v>0</v>
      </c>
      <c r="BK98" s="53">
        <f t="shared" si="14"/>
        <v>0</v>
      </c>
      <c r="BL98" s="53">
        <f t="shared" si="14"/>
        <v>0</v>
      </c>
      <c r="BM98" s="53">
        <f t="shared" si="14"/>
        <v>0</v>
      </c>
      <c r="BN98" s="53">
        <f t="shared" si="15"/>
        <v>0</v>
      </c>
      <c r="BO98" s="53">
        <f t="shared" si="15"/>
        <v>0</v>
      </c>
      <c r="BP98" s="53">
        <f t="shared" si="15"/>
        <v>0</v>
      </c>
      <c r="BQ98" s="53">
        <f t="shared" si="15"/>
        <v>0</v>
      </c>
      <c r="BR98" s="53">
        <f t="shared" si="15"/>
        <v>0</v>
      </c>
      <c r="BS98" s="53">
        <f t="shared" si="15"/>
        <v>0</v>
      </c>
      <c r="BT98" s="53">
        <f t="shared" si="15"/>
        <v>0</v>
      </c>
      <c r="BU98" s="53">
        <f t="shared" si="15"/>
        <v>0</v>
      </c>
      <c r="BV98" s="53">
        <f t="shared" si="15"/>
        <v>0</v>
      </c>
      <c r="BW98" s="53">
        <f t="shared" si="15"/>
        <v>0</v>
      </c>
      <c r="BX98" s="53">
        <f t="shared" si="15"/>
        <v>0</v>
      </c>
      <c r="BY98" s="53">
        <f t="shared" si="15"/>
        <v>0</v>
      </c>
      <c r="BZ98" s="53">
        <f t="shared" si="15"/>
        <v>0</v>
      </c>
      <c r="CA98" s="53">
        <f t="shared" si="15"/>
        <v>0</v>
      </c>
    </row>
    <row r="100" spans="2:79" x14ac:dyDescent="0.35">
      <c r="E100" s="326"/>
      <c r="F100" s="326"/>
    </row>
    <row r="101" spans="2:79" x14ac:dyDescent="0.35">
      <c r="E101" s="326"/>
      <c r="F101" s="326"/>
    </row>
    <row r="102" spans="2:79" x14ac:dyDescent="0.35">
      <c r="E102" s="326"/>
      <c r="F102" s="326"/>
    </row>
    <row r="103" spans="2:79" x14ac:dyDescent="0.35">
      <c r="E103" s="326"/>
      <c r="F103" s="326"/>
    </row>
    <row r="104" spans="2:79" x14ac:dyDescent="0.35">
      <c r="E104" s="326"/>
      <c r="F104" s="326"/>
    </row>
    <row r="105" spans="2:79" x14ac:dyDescent="0.35">
      <c r="E105" s="326"/>
      <c r="F105" s="326"/>
    </row>
    <row r="106" spans="2:79" x14ac:dyDescent="0.35">
      <c r="E106" s="326"/>
      <c r="F106" s="326"/>
    </row>
    <row r="107" spans="2:79" x14ac:dyDescent="0.35">
      <c r="E107" s="326"/>
      <c r="F107" s="326"/>
    </row>
    <row r="108" spans="2:79" x14ac:dyDescent="0.35">
      <c r="E108" s="326"/>
      <c r="F108" s="326"/>
    </row>
    <row r="109" spans="2:79" x14ac:dyDescent="0.35">
      <c r="E109" s="326"/>
      <c r="F109" s="326"/>
    </row>
  </sheetData>
  <mergeCells count="347">
    <mergeCell ref="AA2:AQ2"/>
    <mergeCell ref="AV2:BB2"/>
    <mergeCell ref="BD2:BJ2"/>
    <mergeCell ref="CZ2:DB2"/>
    <mergeCell ref="DC2:DG2"/>
    <mergeCell ref="CF3:CM3"/>
    <mergeCell ref="CZ3:DB3"/>
    <mergeCell ref="DC3:DG3"/>
    <mergeCell ref="B1:F3"/>
    <mergeCell ref="G1:H1"/>
    <mergeCell ref="J1:K1"/>
    <mergeCell ref="M1:N1"/>
    <mergeCell ref="P1:Q1"/>
    <mergeCell ref="G2:H2"/>
    <mergeCell ref="J2:N2"/>
    <mergeCell ref="P2:S2"/>
    <mergeCell ref="AB4:AE4"/>
    <mergeCell ref="AF4:AI4"/>
    <mergeCell ref="AJ4:AM4"/>
    <mergeCell ref="AN4:AQ4"/>
    <mergeCell ref="AR4:AU4"/>
    <mergeCell ref="AV4:AY4"/>
    <mergeCell ref="E4:F4"/>
    <mergeCell ref="H4:K4"/>
    <mergeCell ref="L4:O4"/>
    <mergeCell ref="P4:S4"/>
    <mergeCell ref="T4:W4"/>
    <mergeCell ref="X4:AA4"/>
    <mergeCell ref="BX4:CA4"/>
    <mergeCell ref="CB4:CE4"/>
    <mergeCell ref="CF4:CI4"/>
    <mergeCell ref="CJ4:CM4"/>
    <mergeCell ref="CF5:CI5"/>
    <mergeCell ref="CJ5:CM5"/>
    <mergeCell ref="AZ4:BC4"/>
    <mergeCell ref="BD4:BG4"/>
    <mergeCell ref="BH4:BK4"/>
    <mergeCell ref="BL4:BO4"/>
    <mergeCell ref="BP4:BS4"/>
    <mergeCell ref="BT4:BW4"/>
    <mergeCell ref="CF8:CI8"/>
    <mergeCell ref="CJ8:CM8"/>
    <mergeCell ref="CN8:CS8"/>
    <mergeCell ref="CF9:CI9"/>
    <mergeCell ref="CJ9:CM9"/>
    <mergeCell ref="CN9:CS9"/>
    <mergeCell ref="CN5:CS5"/>
    <mergeCell ref="CF6:CI6"/>
    <mergeCell ref="CJ6:CM6"/>
    <mergeCell ref="CN6:CS6"/>
    <mergeCell ref="CF7:CI7"/>
    <mergeCell ref="CJ7:CM7"/>
    <mergeCell ref="CN7:CS7"/>
    <mergeCell ref="CF12:CI12"/>
    <mergeCell ref="CJ12:CM12"/>
    <mergeCell ref="CN12:CS12"/>
    <mergeCell ref="CF13:CI13"/>
    <mergeCell ref="CJ13:CM13"/>
    <mergeCell ref="CN13:CS13"/>
    <mergeCell ref="CF10:CI10"/>
    <mergeCell ref="CJ10:CM10"/>
    <mergeCell ref="CN10:CS10"/>
    <mergeCell ref="CF11:CI11"/>
    <mergeCell ref="CJ11:CM11"/>
    <mergeCell ref="CN11:CS11"/>
    <mergeCell ref="CF16:CI16"/>
    <mergeCell ref="CJ16:CM16"/>
    <mergeCell ref="CN16:CS16"/>
    <mergeCell ref="CF17:CI17"/>
    <mergeCell ref="CJ17:CM17"/>
    <mergeCell ref="CN17:CS17"/>
    <mergeCell ref="CF14:CI14"/>
    <mergeCell ref="CJ14:CM14"/>
    <mergeCell ref="CN14:CS14"/>
    <mergeCell ref="CF15:CI15"/>
    <mergeCell ref="CJ15:CM15"/>
    <mergeCell ref="CN15:CS15"/>
    <mergeCell ref="CF20:CI20"/>
    <mergeCell ref="CJ20:CM20"/>
    <mergeCell ref="CN20:CS20"/>
    <mergeCell ref="CF21:CI21"/>
    <mergeCell ref="CJ21:CM21"/>
    <mergeCell ref="CN21:CS21"/>
    <mergeCell ref="CF18:CI18"/>
    <mergeCell ref="CJ18:CM18"/>
    <mergeCell ref="CN18:CS18"/>
    <mergeCell ref="CF19:CI19"/>
    <mergeCell ref="CJ19:CM19"/>
    <mergeCell ref="CN19:CS19"/>
    <mergeCell ref="CF24:CI24"/>
    <mergeCell ref="CJ24:CM24"/>
    <mergeCell ref="CN24:CS24"/>
    <mergeCell ref="CF25:CI25"/>
    <mergeCell ref="CJ25:CM25"/>
    <mergeCell ref="CN25:CS25"/>
    <mergeCell ref="CF22:CI22"/>
    <mergeCell ref="CJ22:CM22"/>
    <mergeCell ref="CN22:CS22"/>
    <mergeCell ref="CF23:CI23"/>
    <mergeCell ref="CJ23:CM23"/>
    <mergeCell ref="CN23:CS23"/>
    <mergeCell ref="CF28:CI28"/>
    <mergeCell ref="CJ28:CM28"/>
    <mergeCell ref="CN28:CS28"/>
    <mergeCell ref="CF29:CI29"/>
    <mergeCell ref="CJ29:CM29"/>
    <mergeCell ref="CN29:CS29"/>
    <mergeCell ref="CF26:CI26"/>
    <mergeCell ref="CJ26:CM26"/>
    <mergeCell ref="CN26:CS26"/>
    <mergeCell ref="CF27:CI27"/>
    <mergeCell ref="CJ27:CM27"/>
    <mergeCell ref="CN27:CS27"/>
    <mergeCell ref="CF32:CI32"/>
    <mergeCell ref="CJ32:CM32"/>
    <mergeCell ref="CN32:CS32"/>
    <mergeCell ref="CF33:CI33"/>
    <mergeCell ref="CJ33:CM33"/>
    <mergeCell ref="CN33:CS33"/>
    <mergeCell ref="CF30:CI30"/>
    <mergeCell ref="CJ30:CM30"/>
    <mergeCell ref="CN30:CS30"/>
    <mergeCell ref="CF31:CI31"/>
    <mergeCell ref="CJ31:CM31"/>
    <mergeCell ref="CN31:CS31"/>
    <mergeCell ref="CF36:CI36"/>
    <mergeCell ref="CJ36:CM36"/>
    <mergeCell ref="CN36:CS36"/>
    <mergeCell ref="CF37:CI37"/>
    <mergeCell ref="CJ37:CM37"/>
    <mergeCell ref="CN37:CS37"/>
    <mergeCell ref="CF34:CI34"/>
    <mergeCell ref="CJ34:CM34"/>
    <mergeCell ref="CN34:CS34"/>
    <mergeCell ref="CF35:CI35"/>
    <mergeCell ref="CJ35:CM35"/>
    <mergeCell ref="CN35:CS35"/>
    <mergeCell ref="CF40:CI40"/>
    <mergeCell ref="CJ40:CM40"/>
    <mergeCell ref="CN40:CS40"/>
    <mergeCell ref="CF41:CI41"/>
    <mergeCell ref="CJ41:CM41"/>
    <mergeCell ref="CN41:CS41"/>
    <mergeCell ref="CF38:CI38"/>
    <mergeCell ref="CJ38:CM38"/>
    <mergeCell ref="CN38:CS38"/>
    <mergeCell ref="CF39:CI39"/>
    <mergeCell ref="CJ39:CM39"/>
    <mergeCell ref="CN39:CS39"/>
    <mergeCell ref="CF44:CI44"/>
    <mergeCell ref="CJ44:CM44"/>
    <mergeCell ref="CN44:CS44"/>
    <mergeCell ref="CF45:CI45"/>
    <mergeCell ref="CJ45:CM45"/>
    <mergeCell ref="CN45:CS45"/>
    <mergeCell ref="CF42:CI42"/>
    <mergeCell ref="CJ42:CM42"/>
    <mergeCell ref="CN42:CS42"/>
    <mergeCell ref="CF43:CI43"/>
    <mergeCell ref="CJ43:CM43"/>
    <mergeCell ref="CN43:CS43"/>
    <mergeCell ref="CF48:CI48"/>
    <mergeCell ref="CJ48:CM48"/>
    <mergeCell ref="CN48:CS48"/>
    <mergeCell ref="CF49:CI49"/>
    <mergeCell ref="CJ49:CM49"/>
    <mergeCell ref="CN49:CS49"/>
    <mergeCell ref="CF46:CI46"/>
    <mergeCell ref="CJ46:CM46"/>
    <mergeCell ref="CN46:CS46"/>
    <mergeCell ref="CF47:CI47"/>
    <mergeCell ref="CJ47:CM47"/>
    <mergeCell ref="CN47:CS47"/>
    <mergeCell ref="CF52:CI52"/>
    <mergeCell ref="CJ52:CM52"/>
    <mergeCell ref="CN52:CS52"/>
    <mergeCell ref="CF53:CI53"/>
    <mergeCell ref="CJ53:CM53"/>
    <mergeCell ref="CN53:CS53"/>
    <mergeCell ref="CF50:CI50"/>
    <mergeCell ref="CJ50:CM50"/>
    <mergeCell ref="CN50:CS50"/>
    <mergeCell ref="CF51:CI51"/>
    <mergeCell ref="CJ51:CM51"/>
    <mergeCell ref="CN51:CS51"/>
    <mergeCell ref="CF56:CI56"/>
    <mergeCell ref="CJ56:CM56"/>
    <mergeCell ref="CN56:CS56"/>
    <mergeCell ref="CF57:CI57"/>
    <mergeCell ref="CJ57:CM57"/>
    <mergeCell ref="CN57:CS57"/>
    <mergeCell ref="CF54:CI54"/>
    <mergeCell ref="CJ54:CM54"/>
    <mergeCell ref="CN54:CS54"/>
    <mergeCell ref="CF55:CI55"/>
    <mergeCell ref="CJ55:CM55"/>
    <mergeCell ref="CN55:CS55"/>
    <mergeCell ref="E62:F62"/>
    <mergeCell ref="H62:K62"/>
    <mergeCell ref="L62:O62"/>
    <mergeCell ref="P62:S62"/>
    <mergeCell ref="T62:W62"/>
    <mergeCell ref="CF58:CI58"/>
    <mergeCell ref="CJ58:CM58"/>
    <mergeCell ref="CN58:CS58"/>
    <mergeCell ref="CF59:CI59"/>
    <mergeCell ref="CJ59:CM59"/>
    <mergeCell ref="CN59:CS59"/>
    <mergeCell ref="X62:AA62"/>
    <mergeCell ref="AB62:AE62"/>
    <mergeCell ref="AF62:AI62"/>
    <mergeCell ref="AJ62:AM62"/>
    <mergeCell ref="AN62:AQ62"/>
    <mergeCell ref="AR62:AU62"/>
    <mergeCell ref="CF60:CI60"/>
    <mergeCell ref="CJ60:CM60"/>
    <mergeCell ref="CN60:CS60"/>
    <mergeCell ref="CF61:CM61"/>
    <mergeCell ref="CN61:CS61"/>
    <mergeCell ref="BT62:BW62"/>
    <mergeCell ref="BX62:CA62"/>
    <mergeCell ref="CB62:CE62"/>
    <mergeCell ref="CF62:CI62"/>
    <mergeCell ref="CJ62:CM62"/>
    <mergeCell ref="CN62:CS62"/>
    <mergeCell ref="AV62:AY62"/>
    <mergeCell ref="AZ62:BC62"/>
    <mergeCell ref="BD62:BG62"/>
    <mergeCell ref="BH62:BK62"/>
    <mergeCell ref="BL62:BO62"/>
    <mergeCell ref="BP62:BS62"/>
    <mergeCell ref="CF65:CI65"/>
    <mergeCell ref="CJ65:CM65"/>
    <mergeCell ref="CN65:CS65"/>
    <mergeCell ref="CF66:CI66"/>
    <mergeCell ref="CJ66:CM66"/>
    <mergeCell ref="CN66:CS66"/>
    <mergeCell ref="CF63:CI63"/>
    <mergeCell ref="CJ63:CM63"/>
    <mergeCell ref="CN63:CS63"/>
    <mergeCell ref="CF64:CI64"/>
    <mergeCell ref="CJ64:CM64"/>
    <mergeCell ref="CN64:CS64"/>
    <mergeCell ref="D68:G68"/>
    <mergeCell ref="I68:AE68"/>
    <mergeCell ref="AG68:BL68"/>
    <mergeCell ref="I69:AE69"/>
    <mergeCell ref="AG69:AL69"/>
    <mergeCell ref="AM69:AW69"/>
    <mergeCell ref="AX69:BC69"/>
    <mergeCell ref="BD69:BF69"/>
    <mergeCell ref="BG69:BI69"/>
    <mergeCell ref="BJ69:BL69"/>
    <mergeCell ref="BJ70:BL70"/>
    <mergeCell ref="I71:AE71"/>
    <mergeCell ref="AG71:AL71"/>
    <mergeCell ref="AM71:AW71"/>
    <mergeCell ref="AX71:BC71"/>
    <mergeCell ref="BD71:BF71"/>
    <mergeCell ref="BG71:BI71"/>
    <mergeCell ref="BJ71:BL71"/>
    <mergeCell ref="I70:AE70"/>
    <mergeCell ref="AG70:AL70"/>
    <mergeCell ref="AM70:AW70"/>
    <mergeCell ref="AX70:BC70"/>
    <mergeCell ref="BD70:BF70"/>
    <mergeCell ref="BG70:BI70"/>
    <mergeCell ref="BJ72:BL72"/>
    <mergeCell ref="I73:AE73"/>
    <mergeCell ref="AG73:AL73"/>
    <mergeCell ref="AM73:AW73"/>
    <mergeCell ref="AX73:BC73"/>
    <mergeCell ref="BD73:BF73"/>
    <mergeCell ref="BG73:BI73"/>
    <mergeCell ref="BJ73:BL73"/>
    <mergeCell ref="I72:AE72"/>
    <mergeCell ref="AG72:AL72"/>
    <mergeCell ref="AM72:AW72"/>
    <mergeCell ref="AX72:BC72"/>
    <mergeCell ref="BD72:BF72"/>
    <mergeCell ref="BG72:BI72"/>
    <mergeCell ref="BJ74:BL74"/>
    <mergeCell ref="I75:AE75"/>
    <mergeCell ref="AG75:AL75"/>
    <mergeCell ref="AM75:AW75"/>
    <mergeCell ref="AX75:BC75"/>
    <mergeCell ref="BD75:BF75"/>
    <mergeCell ref="BG75:BI75"/>
    <mergeCell ref="BJ75:BL75"/>
    <mergeCell ref="I74:AE74"/>
    <mergeCell ref="AG74:AL74"/>
    <mergeCell ref="AM74:AW74"/>
    <mergeCell ref="AX74:BC74"/>
    <mergeCell ref="BD74:BF74"/>
    <mergeCell ref="BG74:BI74"/>
    <mergeCell ref="BJ76:BL76"/>
    <mergeCell ref="I77:AE77"/>
    <mergeCell ref="AG77:AL77"/>
    <mergeCell ref="AM77:AW77"/>
    <mergeCell ref="AX77:BC77"/>
    <mergeCell ref="BD77:BF77"/>
    <mergeCell ref="BG77:BI77"/>
    <mergeCell ref="BJ77:BL77"/>
    <mergeCell ref="I76:AE76"/>
    <mergeCell ref="AG76:AL76"/>
    <mergeCell ref="AM76:AW76"/>
    <mergeCell ref="AX76:BC76"/>
    <mergeCell ref="BD76:BF76"/>
    <mergeCell ref="BG76:BI76"/>
    <mergeCell ref="BN77:BP77"/>
    <mergeCell ref="H79:K79"/>
    <mergeCell ref="L79:O79"/>
    <mergeCell ref="P79:S79"/>
    <mergeCell ref="T79:W79"/>
    <mergeCell ref="X79:AA79"/>
    <mergeCell ref="AB79:AE79"/>
    <mergeCell ref="AF79:AI79"/>
    <mergeCell ref="AJ79:AM79"/>
    <mergeCell ref="AN79:AQ79"/>
    <mergeCell ref="B83:G83"/>
    <mergeCell ref="B84:G84"/>
    <mergeCell ref="B85:G85"/>
    <mergeCell ref="B86:G86"/>
    <mergeCell ref="B87:G87"/>
    <mergeCell ref="B88:G88"/>
    <mergeCell ref="BP79:BS79"/>
    <mergeCell ref="BT79:BW79"/>
    <mergeCell ref="BX79:CA79"/>
    <mergeCell ref="B80:G80"/>
    <mergeCell ref="B81:G81"/>
    <mergeCell ref="B82:G82"/>
    <mergeCell ref="AR79:AU79"/>
    <mergeCell ref="AV79:AY79"/>
    <mergeCell ref="AZ79:BC79"/>
    <mergeCell ref="BD79:BG79"/>
    <mergeCell ref="BH79:BK79"/>
    <mergeCell ref="BL79:BO79"/>
    <mergeCell ref="B95:G95"/>
    <mergeCell ref="B96:G96"/>
    <mergeCell ref="B97:G97"/>
    <mergeCell ref="B98:G98"/>
    <mergeCell ref="B89:G89"/>
    <mergeCell ref="B90:G90"/>
    <mergeCell ref="B91:G91"/>
    <mergeCell ref="B92:G92"/>
    <mergeCell ref="B93:G93"/>
    <mergeCell ref="B94:G94"/>
  </mergeCells>
  <conditionalFormatting sqref="H80:CA98">
    <cfRule type="cellIs" dxfId="202" priority="35" operator="greaterThan">
      <formula>1</formula>
    </cfRule>
    <cfRule type="cellIs" dxfId="201" priority="36" operator="greaterThan">
      <formula>0</formula>
    </cfRule>
  </conditionalFormatting>
  <conditionalFormatting sqref="P2:S2">
    <cfRule type="cellIs" dxfId="200" priority="32" operator="greaterThan">
      <formula>3</formula>
    </cfRule>
    <cfRule type="cellIs" dxfId="199" priority="33" operator="between">
      <formula>-3</formula>
      <formula>3</formula>
    </cfRule>
    <cfRule type="cellIs" dxfId="198" priority="34" operator="lessThan">
      <formula>-3</formula>
    </cfRule>
  </conditionalFormatting>
  <conditionalFormatting sqref="D63:D66 D5:D60">
    <cfRule type="containsBlanks" dxfId="197" priority="25">
      <formula>LEN(TRIM(D5))=0</formula>
    </cfRule>
  </conditionalFormatting>
  <conditionalFormatting sqref="D5:D92">
    <cfRule type="duplicateValues" dxfId="196" priority="3"/>
  </conditionalFormatting>
  <conditionalFormatting sqref="H5:H60">
    <cfRule type="cellIs" dxfId="195" priority="27" operator="equal">
      <formula>"p"</formula>
    </cfRule>
    <cfRule type="cellIs" dxfId="194" priority="29" operator="equal">
      <formula>"i"</formula>
    </cfRule>
    <cfRule type="cellIs" dxfId="193" priority="30" operator="equal">
      <formula>"xc"</formula>
    </cfRule>
  </conditionalFormatting>
  <conditionalFormatting sqref="H5:CE60">
    <cfRule type="cellIs" dxfId="192" priority="21" operator="between">
      <formula>23</formula>
      <formula>24</formula>
    </cfRule>
    <cfRule type="cellIs" dxfId="191" priority="22" operator="between">
      <formula>10</formula>
      <formula>13</formula>
    </cfRule>
  </conditionalFormatting>
  <conditionalFormatting sqref="H5:CE80">
    <cfRule type="cellIs" dxfId="190" priority="15" operator="equal">
      <formula>"CC"</formula>
    </cfRule>
    <cfRule type="cellIs" dxfId="189" priority="16" operator="equal">
      <formula>"B"</formula>
    </cfRule>
    <cfRule type="cellIs" dxfId="188" priority="17" operator="equal">
      <formula>"Z"</formula>
    </cfRule>
    <cfRule type="cellIs" dxfId="187" priority="18" operator="equal">
      <formula>"A"</formula>
    </cfRule>
    <cfRule type="cellIs" dxfId="186" priority="19" operator="equal">
      <formula>"L"</formula>
    </cfRule>
    <cfRule type="cellIs" dxfId="185" priority="20" operator="equal">
      <formula>"F"</formula>
    </cfRule>
    <cfRule type="cellIs" dxfId="184" priority="24" operator="equal">
      <formula>"K"</formula>
    </cfRule>
  </conditionalFormatting>
  <conditionalFormatting sqref="D5:D60">
    <cfRule type="expression" dxfId="183" priority="26">
      <formula>$H5="p"</formula>
    </cfRule>
    <cfRule type="expression" dxfId="182" priority="28">
      <formula>$H5="i"</formula>
    </cfRule>
    <cfRule type="expression" dxfId="181" priority="31">
      <formula>$H5="XC"</formula>
    </cfRule>
  </conditionalFormatting>
  <conditionalFormatting sqref="I5:CE60">
    <cfRule type="cellIs" dxfId="180" priority="23" operator="between">
      <formula>14</formula>
      <formula>37</formula>
    </cfRule>
  </conditionalFormatting>
  <conditionalFormatting sqref="H5:CE66">
    <cfRule type="expression" dxfId="179" priority="1">
      <formula>AND(OR($H5="XC",$H5="P",$H5="I"),OR(H5="K",H5=24,H5=23,H5=10,H5=11,H5=12))</formula>
    </cfRule>
    <cfRule type="expression" dxfId="178" priority="2">
      <formula>AND(OR($D5="NORMA",$D5="SANDRINE",$D5="GIULIA",$D5="JULIANA",$D5="NATALIA",$D5="RITA",$D5="FATIMA",$D5="FATIHA",$D5="ISABEL",$D5="TAMI",$D5="MOHAMED"),OR(H5="K",H5=24,H5=23))</formula>
    </cfRule>
  </conditionalFormatting>
  <pageMargins left="0.25" right="0.25" top="0.75" bottom="0.75" header="0.3" footer="0.3"/>
  <pageSetup paperSize="9" scale="57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AfficherONGLETS.afficherONGLETS">
                <anchor moveWithCells="1" sizeWithCells="1">
                  <from>
                    <xdr:col>2</xdr:col>
                    <xdr:colOff>44450</xdr:colOff>
                    <xdr:row>130</xdr:row>
                    <xdr:rowOff>31750</xdr:rowOff>
                  </from>
                  <to>
                    <xdr:col>3</xdr:col>
                    <xdr:colOff>1003300</xdr:colOff>
                    <xdr:row>132</xdr:row>
                    <xdr:rowOff>107950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718B4318-8800-4FA7-BCDD-A71BE31A81F1}">
            <xm:f>IF($E5&gt;stats!$N$35,$E5&lt;stats!$O$35)</xm:f>
            <x14:dxf>
              <fill>
                <patternFill>
                  <bgColor rgb="FF95B3D7"/>
                </patternFill>
              </fill>
            </x14:dxf>
          </x14:cfRule>
          <x14:cfRule type="expression" priority="5" id="{D79E24B0-F01E-40B3-97AC-5C0B129320D8}">
            <xm:f>IF($E5&gt;stats!$N$34,$E5&lt;stats!$O$34)</xm:f>
            <x14:dxf>
              <fill>
                <patternFill>
                  <bgColor rgb="FFE4D5FB"/>
                </patternFill>
              </fill>
            </x14:dxf>
          </x14:cfRule>
          <x14:cfRule type="expression" priority="6" id="{726FF379-4DAA-4BBF-98A5-A4F61461E5FC}">
            <xm:f>IF($E5&gt;stats!$N$33,$E5&lt;stats!$O$33)</xm:f>
            <x14:dxf>
              <fill>
                <patternFill>
                  <bgColor rgb="FFCCFFFF"/>
                </patternFill>
              </fill>
            </x14:dxf>
          </x14:cfRule>
          <x14:cfRule type="expression" priority="7" id="{065DD28E-C6DB-42E8-89A9-5CBC1C5BDC03}">
            <xm:f>IF($E5&gt;stats!$N$32,$E5&lt;stats!$O$32)</xm:f>
            <x14:dxf>
              <fill>
                <patternFill>
                  <bgColor rgb="FFFCD5B4"/>
                </patternFill>
              </fill>
            </x14:dxf>
          </x14:cfRule>
          <x14:cfRule type="expression" priority="8" id="{06A4A830-65E7-4395-A54E-A1230B3AD7EF}">
            <xm:f>IF($E5&gt;stats!$N$31,$E5&lt;stats!$O$31)</xm:f>
            <x14:dxf>
              <fill>
                <patternFill>
                  <bgColor rgb="FFCCFFCC"/>
                </patternFill>
              </fill>
            </x14:dxf>
          </x14:cfRule>
          <x14:cfRule type="expression" priority="9" id="{4A517992-FFBF-4AB5-8EE9-991DB09BD664}">
            <xm:f>IF($E5&gt;stats!$N$30,$E5&lt;stats!$O$30)</xm:f>
            <x14:dxf>
              <fill>
                <patternFill>
                  <bgColor rgb="FFDDD9C4"/>
                </patternFill>
              </fill>
            </x14:dxf>
          </x14:cfRule>
          <x14:cfRule type="expression" priority="10" id="{BD709824-1C83-48E9-9EC4-35B3AE12B063}">
            <xm:f>IF($E5&gt;stats!$N$29,$E5&lt;stats!$O$29)</xm:f>
            <x14:dxf>
              <fill>
                <patternFill>
                  <bgColor rgb="FFFFE285"/>
                </patternFill>
              </fill>
            </x14:dxf>
          </x14:cfRule>
          <x14:cfRule type="expression" priority="11" id="{1C4837AC-7CA8-4735-A65B-EE9DC1E8B5A1}">
            <xm:f>IF($E5&gt;stats!$N$28,$E5&lt;stats!$O$28)</xm:f>
            <x14:dxf>
              <fill>
                <patternFill>
                  <bgColor rgb="FFFFFFCC"/>
                </patternFill>
              </fill>
            </x14:dxf>
          </x14:cfRule>
          <x14:cfRule type="expression" priority="12" id="{6E84350A-3BA3-4A46-BE79-A16933DB83A4}">
            <xm:f>IF($E5&gt;stats!$N$27,$E5&lt;stats!$O$27)</xm:f>
            <x14:dxf>
              <fill>
                <patternFill>
                  <bgColor rgb="FFE4DFEC"/>
                </patternFill>
              </fill>
            </x14:dxf>
          </x14:cfRule>
          <x14:cfRule type="expression" priority="13" id="{D60D50B0-2EBB-4933-A7C2-7F4AA89D4AE7}">
            <xm:f>IF($E5&gt;stats!$N$26,$E5&lt;stats!$O$26)</xm:f>
            <x14:dxf>
              <fill>
                <patternFill>
                  <bgColor rgb="FFFFCCFF"/>
                </patternFill>
              </fill>
            </x14:dxf>
          </x14:cfRule>
          <x14:cfRule type="expression" priority="14" id="{CC2420E0-57C2-47A0-A6BA-D7497E7E92F4}">
            <xm:f>IF($E5&gt;stats!$N$25,$E5&lt;stats!$O$25)</xm:f>
            <x14:dxf>
              <fill>
                <patternFill>
                  <bgColor rgb="FFEBF1DE"/>
                </patternFill>
              </fill>
            </x14:dxf>
          </x14:cfRule>
          <xm:sqref>CF5:CM60 CF62:CM66 D5:G66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ABAE9E-61F6-4341-A185-5FEAAAA24072}">
  <sheetPr codeName="Sheet18">
    <pageSetUpPr fitToPage="1"/>
  </sheetPr>
  <dimension ref="A1:FO109"/>
  <sheetViews>
    <sheetView showGridLines="0" zoomScaleNormal="100" workbookViewId="0">
      <pane ySplit="4" topLeftCell="A5" activePane="bottomLeft" state="frozen"/>
      <selection activeCell="BO34" sqref="BO34"/>
      <selection pane="bottomLeft" activeCell="AS2" sqref="AS2"/>
    </sheetView>
  </sheetViews>
  <sheetFormatPr defaultColWidth="9.1796875" defaultRowHeight="14.5" x14ac:dyDescent="0.35"/>
  <cols>
    <col min="1" max="1" width="9.1796875" style="49" hidden="1" customWidth="1"/>
    <col min="2" max="3" width="6.7265625" style="49" customWidth="1"/>
    <col min="4" max="4" width="20.7265625" style="49" customWidth="1"/>
    <col min="5" max="7" width="6.7265625" style="49" customWidth="1"/>
    <col min="8" max="102" width="2.7265625" style="49" customWidth="1"/>
    <col min="103" max="111" width="2.7265625" style="49" hidden="1" customWidth="1"/>
    <col min="112" max="16384" width="9.1796875" style="49"/>
  </cols>
  <sheetData>
    <row r="1" spans="1:171" ht="15" thickBot="1" x14ac:dyDescent="0.4">
      <c r="B1" s="462" t="s">
        <v>131</v>
      </c>
      <c r="C1" s="462"/>
      <c r="D1" s="462"/>
      <c r="E1" s="462"/>
      <c r="F1" s="462"/>
      <c r="G1" s="463" t="s">
        <v>66</v>
      </c>
      <c r="H1" s="463"/>
      <c r="J1" s="463" t="s">
        <v>0</v>
      </c>
      <c r="K1" s="463"/>
      <c r="M1" s="463"/>
      <c r="N1" s="463"/>
      <c r="P1" s="463" t="s">
        <v>1</v>
      </c>
      <c r="Q1" s="463"/>
    </row>
    <row r="2" spans="1:171" ht="24" thickBot="1" x14ac:dyDescent="0.6">
      <c r="B2" s="462"/>
      <c r="C2" s="462"/>
      <c r="D2" s="462"/>
      <c r="E2" s="462"/>
      <c r="F2" s="462"/>
      <c r="G2" s="464">
        <v>13.541666666666666</v>
      </c>
      <c r="H2" s="465"/>
      <c r="I2" s="51"/>
      <c r="J2" s="466">
        <f>SUM(B5:B80)</f>
        <v>27.583333333345472</v>
      </c>
      <c r="K2" s="467"/>
      <c r="L2" s="467"/>
      <c r="M2" s="467"/>
      <c r="N2" s="468"/>
      <c r="O2" s="50"/>
      <c r="P2" s="469">
        <f>CZ2-CZ3</f>
        <v>337.00000000029127</v>
      </c>
      <c r="Q2" s="470"/>
      <c r="R2" s="470"/>
      <c r="S2" s="471"/>
      <c r="T2" s="213"/>
      <c r="U2" s="213"/>
      <c r="V2" s="213"/>
      <c r="W2" s="213"/>
      <c r="X2" s="213"/>
      <c r="Y2" s="51"/>
      <c r="AA2" s="449" t="str">
        <f>stats!L5&amp;stats!M5&amp;stats!N1</f>
        <v>JEUDI 13 FEVRIER</v>
      </c>
      <c r="AB2" s="450"/>
      <c r="AC2" s="450"/>
      <c r="AD2" s="450"/>
      <c r="AE2" s="450"/>
      <c r="AF2" s="450"/>
      <c r="AG2" s="450"/>
      <c r="AH2" s="450"/>
      <c r="AI2" s="450"/>
      <c r="AJ2" s="450"/>
      <c r="AK2" s="450"/>
      <c r="AL2" s="450"/>
      <c r="AM2" s="450"/>
      <c r="AN2" s="450"/>
      <c r="AO2" s="450"/>
      <c r="AP2" s="450"/>
      <c r="AQ2" s="451"/>
      <c r="AV2" s="452" t="str">
        <f>"EMT "&amp;[0]!EMTsem</f>
        <v>EMT 08H00</v>
      </c>
      <c r="AW2" s="453"/>
      <c r="AX2" s="453"/>
      <c r="AY2" s="453"/>
      <c r="AZ2" s="453"/>
      <c r="BA2" s="453"/>
      <c r="BB2" s="454"/>
      <c r="BD2" s="452" t="str">
        <f>[0]!POHsem</f>
        <v>10H00 - 19H00</v>
      </c>
      <c r="BE2" s="453"/>
      <c r="BF2" s="453"/>
      <c r="BG2" s="453"/>
      <c r="BH2" s="453"/>
      <c r="BI2" s="453"/>
      <c r="BJ2" s="454"/>
      <c r="CZ2" s="455">
        <f>J2*24</f>
        <v>662.00000000029127</v>
      </c>
      <c r="DA2" s="455"/>
      <c r="DB2" s="455"/>
      <c r="DC2" s="456" t="s">
        <v>0</v>
      </c>
      <c r="DD2" s="456"/>
      <c r="DE2" s="456"/>
      <c r="DF2" s="456"/>
      <c r="DG2" s="456"/>
    </row>
    <row r="3" spans="1:171" ht="19" customHeight="1" thickBot="1" x14ac:dyDescent="0.55000000000000004">
      <c r="B3" s="462"/>
      <c r="C3" s="462"/>
      <c r="D3" s="462"/>
      <c r="E3" s="462"/>
      <c r="F3" s="462"/>
      <c r="X3" s="51"/>
      <c r="CF3" s="457" t="s">
        <v>111</v>
      </c>
      <c r="CG3" s="458"/>
      <c r="CH3" s="458"/>
      <c r="CI3" s="458"/>
      <c r="CJ3" s="458"/>
      <c r="CK3" s="458"/>
      <c r="CL3" s="458"/>
      <c r="CM3" s="459"/>
      <c r="CZ3" s="460">
        <f>G2*24</f>
        <v>325</v>
      </c>
      <c r="DA3" s="460"/>
      <c r="DB3" s="460"/>
      <c r="DC3" s="461" t="s">
        <v>66</v>
      </c>
      <c r="DD3" s="461"/>
      <c r="DE3" s="461"/>
      <c r="DF3" s="461"/>
      <c r="DG3" s="461"/>
    </row>
    <row r="4" spans="1:171" ht="15" customHeight="1" thickBot="1" x14ac:dyDescent="0.4">
      <c r="B4" s="94"/>
      <c r="C4" s="350" t="s">
        <v>54</v>
      </c>
      <c r="D4" s="351" t="s">
        <v>2</v>
      </c>
      <c r="E4" s="433" t="s">
        <v>59</v>
      </c>
      <c r="F4" s="434"/>
      <c r="G4" s="352" t="s">
        <v>58</v>
      </c>
      <c r="H4" s="397" t="s">
        <v>3</v>
      </c>
      <c r="I4" s="398"/>
      <c r="J4" s="398"/>
      <c r="K4" s="399"/>
      <c r="L4" s="397" t="s">
        <v>4</v>
      </c>
      <c r="M4" s="398"/>
      <c r="N4" s="398"/>
      <c r="O4" s="399"/>
      <c r="P4" s="397" t="s">
        <v>5</v>
      </c>
      <c r="Q4" s="398"/>
      <c r="R4" s="398"/>
      <c r="S4" s="399"/>
      <c r="T4" s="397" t="s">
        <v>6</v>
      </c>
      <c r="U4" s="398"/>
      <c r="V4" s="398"/>
      <c r="W4" s="399"/>
      <c r="X4" s="397" t="s">
        <v>7</v>
      </c>
      <c r="Y4" s="398"/>
      <c r="Z4" s="398"/>
      <c r="AA4" s="399"/>
      <c r="AB4" s="397" t="s">
        <v>8</v>
      </c>
      <c r="AC4" s="398"/>
      <c r="AD4" s="398"/>
      <c r="AE4" s="399"/>
      <c r="AF4" s="397" t="s">
        <v>9</v>
      </c>
      <c r="AG4" s="398"/>
      <c r="AH4" s="398"/>
      <c r="AI4" s="399"/>
      <c r="AJ4" s="397" t="s">
        <v>10</v>
      </c>
      <c r="AK4" s="398"/>
      <c r="AL4" s="398"/>
      <c r="AM4" s="399"/>
      <c r="AN4" s="397" t="s">
        <v>11</v>
      </c>
      <c r="AO4" s="398"/>
      <c r="AP4" s="398"/>
      <c r="AQ4" s="399"/>
      <c r="AR4" s="397" t="s">
        <v>12</v>
      </c>
      <c r="AS4" s="398"/>
      <c r="AT4" s="398"/>
      <c r="AU4" s="399"/>
      <c r="AV4" s="397" t="s">
        <v>13</v>
      </c>
      <c r="AW4" s="398"/>
      <c r="AX4" s="398"/>
      <c r="AY4" s="399"/>
      <c r="AZ4" s="397" t="s">
        <v>14</v>
      </c>
      <c r="BA4" s="398"/>
      <c r="BB4" s="398"/>
      <c r="BC4" s="399"/>
      <c r="BD4" s="397" t="s">
        <v>15</v>
      </c>
      <c r="BE4" s="398"/>
      <c r="BF4" s="398"/>
      <c r="BG4" s="399"/>
      <c r="BH4" s="397" t="s">
        <v>16</v>
      </c>
      <c r="BI4" s="398"/>
      <c r="BJ4" s="398"/>
      <c r="BK4" s="399"/>
      <c r="BL4" s="397" t="s">
        <v>17</v>
      </c>
      <c r="BM4" s="398"/>
      <c r="BN4" s="398"/>
      <c r="BO4" s="399"/>
      <c r="BP4" s="397" t="s">
        <v>18</v>
      </c>
      <c r="BQ4" s="398"/>
      <c r="BR4" s="398"/>
      <c r="BS4" s="399"/>
      <c r="BT4" s="397" t="s">
        <v>19</v>
      </c>
      <c r="BU4" s="398"/>
      <c r="BV4" s="398"/>
      <c r="BW4" s="399"/>
      <c r="BX4" s="397" t="s">
        <v>20</v>
      </c>
      <c r="BY4" s="398"/>
      <c r="BZ4" s="398"/>
      <c r="CA4" s="399"/>
      <c r="CB4" s="397" t="s">
        <v>21</v>
      </c>
      <c r="CC4" s="398"/>
      <c r="CD4" s="398"/>
      <c r="CE4" s="399"/>
      <c r="CF4" s="446" t="s">
        <v>22</v>
      </c>
      <c r="CG4" s="447"/>
      <c r="CH4" s="447"/>
      <c r="CI4" s="448"/>
      <c r="CJ4" s="446" t="s">
        <v>23</v>
      </c>
      <c r="CK4" s="447"/>
      <c r="CL4" s="447"/>
      <c r="CM4" s="448"/>
    </row>
    <row r="5" spans="1:171" customFormat="1" x14ac:dyDescent="0.35">
      <c r="A5" s="212">
        <v>1.1111111111111112E-2</v>
      </c>
      <c r="B5" s="179">
        <f>SUM(F5-E5)-G5+A5</f>
        <v>0.29166666666197771</v>
      </c>
      <c r="C5" s="214" t="str">
        <f>IF(ISNA(VLOOKUP(D5,[2]listing!$A$1:$E$80,4,FALSE)),"NN",VLOOKUP(D5,[2]listing!$A$1:$E$80,4,FALSE))</f>
        <v>NN</v>
      </c>
      <c r="D5" s="290"/>
      <c r="E5" s="291">
        <v>36526.318055555559</v>
      </c>
      <c r="F5" s="292">
        <v>36526.640277777777</v>
      </c>
      <c r="G5" s="293">
        <v>4.1666666666666664E-2</v>
      </c>
      <c r="H5" s="222" t="str" cm="1">
        <f t="array" ref="H5">IF(SUMPRODUCT(--ISNUMBER(SEARCH(BOUTIQUES,D5))) &gt;0, "XC",IF(ISNUMBER(SEARCH("pool",D5)),"P",IF(ISNUMBER(SEARCH("int",D5)),"I",IF(ISNUMBER(SEARCH("HAP",$G$1))," "))))</f>
        <v xml:space="preserve"> </v>
      </c>
      <c r="I5" s="226" t="s">
        <v>26</v>
      </c>
      <c r="J5" s="227" t="s">
        <v>26</v>
      </c>
      <c r="K5" s="228" t="s">
        <v>26</v>
      </c>
      <c r="L5" s="229" t="s">
        <v>26</v>
      </c>
      <c r="M5" s="227" t="s">
        <v>26</v>
      </c>
      <c r="N5" s="227" t="s">
        <v>26</v>
      </c>
      <c r="O5" s="230" t="s">
        <v>26</v>
      </c>
      <c r="P5" s="231" t="s">
        <v>26</v>
      </c>
      <c r="Q5" s="227" t="s">
        <v>26</v>
      </c>
      <c r="R5" s="227" t="s">
        <v>26</v>
      </c>
      <c r="S5" s="228" t="s">
        <v>26</v>
      </c>
      <c r="T5" s="229" t="s">
        <v>26</v>
      </c>
      <c r="U5" s="227" t="s">
        <v>26</v>
      </c>
      <c r="V5" s="227" t="s">
        <v>26</v>
      </c>
      <c r="W5" s="228" t="s">
        <v>26</v>
      </c>
      <c r="X5" s="135" t="s">
        <v>25</v>
      </c>
      <c r="Y5" s="136" t="s">
        <v>25</v>
      </c>
      <c r="Z5" s="136" t="s">
        <v>25</v>
      </c>
      <c r="AA5" s="137" t="s">
        <v>26</v>
      </c>
      <c r="AB5" s="135" t="s">
        <v>26</v>
      </c>
      <c r="AC5" s="136" t="s">
        <v>26</v>
      </c>
      <c r="AD5" s="136" t="s">
        <v>26</v>
      </c>
      <c r="AE5" s="137" t="s">
        <v>26</v>
      </c>
      <c r="AF5" s="135" t="s">
        <v>24</v>
      </c>
      <c r="AG5" s="136" t="s">
        <v>26</v>
      </c>
      <c r="AH5" s="136" t="s">
        <v>26</v>
      </c>
      <c r="AI5" s="346" t="s">
        <v>28</v>
      </c>
      <c r="AJ5" s="135" t="s">
        <v>28</v>
      </c>
      <c r="AK5" s="136" t="s">
        <v>126</v>
      </c>
      <c r="AL5" s="136"/>
      <c r="AM5" s="137"/>
      <c r="AN5" s="135"/>
      <c r="AO5" s="227"/>
      <c r="AP5" s="227"/>
      <c r="AQ5" s="228"/>
      <c r="AR5" s="229"/>
      <c r="AS5" s="227"/>
      <c r="AT5" s="227"/>
      <c r="AU5" s="228"/>
      <c r="AV5" s="229"/>
      <c r="AW5" s="227"/>
      <c r="AX5" s="227"/>
      <c r="AY5" s="228"/>
      <c r="AZ5" s="233"/>
      <c r="BA5" s="234"/>
      <c r="BB5" s="234"/>
      <c r="BC5" s="235"/>
      <c r="BD5" s="231"/>
      <c r="BE5" s="232"/>
      <c r="BF5" s="232"/>
      <c r="BG5" s="236"/>
      <c r="BH5" s="135"/>
      <c r="BI5" s="136"/>
      <c r="BJ5" s="136"/>
      <c r="BK5" s="137"/>
      <c r="BL5" s="135"/>
      <c r="BM5" s="136"/>
      <c r="BN5" s="136"/>
      <c r="BO5" s="137"/>
      <c r="BP5" s="135"/>
      <c r="BQ5" s="136"/>
      <c r="BR5" s="136"/>
      <c r="BS5" s="137"/>
      <c r="BT5" s="135"/>
      <c r="BU5" s="136"/>
      <c r="BV5" s="136"/>
      <c r="BW5" s="137"/>
      <c r="BX5" s="135"/>
      <c r="BY5" s="136"/>
      <c r="BZ5" s="136"/>
      <c r="CA5" s="137"/>
      <c r="CB5" s="233"/>
      <c r="CC5" s="234"/>
      <c r="CD5" s="234"/>
      <c r="CE5" s="235"/>
      <c r="CF5" s="416"/>
      <c r="CG5" s="417"/>
      <c r="CH5" s="417"/>
      <c r="CI5" s="418"/>
      <c r="CJ5" s="416"/>
      <c r="CK5" s="417"/>
      <c r="CL5" s="417"/>
      <c r="CM5" s="418"/>
      <c r="CN5" s="443">
        <f>D5</f>
        <v>0</v>
      </c>
      <c r="CO5" s="444"/>
      <c r="CP5" s="444"/>
      <c r="CQ5" s="444"/>
      <c r="CR5" s="444"/>
      <c r="CS5" s="445"/>
    </row>
    <row r="6" spans="1:171" x14ac:dyDescent="0.35">
      <c r="A6" s="212">
        <v>1.1111111111111112E-2</v>
      </c>
      <c r="B6" s="95">
        <f t="shared" ref="B6:B32" si="0">SUM(F6-E6)-G6+A6</f>
        <v>0.29166666666197771</v>
      </c>
      <c r="C6" s="214" t="str">
        <f>IF(ISNA(VLOOKUP(D6,[2]listing!$A$1:$E$80,4,FALSE)),"NN",VLOOKUP(D6,[2]listing!$A$1:$E$80,4,FALSE))</f>
        <v>NN</v>
      </c>
      <c r="D6" s="290"/>
      <c r="E6" s="294">
        <v>36526.318055555559</v>
      </c>
      <c r="F6" s="295">
        <v>36526.640277777777</v>
      </c>
      <c r="G6" s="293">
        <v>4.1666666666666664E-2</v>
      </c>
      <c r="H6" s="222" t="str" cm="1">
        <f t="array" ref="H6">IF(SUMPRODUCT(--ISNUMBER(SEARCH(BOUTIQUES,D6))) &gt;0, "XC",IF(ISNUMBER(SEARCH("pool",D6)),"P",IF(ISNUMBER(SEARCH("int",D6)),"I",IF(ISNUMBER(SEARCH("HAP",$G$1))," "))))</f>
        <v xml:space="preserve"> </v>
      </c>
      <c r="I6" s="226" t="s">
        <v>26</v>
      </c>
      <c r="J6" s="227" t="s">
        <v>26</v>
      </c>
      <c r="K6" s="228" t="s">
        <v>26</v>
      </c>
      <c r="L6" s="229" t="s">
        <v>26</v>
      </c>
      <c r="M6" s="227" t="s">
        <v>26</v>
      </c>
      <c r="N6" s="227" t="s">
        <v>26</v>
      </c>
      <c r="O6" s="346" t="s">
        <v>26</v>
      </c>
      <c r="P6" s="229" t="s">
        <v>26</v>
      </c>
      <c r="Q6" s="227" t="s">
        <v>26</v>
      </c>
      <c r="R6" s="227" t="s">
        <v>26</v>
      </c>
      <c r="S6" s="228" t="s">
        <v>26</v>
      </c>
      <c r="T6" s="229" t="s">
        <v>26</v>
      </c>
      <c r="U6" s="227" t="s">
        <v>26</v>
      </c>
      <c r="V6" s="227" t="s">
        <v>26</v>
      </c>
      <c r="W6" s="228" t="s">
        <v>26</v>
      </c>
      <c r="X6" s="135" t="s">
        <v>25</v>
      </c>
      <c r="Y6" s="136" t="s">
        <v>25</v>
      </c>
      <c r="Z6" s="136" t="s">
        <v>25</v>
      </c>
      <c r="AA6" s="137" t="s">
        <v>26</v>
      </c>
      <c r="AB6" s="135" t="s">
        <v>26</v>
      </c>
      <c r="AC6" s="136" t="s">
        <v>26</v>
      </c>
      <c r="AD6" s="136" t="s">
        <v>26</v>
      </c>
      <c r="AE6" s="137" t="s">
        <v>26</v>
      </c>
      <c r="AF6" s="135" t="s">
        <v>24</v>
      </c>
      <c r="AG6" s="346" t="s">
        <v>26</v>
      </c>
      <c r="AH6" s="136" t="s">
        <v>26</v>
      </c>
      <c r="AI6" s="346" t="s">
        <v>28</v>
      </c>
      <c r="AJ6" s="135" t="s">
        <v>28</v>
      </c>
      <c r="AK6" s="136" t="s">
        <v>126</v>
      </c>
      <c r="AL6" s="136"/>
      <c r="AM6" s="137"/>
      <c r="AN6" s="135"/>
      <c r="AO6" s="136"/>
      <c r="AP6" s="136"/>
      <c r="AQ6" s="137"/>
      <c r="AR6" s="135"/>
      <c r="AS6" s="136"/>
      <c r="AT6" s="136"/>
      <c r="AU6" s="137"/>
      <c r="AV6" s="135"/>
      <c r="AW6" s="136"/>
      <c r="AX6" s="136"/>
      <c r="AY6" s="137"/>
      <c r="AZ6" s="135"/>
      <c r="BA6" s="136"/>
      <c r="BB6" s="136"/>
      <c r="BC6" s="137"/>
      <c r="BD6" s="229"/>
      <c r="BE6" s="227"/>
      <c r="BF6" s="227"/>
      <c r="BG6" s="228"/>
      <c r="BH6" s="229"/>
      <c r="BI6" s="227"/>
      <c r="BJ6" s="227"/>
      <c r="BK6" s="228"/>
      <c r="BL6" s="229"/>
      <c r="BM6" s="227"/>
      <c r="BN6" s="227"/>
      <c r="BO6" s="228"/>
      <c r="BP6" s="229"/>
      <c r="BQ6" s="227"/>
      <c r="BR6" s="227"/>
      <c r="BS6" s="228"/>
      <c r="BT6" s="229"/>
      <c r="BU6" s="227"/>
      <c r="BV6" s="227"/>
      <c r="BW6" s="228"/>
      <c r="BX6" s="229"/>
      <c r="BY6" s="227"/>
      <c r="BZ6" s="227"/>
      <c r="CA6" s="228"/>
      <c r="CB6" s="135"/>
      <c r="CC6" s="136"/>
      <c r="CD6" s="136"/>
      <c r="CE6" s="137"/>
      <c r="CF6" s="430"/>
      <c r="CG6" s="431"/>
      <c r="CH6" s="431"/>
      <c r="CI6" s="432"/>
      <c r="CJ6" s="430"/>
      <c r="CK6" s="431"/>
      <c r="CL6" s="431"/>
      <c r="CM6" s="432"/>
      <c r="CN6" s="436">
        <f t="shared" ref="CN6:CN32" si="1">D6</f>
        <v>0</v>
      </c>
      <c r="CO6" s="436"/>
      <c r="CP6" s="436"/>
      <c r="CQ6" s="436"/>
      <c r="CR6" s="436"/>
      <c r="CS6" s="436"/>
    </row>
    <row r="7" spans="1:171" x14ac:dyDescent="0.35">
      <c r="A7" s="212">
        <v>1.1111111111111112E-2</v>
      </c>
      <c r="B7" s="95">
        <f t="shared" si="0"/>
        <v>0.29166666666197771</v>
      </c>
      <c r="C7" s="214" t="str">
        <f>IF(ISNA(VLOOKUP(D7,[2]listing!$A$1:$E$80,4,FALSE)),"NN",VLOOKUP(D7,[2]listing!$A$1:$E$80,4,FALSE))</f>
        <v>NN</v>
      </c>
      <c r="D7" s="296"/>
      <c r="E7" s="294">
        <v>36526.318055555559</v>
      </c>
      <c r="F7" s="295">
        <v>36526.640277777777</v>
      </c>
      <c r="G7" s="293">
        <v>4.1666666666666664E-2</v>
      </c>
      <c r="H7" s="222" t="str" cm="1">
        <f t="array" ref="H7">IF(SUMPRODUCT(--ISNUMBER(SEARCH(BOUTIQUES,D7))) &gt;0, "XC",IF(ISNUMBER(SEARCH("pool",D7)),"P",IF(ISNUMBER(SEARCH("int",D7)),"I",IF(ISNUMBER(SEARCH("HAP",$G$1))," "))))</f>
        <v xml:space="preserve"> </v>
      </c>
      <c r="I7" s="226" t="s">
        <v>26</v>
      </c>
      <c r="J7" s="227" t="s">
        <v>26</v>
      </c>
      <c r="K7" s="228" t="s">
        <v>26</v>
      </c>
      <c r="L7" s="229" t="s">
        <v>26</v>
      </c>
      <c r="M7" s="227" t="s">
        <v>26</v>
      </c>
      <c r="N7" s="227" t="s">
        <v>26</v>
      </c>
      <c r="O7" s="228" t="s">
        <v>26</v>
      </c>
      <c r="P7" s="136" t="s">
        <v>26</v>
      </c>
      <c r="Q7" s="227" t="s">
        <v>26</v>
      </c>
      <c r="R7" s="227" t="s">
        <v>26</v>
      </c>
      <c r="S7" s="228" t="s">
        <v>26</v>
      </c>
      <c r="T7" s="229" t="s">
        <v>26</v>
      </c>
      <c r="U7" s="227" t="s">
        <v>26</v>
      </c>
      <c r="V7" s="227" t="s">
        <v>26</v>
      </c>
      <c r="W7" s="228" t="s">
        <v>26</v>
      </c>
      <c r="X7" s="135" t="s">
        <v>25</v>
      </c>
      <c r="Y7" s="136" t="s">
        <v>25</v>
      </c>
      <c r="Z7" s="136" t="s">
        <v>25</v>
      </c>
      <c r="AA7" s="137" t="s">
        <v>26</v>
      </c>
      <c r="AB7" s="135" t="s">
        <v>26</v>
      </c>
      <c r="AC7" s="136" t="s">
        <v>26</v>
      </c>
      <c r="AD7" s="136" t="s">
        <v>26</v>
      </c>
      <c r="AE7" s="137" t="s">
        <v>26</v>
      </c>
      <c r="AF7" s="135" t="s">
        <v>24</v>
      </c>
      <c r="AG7" s="346" t="s">
        <v>26</v>
      </c>
      <c r="AH7" s="136" t="s">
        <v>26</v>
      </c>
      <c r="AI7" s="346" t="s">
        <v>28</v>
      </c>
      <c r="AJ7" s="135" t="s">
        <v>28</v>
      </c>
      <c r="AK7" s="227" t="s">
        <v>126</v>
      </c>
      <c r="AL7" s="227"/>
      <c r="AM7" s="228"/>
      <c r="AN7" s="229"/>
      <c r="AO7" s="227"/>
      <c r="AP7" s="227"/>
      <c r="AQ7" s="228"/>
      <c r="AR7" s="229"/>
      <c r="AS7" s="227"/>
      <c r="AT7" s="227"/>
      <c r="AU7" s="228"/>
      <c r="AV7" s="229"/>
      <c r="AW7" s="227"/>
      <c r="AX7" s="227"/>
      <c r="AY7" s="228"/>
      <c r="AZ7" s="229"/>
      <c r="BA7" s="227"/>
      <c r="BB7" s="227"/>
      <c r="BC7" s="228"/>
      <c r="BD7" s="237"/>
      <c r="BE7" s="238"/>
      <c r="BF7" s="238"/>
      <c r="BG7" s="239"/>
      <c r="BH7" s="237"/>
      <c r="BI7" s="238"/>
      <c r="BJ7" s="238"/>
      <c r="BK7" s="239"/>
      <c r="BL7" s="237"/>
      <c r="BM7" s="238"/>
      <c r="BN7" s="238"/>
      <c r="BO7" s="239"/>
      <c r="BP7" s="237"/>
      <c r="BQ7" s="238"/>
      <c r="BR7" s="238"/>
      <c r="BS7" s="239"/>
      <c r="BT7" s="237"/>
      <c r="BU7" s="238"/>
      <c r="BV7" s="238"/>
      <c r="BW7" s="239"/>
      <c r="BX7" s="237"/>
      <c r="BY7" s="238"/>
      <c r="BZ7" s="238"/>
      <c r="CA7" s="239"/>
      <c r="CB7" s="229"/>
      <c r="CC7" s="227"/>
      <c r="CD7" s="227"/>
      <c r="CE7" s="228"/>
      <c r="CF7" s="416"/>
      <c r="CG7" s="417"/>
      <c r="CH7" s="417"/>
      <c r="CI7" s="418"/>
      <c r="CJ7" s="416"/>
      <c r="CK7" s="417"/>
      <c r="CL7" s="417"/>
      <c r="CM7" s="418"/>
      <c r="CN7" s="436">
        <f t="shared" si="1"/>
        <v>0</v>
      </c>
      <c r="CO7" s="436"/>
      <c r="CP7" s="436"/>
      <c r="CQ7" s="436"/>
      <c r="CR7" s="436"/>
      <c r="CS7" s="436"/>
    </row>
    <row r="8" spans="1:171" customFormat="1" x14ac:dyDescent="0.35">
      <c r="A8" s="212">
        <v>1.1111111111111112E-2</v>
      </c>
      <c r="B8" s="95">
        <f t="shared" si="0"/>
        <v>0.29166666666197771</v>
      </c>
      <c r="C8" s="214" t="str">
        <f>IF(ISNA(VLOOKUP(D8,[2]listing!$A$1:$E$80,4,FALSE)),"NN",VLOOKUP(D8,[2]listing!$A$1:$E$80,4,FALSE))</f>
        <v>NN</v>
      </c>
      <c r="D8" s="296"/>
      <c r="E8" s="294">
        <v>36526.318055555559</v>
      </c>
      <c r="F8" s="295">
        <v>36526.640277777777</v>
      </c>
      <c r="G8" s="293">
        <v>4.1666666666666664E-2</v>
      </c>
      <c r="H8" s="222" t="str" cm="1">
        <f t="array" ref="H8">IF(SUMPRODUCT(--ISNUMBER(SEARCH(BOUTIQUES,D8))) &gt;0, "XC",IF(ISNUMBER(SEARCH("pool",D8)),"P",IF(ISNUMBER(SEARCH("int",D8)),"I",IF(ISNUMBER(SEARCH("HAP",$G$1))," "))))</f>
        <v xml:space="preserve"> </v>
      </c>
      <c r="I8" s="226" t="s">
        <v>26</v>
      </c>
      <c r="J8" s="227" t="s">
        <v>26</v>
      </c>
      <c r="K8" s="228" t="s">
        <v>26</v>
      </c>
      <c r="L8" s="229" t="s">
        <v>26</v>
      </c>
      <c r="M8" s="227" t="s">
        <v>26</v>
      </c>
      <c r="N8" s="227" t="s">
        <v>26</v>
      </c>
      <c r="O8" s="346" t="s">
        <v>26</v>
      </c>
      <c r="P8" s="229" t="s">
        <v>26</v>
      </c>
      <c r="Q8" s="227" t="s">
        <v>26</v>
      </c>
      <c r="R8" s="227" t="s">
        <v>26</v>
      </c>
      <c r="S8" s="228" t="s">
        <v>26</v>
      </c>
      <c r="T8" s="229" t="s">
        <v>26</v>
      </c>
      <c r="U8" s="227" t="s">
        <v>26</v>
      </c>
      <c r="V8" s="227" t="s">
        <v>26</v>
      </c>
      <c r="W8" s="228" t="s">
        <v>26</v>
      </c>
      <c r="X8" s="135" t="s">
        <v>25</v>
      </c>
      <c r="Y8" s="136" t="s">
        <v>25</v>
      </c>
      <c r="Z8" s="136" t="s">
        <v>25</v>
      </c>
      <c r="AA8" s="137" t="s">
        <v>26</v>
      </c>
      <c r="AB8" s="135" t="s">
        <v>26</v>
      </c>
      <c r="AC8" s="136" t="s">
        <v>26</v>
      </c>
      <c r="AD8" s="136" t="s">
        <v>26</v>
      </c>
      <c r="AE8" s="137" t="s">
        <v>26</v>
      </c>
      <c r="AF8" s="135" t="s">
        <v>24</v>
      </c>
      <c r="AG8" s="346" t="s">
        <v>26</v>
      </c>
      <c r="AH8" s="136" t="s">
        <v>26</v>
      </c>
      <c r="AI8" s="346" t="s">
        <v>28</v>
      </c>
      <c r="AJ8" s="135" t="s">
        <v>28</v>
      </c>
      <c r="AK8" s="136" t="s">
        <v>126</v>
      </c>
      <c r="AL8" s="136"/>
      <c r="AM8" s="137"/>
      <c r="AN8" s="135"/>
      <c r="AO8" s="136"/>
      <c r="AP8" s="136"/>
      <c r="AQ8" s="137"/>
      <c r="AR8" s="135"/>
      <c r="AS8" s="136"/>
      <c r="AT8" s="136"/>
      <c r="AU8" s="137"/>
      <c r="AV8" s="135"/>
      <c r="AW8" s="136"/>
      <c r="AX8" s="136"/>
      <c r="AY8" s="137"/>
      <c r="AZ8" s="135"/>
      <c r="BA8" s="136"/>
      <c r="BB8" s="136"/>
      <c r="BC8" s="137"/>
      <c r="BD8" s="135"/>
      <c r="BE8" s="136"/>
      <c r="BF8" s="136"/>
      <c r="BG8" s="137"/>
      <c r="BH8" s="135"/>
      <c r="BI8" s="136"/>
      <c r="BJ8" s="136"/>
      <c r="BK8" s="137"/>
      <c r="BL8" s="135"/>
      <c r="BM8" s="136"/>
      <c r="BN8" s="136"/>
      <c r="BO8" s="137"/>
      <c r="BP8" s="135"/>
      <c r="BQ8" s="136"/>
      <c r="BR8" s="136"/>
      <c r="BS8" s="137"/>
      <c r="BT8" s="135"/>
      <c r="BU8" s="136"/>
      <c r="BV8" s="136"/>
      <c r="BW8" s="137"/>
      <c r="BX8" s="135"/>
      <c r="BY8" s="136"/>
      <c r="BZ8" s="136"/>
      <c r="CA8" s="137"/>
      <c r="CB8" s="135"/>
      <c r="CC8" s="136"/>
      <c r="CD8" s="136"/>
      <c r="CE8" s="137"/>
      <c r="CF8" s="430"/>
      <c r="CG8" s="431"/>
      <c r="CH8" s="431"/>
      <c r="CI8" s="432"/>
      <c r="CJ8" s="430"/>
      <c r="CK8" s="431"/>
      <c r="CL8" s="431"/>
      <c r="CM8" s="432"/>
      <c r="CN8" s="436">
        <f t="shared" si="1"/>
        <v>0</v>
      </c>
      <c r="CO8" s="436"/>
      <c r="CP8" s="436"/>
      <c r="CQ8" s="436"/>
      <c r="CR8" s="436"/>
      <c r="CS8" s="436"/>
    </row>
    <row r="9" spans="1:171" customFormat="1" x14ac:dyDescent="0.35">
      <c r="A9" s="212">
        <v>1.1111111111111112E-2</v>
      </c>
      <c r="B9" s="95">
        <f t="shared" si="0"/>
        <v>0.29166666666197771</v>
      </c>
      <c r="C9" s="214" t="str">
        <f>IF(ISNA(VLOOKUP(D9,[2]listing!$A$1:$E$80,4,FALSE)),"NN",VLOOKUP(D9,[2]listing!$A$1:$E$80,4,FALSE))</f>
        <v>NN</v>
      </c>
      <c r="D9" s="290"/>
      <c r="E9" s="297">
        <v>36526.395833333336</v>
      </c>
      <c r="F9" s="298">
        <v>36526.718055555553</v>
      </c>
      <c r="G9" s="299">
        <v>4.1666666666666664E-2</v>
      </c>
      <c r="H9" s="222" t="str" cm="1">
        <f t="array" ref="H9">IF(SUMPRODUCT(--ISNUMBER(SEARCH(BOUTIQUES,D9))) &gt;0, "XC",IF(ISNUMBER(SEARCH("pool",D9)),"P",IF(ISNUMBER(SEARCH("int",D9)),"I",IF(ISNUMBER(SEARCH("HAP",$G$1))," "))))</f>
        <v xml:space="preserve"> </v>
      </c>
      <c r="I9" s="240"/>
      <c r="J9" s="241"/>
      <c r="K9" s="242"/>
      <c r="L9" s="135"/>
      <c r="M9" s="137" t="s">
        <v>125</v>
      </c>
      <c r="N9" s="136" t="s">
        <v>26</v>
      </c>
      <c r="O9" s="137" t="s">
        <v>26</v>
      </c>
      <c r="P9" s="135" t="s">
        <v>26</v>
      </c>
      <c r="Q9" s="136" t="s">
        <v>26</v>
      </c>
      <c r="R9" s="136" t="s">
        <v>26</v>
      </c>
      <c r="S9" s="137" t="s">
        <v>26</v>
      </c>
      <c r="T9" s="135" t="s">
        <v>26</v>
      </c>
      <c r="U9" s="136" t="s">
        <v>26</v>
      </c>
      <c r="V9" s="136" t="s">
        <v>26</v>
      </c>
      <c r="W9" s="137" t="s">
        <v>26</v>
      </c>
      <c r="X9" s="135" t="s">
        <v>26</v>
      </c>
      <c r="Y9" s="136" t="s">
        <v>26</v>
      </c>
      <c r="Z9" s="136" t="s">
        <v>26</v>
      </c>
      <c r="AA9" s="137" t="s">
        <v>26</v>
      </c>
      <c r="AB9" s="135" t="s">
        <v>25</v>
      </c>
      <c r="AC9" s="136" t="s">
        <v>25</v>
      </c>
      <c r="AD9" s="136" t="s">
        <v>25</v>
      </c>
      <c r="AE9" s="137" t="s">
        <v>26</v>
      </c>
      <c r="AF9" s="135" t="s">
        <v>26</v>
      </c>
      <c r="AG9" s="136" t="s">
        <v>26</v>
      </c>
      <c r="AH9" s="136" t="s">
        <v>26</v>
      </c>
      <c r="AI9" s="137" t="s">
        <v>26</v>
      </c>
      <c r="AJ9" s="135" t="s">
        <v>26</v>
      </c>
      <c r="AK9" s="136" t="s">
        <v>26</v>
      </c>
      <c r="AL9" s="136" t="s">
        <v>26</v>
      </c>
      <c r="AM9" s="137" t="s">
        <v>26</v>
      </c>
      <c r="AN9" s="136" t="s">
        <v>24</v>
      </c>
      <c r="AO9" s="136" t="s">
        <v>26</v>
      </c>
      <c r="AP9" s="136" t="s">
        <v>26</v>
      </c>
      <c r="AQ9" s="137" t="s">
        <v>28</v>
      </c>
      <c r="AR9" s="135" t="s">
        <v>28</v>
      </c>
      <c r="AS9" s="136" t="s">
        <v>126</v>
      </c>
      <c r="AT9" s="136"/>
      <c r="AU9" s="137"/>
      <c r="AV9" s="135"/>
      <c r="AW9" s="136"/>
      <c r="AX9" s="136"/>
      <c r="AY9" s="137"/>
      <c r="AZ9" s="135"/>
      <c r="BA9" s="136"/>
      <c r="BB9" s="136"/>
      <c r="BC9" s="137"/>
      <c r="BD9" s="135"/>
      <c r="BE9" s="136"/>
      <c r="BF9" s="136"/>
      <c r="BG9" s="137"/>
      <c r="BH9" s="135"/>
      <c r="BI9" s="136"/>
      <c r="BJ9" s="136"/>
      <c r="BK9" s="137"/>
      <c r="BL9" s="135"/>
      <c r="BM9" s="136"/>
      <c r="BN9" s="136"/>
      <c r="BO9" s="137"/>
      <c r="BP9" s="135"/>
      <c r="BQ9" s="136"/>
      <c r="BR9" s="136"/>
      <c r="BS9" s="137"/>
      <c r="BT9" s="135"/>
      <c r="BU9" s="136"/>
      <c r="BV9" s="136"/>
      <c r="BW9" s="137"/>
      <c r="BX9" s="135"/>
      <c r="BY9" s="136"/>
      <c r="BZ9" s="136"/>
      <c r="CA9" s="137"/>
      <c r="CB9" s="135"/>
      <c r="CC9" s="136"/>
      <c r="CD9" s="136"/>
      <c r="CE9" s="137"/>
      <c r="CF9" s="430"/>
      <c r="CG9" s="431"/>
      <c r="CH9" s="431"/>
      <c r="CI9" s="432"/>
      <c r="CJ9" s="430"/>
      <c r="CK9" s="431"/>
      <c r="CL9" s="431"/>
      <c r="CM9" s="432"/>
      <c r="CN9" s="436">
        <f t="shared" si="1"/>
        <v>0</v>
      </c>
      <c r="CO9" s="436"/>
      <c r="CP9" s="436"/>
      <c r="CQ9" s="436"/>
      <c r="CR9" s="436"/>
      <c r="CS9" s="436"/>
      <c r="FO9" s="223"/>
    </row>
    <row r="10" spans="1:171" customFormat="1" x14ac:dyDescent="0.35">
      <c r="A10" s="212">
        <v>1.1111111111111112E-2</v>
      </c>
      <c r="B10" s="95">
        <f t="shared" si="0"/>
        <v>0.29166666666197771</v>
      </c>
      <c r="C10" s="214" t="str">
        <f>IF(ISNA(VLOOKUP(D10,[2]listing!$A$1:$E$80,4,FALSE)),"NN",VLOOKUP(D10,[2]listing!$A$1:$E$80,4,FALSE))</f>
        <v>NN</v>
      </c>
      <c r="D10" s="245"/>
      <c r="E10" s="297">
        <v>36526.395833333336</v>
      </c>
      <c r="F10" s="298">
        <v>36526.718055555553</v>
      </c>
      <c r="G10" s="299">
        <v>4.1666666666666664E-2</v>
      </c>
      <c r="H10" s="222"/>
      <c r="I10" s="240"/>
      <c r="J10" s="241"/>
      <c r="K10" s="242"/>
      <c r="L10" s="135"/>
      <c r="M10" s="137" t="s">
        <v>125</v>
      </c>
      <c r="N10" s="136" t="s">
        <v>26</v>
      </c>
      <c r="O10" s="137" t="s">
        <v>26</v>
      </c>
      <c r="P10" s="135" t="s">
        <v>26</v>
      </c>
      <c r="Q10" s="136" t="s">
        <v>26</v>
      </c>
      <c r="R10" s="136" t="s">
        <v>26</v>
      </c>
      <c r="S10" s="137" t="s">
        <v>26</v>
      </c>
      <c r="T10" s="135" t="s">
        <v>26</v>
      </c>
      <c r="U10" s="136" t="s">
        <v>26</v>
      </c>
      <c r="V10" s="136" t="s">
        <v>26</v>
      </c>
      <c r="W10" s="137" t="s">
        <v>26</v>
      </c>
      <c r="X10" s="135" t="s">
        <v>26</v>
      </c>
      <c r="Y10" s="136" t="s">
        <v>26</v>
      </c>
      <c r="Z10" s="136" t="s">
        <v>26</v>
      </c>
      <c r="AA10" s="137" t="s">
        <v>26</v>
      </c>
      <c r="AB10" s="135" t="s">
        <v>25</v>
      </c>
      <c r="AC10" s="136" t="s">
        <v>25</v>
      </c>
      <c r="AD10" s="136" t="s">
        <v>25</v>
      </c>
      <c r="AE10" s="137" t="s">
        <v>26</v>
      </c>
      <c r="AF10" s="135" t="s">
        <v>26</v>
      </c>
      <c r="AG10" s="136" t="s">
        <v>26</v>
      </c>
      <c r="AH10" s="136" t="s">
        <v>26</v>
      </c>
      <c r="AI10" s="137" t="s">
        <v>26</v>
      </c>
      <c r="AJ10" s="135" t="s">
        <v>26</v>
      </c>
      <c r="AK10" s="136" t="s">
        <v>26</v>
      </c>
      <c r="AL10" s="136" t="s">
        <v>26</v>
      </c>
      <c r="AM10" s="137" t="s">
        <v>26</v>
      </c>
      <c r="AN10" s="136" t="s">
        <v>24</v>
      </c>
      <c r="AO10" s="136" t="s">
        <v>26</v>
      </c>
      <c r="AP10" s="136" t="s">
        <v>26</v>
      </c>
      <c r="AQ10" s="137" t="s">
        <v>28</v>
      </c>
      <c r="AR10" s="135" t="s">
        <v>28</v>
      </c>
      <c r="AS10" s="136" t="s">
        <v>126</v>
      </c>
      <c r="AT10" s="136"/>
      <c r="AU10" s="137"/>
      <c r="AV10" s="135"/>
      <c r="AW10" s="136"/>
      <c r="AX10" s="136"/>
      <c r="AY10" s="137"/>
      <c r="AZ10" s="135"/>
      <c r="BA10" s="136"/>
      <c r="BB10" s="136"/>
      <c r="BC10" s="137"/>
      <c r="BD10" s="135"/>
      <c r="BE10" s="136"/>
      <c r="BF10" s="136"/>
      <c r="BG10" s="137"/>
      <c r="BH10" s="135"/>
      <c r="BI10" s="136"/>
      <c r="BJ10" s="136"/>
      <c r="BK10" s="137"/>
      <c r="BL10" s="135"/>
      <c r="BM10" s="136"/>
      <c r="BN10" s="136"/>
      <c r="BO10" s="137"/>
      <c r="BP10" s="135"/>
      <c r="BQ10" s="136"/>
      <c r="BR10" s="136"/>
      <c r="BS10" s="137"/>
      <c r="BT10" s="135"/>
      <c r="BU10" s="136"/>
      <c r="BV10" s="136"/>
      <c r="BW10" s="137"/>
      <c r="BX10" s="135"/>
      <c r="BY10" s="136"/>
      <c r="BZ10" s="136"/>
      <c r="CA10" s="137"/>
      <c r="CB10" s="135"/>
      <c r="CC10" s="136"/>
      <c r="CD10" s="136"/>
      <c r="CE10" s="137"/>
      <c r="CF10" s="416"/>
      <c r="CG10" s="417"/>
      <c r="CH10" s="417"/>
      <c r="CI10" s="418"/>
      <c r="CJ10" s="430"/>
      <c r="CK10" s="431"/>
      <c r="CL10" s="431"/>
      <c r="CM10" s="432"/>
      <c r="CN10" s="436">
        <f t="shared" si="1"/>
        <v>0</v>
      </c>
      <c r="CO10" s="436"/>
      <c r="CP10" s="436"/>
      <c r="CQ10" s="436"/>
      <c r="CR10" s="436"/>
      <c r="CS10" s="436"/>
    </row>
    <row r="11" spans="1:171" customFormat="1" x14ac:dyDescent="0.35">
      <c r="A11" s="212">
        <v>1.1111111111111112E-2</v>
      </c>
      <c r="B11" s="95">
        <f t="shared" si="0"/>
        <v>0.29166666666197771</v>
      </c>
      <c r="C11" s="214" t="str">
        <f>IF(ISNA(VLOOKUP(D11,[2]listing!$A$1:$E$80,4,FALSE)),"NN",VLOOKUP(D11,[2]listing!$A$1:$E$80,4,FALSE))</f>
        <v>NN</v>
      </c>
      <c r="D11" s="245"/>
      <c r="E11" s="300">
        <v>36526.395833333336</v>
      </c>
      <c r="F11" s="298">
        <v>36526.718055555553</v>
      </c>
      <c r="G11" s="299">
        <v>4.1666666666666664E-2</v>
      </c>
      <c r="H11" s="222" t="str" cm="1">
        <f t="array" ref="H11">IF(SUMPRODUCT(--ISNUMBER(SEARCH(BOUTIQUES,D11))) &gt;0, "XC",IF(ISNUMBER(SEARCH("pool",D11)),"P",IF(ISNUMBER(SEARCH("int",D11)),"I",IF(ISNUMBER(SEARCH("HAP",$G$1))," "))))</f>
        <v xml:space="preserve"> </v>
      </c>
      <c r="I11" s="240"/>
      <c r="J11" s="241"/>
      <c r="K11" s="242"/>
      <c r="L11" s="135"/>
      <c r="M11" s="137" t="s">
        <v>125</v>
      </c>
      <c r="N11" s="136" t="s">
        <v>26</v>
      </c>
      <c r="O11" s="137" t="s">
        <v>26</v>
      </c>
      <c r="P11" s="135" t="s">
        <v>26</v>
      </c>
      <c r="Q11" s="136" t="s">
        <v>26</v>
      </c>
      <c r="R11" s="136" t="s">
        <v>26</v>
      </c>
      <c r="S11" s="137" t="s">
        <v>26</v>
      </c>
      <c r="T11" s="135" t="s">
        <v>26</v>
      </c>
      <c r="U11" s="136" t="s">
        <v>26</v>
      </c>
      <c r="V11" s="136" t="s">
        <v>26</v>
      </c>
      <c r="W11" s="137" t="s">
        <v>26</v>
      </c>
      <c r="X11" s="135" t="s">
        <v>26</v>
      </c>
      <c r="Y11" s="136" t="s">
        <v>26</v>
      </c>
      <c r="Z11" s="136" t="s">
        <v>26</v>
      </c>
      <c r="AA11" s="137" t="s">
        <v>26</v>
      </c>
      <c r="AB11" s="135" t="s">
        <v>25</v>
      </c>
      <c r="AC11" s="136" t="s">
        <v>25</v>
      </c>
      <c r="AD11" s="136" t="s">
        <v>25</v>
      </c>
      <c r="AE11" s="137" t="s">
        <v>26</v>
      </c>
      <c r="AF11" s="135" t="s">
        <v>26</v>
      </c>
      <c r="AG11" s="136" t="s">
        <v>26</v>
      </c>
      <c r="AH11" s="136" t="s">
        <v>26</v>
      </c>
      <c r="AI11" s="137" t="s">
        <v>26</v>
      </c>
      <c r="AJ11" s="135" t="s">
        <v>26</v>
      </c>
      <c r="AK11" s="136" t="s">
        <v>26</v>
      </c>
      <c r="AL11" s="136" t="s">
        <v>26</v>
      </c>
      <c r="AM11" s="137" t="s">
        <v>26</v>
      </c>
      <c r="AN11" s="136" t="s">
        <v>24</v>
      </c>
      <c r="AO11" s="136" t="s">
        <v>26</v>
      </c>
      <c r="AP11" s="136" t="s">
        <v>26</v>
      </c>
      <c r="AQ11" s="137" t="s">
        <v>28</v>
      </c>
      <c r="AR11" s="135" t="s">
        <v>28</v>
      </c>
      <c r="AS11" s="136" t="s">
        <v>126</v>
      </c>
      <c r="AT11" s="136"/>
      <c r="AU11" s="137"/>
      <c r="AV11" s="135"/>
      <c r="AW11" s="136"/>
      <c r="AX11" s="136"/>
      <c r="AY11" s="137"/>
      <c r="AZ11" s="135"/>
      <c r="BA11" s="136"/>
      <c r="BB11" s="136"/>
      <c r="BC11" s="137"/>
      <c r="BD11" s="135"/>
      <c r="BE11" s="136"/>
      <c r="BF11" s="136"/>
      <c r="BG11" s="137"/>
      <c r="BH11" s="135"/>
      <c r="BI11" s="136"/>
      <c r="BJ11" s="136"/>
      <c r="BK11" s="137"/>
      <c r="BL11" s="135"/>
      <c r="BM11" s="136"/>
      <c r="BN11" s="136"/>
      <c r="BO11" s="137"/>
      <c r="BP11" s="135"/>
      <c r="BQ11" s="136"/>
      <c r="BR11" s="136"/>
      <c r="BS11" s="137"/>
      <c r="BT11" s="135"/>
      <c r="BU11" s="136"/>
      <c r="BV11" s="136"/>
      <c r="BW11" s="137"/>
      <c r="BX11" s="135"/>
      <c r="BY11" s="136"/>
      <c r="BZ11" s="136"/>
      <c r="CA11" s="137"/>
      <c r="CB11" s="135"/>
      <c r="CC11" s="136"/>
      <c r="CD11" s="136"/>
      <c r="CE11" s="137"/>
      <c r="CF11" s="416"/>
      <c r="CG11" s="417"/>
      <c r="CH11" s="417"/>
      <c r="CI11" s="418"/>
      <c r="CJ11" s="430"/>
      <c r="CK11" s="431"/>
      <c r="CL11" s="431"/>
      <c r="CM11" s="432"/>
      <c r="CN11" s="436">
        <f t="shared" si="1"/>
        <v>0</v>
      </c>
      <c r="CO11" s="436"/>
      <c r="CP11" s="436"/>
      <c r="CQ11" s="436"/>
      <c r="CR11" s="436"/>
      <c r="CS11" s="436"/>
      <c r="FO11" s="223"/>
    </row>
    <row r="12" spans="1:171" customFormat="1" x14ac:dyDescent="0.35">
      <c r="A12" s="212">
        <v>1.1111111111111112E-2</v>
      </c>
      <c r="B12" s="95">
        <f t="shared" si="0"/>
        <v>0.29166666666197771</v>
      </c>
      <c r="C12" s="214" t="str">
        <f>IF(ISNA(VLOOKUP(D12,[2]listing!$A$1:$E$80,4,FALSE)),"NN",VLOOKUP(D12,[2]listing!$A$1:$E$80,4,FALSE))</f>
        <v>NN</v>
      </c>
      <c r="D12" s="245"/>
      <c r="E12" s="297">
        <v>36526.395833333336</v>
      </c>
      <c r="F12" s="301">
        <v>36526.718055555553</v>
      </c>
      <c r="G12" s="299">
        <v>4.1666666666666664E-2</v>
      </c>
      <c r="H12" s="222" t="str" cm="1">
        <f t="array" ref="H12">IF(SUMPRODUCT(--ISNUMBER(SEARCH(BOUTIQUES,D12))) &gt;0, "XC",IF(ISNUMBER(SEARCH("pool",D12)),"P",IF(ISNUMBER(SEARCH("int",D12)),"I",IF(ISNUMBER(SEARCH("HAP",$G$1))," "))))</f>
        <v xml:space="preserve"> </v>
      </c>
      <c r="I12" s="240"/>
      <c r="J12" s="241"/>
      <c r="K12" s="242"/>
      <c r="L12" s="135"/>
      <c r="M12" s="137" t="s">
        <v>125</v>
      </c>
      <c r="N12" s="136" t="s">
        <v>26</v>
      </c>
      <c r="O12" s="137" t="s">
        <v>26</v>
      </c>
      <c r="P12" s="135" t="s">
        <v>26</v>
      </c>
      <c r="Q12" s="136" t="s">
        <v>26</v>
      </c>
      <c r="R12" s="136" t="s">
        <v>26</v>
      </c>
      <c r="S12" s="137" t="s">
        <v>26</v>
      </c>
      <c r="T12" s="135" t="s">
        <v>26</v>
      </c>
      <c r="U12" s="136" t="s">
        <v>26</v>
      </c>
      <c r="V12" s="136" t="s">
        <v>26</v>
      </c>
      <c r="W12" s="137" t="s">
        <v>26</v>
      </c>
      <c r="X12" s="135" t="s">
        <v>26</v>
      </c>
      <c r="Y12" s="136" t="s">
        <v>26</v>
      </c>
      <c r="Z12" s="136" t="s">
        <v>26</v>
      </c>
      <c r="AA12" s="137" t="s">
        <v>26</v>
      </c>
      <c r="AB12" s="135" t="s">
        <v>25</v>
      </c>
      <c r="AC12" s="136" t="s">
        <v>25</v>
      </c>
      <c r="AD12" s="136" t="s">
        <v>25</v>
      </c>
      <c r="AE12" s="137" t="s">
        <v>26</v>
      </c>
      <c r="AF12" s="135" t="s">
        <v>26</v>
      </c>
      <c r="AG12" s="136" t="s">
        <v>26</v>
      </c>
      <c r="AH12" s="136" t="s">
        <v>26</v>
      </c>
      <c r="AI12" s="137" t="s">
        <v>26</v>
      </c>
      <c r="AJ12" s="135" t="s">
        <v>26</v>
      </c>
      <c r="AK12" s="136" t="s">
        <v>26</v>
      </c>
      <c r="AL12" s="136" t="s">
        <v>26</v>
      </c>
      <c r="AM12" s="137" t="s">
        <v>26</v>
      </c>
      <c r="AN12" s="136" t="s">
        <v>24</v>
      </c>
      <c r="AO12" s="136" t="s">
        <v>26</v>
      </c>
      <c r="AP12" s="136" t="s">
        <v>26</v>
      </c>
      <c r="AQ12" s="137" t="s">
        <v>28</v>
      </c>
      <c r="AR12" s="135" t="s">
        <v>28</v>
      </c>
      <c r="AS12" s="136" t="s">
        <v>126</v>
      </c>
      <c r="AT12" s="136"/>
      <c r="AU12" s="137"/>
      <c r="AV12" s="135"/>
      <c r="AW12" s="136"/>
      <c r="AX12" s="136"/>
      <c r="AY12" s="137"/>
      <c r="AZ12" s="135"/>
      <c r="BA12" s="136"/>
      <c r="BB12" s="136"/>
      <c r="BC12" s="137"/>
      <c r="BD12" s="135"/>
      <c r="BE12" s="136"/>
      <c r="BF12" s="136"/>
      <c r="BG12" s="137"/>
      <c r="BH12" s="135"/>
      <c r="BI12" s="136"/>
      <c r="BJ12" s="136"/>
      <c r="BK12" s="137"/>
      <c r="BL12" s="135"/>
      <c r="BM12" s="136"/>
      <c r="BN12" s="136"/>
      <c r="BO12" s="137"/>
      <c r="BP12" s="135"/>
      <c r="BQ12" s="136"/>
      <c r="BR12" s="136"/>
      <c r="BS12" s="137"/>
      <c r="BT12" s="135"/>
      <c r="BU12" s="136"/>
      <c r="BV12" s="136"/>
      <c r="BW12" s="137"/>
      <c r="BX12" s="135"/>
      <c r="BY12" s="136"/>
      <c r="BZ12" s="136"/>
      <c r="CA12" s="137"/>
      <c r="CB12" s="135"/>
      <c r="CC12" s="136"/>
      <c r="CD12" s="136"/>
      <c r="CE12" s="137"/>
      <c r="CF12" s="416"/>
      <c r="CG12" s="417"/>
      <c r="CH12" s="417"/>
      <c r="CI12" s="418"/>
      <c r="CJ12" s="430"/>
      <c r="CK12" s="431"/>
      <c r="CL12" s="431"/>
      <c r="CM12" s="432"/>
      <c r="CN12" s="436">
        <f t="shared" si="1"/>
        <v>0</v>
      </c>
      <c r="CO12" s="436"/>
      <c r="CP12" s="436"/>
      <c r="CQ12" s="436"/>
      <c r="CR12" s="436"/>
      <c r="CS12" s="436"/>
    </row>
    <row r="13" spans="1:171" customFormat="1" x14ac:dyDescent="0.35">
      <c r="A13" s="212">
        <v>1.1111111111111112E-2</v>
      </c>
      <c r="B13" s="95">
        <f t="shared" si="0"/>
        <v>0.33333333333349502</v>
      </c>
      <c r="C13" s="214" t="str">
        <f>IF(ISNA(VLOOKUP(D13,[2]listing!$A$1:$E$80,4,FALSE)),"NN",VLOOKUP(D13,[2]listing!$A$1:$E$80,4,FALSE))</f>
        <v>NN</v>
      </c>
      <c r="D13" s="245"/>
      <c r="E13" s="297">
        <v>36526.395833333336</v>
      </c>
      <c r="F13" s="301">
        <v>36526.759722222225</v>
      </c>
      <c r="G13" s="299">
        <v>4.1666666666666664E-2</v>
      </c>
      <c r="H13" s="222"/>
      <c r="I13" s="240"/>
      <c r="J13" s="241"/>
      <c r="K13" s="242"/>
      <c r="L13" s="135"/>
      <c r="M13" s="137" t="s">
        <v>125</v>
      </c>
      <c r="N13" s="136" t="s">
        <v>26</v>
      </c>
      <c r="O13" s="137" t="s">
        <v>26</v>
      </c>
      <c r="P13" s="135" t="s">
        <v>26</v>
      </c>
      <c r="Q13" s="136" t="s">
        <v>26</v>
      </c>
      <c r="R13" s="136" t="s">
        <v>26</v>
      </c>
      <c r="S13" s="137" t="s">
        <v>26</v>
      </c>
      <c r="T13" s="135" t="s">
        <v>26</v>
      </c>
      <c r="U13" s="136" t="s">
        <v>26</v>
      </c>
      <c r="V13" s="136" t="s">
        <v>26</v>
      </c>
      <c r="W13" s="137" t="s">
        <v>26</v>
      </c>
      <c r="X13" s="135" t="s">
        <v>26</v>
      </c>
      <c r="Y13" s="136" t="s">
        <v>26</v>
      </c>
      <c r="Z13" s="136" t="s">
        <v>26</v>
      </c>
      <c r="AA13" s="137" t="s">
        <v>26</v>
      </c>
      <c r="AB13" s="135" t="s">
        <v>25</v>
      </c>
      <c r="AC13" s="136" t="s">
        <v>25</v>
      </c>
      <c r="AD13" s="136" t="s">
        <v>25</v>
      </c>
      <c r="AE13" s="137" t="s">
        <v>26</v>
      </c>
      <c r="AF13" s="135" t="s">
        <v>26</v>
      </c>
      <c r="AG13" s="136" t="s">
        <v>26</v>
      </c>
      <c r="AH13" s="136" t="s">
        <v>26</v>
      </c>
      <c r="AI13" s="137" t="s">
        <v>26</v>
      </c>
      <c r="AJ13" s="135" t="s">
        <v>26</v>
      </c>
      <c r="AK13" s="136" t="s">
        <v>26</v>
      </c>
      <c r="AL13" s="136" t="s">
        <v>26</v>
      </c>
      <c r="AM13" s="137" t="s">
        <v>26</v>
      </c>
      <c r="AN13" s="136" t="s">
        <v>26</v>
      </c>
      <c r="AO13" s="136" t="s">
        <v>26</v>
      </c>
      <c r="AP13" s="136" t="s">
        <v>26</v>
      </c>
      <c r="AQ13" s="137" t="s">
        <v>26</v>
      </c>
      <c r="AR13" s="135" t="s">
        <v>24</v>
      </c>
      <c r="AS13" s="136" t="s">
        <v>26</v>
      </c>
      <c r="AT13" s="136" t="s">
        <v>26</v>
      </c>
      <c r="AU13" s="137" t="s">
        <v>28</v>
      </c>
      <c r="AV13" s="135" t="s">
        <v>28</v>
      </c>
      <c r="AW13" s="136" t="s">
        <v>126</v>
      </c>
      <c r="AX13" s="136"/>
      <c r="AY13" s="137"/>
      <c r="AZ13" s="135"/>
      <c r="BA13" s="136"/>
      <c r="BB13" s="136"/>
      <c r="BC13" s="137"/>
      <c r="BD13" s="135"/>
      <c r="BE13" s="136"/>
      <c r="BF13" s="136"/>
      <c r="BG13" s="137"/>
      <c r="BH13" s="135"/>
      <c r="BI13" s="136"/>
      <c r="BJ13" s="136"/>
      <c r="BK13" s="137"/>
      <c r="BL13" s="135"/>
      <c r="BM13" s="136"/>
      <c r="BN13" s="136"/>
      <c r="BO13" s="137"/>
      <c r="BP13" s="135"/>
      <c r="BQ13" s="136"/>
      <c r="BR13" s="136"/>
      <c r="BS13" s="137"/>
      <c r="BT13" s="135"/>
      <c r="BU13" s="136"/>
      <c r="BV13" s="136"/>
      <c r="BW13" s="137"/>
      <c r="BX13" s="135"/>
      <c r="BY13" s="136"/>
      <c r="BZ13" s="136"/>
      <c r="CA13" s="137"/>
      <c r="CB13" s="135"/>
      <c r="CC13" s="136"/>
      <c r="CD13" s="136"/>
      <c r="CE13" s="137"/>
      <c r="CF13" s="416"/>
      <c r="CG13" s="417"/>
      <c r="CH13" s="417"/>
      <c r="CI13" s="418"/>
      <c r="CJ13" s="416"/>
      <c r="CK13" s="417"/>
      <c r="CL13" s="417"/>
      <c r="CM13" s="418"/>
      <c r="CN13" s="436">
        <f t="shared" si="1"/>
        <v>0</v>
      </c>
      <c r="CO13" s="436"/>
      <c r="CP13" s="436"/>
      <c r="CQ13" s="436"/>
      <c r="CR13" s="436"/>
      <c r="CS13" s="436"/>
    </row>
    <row r="14" spans="1:171" customFormat="1" x14ac:dyDescent="0.35">
      <c r="A14" s="212">
        <v>1.1111111111111112E-2</v>
      </c>
      <c r="B14" s="95">
        <f t="shared" si="0"/>
        <v>0.29166666666197771</v>
      </c>
      <c r="C14" s="214" t="str">
        <f>IF(ISNA(VLOOKUP(D14,[2]listing!$A$1:$E$80,4,FALSE)),"NN",VLOOKUP(D14,[2]listing!$A$1:$E$80,4,FALSE))</f>
        <v>NN</v>
      </c>
      <c r="D14" s="245"/>
      <c r="E14" s="302">
        <v>36526.458333333336</v>
      </c>
      <c r="F14" s="303">
        <v>36526.780555555553</v>
      </c>
      <c r="G14" s="304">
        <v>4.1666666666666664E-2</v>
      </c>
      <c r="H14" s="222"/>
      <c r="I14" s="243"/>
      <c r="J14" s="136"/>
      <c r="K14" s="137"/>
      <c r="L14" s="135"/>
      <c r="M14" s="136"/>
      <c r="N14" s="136"/>
      <c r="O14" s="137"/>
      <c r="P14" s="135"/>
      <c r="Q14" s="136"/>
      <c r="R14" s="136"/>
      <c r="S14" s="137" t="s">
        <v>83</v>
      </c>
      <c r="T14" s="244" t="s">
        <v>26</v>
      </c>
      <c r="U14" s="136" t="s">
        <v>26</v>
      </c>
      <c r="V14" s="136" t="s">
        <v>26</v>
      </c>
      <c r="W14" s="137" t="s">
        <v>26</v>
      </c>
      <c r="X14" s="135" t="s">
        <v>26</v>
      </c>
      <c r="Y14" s="136" t="s">
        <v>26</v>
      </c>
      <c r="Z14" s="136" t="s">
        <v>26</v>
      </c>
      <c r="AA14" s="137" t="s">
        <v>26</v>
      </c>
      <c r="AB14" s="135" t="s">
        <v>26</v>
      </c>
      <c r="AC14" s="136" t="s">
        <v>26</v>
      </c>
      <c r="AD14" s="136" t="s">
        <v>26</v>
      </c>
      <c r="AE14" s="137" t="s">
        <v>26</v>
      </c>
      <c r="AF14" s="135" t="s">
        <v>25</v>
      </c>
      <c r="AG14" s="136" t="s">
        <v>25</v>
      </c>
      <c r="AH14" s="136" t="s">
        <v>25</v>
      </c>
      <c r="AI14" s="137" t="s">
        <v>26</v>
      </c>
      <c r="AJ14" s="135" t="s">
        <v>26</v>
      </c>
      <c r="AK14" s="136" t="s">
        <v>26</v>
      </c>
      <c r="AL14" s="136" t="s">
        <v>26</v>
      </c>
      <c r="AM14" s="137" t="s">
        <v>26</v>
      </c>
      <c r="AN14" s="135" t="s">
        <v>26</v>
      </c>
      <c r="AO14" s="136" t="s">
        <v>26</v>
      </c>
      <c r="AP14" s="136" t="s">
        <v>26</v>
      </c>
      <c r="AQ14" s="137" t="s">
        <v>26</v>
      </c>
      <c r="AR14" s="135" t="s">
        <v>26</v>
      </c>
      <c r="AS14" s="136" t="s">
        <v>26</v>
      </c>
      <c r="AT14" s="136" t="s">
        <v>26</v>
      </c>
      <c r="AU14" s="137" t="s">
        <v>26</v>
      </c>
      <c r="AV14" s="245" t="s">
        <v>24</v>
      </c>
      <c r="AW14" s="136" t="s">
        <v>28</v>
      </c>
      <c r="AX14" s="136" t="s">
        <v>28</v>
      </c>
      <c r="AY14" s="137" t="s">
        <v>82</v>
      </c>
      <c r="AZ14" s="135"/>
      <c r="BA14" s="136"/>
      <c r="BB14" s="136"/>
      <c r="BC14" s="137"/>
      <c r="BD14" s="135"/>
      <c r="BE14" s="136"/>
      <c r="BF14" s="136"/>
      <c r="BG14" s="137"/>
      <c r="BH14" s="135"/>
      <c r="BI14" s="136"/>
      <c r="BJ14" s="136"/>
      <c r="BK14" s="137"/>
      <c r="BL14" s="135"/>
      <c r="BM14" s="136"/>
      <c r="BN14" s="136"/>
      <c r="BO14" s="137"/>
      <c r="BP14" s="135"/>
      <c r="BQ14" s="136"/>
      <c r="BR14" s="136"/>
      <c r="BS14" s="137"/>
      <c r="BT14" s="135"/>
      <c r="BU14" s="136"/>
      <c r="BV14" s="136"/>
      <c r="BW14" s="137"/>
      <c r="BX14" s="135"/>
      <c r="BY14" s="136"/>
      <c r="BZ14" s="136"/>
      <c r="CA14" s="137"/>
      <c r="CB14" s="135"/>
      <c r="CC14" s="136"/>
      <c r="CD14" s="136"/>
      <c r="CE14" s="137"/>
      <c r="CF14" s="430"/>
      <c r="CG14" s="431"/>
      <c r="CH14" s="431"/>
      <c r="CI14" s="432"/>
      <c r="CJ14" s="430"/>
      <c r="CK14" s="431"/>
      <c r="CL14" s="431"/>
      <c r="CM14" s="432"/>
      <c r="CN14" s="436">
        <f t="shared" si="1"/>
        <v>0</v>
      </c>
      <c r="CO14" s="436"/>
      <c r="CP14" s="436"/>
      <c r="CQ14" s="436"/>
      <c r="CR14" s="436"/>
      <c r="CS14" s="436"/>
    </row>
    <row r="15" spans="1:171" customFormat="1" x14ac:dyDescent="0.35">
      <c r="A15" s="212">
        <v>1.1111111111111112E-2</v>
      </c>
      <c r="B15" s="95">
        <f t="shared" si="0"/>
        <v>0.29166666666197771</v>
      </c>
      <c r="C15" s="214" t="str">
        <f>IF(ISNA(VLOOKUP(D15,[2]listing!$A$1:$E$80,4,FALSE)),"NN",VLOOKUP(D15,[2]listing!$A$1:$E$80,4,FALSE))</f>
        <v>NN</v>
      </c>
      <c r="D15" s="245"/>
      <c r="E15" s="302">
        <v>36526.458333333336</v>
      </c>
      <c r="F15" s="303">
        <v>36526.780555555553</v>
      </c>
      <c r="G15" s="304">
        <v>4.1666666666666664E-2</v>
      </c>
      <c r="H15" s="222" t="str" cm="1">
        <f t="array" ref="H15">IF(SUMPRODUCT(--ISNUMBER(SEARCH(BOUTIQUES,D15))) &gt;0, "XC",IF(ISNUMBER(SEARCH("pool",D15)),"P",IF(ISNUMBER(SEARCH("int",D15)),"I",IF(ISNUMBER(SEARCH("HAP",$G$1))," "))))</f>
        <v xml:space="preserve"> </v>
      </c>
      <c r="I15" s="243"/>
      <c r="J15" s="136"/>
      <c r="K15" s="137"/>
      <c r="L15" s="135"/>
      <c r="M15" s="136"/>
      <c r="N15" s="136"/>
      <c r="O15" s="137"/>
      <c r="P15" s="135"/>
      <c r="Q15" s="136"/>
      <c r="R15" s="136"/>
      <c r="S15" s="137" t="s">
        <v>83</v>
      </c>
      <c r="T15" s="244" t="s">
        <v>26</v>
      </c>
      <c r="U15" s="136" t="s">
        <v>26</v>
      </c>
      <c r="V15" s="136" t="s">
        <v>26</v>
      </c>
      <c r="W15" s="137" t="s">
        <v>26</v>
      </c>
      <c r="X15" s="135" t="s">
        <v>26</v>
      </c>
      <c r="Y15" s="136" t="s">
        <v>26</v>
      </c>
      <c r="Z15" s="136" t="s">
        <v>26</v>
      </c>
      <c r="AA15" s="137" t="s">
        <v>26</v>
      </c>
      <c r="AB15" s="135" t="s">
        <v>26</v>
      </c>
      <c r="AC15" s="136" t="s">
        <v>26</v>
      </c>
      <c r="AD15" s="136" t="s">
        <v>26</v>
      </c>
      <c r="AE15" s="137" t="s">
        <v>26</v>
      </c>
      <c r="AF15" s="135" t="s">
        <v>25</v>
      </c>
      <c r="AG15" s="136" t="s">
        <v>25</v>
      </c>
      <c r="AH15" s="136" t="s">
        <v>25</v>
      </c>
      <c r="AI15" s="137" t="s">
        <v>26</v>
      </c>
      <c r="AJ15" s="135" t="s">
        <v>26</v>
      </c>
      <c r="AK15" s="136" t="s">
        <v>26</v>
      </c>
      <c r="AL15" s="136" t="s">
        <v>26</v>
      </c>
      <c r="AM15" s="137" t="s">
        <v>26</v>
      </c>
      <c r="AN15" s="135" t="s">
        <v>26</v>
      </c>
      <c r="AO15" s="136" t="s">
        <v>26</v>
      </c>
      <c r="AP15" s="136" t="s">
        <v>26</v>
      </c>
      <c r="AQ15" s="137" t="s">
        <v>26</v>
      </c>
      <c r="AR15" s="135" t="s">
        <v>26</v>
      </c>
      <c r="AS15" s="136" t="s">
        <v>26</v>
      </c>
      <c r="AT15" s="136" t="s">
        <v>26</v>
      </c>
      <c r="AU15" s="137" t="s">
        <v>26</v>
      </c>
      <c r="AV15" s="245" t="s">
        <v>24</v>
      </c>
      <c r="AW15" s="136" t="s">
        <v>28</v>
      </c>
      <c r="AX15" s="136" t="s">
        <v>28</v>
      </c>
      <c r="AY15" s="137" t="s">
        <v>82</v>
      </c>
      <c r="AZ15" s="135"/>
      <c r="BA15" s="136"/>
      <c r="BB15" s="136"/>
      <c r="BC15" s="137"/>
      <c r="BD15" s="135"/>
      <c r="BE15" s="136"/>
      <c r="BF15" s="136"/>
      <c r="BG15" s="137"/>
      <c r="BH15" s="135"/>
      <c r="BI15" s="136"/>
      <c r="BJ15" s="136"/>
      <c r="BK15" s="137"/>
      <c r="BL15" s="135"/>
      <c r="BM15" s="136"/>
      <c r="BN15" s="136"/>
      <c r="BO15" s="137"/>
      <c r="BP15" s="135"/>
      <c r="BQ15" s="136"/>
      <c r="BR15" s="136"/>
      <c r="BS15" s="137"/>
      <c r="BT15" s="135"/>
      <c r="BU15" s="136"/>
      <c r="BV15" s="136"/>
      <c r="BW15" s="137"/>
      <c r="BX15" s="135"/>
      <c r="BY15" s="136"/>
      <c r="BZ15" s="136"/>
      <c r="CA15" s="137"/>
      <c r="CB15" s="229"/>
      <c r="CC15" s="227"/>
      <c r="CD15" s="227"/>
      <c r="CE15" s="228"/>
      <c r="CF15" s="416"/>
      <c r="CG15" s="417"/>
      <c r="CH15" s="417"/>
      <c r="CI15" s="418"/>
      <c r="CJ15" s="416"/>
      <c r="CK15" s="417"/>
      <c r="CL15" s="417"/>
      <c r="CM15" s="418"/>
      <c r="CN15" s="436">
        <f t="shared" si="1"/>
        <v>0</v>
      </c>
      <c r="CO15" s="436"/>
      <c r="CP15" s="436"/>
      <c r="CQ15" s="436"/>
      <c r="CR15" s="436"/>
      <c r="CS15" s="436"/>
    </row>
    <row r="16" spans="1:171" customFormat="1" x14ac:dyDescent="0.35">
      <c r="A16" s="212">
        <v>1.1111111111111112E-2</v>
      </c>
      <c r="B16" s="95">
        <f t="shared" si="0"/>
        <v>0.29166666666197771</v>
      </c>
      <c r="C16" s="214" t="str">
        <f>IF(ISNA(VLOOKUP(D16,[2]listing!$A$1:$E$80,4,FALSE)),"NN",VLOOKUP(D16,[2]listing!$A$1:$E$80,4,FALSE))</f>
        <v>NN</v>
      </c>
      <c r="D16" s="245"/>
      <c r="E16" s="302">
        <v>36526.458333333336</v>
      </c>
      <c r="F16" s="303">
        <v>36526.780555555553</v>
      </c>
      <c r="G16" s="304">
        <v>4.1666666666666664E-2</v>
      </c>
      <c r="H16" s="222" t="str" cm="1">
        <f t="array" ref="H16">IF(SUMPRODUCT(--ISNUMBER(SEARCH(BOUTIQUES,D16))) &gt;0, "XC",IF(ISNUMBER(SEARCH("pool",D16)),"P",IF(ISNUMBER(SEARCH("int",D16)),"I",IF(ISNUMBER(SEARCH("HAP",$G$1))," "))))</f>
        <v xml:space="preserve"> </v>
      </c>
      <c r="I16" s="243"/>
      <c r="J16" s="136"/>
      <c r="K16" s="137"/>
      <c r="L16" s="135"/>
      <c r="M16" s="136"/>
      <c r="N16" s="136"/>
      <c r="O16" s="137"/>
      <c r="P16" s="135"/>
      <c r="Q16" s="136"/>
      <c r="R16" s="136"/>
      <c r="S16" s="137" t="s">
        <v>125</v>
      </c>
      <c r="T16" s="244" t="s">
        <v>26</v>
      </c>
      <c r="U16" s="136" t="s">
        <v>26</v>
      </c>
      <c r="V16" s="136" t="s">
        <v>26</v>
      </c>
      <c r="W16" s="137" t="s">
        <v>26</v>
      </c>
      <c r="X16" s="135" t="s">
        <v>26</v>
      </c>
      <c r="Y16" s="136" t="s">
        <v>26</v>
      </c>
      <c r="Z16" s="136" t="s">
        <v>26</v>
      </c>
      <c r="AA16" s="137" t="s">
        <v>26</v>
      </c>
      <c r="AB16" s="135" t="s">
        <v>26</v>
      </c>
      <c r="AC16" s="136" t="s">
        <v>26</v>
      </c>
      <c r="AD16" s="136" t="s">
        <v>26</v>
      </c>
      <c r="AE16" s="137" t="s">
        <v>26</v>
      </c>
      <c r="AF16" s="135" t="s">
        <v>25</v>
      </c>
      <c r="AG16" s="136" t="s">
        <v>25</v>
      </c>
      <c r="AH16" s="136" t="s">
        <v>25</v>
      </c>
      <c r="AI16" s="137" t="s">
        <v>26</v>
      </c>
      <c r="AJ16" s="135" t="s">
        <v>26</v>
      </c>
      <c r="AK16" s="136" t="s">
        <v>26</v>
      </c>
      <c r="AL16" s="136" t="s">
        <v>26</v>
      </c>
      <c r="AM16" s="137" t="s">
        <v>26</v>
      </c>
      <c r="AN16" s="135" t="s">
        <v>26</v>
      </c>
      <c r="AO16" s="136" t="s">
        <v>26</v>
      </c>
      <c r="AP16" s="136" t="s">
        <v>26</v>
      </c>
      <c r="AQ16" s="137" t="s">
        <v>26</v>
      </c>
      <c r="AR16" s="135" t="s">
        <v>26</v>
      </c>
      <c r="AS16" s="136" t="s">
        <v>26</v>
      </c>
      <c r="AT16" s="136" t="s">
        <v>26</v>
      </c>
      <c r="AU16" s="137" t="s">
        <v>26</v>
      </c>
      <c r="AV16" s="245" t="s">
        <v>24</v>
      </c>
      <c r="AW16" s="136" t="s">
        <v>28</v>
      </c>
      <c r="AX16" s="136" t="s">
        <v>28</v>
      </c>
      <c r="AY16" s="137" t="s">
        <v>126</v>
      </c>
      <c r="AZ16" s="135"/>
      <c r="BA16" s="136"/>
      <c r="BB16" s="136"/>
      <c r="BC16" s="137"/>
      <c r="BD16" s="135"/>
      <c r="BE16" s="136"/>
      <c r="BF16" s="136"/>
      <c r="BG16" s="137"/>
      <c r="BH16" s="135"/>
      <c r="BI16" s="136"/>
      <c r="BJ16" s="136"/>
      <c r="BK16" s="137"/>
      <c r="BL16" s="135"/>
      <c r="BM16" s="136"/>
      <c r="BN16" s="136"/>
      <c r="BO16" s="137"/>
      <c r="BP16" s="135"/>
      <c r="BQ16" s="136"/>
      <c r="BR16" s="136"/>
      <c r="BS16" s="137"/>
      <c r="BT16" s="135"/>
      <c r="BU16" s="136"/>
      <c r="BV16" s="136"/>
      <c r="BW16" s="137"/>
      <c r="BX16" s="135"/>
      <c r="BY16" s="136"/>
      <c r="BZ16" s="136"/>
      <c r="CA16" s="137"/>
      <c r="CB16" s="135"/>
      <c r="CC16" s="136"/>
      <c r="CD16" s="136"/>
      <c r="CE16" s="137"/>
      <c r="CF16" s="416"/>
      <c r="CG16" s="417"/>
      <c r="CH16" s="417"/>
      <c r="CI16" s="418"/>
      <c r="CJ16" s="430"/>
      <c r="CK16" s="431"/>
      <c r="CL16" s="431"/>
      <c r="CM16" s="432"/>
      <c r="CN16" s="436">
        <f t="shared" si="1"/>
        <v>0</v>
      </c>
      <c r="CO16" s="436"/>
      <c r="CP16" s="436"/>
      <c r="CQ16" s="436"/>
      <c r="CR16" s="436"/>
      <c r="CS16" s="436"/>
    </row>
    <row r="17" spans="1:97" customFormat="1" x14ac:dyDescent="0.35">
      <c r="A17" s="212">
        <v>1.1111111111111112E-2</v>
      </c>
      <c r="B17" s="95">
        <f t="shared" si="0"/>
        <v>0.29166666666925367</v>
      </c>
      <c r="C17" s="214" t="str">
        <f>IF(ISNA(VLOOKUP(D17,[2]listing!$A$1:$E$80,4,FALSE)),"NN",VLOOKUP(D17,[2]listing!$A$1:$E$80,4,FALSE))</f>
        <v>NN</v>
      </c>
      <c r="D17" s="245"/>
      <c r="E17" s="300">
        <v>36526.490277777775</v>
      </c>
      <c r="F17" s="298">
        <v>36526.8125</v>
      </c>
      <c r="G17" s="299">
        <v>4.1666666666666664E-2</v>
      </c>
      <c r="H17" s="222" t="str" cm="1">
        <f t="array" ref="H17">IF(SUMPRODUCT(--ISNUMBER(SEARCH(BOUTIQUES,D17))) &gt;0, "XC",IF(ISNUMBER(SEARCH("pool",D17)),"P",IF(ISNUMBER(SEARCH("int",D17)),"I",IF(ISNUMBER(SEARCH("HAP",$G$1))," "))))</f>
        <v xml:space="preserve"> </v>
      </c>
      <c r="I17" s="243"/>
      <c r="J17" s="136"/>
      <c r="K17" s="137"/>
      <c r="L17" s="135"/>
      <c r="M17" s="136"/>
      <c r="N17" s="136"/>
      <c r="O17" s="137"/>
      <c r="P17" s="135"/>
      <c r="Q17" s="136"/>
      <c r="R17" s="136"/>
      <c r="S17" s="137"/>
      <c r="T17" s="135"/>
      <c r="U17" s="136"/>
      <c r="V17" s="136" t="s">
        <v>83</v>
      </c>
      <c r="W17" s="246" t="s">
        <v>26</v>
      </c>
      <c r="X17" s="135" t="s">
        <v>26</v>
      </c>
      <c r="Y17" s="136" t="s">
        <v>26</v>
      </c>
      <c r="Z17" s="136" t="s">
        <v>26</v>
      </c>
      <c r="AA17" s="137" t="s">
        <v>26</v>
      </c>
      <c r="AB17" s="135" t="s">
        <v>26</v>
      </c>
      <c r="AC17" s="136" t="s">
        <v>26</v>
      </c>
      <c r="AD17" s="136" t="s">
        <v>26</v>
      </c>
      <c r="AE17" s="137" t="s">
        <v>26</v>
      </c>
      <c r="AF17" s="135" t="s">
        <v>26</v>
      </c>
      <c r="AG17" s="136" t="s">
        <v>26</v>
      </c>
      <c r="AH17" s="136" t="s">
        <v>26</v>
      </c>
      <c r="AI17" s="137" t="s">
        <v>26</v>
      </c>
      <c r="AJ17" s="135" t="s">
        <v>25</v>
      </c>
      <c r="AK17" s="136" t="s">
        <v>25</v>
      </c>
      <c r="AL17" s="136" t="s">
        <v>25</v>
      </c>
      <c r="AM17" s="137" t="s">
        <v>26</v>
      </c>
      <c r="AN17" s="135" t="s">
        <v>26</v>
      </c>
      <c r="AO17" s="136" t="s">
        <v>26</v>
      </c>
      <c r="AP17" s="136" t="s">
        <v>26</v>
      </c>
      <c r="AQ17" s="137" t="s">
        <v>26</v>
      </c>
      <c r="AR17" s="135" t="s">
        <v>26</v>
      </c>
      <c r="AS17" s="136" t="s">
        <v>26</v>
      </c>
      <c r="AT17" s="136" t="s">
        <v>26</v>
      </c>
      <c r="AU17" s="137" t="s">
        <v>26</v>
      </c>
      <c r="AV17" s="245" t="s">
        <v>24</v>
      </c>
      <c r="AW17" s="136" t="s">
        <v>26</v>
      </c>
      <c r="AX17" s="136" t="s">
        <v>26</v>
      </c>
      <c r="AY17" s="137" t="s">
        <v>26</v>
      </c>
      <c r="AZ17" s="135" t="s">
        <v>28</v>
      </c>
      <c r="BA17" s="136" t="s">
        <v>28</v>
      </c>
      <c r="BB17" s="136" t="s">
        <v>82</v>
      </c>
      <c r="BC17" s="137"/>
      <c r="BD17" s="135"/>
      <c r="BE17" s="136"/>
      <c r="BF17" s="136"/>
      <c r="BG17" s="137"/>
      <c r="BH17" s="135"/>
      <c r="BI17" s="136"/>
      <c r="BJ17" s="136"/>
      <c r="BK17" s="137"/>
      <c r="BL17" s="135"/>
      <c r="BM17" s="136"/>
      <c r="BN17" s="136"/>
      <c r="BO17" s="137"/>
      <c r="BP17" s="135"/>
      <c r="BQ17" s="136"/>
      <c r="BR17" s="136"/>
      <c r="BS17" s="137"/>
      <c r="BT17" s="135"/>
      <c r="BU17" s="136"/>
      <c r="BV17" s="136"/>
      <c r="BW17" s="137"/>
      <c r="BX17" s="135"/>
      <c r="BY17" s="136"/>
      <c r="BZ17" s="136"/>
      <c r="CA17" s="137"/>
      <c r="CB17" s="135"/>
      <c r="CC17" s="136"/>
      <c r="CD17" s="136"/>
      <c r="CE17" s="137"/>
      <c r="CF17" s="430"/>
      <c r="CG17" s="431"/>
      <c r="CH17" s="431"/>
      <c r="CI17" s="432"/>
      <c r="CJ17" s="430"/>
      <c r="CK17" s="431"/>
      <c r="CL17" s="431"/>
      <c r="CM17" s="432"/>
      <c r="CN17" s="422">
        <f t="shared" si="1"/>
        <v>0</v>
      </c>
      <c r="CO17" s="423"/>
      <c r="CP17" s="423"/>
      <c r="CQ17" s="423"/>
      <c r="CR17" s="423"/>
      <c r="CS17" s="424"/>
    </row>
    <row r="18" spans="1:97" x14ac:dyDescent="0.35">
      <c r="A18" s="212">
        <v>1.1111111111111112E-2</v>
      </c>
      <c r="B18" s="95">
        <f t="shared" si="0"/>
        <v>0.29166666666925367</v>
      </c>
      <c r="C18" s="214" t="str">
        <f>IF(ISNA(VLOOKUP(D18,[2]listing!$A$1:$E$80,4,FALSE)),"NN",VLOOKUP(D18,[2]listing!$A$1:$E$80,4,FALSE))</f>
        <v>NN</v>
      </c>
      <c r="D18" s="245"/>
      <c r="E18" s="300">
        <v>36526.490277777775</v>
      </c>
      <c r="F18" s="298">
        <v>36526.8125</v>
      </c>
      <c r="G18" s="299">
        <v>4.1666666666666664E-2</v>
      </c>
      <c r="H18" s="222" t="str" cm="1">
        <f t="array" ref="H18">IF(SUMPRODUCT(--ISNUMBER(SEARCH(BOUTIQUES,D18))) &gt;0, "XC",IF(ISNUMBER(SEARCH("pool",D18)),"P",IF(ISNUMBER(SEARCH("int",D18)),"I",IF(ISNUMBER(SEARCH("HAP",$G$1))," "))))</f>
        <v xml:space="preserve"> </v>
      </c>
      <c r="I18" s="243"/>
      <c r="J18" s="136"/>
      <c r="K18" s="137"/>
      <c r="L18" s="135"/>
      <c r="M18" s="136"/>
      <c r="N18" s="136"/>
      <c r="O18" s="137"/>
      <c r="P18" s="135"/>
      <c r="Q18" s="136"/>
      <c r="R18" s="136"/>
      <c r="S18" s="137"/>
      <c r="T18" s="135"/>
      <c r="U18" s="136"/>
      <c r="V18" s="136" t="s">
        <v>125</v>
      </c>
      <c r="W18" s="246" t="s">
        <v>26</v>
      </c>
      <c r="X18" s="229" t="s">
        <v>26</v>
      </c>
      <c r="Y18" s="227" t="s">
        <v>26</v>
      </c>
      <c r="Z18" s="227" t="s">
        <v>26</v>
      </c>
      <c r="AA18" s="228" t="s">
        <v>26</v>
      </c>
      <c r="AB18" s="229" t="s">
        <v>26</v>
      </c>
      <c r="AC18" s="227" t="s">
        <v>26</v>
      </c>
      <c r="AD18" s="227" t="s">
        <v>26</v>
      </c>
      <c r="AE18" s="228" t="s">
        <v>26</v>
      </c>
      <c r="AF18" s="229" t="s">
        <v>26</v>
      </c>
      <c r="AG18" s="227" t="s">
        <v>26</v>
      </c>
      <c r="AH18" s="227" t="s">
        <v>26</v>
      </c>
      <c r="AI18" s="228" t="s">
        <v>26</v>
      </c>
      <c r="AJ18" s="135" t="s">
        <v>25</v>
      </c>
      <c r="AK18" s="136" t="s">
        <v>25</v>
      </c>
      <c r="AL18" s="136" t="s">
        <v>25</v>
      </c>
      <c r="AM18" s="137" t="s">
        <v>26</v>
      </c>
      <c r="AN18" s="135" t="s">
        <v>26</v>
      </c>
      <c r="AO18" s="136" t="s">
        <v>26</v>
      </c>
      <c r="AP18" s="136" t="s">
        <v>26</v>
      </c>
      <c r="AQ18" s="137" t="s">
        <v>26</v>
      </c>
      <c r="AR18" s="229" t="s">
        <v>26</v>
      </c>
      <c r="AS18" s="227" t="s">
        <v>26</v>
      </c>
      <c r="AT18" s="227" t="s">
        <v>26</v>
      </c>
      <c r="AU18" s="228" t="s">
        <v>26</v>
      </c>
      <c r="AV18" s="245" t="s">
        <v>24</v>
      </c>
      <c r="AW18" s="136" t="s">
        <v>26</v>
      </c>
      <c r="AX18" s="136" t="s">
        <v>26</v>
      </c>
      <c r="AY18" s="137" t="s">
        <v>26</v>
      </c>
      <c r="AZ18" s="135" t="s">
        <v>28</v>
      </c>
      <c r="BA18" s="136" t="s">
        <v>28</v>
      </c>
      <c r="BB18" s="136" t="s">
        <v>126</v>
      </c>
      <c r="BC18" s="137"/>
      <c r="BD18" s="135"/>
      <c r="BE18" s="136"/>
      <c r="BF18" s="136"/>
      <c r="BG18" s="137"/>
      <c r="BH18" s="229"/>
      <c r="BI18" s="227"/>
      <c r="BJ18" s="227"/>
      <c r="BK18" s="228"/>
      <c r="BL18" s="229"/>
      <c r="BM18" s="227"/>
      <c r="BN18" s="227"/>
      <c r="BO18" s="228"/>
      <c r="BP18" s="229"/>
      <c r="BQ18" s="227"/>
      <c r="BR18" s="227"/>
      <c r="BS18" s="228"/>
      <c r="BT18" s="229"/>
      <c r="BU18" s="227"/>
      <c r="BV18" s="227"/>
      <c r="BW18" s="228"/>
      <c r="BX18" s="229"/>
      <c r="BY18" s="227"/>
      <c r="BZ18" s="227"/>
      <c r="CA18" s="228"/>
      <c r="CB18" s="229"/>
      <c r="CC18" s="227"/>
      <c r="CD18" s="227"/>
      <c r="CE18" s="228"/>
      <c r="CF18" s="416"/>
      <c r="CG18" s="417"/>
      <c r="CH18" s="417"/>
      <c r="CI18" s="418"/>
      <c r="CJ18" s="416"/>
      <c r="CK18" s="417"/>
      <c r="CL18" s="417"/>
      <c r="CM18" s="418"/>
      <c r="CN18" s="436">
        <f t="shared" si="1"/>
        <v>0</v>
      </c>
      <c r="CO18" s="436"/>
      <c r="CP18" s="436"/>
      <c r="CQ18" s="436"/>
      <c r="CR18" s="436"/>
      <c r="CS18" s="436"/>
    </row>
    <row r="19" spans="1:97" customFormat="1" x14ac:dyDescent="0.35">
      <c r="A19" s="212">
        <v>1.1111111111111112E-2</v>
      </c>
      <c r="B19" s="95">
        <f t="shared" si="0"/>
        <v>0.29166666666925367</v>
      </c>
      <c r="C19" s="214" t="str">
        <f>IF(ISNA(VLOOKUP(D19,[2]listing!$A$1:$E$80,4,FALSE)),"NN",VLOOKUP(D19,[2]listing!$A$1:$E$80,4,FALSE))</f>
        <v>NN</v>
      </c>
      <c r="D19" s="245"/>
      <c r="E19" s="300">
        <v>36526.490277777775</v>
      </c>
      <c r="F19" s="298">
        <v>36526.8125</v>
      </c>
      <c r="G19" s="299">
        <v>4.1666666666666664E-2</v>
      </c>
      <c r="H19" s="222" t="str" cm="1">
        <f t="array" ref="H19">IF(SUMPRODUCT(--ISNUMBER(SEARCH(BOUTIQUES,D19))) &gt;0, "XC",IF(ISNUMBER(SEARCH("pool",D19)),"P",IF(ISNUMBER(SEARCH("int",D19)),"I",IF(ISNUMBER(SEARCH("HAP",$G$1))," "))))</f>
        <v xml:space="preserve"> </v>
      </c>
      <c r="I19" s="243"/>
      <c r="J19" s="136"/>
      <c r="K19" s="137"/>
      <c r="L19" s="135"/>
      <c r="M19" s="136"/>
      <c r="N19" s="136"/>
      <c r="O19" s="137"/>
      <c r="P19" s="135"/>
      <c r="Q19" s="136"/>
      <c r="R19" s="136"/>
      <c r="S19" s="137"/>
      <c r="T19" s="135"/>
      <c r="U19" s="136"/>
      <c r="V19" s="136" t="s">
        <v>125</v>
      </c>
      <c r="W19" s="246" t="s">
        <v>26</v>
      </c>
      <c r="X19" s="229" t="s">
        <v>26</v>
      </c>
      <c r="Y19" s="227" t="s">
        <v>26</v>
      </c>
      <c r="Z19" s="227" t="s">
        <v>26</v>
      </c>
      <c r="AA19" s="228" t="s">
        <v>26</v>
      </c>
      <c r="AB19" s="229" t="s">
        <v>26</v>
      </c>
      <c r="AC19" s="227" t="s">
        <v>26</v>
      </c>
      <c r="AD19" s="227" t="s">
        <v>26</v>
      </c>
      <c r="AE19" s="228" t="s">
        <v>26</v>
      </c>
      <c r="AF19" s="229" t="s">
        <v>26</v>
      </c>
      <c r="AG19" s="227" t="s">
        <v>26</v>
      </c>
      <c r="AH19" s="227" t="s">
        <v>26</v>
      </c>
      <c r="AI19" s="228" t="s">
        <v>26</v>
      </c>
      <c r="AJ19" s="135" t="s">
        <v>25</v>
      </c>
      <c r="AK19" s="136" t="s">
        <v>25</v>
      </c>
      <c r="AL19" s="136" t="s">
        <v>25</v>
      </c>
      <c r="AM19" s="137" t="s">
        <v>26</v>
      </c>
      <c r="AN19" s="135" t="s">
        <v>26</v>
      </c>
      <c r="AO19" s="136" t="s">
        <v>26</v>
      </c>
      <c r="AP19" s="136" t="s">
        <v>26</v>
      </c>
      <c r="AQ19" s="137" t="s">
        <v>26</v>
      </c>
      <c r="AR19" s="229" t="s">
        <v>26</v>
      </c>
      <c r="AS19" s="227" t="s">
        <v>26</v>
      </c>
      <c r="AT19" s="227" t="s">
        <v>26</v>
      </c>
      <c r="AU19" s="228" t="s">
        <v>26</v>
      </c>
      <c r="AV19" s="245" t="s">
        <v>24</v>
      </c>
      <c r="AW19" s="136" t="s">
        <v>26</v>
      </c>
      <c r="AX19" s="136" t="s">
        <v>26</v>
      </c>
      <c r="AY19" s="137" t="s">
        <v>26</v>
      </c>
      <c r="AZ19" s="135" t="s">
        <v>28</v>
      </c>
      <c r="BA19" s="136" t="s">
        <v>28</v>
      </c>
      <c r="BB19" s="136" t="s">
        <v>126</v>
      </c>
      <c r="BC19" s="137"/>
      <c r="BD19" s="135"/>
      <c r="BE19" s="136"/>
      <c r="BF19" s="136"/>
      <c r="BG19" s="137"/>
      <c r="BH19" s="135"/>
      <c r="BI19" s="136"/>
      <c r="BJ19" s="136"/>
      <c r="BK19" s="137"/>
      <c r="BL19" s="135"/>
      <c r="BM19" s="136"/>
      <c r="BN19" s="136"/>
      <c r="BO19" s="137"/>
      <c r="BP19" s="135"/>
      <c r="BQ19" s="136"/>
      <c r="BR19" s="136"/>
      <c r="BS19" s="137"/>
      <c r="BT19" s="135"/>
      <c r="BU19" s="136"/>
      <c r="BV19" s="136"/>
      <c r="BW19" s="137"/>
      <c r="BX19" s="135"/>
      <c r="BY19" s="136"/>
      <c r="BZ19" s="136"/>
      <c r="CA19" s="137"/>
      <c r="CB19" s="135"/>
      <c r="CC19" s="136"/>
      <c r="CD19" s="136"/>
      <c r="CE19" s="137"/>
      <c r="CF19" s="416"/>
      <c r="CG19" s="417"/>
      <c r="CH19" s="417"/>
      <c r="CI19" s="418"/>
      <c r="CJ19" s="416"/>
      <c r="CK19" s="417"/>
      <c r="CL19" s="417"/>
      <c r="CM19" s="418"/>
      <c r="CN19" s="436">
        <f t="shared" si="1"/>
        <v>0</v>
      </c>
      <c r="CO19" s="436"/>
      <c r="CP19" s="436"/>
      <c r="CQ19" s="436"/>
      <c r="CR19" s="436"/>
      <c r="CS19" s="436"/>
    </row>
    <row r="20" spans="1:97" customFormat="1" x14ac:dyDescent="0.35">
      <c r="A20" s="212">
        <v>1.1111111111111112E-2</v>
      </c>
      <c r="B20" s="95">
        <f t="shared" si="0"/>
        <v>0.29166666666925367</v>
      </c>
      <c r="C20" s="214" t="str">
        <f>IF(ISNA(VLOOKUP(D20,[2]listing!$A$1:$E$80,4,FALSE)),"NN",VLOOKUP(D20,[2]listing!$A$1:$E$80,4,FALSE))</f>
        <v>NN</v>
      </c>
      <c r="D20" s="245"/>
      <c r="E20" s="300">
        <v>36526.490277777775</v>
      </c>
      <c r="F20" s="298">
        <v>36526.8125</v>
      </c>
      <c r="G20" s="299">
        <v>4.1666666666666664E-2</v>
      </c>
      <c r="H20" s="222" t="str" cm="1">
        <f t="array" ref="H20">IF(SUMPRODUCT(--ISNUMBER(SEARCH(BOUTIQUES,D20))) &gt;0, "XC",IF(ISNUMBER(SEARCH("pool",D20)),"P",IF(ISNUMBER(SEARCH("int",D20)),"I",IF(ISNUMBER(SEARCH("HAP",$G$1))," "))))</f>
        <v xml:space="preserve"> </v>
      </c>
      <c r="I20" s="243"/>
      <c r="J20" s="136"/>
      <c r="K20" s="137"/>
      <c r="L20" s="135"/>
      <c r="M20" s="136"/>
      <c r="N20" s="136"/>
      <c r="O20" s="137"/>
      <c r="P20" s="135"/>
      <c r="Q20" s="136"/>
      <c r="R20" s="136"/>
      <c r="S20" s="137"/>
      <c r="T20" s="135"/>
      <c r="U20" s="136"/>
      <c r="V20" s="136" t="s">
        <v>83</v>
      </c>
      <c r="W20" s="246" t="s">
        <v>26</v>
      </c>
      <c r="X20" s="229" t="s">
        <v>26</v>
      </c>
      <c r="Y20" s="227" t="s">
        <v>26</v>
      </c>
      <c r="Z20" s="227" t="s">
        <v>26</v>
      </c>
      <c r="AA20" s="228" t="s">
        <v>26</v>
      </c>
      <c r="AB20" s="229" t="s">
        <v>26</v>
      </c>
      <c r="AC20" s="227" t="s">
        <v>26</v>
      </c>
      <c r="AD20" s="227" t="s">
        <v>26</v>
      </c>
      <c r="AE20" s="228" t="s">
        <v>26</v>
      </c>
      <c r="AF20" s="229" t="s">
        <v>26</v>
      </c>
      <c r="AG20" s="227" t="s">
        <v>26</v>
      </c>
      <c r="AH20" s="227" t="s">
        <v>26</v>
      </c>
      <c r="AI20" s="228" t="s">
        <v>26</v>
      </c>
      <c r="AJ20" s="135" t="s">
        <v>25</v>
      </c>
      <c r="AK20" s="136" t="s">
        <v>25</v>
      </c>
      <c r="AL20" s="136" t="s">
        <v>25</v>
      </c>
      <c r="AM20" s="137" t="s">
        <v>26</v>
      </c>
      <c r="AN20" s="135" t="s">
        <v>26</v>
      </c>
      <c r="AO20" s="136" t="s">
        <v>26</v>
      </c>
      <c r="AP20" s="136" t="s">
        <v>26</v>
      </c>
      <c r="AQ20" s="137" t="s">
        <v>26</v>
      </c>
      <c r="AR20" s="229" t="s">
        <v>26</v>
      </c>
      <c r="AS20" s="227" t="s">
        <v>26</v>
      </c>
      <c r="AT20" s="227" t="s">
        <v>26</v>
      </c>
      <c r="AU20" s="228" t="s">
        <v>26</v>
      </c>
      <c r="AV20" s="245" t="s">
        <v>24</v>
      </c>
      <c r="AW20" s="136" t="s">
        <v>26</v>
      </c>
      <c r="AX20" s="136" t="s">
        <v>26</v>
      </c>
      <c r="AY20" s="137" t="s">
        <v>26</v>
      </c>
      <c r="AZ20" s="135" t="s">
        <v>28</v>
      </c>
      <c r="BA20" s="136" t="s">
        <v>28</v>
      </c>
      <c r="BB20" s="136" t="s">
        <v>82</v>
      </c>
      <c r="BC20" s="137"/>
      <c r="BD20" s="135"/>
      <c r="BE20" s="136"/>
      <c r="BF20" s="136"/>
      <c r="BG20" s="137"/>
      <c r="BH20" s="135"/>
      <c r="BI20" s="136"/>
      <c r="BJ20" s="136"/>
      <c r="BK20" s="137"/>
      <c r="BL20" s="135"/>
      <c r="BM20" s="136"/>
      <c r="BN20" s="136"/>
      <c r="BO20" s="137"/>
      <c r="BP20" s="135"/>
      <c r="BQ20" s="136"/>
      <c r="BR20" s="136"/>
      <c r="BS20" s="137"/>
      <c r="BT20" s="135"/>
      <c r="BU20" s="136"/>
      <c r="BV20" s="136"/>
      <c r="BW20" s="137"/>
      <c r="BX20" s="135"/>
      <c r="BY20" s="136"/>
      <c r="BZ20" s="136"/>
      <c r="CA20" s="137"/>
      <c r="CB20" s="135"/>
      <c r="CC20" s="136"/>
      <c r="CD20" s="136"/>
      <c r="CE20" s="137"/>
      <c r="CF20" s="416"/>
      <c r="CG20" s="417"/>
      <c r="CH20" s="417"/>
      <c r="CI20" s="418"/>
      <c r="CJ20" s="430"/>
      <c r="CK20" s="431"/>
      <c r="CL20" s="431"/>
      <c r="CM20" s="432"/>
      <c r="CN20" s="436">
        <f t="shared" si="1"/>
        <v>0</v>
      </c>
      <c r="CO20" s="436"/>
      <c r="CP20" s="436"/>
      <c r="CQ20" s="436"/>
      <c r="CR20" s="436"/>
      <c r="CS20" s="436"/>
    </row>
    <row r="21" spans="1:97" customFormat="1" x14ac:dyDescent="0.35">
      <c r="A21" s="212">
        <v>1.1111111111111112E-2</v>
      </c>
      <c r="B21" s="95">
        <f t="shared" si="0"/>
        <v>0.29166666666925367</v>
      </c>
      <c r="C21" s="214" t="str">
        <f>IF(ISNA(VLOOKUP(D21,[2]listing!$A$1:$E$80,4,FALSE)),"NN",VLOOKUP(D21,[2]listing!$A$1:$E$80,4,FALSE))</f>
        <v>NN</v>
      </c>
      <c r="D21" s="245"/>
      <c r="E21" s="300">
        <v>36526.490277777775</v>
      </c>
      <c r="F21" s="298">
        <v>36526.8125</v>
      </c>
      <c r="G21" s="299">
        <v>4.1666666666666664E-2</v>
      </c>
      <c r="H21" s="222" t="str" cm="1">
        <f t="array" ref="H21">IF(SUMPRODUCT(--ISNUMBER(SEARCH(BOUTIQUES,D21))) &gt;0, "XC",IF(ISNUMBER(SEARCH("pool",D21)),"P",IF(ISNUMBER(SEARCH("int",D21)),"I",IF(ISNUMBER(SEARCH("HAP",$G$1))," "))))</f>
        <v xml:space="preserve"> </v>
      </c>
      <c r="I21" s="243"/>
      <c r="J21" s="136"/>
      <c r="K21" s="137"/>
      <c r="L21" s="135"/>
      <c r="M21" s="136"/>
      <c r="N21" s="136"/>
      <c r="O21" s="137"/>
      <c r="P21" s="135"/>
      <c r="Q21" s="136"/>
      <c r="R21" s="136"/>
      <c r="S21" s="137"/>
      <c r="T21" s="135"/>
      <c r="U21" s="136"/>
      <c r="V21" s="136" t="s">
        <v>125</v>
      </c>
      <c r="W21" s="246" t="s">
        <v>26</v>
      </c>
      <c r="X21" s="135" t="s">
        <v>26</v>
      </c>
      <c r="Y21" s="136" t="s">
        <v>26</v>
      </c>
      <c r="Z21" s="136" t="s">
        <v>26</v>
      </c>
      <c r="AA21" s="137" t="s">
        <v>26</v>
      </c>
      <c r="AB21" s="135" t="s">
        <v>26</v>
      </c>
      <c r="AC21" s="136" t="s">
        <v>26</v>
      </c>
      <c r="AD21" s="136" t="s">
        <v>26</v>
      </c>
      <c r="AE21" s="137" t="s">
        <v>26</v>
      </c>
      <c r="AF21" s="135" t="s">
        <v>26</v>
      </c>
      <c r="AG21" s="136" t="s">
        <v>26</v>
      </c>
      <c r="AH21" s="136" t="s">
        <v>26</v>
      </c>
      <c r="AI21" s="137" t="s">
        <v>26</v>
      </c>
      <c r="AJ21" s="135" t="s">
        <v>25</v>
      </c>
      <c r="AK21" s="136" t="s">
        <v>25</v>
      </c>
      <c r="AL21" s="136" t="s">
        <v>25</v>
      </c>
      <c r="AM21" s="137" t="s">
        <v>26</v>
      </c>
      <c r="AN21" s="135" t="s">
        <v>26</v>
      </c>
      <c r="AO21" s="136" t="s">
        <v>26</v>
      </c>
      <c r="AP21" s="136" t="s">
        <v>26</v>
      </c>
      <c r="AQ21" s="137" t="s">
        <v>26</v>
      </c>
      <c r="AR21" s="135" t="s">
        <v>26</v>
      </c>
      <c r="AS21" s="136" t="s">
        <v>26</v>
      </c>
      <c r="AT21" s="136" t="s">
        <v>26</v>
      </c>
      <c r="AU21" s="137" t="s">
        <v>26</v>
      </c>
      <c r="AV21" s="245" t="s">
        <v>24</v>
      </c>
      <c r="AW21" s="136" t="s">
        <v>26</v>
      </c>
      <c r="AX21" s="136" t="s">
        <v>26</v>
      </c>
      <c r="AY21" s="137" t="s">
        <v>26</v>
      </c>
      <c r="AZ21" s="135" t="s">
        <v>28</v>
      </c>
      <c r="BA21" s="136" t="s">
        <v>28</v>
      </c>
      <c r="BB21" s="136" t="s">
        <v>82</v>
      </c>
      <c r="BC21" s="137"/>
      <c r="BD21" s="135"/>
      <c r="BE21" s="136"/>
      <c r="BF21" s="136"/>
      <c r="BG21" s="137"/>
      <c r="BH21" s="135"/>
      <c r="BI21" s="136"/>
      <c r="BJ21" s="136"/>
      <c r="BK21" s="137"/>
      <c r="BL21" s="135"/>
      <c r="BM21" s="136"/>
      <c r="BN21" s="136"/>
      <c r="BO21" s="137"/>
      <c r="BP21" s="135"/>
      <c r="BQ21" s="136"/>
      <c r="BR21" s="136"/>
      <c r="BS21" s="137"/>
      <c r="BT21" s="135"/>
      <c r="BU21" s="136"/>
      <c r="BV21" s="136"/>
      <c r="BW21" s="137"/>
      <c r="BX21" s="135"/>
      <c r="BY21" s="136"/>
      <c r="BZ21" s="136"/>
      <c r="CA21" s="137"/>
      <c r="CB21" s="135"/>
      <c r="CC21" s="136"/>
      <c r="CD21" s="136"/>
      <c r="CE21" s="137"/>
      <c r="CF21" s="430"/>
      <c r="CG21" s="431"/>
      <c r="CH21" s="431"/>
      <c r="CI21" s="432"/>
      <c r="CJ21" s="430"/>
      <c r="CK21" s="431"/>
      <c r="CL21" s="431"/>
      <c r="CM21" s="432"/>
      <c r="CN21" s="436">
        <f t="shared" si="1"/>
        <v>0</v>
      </c>
      <c r="CO21" s="436"/>
      <c r="CP21" s="436"/>
      <c r="CQ21" s="436"/>
      <c r="CR21" s="436"/>
      <c r="CS21" s="436"/>
    </row>
    <row r="22" spans="1:97" customFormat="1" x14ac:dyDescent="0.35">
      <c r="A22" s="212">
        <v>1.1111111111111112E-2</v>
      </c>
      <c r="B22" s="95">
        <f t="shared" si="0"/>
        <v>0.29166666666925367</v>
      </c>
      <c r="C22" s="214" t="str">
        <f>IF(ISNA(VLOOKUP(D22,[2]listing!$A$1:$E$80,4,FALSE)),"NN",VLOOKUP(D22,[2]listing!$A$1:$E$80,4,FALSE))</f>
        <v>NN</v>
      </c>
      <c r="D22" s="245"/>
      <c r="E22" s="300">
        <v>36526.490277777775</v>
      </c>
      <c r="F22" s="298">
        <v>36526.8125</v>
      </c>
      <c r="G22" s="299">
        <v>4.1666666666666664E-2</v>
      </c>
      <c r="H22" s="222" t="str" cm="1">
        <f t="array" ref="H22">IF(SUMPRODUCT(--ISNUMBER(SEARCH(BOUTIQUES,D22))) &gt;0, "XC",IF(ISNUMBER(SEARCH("pool",D22)),"P",IF(ISNUMBER(SEARCH("int",D22)),"I",IF(ISNUMBER(SEARCH("HAP",$G$1))," "))))</f>
        <v xml:space="preserve"> </v>
      </c>
      <c r="I22" s="243"/>
      <c r="J22" s="136"/>
      <c r="K22" s="137"/>
      <c r="L22" s="135"/>
      <c r="M22" s="136"/>
      <c r="N22" s="136"/>
      <c r="O22" s="137"/>
      <c r="P22" s="135"/>
      <c r="Q22" s="136"/>
      <c r="R22" s="136"/>
      <c r="S22" s="137"/>
      <c r="T22" s="135"/>
      <c r="U22" s="136"/>
      <c r="V22" s="136" t="s">
        <v>83</v>
      </c>
      <c r="W22" s="246" t="s">
        <v>26</v>
      </c>
      <c r="X22" s="229" t="s">
        <v>26</v>
      </c>
      <c r="Y22" s="227" t="s">
        <v>26</v>
      </c>
      <c r="Z22" s="227" t="s">
        <v>26</v>
      </c>
      <c r="AA22" s="228" t="s">
        <v>26</v>
      </c>
      <c r="AB22" s="229" t="s">
        <v>26</v>
      </c>
      <c r="AC22" s="227" t="s">
        <v>26</v>
      </c>
      <c r="AD22" s="227" t="s">
        <v>26</v>
      </c>
      <c r="AE22" s="228" t="s">
        <v>26</v>
      </c>
      <c r="AF22" s="229" t="s">
        <v>26</v>
      </c>
      <c r="AG22" s="227" t="s">
        <v>26</v>
      </c>
      <c r="AH22" s="227" t="s">
        <v>26</v>
      </c>
      <c r="AI22" s="228" t="s">
        <v>26</v>
      </c>
      <c r="AJ22" s="135" t="s">
        <v>25</v>
      </c>
      <c r="AK22" s="136" t="s">
        <v>25</v>
      </c>
      <c r="AL22" s="136" t="s">
        <v>25</v>
      </c>
      <c r="AM22" s="137" t="s">
        <v>26</v>
      </c>
      <c r="AN22" s="135" t="s">
        <v>26</v>
      </c>
      <c r="AO22" s="136" t="s">
        <v>26</v>
      </c>
      <c r="AP22" s="136" t="s">
        <v>26</v>
      </c>
      <c r="AQ22" s="137" t="s">
        <v>26</v>
      </c>
      <c r="AR22" s="135" t="s">
        <v>26</v>
      </c>
      <c r="AS22" s="136" t="s">
        <v>26</v>
      </c>
      <c r="AT22" s="136" t="s">
        <v>26</v>
      </c>
      <c r="AU22" s="137" t="s">
        <v>26</v>
      </c>
      <c r="AV22" s="245" t="s">
        <v>24</v>
      </c>
      <c r="AW22" s="136" t="s">
        <v>26</v>
      </c>
      <c r="AX22" s="136" t="s">
        <v>26</v>
      </c>
      <c r="AY22" s="137" t="s">
        <v>26</v>
      </c>
      <c r="AZ22" s="135" t="s">
        <v>28</v>
      </c>
      <c r="BA22" s="136" t="s">
        <v>28</v>
      </c>
      <c r="BB22" s="136" t="s">
        <v>82</v>
      </c>
      <c r="BC22" s="137"/>
      <c r="BD22" s="135"/>
      <c r="BE22" s="136"/>
      <c r="BF22" s="136"/>
      <c r="BG22" s="137"/>
      <c r="BH22" s="135"/>
      <c r="BI22" s="136"/>
      <c r="BJ22" s="136"/>
      <c r="BK22" s="137"/>
      <c r="BL22" s="135"/>
      <c r="BM22" s="136"/>
      <c r="BN22" s="136"/>
      <c r="BO22" s="137"/>
      <c r="BP22" s="135"/>
      <c r="BQ22" s="136"/>
      <c r="BR22" s="136"/>
      <c r="BS22" s="137"/>
      <c r="BT22" s="135"/>
      <c r="BU22" s="136"/>
      <c r="BV22" s="136"/>
      <c r="BW22" s="137"/>
      <c r="BX22" s="135"/>
      <c r="BY22" s="136"/>
      <c r="BZ22" s="136"/>
      <c r="CA22" s="137"/>
      <c r="CB22" s="135"/>
      <c r="CC22" s="136"/>
      <c r="CD22" s="136"/>
      <c r="CE22" s="137"/>
      <c r="CF22" s="416"/>
      <c r="CG22" s="417"/>
      <c r="CH22" s="417"/>
      <c r="CI22" s="418"/>
      <c r="CJ22" s="430"/>
      <c r="CK22" s="431"/>
      <c r="CL22" s="431"/>
      <c r="CM22" s="432"/>
      <c r="CN22" s="436">
        <f t="shared" si="1"/>
        <v>0</v>
      </c>
      <c r="CO22" s="436"/>
      <c r="CP22" s="436"/>
      <c r="CQ22" s="436"/>
      <c r="CR22" s="436"/>
      <c r="CS22" s="436"/>
    </row>
    <row r="23" spans="1:97" customFormat="1" x14ac:dyDescent="0.35">
      <c r="A23" s="212">
        <v>1.1111111111111112E-2</v>
      </c>
      <c r="B23" s="95">
        <f t="shared" si="0"/>
        <v>0.29166666666197771</v>
      </c>
      <c r="C23" s="214" t="str">
        <f>IF(ISNA(VLOOKUP(D23,[2]listing!$A$1:$E$80,4,FALSE)),"NN",VLOOKUP(D23,[2]listing!$A$1:$E$80,4,FALSE))</f>
        <v>NN</v>
      </c>
      <c r="D23" s="245"/>
      <c r="E23" s="302">
        <v>36526.583333333336</v>
      </c>
      <c r="F23" s="298">
        <v>36526.905555555553</v>
      </c>
      <c r="G23" s="299">
        <v>4.1666666666666664E-2</v>
      </c>
      <c r="H23" s="222" t="str" cm="1">
        <f t="array" ref="H23">IF(SUMPRODUCT(--ISNUMBER(SEARCH(BOUTIQUES,D23))) &gt;0, "XC",IF(ISNUMBER(SEARCH("pool",D23)),"P",IF(ISNUMBER(SEARCH("int",D23)),"I",IF(ISNUMBER(SEARCH("HAP",$G$1))," "))))</f>
        <v xml:space="preserve"> </v>
      </c>
      <c r="I23" s="243"/>
      <c r="J23" s="136"/>
      <c r="K23" s="137"/>
      <c r="L23" s="135"/>
      <c r="M23" s="136"/>
      <c r="N23" s="136"/>
      <c r="O23" s="137"/>
      <c r="P23" s="135"/>
      <c r="Q23" s="136"/>
      <c r="R23" s="136"/>
      <c r="S23" s="137"/>
      <c r="T23" s="135"/>
      <c r="U23" s="136"/>
      <c r="V23" s="136"/>
      <c r="W23" s="137"/>
      <c r="X23" s="135"/>
      <c r="Y23" s="136"/>
      <c r="Z23" s="136"/>
      <c r="AA23" s="137"/>
      <c r="AB23" s="135"/>
      <c r="AC23" s="136"/>
      <c r="AD23" s="136"/>
      <c r="AE23" s="137" t="s">
        <v>83</v>
      </c>
      <c r="AF23" s="244" t="s">
        <v>26</v>
      </c>
      <c r="AG23" s="136" t="s">
        <v>26</v>
      </c>
      <c r="AH23" s="136" t="s">
        <v>26</v>
      </c>
      <c r="AI23" s="137" t="s">
        <v>26</v>
      </c>
      <c r="AJ23" s="229">
        <v>12</v>
      </c>
      <c r="AK23" s="227">
        <v>12</v>
      </c>
      <c r="AL23" s="227">
        <v>12</v>
      </c>
      <c r="AM23" s="228">
        <v>12</v>
      </c>
      <c r="AN23" s="229">
        <v>12</v>
      </c>
      <c r="AO23" s="227">
        <v>12</v>
      </c>
      <c r="AP23" s="227">
        <v>12</v>
      </c>
      <c r="AQ23" s="228">
        <v>12</v>
      </c>
      <c r="AR23" s="229" t="s">
        <v>25</v>
      </c>
      <c r="AS23" s="227" t="s">
        <v>25</v>
      </c>
      <c r="AT23" s="227" t="s">
        <v>25</v>
      </c>
      <c r="AU23" s="228" t="s">
        <v>26</v>
      </c>
      <c r="AV23" s="135">
        <v>26</v>
      </c>
      <c r="AW23" s="136">
        <v>26</v>
      </c>
      <c r="AX23" s="136">
        <v>26</v>
      </c>
      <c r="AY23" s="137">
        <v>26</v>
      </c>
      <c r="AZ23" s="135">
        <v>26</v>
      </c>
      <c r="BA23" s="136">
        <v>26</v>
      </c>
      <c r="BB23" s="136">
        <v>26</v>
      </c>
      <c r="BC23" s="137">
        <v>26</v>
      </c>
      <c r="BD23" s="135">
        <v>26</v>
      </c>
      <c r="BE23" s="136">
        <v>26</v>
      </c>
      <c r="BF23" s="136">
        <v>26</v>
      </c>
      <c r="BG23" s="137">
        <v>26</v>
      </c>
      <c r="BH23" s="229" t="s">
        <v>24</v>
      </c>
      <c r="BI23" s="136" t="s">
        <v>28</v>
      </c>
      <c r="BJ23" s="136" t="s">
        <v>28</v>
      </c>
      <c r="BK23" s="137" t="s">
        <v>82</v>
      </c>
      <c r="BL23" s="135"/>
      <c r="BM23" s="136"/>
      <c r="BN23" s="136"/>
      <c r="BO23" s="137"/>
      <c r="BP23" s="135"/>
      <c r="BQ23" s="136"/>
      <c r="BR23" s="136"/>
      <c r="BS23" s="137"/>
      <c r="BT23" s="135"/>
      <c r="BU23" s="136"/>
      <c r="BV23" s="136"/>
      <c r="BW23" s="137"/>
      <c r="BX23" s="135"/>
      <c r="BY23" s="136"/>
      <c r="BZ23" s="136"/>
      <c r="CA23" s="137"/>
      <c r="CB23" s="135"/>
      <c r="CC23" s="136"/>
      <c r="CD23" s="136"/>
      <c r="CE23" s="137"/>
      <c r="CF23" s="430"/>
      <c r="CG23" s="431"/>
      <c r="CH23" s="431"/>
      <c r="CI23" s="432"/>
      <c r="CJ23" s="430"/>
      <c r="CK23" s="431"/>
      <c r="CL23" s="431"/>
      <c r="CM23" s="432"/>
      <c r="CN23" s="436">
        <f t="shared" si="1"/>
        <v>0</v>
      </c>
      <c r="CO23" s="436"/>
      <c r="CP23" s="436"/>
      <c r="CQ23" s="436"/>
      <c r="CR23" s="436"/>
      <c r="CS23" s="436"/>
    </row>
    <row r="24" spans="1:97" customFormat="1" x14ac:dyDescent="0.35">
      <c r="A24" s="212">
        <v>1.1111111111111112E-2</v>
      </c>
      <c r="B24" s="95">
        <f t="shared" si="0"/>
        <v>0.29166666666197771</v>
      </c>
      <c r="C24" s="214" t="str">
        <f>IF(ISNA(VLOOKUP(D24,[2]listing!$A$1:$E$80,4,FALSE)),"NN",VLOOKUP(D24,[2]listing!$A$1:$E$80,4,FALSE))</f>
        <v>NN</v>
      </c>
      <c r="D24" s="290"/>
      <c r="E24" s="302">
        <v>36526.583333333336</v>
      </c>
      <c r="F24" s="298">
        <v>36526.905555555553</v>
      </c>
      <c r="G24" s="299">
        <v>4.1666666666666664E-2</v>
      </c>
      <c r="H24" s="222" t="str" cm="1">
        <f t="array" ref="H24">IF(SUMPRODUCT(--ISNUMBER(SEARCH(BOUTIQUES,D24))) &gt;0, "XC",IF(ISNUMBER(SEARCH("pool",D24)),"P",IF(ISNUMBER(SEARCH("int",D24)),"I",IF(ISNUMBER(SEARCH("HAP",$G$1))," "))))</f>
        <v xml:space="preserve"> </v>
      </c>
      <c r="I24" s="243"/>
      <c r="J24" s="136"/>
      <c r="K24" s="137"/>
      <c r="L24" s="135"/>
      <c r="M24" s="136"/>
      <c r="N24" s="136"/>
      <c r="O24" s="137"/>
      <c r="P24" s="135"/>
      <c r="Q24" s="136"/>
      <c r="R24" s="136"/>
      <c r="S24" s="137"/>
      <c r="T24" s="135"/>
      <c r="U24" s="136"/>
      <c r="V24" s="136"/>
      <c r="W24" s="137"/>
      <c r="X24" s="135"/>
      <c r="Y24" s="136"/>
      <c r="Z24" s="136"/>
      <c r="AA24" s="137"/>
      <c r="AB24" s="135"/>
      <c r="AC24" s="136"/>
      <c r="AD24" s="136"/>
      <c r="AE24" s="228" t="s">
        <v>83</v>
      </c>
      <c r="AF24" s="247" t="s">
        <v>26</v>
      </c>
      <c r="AG24" s="136" t="s">
        <v>26</v>
      </c>
      <c r="AH24" s="136" t="s">
        <v>26</v>
      </c>
      <c r="AI24" s="137" t="s">
        <v>26</v>
      </c>
      <c r="AJ24" s="229">
        <v>11</v>
      </c>
      <c r="AK24" s="227">
        <v>11</v>
      </c>
      <c r="AL24" s="227">
        <v>11</v>
      </c>
      <c r="AM24" s="228">
        <v>11</v>
      </c>
      <c r="AN24" s="229">
        <v>11</v>
      </c>
      <c r="AO24" s="227">
        <v>11</v>
      </c>
      <c r="AP24" s="227">
        <v>11</v>
      </c>
      <c r="AQ24" s="228">
        <v>11</v>
      </c>
      <c r="AR24" s="229" t="s">
        <v>25</v>
      </c>
      <c r="AS24" s="227" t="s">
        <v>25</v>
      </c>
      <c r="AT24" s="227" t="s">
        <v>25</v>
      </c>
      <c r="AU24" s="228" t="s">
        <v>26</v>
      </c>
      <c r="AV24" s="135">
        <v>30</v>
      </c>
      <c r="AW24" s="136">
        <v>30</v>
      </c>
      <c r="AX24" s="136">
        <v>30</v>
      </c>
      <c r="AY24" s="137">
        <v>30</v>
      </c>
      <c r="AZ24" s="135">
        <v>30</v>
      </c>
      <c r="BA24" s="136">
        <v>30</v>
      </c>
      <c r="BB24" s="136">
        <v>30</v>
      </c>
      <c r="BC24" s="137">
        <v>30</v>
      </c>
      <c r="BD24" s="135">
        <v>30</v>
      </c>
      <c r="BE24" s="136">
        <v>30</v>
      </c>
      <c r="BF24" s="136">
        <v>30</v>
      </c>
      <c r="BG24" s="137">
        <v>30</v>
      </c>
      <c r="BH24" s="229" t="s">
        <v>24</v>
      </c>
      <c r="BI24" s="136" t="s">
        <v>28</v>
      </c>
      <c r="BJ24" s="136" t="s">
        <v>28</v>
      </c>
      <c r="BK24" s="137" t="s">
        <v>82</v>
      </c>
      <c r="BL24" s="135"/>
      <c r="BM24" s="136"/>
      <c r="BN24" s="136"/>
      <c r="BO24" s="137"/>
      <c r="BP24" s="135"/>
      <c r="BQ24" s="136"/>
      <c r="BR24" s="136"/>
      <c r="BS24" s="137"/>
      <c r="BT24" s="135"/>
      <c r="BU24" s="136"/>
      <c r="BV24" s="136"/>
      <c r="BW24" s="137"/>
      <c r="BX24" s="135"/>
      <c r="BY24" s="136"/>
      <c r="BZ24" s="136"/>
      <c r="CA24" s="137"/>
      <c r="CB24" s="135"/>
      <c r="CC24" s="136"/>
      <c r="CD24" s="136"/>
      <c r="CE24" s="137"/>
      <c r="CF24" s="416"/>
      <c r="CG24" s="417"/>
      <c r="CH24" s="417"/>
      <c r="CI24" s="418"/>
      <c r="CJ24" s="416"/>
      <c r="CK24" s="417"/>
      <c r="CL24" s="417"/>
      <c r="CM24" s="418"/>
      <c r="CN24" s="436">
        <f t="shared" si="1"/>
        <v>0</v>
      </c>
      <c r="CO24" s="436"/>
      <c r="CP24" s="436"/>
      <c r="CQ24" s="436"/>
      <c r="CR24" s="436"/>
      <c r="CS24" s="436"/>
    </row>
    <row r="25" spans="1:97" customFormat="1" x14ac:dyDescent="0.35">
      <c r="A25" s="212">
        <v>1.1111111111111112E-2</v>
      </c>
      <c r="B25" s="95">
        <f t="shared" si="0"/>
        <v>0.29166666666197771</v>
      </c>
      <c r="C25" s="214" t="str">
        <f>IF(ISNA(VLOOKUP(D25,[2]listing!$A$1:$E$80,4,FALSE)),"NN",VLOOKUP(D25,[2]listing!$A$1:$E$80,4,FALSE))</f>
        <v>NN</v>
      </c>
      <c r="D25" s="245"/>
      <c r="E25" s="302">
        <v>36526.583333333336</v>
      </c>
      <c r="F25" s="298">
        <v>36526.905555555553</v>
      </c>
      <c r="G25" s="299">
        <v>4.1666666666666664E-2</v>
      </c>
      <c r="H25" s="222" t="str" cm="1">
        <f t="array" ref="H25">IF(SUMPRODUCT(--ISNUMBER(SEARCH(BOUTIQUES,D25))) &gt;0, "XC",IF(ISNUMBER(SEARCH("pool",D25)),"P",IF(ISNUMBER(SEARCH("int",D25)),"I",IF(ISNUMBER(SEARCH("HAP",$G$1))," "))))</f>
        <v xml:space="preserve"> </v>
      </c>
      <c r="I25" s="243"/>
      <c r="J25" s="136"/>
      <c r="K25" s="137"/>
      <c r="L25" s="135"/>
      <c r="M25" s="136"/>
      <c r="N25" s="136"/>
      <c r="O25" s="137"/>
      <c r="P25" s="135"/>
      <c r="Q25" s="136"/>
      <c r="R25" s="136"/>
      <c r="S25" s="137"/>
      <c r="T25" s="135"/>
      <c r="U25" s="136"/>
      <c r="V25" s="136"/>
      <c r="W25" s="137"/>
      <c r="X25" s="135"/>
      <c r="Y25" s="136"/>
      <c r="Z25" s="136"/>
      <c r="AA25" s="137"/>
      <c r="AB25" s="135"/>
      <c r="AC25" s="136"/>
      <c r="AD25" s="136"/>
      <c r="AE25" s="228" t="s">
        <v>83</v>
      </c>
      <c r="AF25" s="247" t="s">
        <v>26</v>
      </c>
      <c r="AG25" s="136" t="s">
        <v>26</v>
      </c>
      <c r="AH25" s="136" t="s">
        <v>26</v>
      </c>
      <c r="AI25" s="137" t="s">
        <v>26</v>
      </c>
      <c r="AJ25" s="229">
        <v>23</v>
      </c>
      <c r="AK25" s="227">
        <v>23</v>
      </c>
      <c r="AL25" s="227">
        <v>23</v>
      </c>
      <c r="AM25" s="228">
        <v>23</v>
      </c>
      <c r="AN25" s="229">
        <v>23</v>
      </c>
      <c r="AO25" s="227">
        <v>23</v>
      </c>
      <c r="AP25" s="227">
        <v>23</v>
      </c>
      <c r="AQ25" s="228">
        <v>23</v>
      </c>
      <c r="AR25" s="229" t="s">
        <v>25</v>
      </c>
      <c r="AS25" s="227" t="s">
        <v>25</v>
      </c>
      <c r="AT25" s="227" t="s">
        <v>25</v>
      </c>
      <c r="AU25" s="228" t="s">
        <v>26</v>
      </c>
      <c r="AV25" s="135">
        <v>37</v>
      </c>
      <c r="AW25" s="136">
        <v>37</v>
      </c>
      <c r="AX25" s="136">
        <v>37</v>
      </c>
      <c r="AY25" s="137">
        <v>37</v>
      </c>
      <c r="AZ25" s="135">
        <v>37</v>
      </c>
      <c r="BA25" s="136">
        <v>37</v>
      </c>
      <c r="BB25" s="136">
        <v>37</v>
      </c>
      <c r="BC25" s="137">
        <v>37</v>
      </c>
      <c r="BD25" s="135">
        <v>37</v>
      </c>
      <c r="BE25" s="136">
        <v>37</v>
      </c>
      <c r="BF25" s="136">
        <v>37</v>
      </c>
      <c r="BG25" s="137">
        <v>37</v>
      </c>
      <c r="BH25" s="229" t="s">
        <v>24</v>
      </c>
      <c r="BI25" s="136" t="s">
        <v>28</v>
      </c>
      <c r="BJ25" s="136" t="s">
        <v>28</v>
      </c>
      <c r="BK25" s="137" t="s">
        <v>82</v>
      </c>
      <c r="BL25" s="135"/>
      <c r="BM25" s="136"/>
      <c r="BN25" s="136"/>
      <c r="BO25" s="137"/>
      <c r="BP25" s="135"/>
      <c r="BQ25" s="136"/>
      <c r="BR25" s="136"/>
      <c r="BS25" s="137"/>
      <c r="BT25" s="135"/>
      <c r="BU25" s="136"/>
      <c r="BV25" s="136"/>
      <c r="BW25" s="137"/>
      <c r="BX25" s="135"/>
      <c r="BY25" s="136"/>
      <c r="BZ25" s="136"/>
      <c r="CA25" s="137"/>
      <c r="CB25" s="135"/>
      <c r="CC25" s="136"/>
      <c r="CD25" s="136"/>
      <c r="CE25" s="137"/>
      <c r="CF25" s="416"/>
      <c r="CG25" s="417"/>
      <c r="CH25" s="417"/>
      <c r="CI25" s="418"/>
      <c r="CJ25" s="430"/>
      <c r="CK25" s="431"/>
      <c r="CL25" s="431"/>
      <c r="CM25" s="432"/>
      <c r="CN25" s="436">
        <f t="shared" si="1"/>
        <v>0</v>
      </c>
      <c r="CO25" s="436"/>
      <c r="CP25" s="436"/>
      <c r="CQ25" s="436"/>
      <c r="CR25" s="436"/>
      <c r="CS25" s="436"/>
    </row>
    <row r="26" spans="1:97" customFormat="1" x14ac:dyDescent="0.35">
      <c r="A26" s="212">
        <v>1.1111111111111112E-2</v>
      </c>
      <c r="B26" s="95">
        <f t="shared" si="0"/>
        <v>0.29166666666197771</v>
      </c>
      <c r="C26" s="214" t="str">
        <f>IF(ISNA(VLOOKUP(D26,[2]listing!$A$1:$E$80,4,FALSE)),"NN",VLOOKUP(D26,[2]listing!$A$1:$E$80,4,FALSE))</f>
        <v>NN</v>
      </c>
      <c r="D26" s="245"/>
      <c r="E26" s="302">
        <v>36526.583333333336</v>
      </c>
      <c r="F26" s="298">
        <v>36526.905555555553</v>
      </c>
      <c r="G26" s="299">
        <v>4.1666666666666664E-2</v>
      </c>
      <c r="H26" s="222" t="str" cm="1">
        <f t="array" ref="H26">IF(SUMPRODUCT(--ISNUMBER(SEARCH(BOUTIQUES,D26))) &gt;0, "XC",IF(ISNUMBER(SEARCH("pool",D26)),"P",IF(ISNUMBER(SEARCH("int",D26)),"I",IF(ISNUMBER(SEARCH("HAP",$G$1))," "))))</f>
        <v xml:space="preserve"> </v>
      </c>
      <c r="I26" s="243"/>
      <c r="J26" s="136"/>
      <c r="K26" s="137"/>
      <c r="L26" s="135"/>
      <c r="M26" s="136"/>
      <c r="N26" s="136"/>
      <c r="O26" s="137"/>
      <c r="P26" s="135"/>
      <c r="Q26" s="136"/>
      <c r="R26" s="136"/>
      <c r="S26" s="137"/>
      <c r="T26" s="135"/>
      <c r="U26" s="136"/>
      <c r="V26" s="136"/>
      <c r="W26" s="137"/>
      <c r="X26" s="135"/>
      <c r="Y26" s="136"/>
      <c r="Z26" s="136"/>
      <c r="AA26" s="137"/>
      <c r="AB26" s="135"/>
      <c r="AC26" s="136"/>
      <c r="AD26" s="136"/>
      <c r="AE26" s="137" t="s">
        <v>83</v>
      </c>
      <c r="AF26" s="244" t="s">
        <v>26</v>
      </c>
      <c r="AG26" s="136" t="s">
        <v>26</v>
      </c>
      <c r="AH26" s="136" t="s">
        <v>26</v>
      </c>
      <c r="AI26" s="137" t="s">
        <v>26</v>
      </c>
      <c r="AJ26" s="135">
        <v>35</v>
      </c>
      <c r="AK26" s="136">
        <v>35</v>
      </c>
      <c r="AL26" s="136">
        <v>35</v>
      </c>
      <c r="AM26" s="137">
        <v>35</v>
      </c>
      <c r="AN26" s="135">
        <v>35</v>
      </c>
      <c r="AO26" s="136">
        <v>35</v>
      </c>
      <c r="AP26" s="136">
        <v>35</v>
      </c>
      <c r="AQ26" s="137">
        <v>35</v>
      </c>
      <c r="AR26" s="229" t="s">
        <v>25</v>
      </c>
      <c r="AS26" s="227" t="s">
        <v>25</v>
      </c>
      <c r="AT26" s="227" t="s">
        <v>25</v>
      </c>
      <c r="AU26" s="228" t="s">
        <v>26</v>
      </c>
      <c r="AV26" s="135">
        <v>12</v>
      </c>
      <c r="AW26" s="136">
        <v>12</v>
      </c>
      <c r="AX26" s="136">
        <v>12</v>
      </c>
      <c r="AY26" s="137">
        <v>12</v>
      </c>
      <c r="AZ26" s="135">
        <v>12</v>
      </c>
      <c r="BA26" s="136">
        <v>12</v>
      </c>
      <c r="BB26" s="136">
        <v>12</v>
      </c>
      <c r="BC26" s="137">
        <v>12</v>
      </c>
      <c r="BD26" s="135">
        <v>12</v>
      </c>
      <c r="BE26" s="136">
        <v>12</v>
      </c>
      <c r="BF26" s="136">
        <v>12</v>
      </c>
      <c r="BG26" s="137">
        <v>12</v>
      </c>
      <c r="BH26" s="229" t="s">
        <v>24</v>
      </c>
      <c r="BI26" s="136" t="s">
        <v>28</v>
      </c>
      <c r="BJ26" s="136" t="s">
        <v>28</v>
      </c>
      <c r="BK26" s="137" t="s">
        <v>82</v>
      </c>
      <c r="BL26" s="135"/>
      <c r="BM26" s="136"/>
      <c r="BN26" s="136"/>
      <c r="BO26" s="137"/>
      <c r="BP26" s="135"/>
      <c r="BQ26" s="136"/>
      <c r="BR26" s="136"/>
      <c r="BS26" s="137"/>
      <c r="BT26" s="135"/>
      <c r="BU26" s="136"/>
      <c r="BV26" s="136"/>
      <c r="BW26" s="137"/>
      <c r="BX26" s="135"/>
      <c r="BY26" s="136"/>
      <c r="BZ26" s="136"/>
      <c r="CA26" s="137"/>
      <c r="CB26" s="135"/>
      <c r="CC26" s="136"/>
      <c r="CD26" s="136"/>
      <c r="CE26" s="137"/>
      <c r="CF26" s="416"/>
      <c r="CG26" s="417"/>
      <c r="CH26" s="417"/>
      <c r="CI26" s="418"/>
      <c r="CJ26" s="430"/>
      <c r="CK26" s="431"/>
      <c r="CL26" s="431"/>
      <c r="CM26" s="432"/>
      <c r="CN26" s="436">
        <f t="shared" si="1"/>
        <v>0</v>
      </c>
      <c r="CO26" s="436"/>
      <c r="CP26" s="436"/>
      <c r="CQ26" s="436"/>
      <c r="CR26" s="436"/>
      <c r="CS26" s="436"/>
    </row>
    <row r="27" spans="1:97" customFormat="1" x14ac:dyDescent="0.35">
      <c r="A27" s="212">
        <v>1.1111111111111112E-2</v>
      </c>
      <c r="B27" s="95">
        <f t="shared" si="0"/>
        <v>0.29166666666197771</v>
      </c>
      <c r="C27" s="214" t="str">
        <f>IF(ISNA(VLOOKUP(D27,[2]listing!$A$1:$E$80,4,FALSE)),"NN",VLOOKUP(D27,[2]listing!$A$1:$E$80,4,FALSE))</f>
        <v>NN</v>
      </c>
      <c r="D27" s="245"/>
      <c r="E27" s="302">
        <v>36526.583333333336</v>
      </c>
      <c r="F27" s="298">
        <v>36526.905555555553</v>
      </c>
      <c r="G27" s="299">
        <v>4.1666666666666664E-2</v>
      </c>
      <c r="H27" s="222" t="str" cm="1">
        <f t="array" ref="H27">IF(SUMPRODUCT(--ISNUMBER(SEARCH(BOUTIQUES,D27))) &gt;0, "XC",IF(ISNUMBER(SEARCH("pool",D27)),"P",IF(ISNUMBER(SEARCH("int",D27)),"I",IF(ISNUMBER(SEARCH("HAP",$G$1))," "))))</f>
        <v xml:space="preserve"> </v>
      </c>
      <c r="I27" s="243"/>
      <c r="J27" s="136"/>
      <c r="K27" s="137"/>
      <c r="L27" s="135"/>
      <c r="M27" s="136"/>
      <c r="N27" s="136"/>
      <c r="O27" s="137"/>
      <c r="P27" s="135"/>
      <c r="Q27" s="136"/>
      <c r="R27" s="136"/>
      <c r="S27" s="137"/>
      <c r="T27" s="135"/>
      <c r="U27" s="136"/>
      <c r="V27" s="136"/>
      <c r="W27" s="137"/>
      <c r="X27" s="135"/>
      <c r="Y27" s="136"/>
      <c r="Z27" s="136"/>
      <c r="AA27" s="137"/>
      <c r="AB27" s="135"/>
      <c r="AC27" s="136"/>
      <c r="AD27" s="136"/>
      <c r="AE27" s="137" t="s">
        <v>83</v>
      </c>
      <c r="AF27" s="244" t="s">
        <v>26</v>
      </c>
      <c r="AG27" s="136" t="s">
        <v>26</v>
      </c>
      <c r="AH27" s="136" t="s">
        <v>26</v>
      </c>
      <c r="AI27" s="137" t="s">
        <v>26</v>
      </c>
      <c r="AJ27" s="135">
        <v>37</v>
      </c>
      <c r="AK27" s="136">
        <v>37</v>
      </c>
      <c r="AL27" s="136">
        <v>37</v>
      </c>
      <c r="AM27" s="137">
        <v>37</v>
      </c>
      <c r="AN27" s="135">
        <v>37</v>
      </c>
      <c r="AO27" s="136">
        <v>37</v>
      </c>
      <c r="AP27" s="136">
        <v>37</v>
      </c>
      <c r="AQ27" s="137">
        <v>37</v>
      </c>
      <c r="AR27" s="229" t="s">
        <v>25</v>
      </c>
      <c r="AS27" s="227" t="s">
        <v>25</v>
      </c>
      <c r="AT27" s="227" t="s">
        <v>25</v>
      </c>
      <c r="AU27" s="228" t="s">
        <v>26</v>
      </c>
      <c r="AV27" s="135">
        <v>11</v>
      </c>
      <c r="AW27" s="136">
        <v>11</v>
      </c>
      <c r="AX27" s="136">
        <v>11</v>
      </c>
      <c r="AY27" s="137">
        <v>11</v>
      </c>
      <c r="AZ27" s="135">
        <v>11</v>
      </c>
      <c r="BA27" s="136">
        <v>11</v>
      </c>
      <c r="BB27" s="136">
        <v>11</v>
      </c>
      <c r="BC27" s="137">
        <v>11</v>
      </c>
      <c r="BD27" s="135">
        <v>11</v>
      </c>
      <c r="BE27" s="136">
        <v>11</v>
      </c>
      <c r="BF27" s="136">
        <v>11</v>
      </c>
      <c r="BG27" s="137">
        <v>11</v>
      </c>
      <c r="BH27" s="229" t="s">
        <v>24</v>
      </c>
      <c r="BI27" s="136" t="s">
        <v>28</v>
      </c>
      <c r="BJ27" s="136" t="s">
        <v>28</v>
      </c>
      <c r="BK27" s="137" t="s">
        <v>82</v>
      </c>
      <c r="BL27" s="135"/>
      <c r="BM27" s="136"/>
      <c r="BN27" s="136"/>
      <c r="BO27" s="137"/>
      <c r="BP27" s="135"/>
      <c r="BQ27" s="136"/>
      <c r="BR27" s="136"/>
      <c r="BS27" s="137"/>
      <c r="BT27" s="135"/>
      <c r="BU27" s="136"/>
      <c r="BV27" s="136"/>
      <c r="BW27" s="137"/>
      <c r="BX27" s="135"/>
      <c r="BY27" s="136"/>
      <c r="BZ27" s="136"/>
      <c r="CA27" s="137"/>
      <c r="CB27" s="135"/>
      <c r="CC27" s="136"/>
      <c r="CD27" s="136"/>
      <c r="CE27" s="137"/>
      <c r="CF27" s="416"/>
      <c r="CG27" s="417"/>
      <c r="CH27" s="417"/>
      <c r="CI27" s="418"/>
      <c r="CJ27" s="430"/>
      <c r="CK27" s="431"/>
      <c r="CL27" s="431"/>
      <c r="CM27" s="432"/>
      <c r="CN27" s="436">
        <f t="shared" si="1"/>
        <v>0</v>
      </c>
      <c r="CO27" s="436"/>
      <c r="CP27" s="436"/>
      <c r="CQ27" s="436"/>
      <c r="CR27" s="436"/>
      <c r="CS27" s="436"/>
    </row>
    <row r="28" spans="1:97" customFormat="1" x14ac:dyDescent="0.35">
      <c r="A28" s="212">
        <v>1.1111111111111112E-2</v>
      </c>
      <c r="B28" s="95">
        <f t="shared" si="0"/>
        <v>0.29166666666197771</v>
      </c>
      <c r="C28" s="214" t="str">
        <f>IF(ISNA(VLOOKUP(D28,[2]listing!$A$1:$E$80,4,FALSE)),"NN",VLOOKUP(D28,[2]listing!$A$1:$E$80,4,FALSE))</f>
        <v>NN</v>
      </c>
      <c r="D28" s="245"/>
      <c r="E28" s="302">
        <v>36526.583333333336</v>
      </c>
      <c r="F28" s="298">
        <v>36526.905555555553</v>
      </c>
      <c r="G28" s="299">
        <v>4.1666666666666664E-2</v>
      </c>
      <c r="H28" s="222" t="str" cm="1">
        <f t="array" ref="H28">IF(SUMPRODUCT(--ISNUMBER(SEARCH(BOUTIQUES,D28))) &gt;0, "XC",IF(ISNUMBER(SEARCH("pool",D28)),"P",IF(ISNUMBER(SEARCH("int",D28)),"I",IF(ISNUMBER(SEARCH("HAP",$G$1))," "))))</f>
        <v xml:space="preserve"> </v>
      </c>
      <c r="I28" s="248"/>
      <c r="J28" s="249"/>
      <c r="K28" s="250"/>
      <c r="L28" s="251"/>
      <c r="M28" s="249"/>
      <c r="N28" s="249"/>
      <c r="O28" s="250"/>
      <c r="P28" s="251"/>
      <c r="Q28" s="249"/>
      <c r="R28" s="249"/>
      <c r="S28" s="250"/>
      <c r="T28" s="251"/>
      <c r="U28" s="249"/>
      <c r="V28" s="249"/>
      <c r="W28" s="250"/>
      <c r="X28" s="251"/>
      <c r="Y28" s="249"/>
      <c r="Z28" s="249"/>
      <c r="AA28" s="250"/>
      <c r="AB28" s="135"/>
      <c r="AC28" s="136"/>
      <c r="AD28" s="136"/>
      <c r="AE28" s="137" t="s">
        <v>83</v>
      </c>
      <c r="AF28" s="244" t="s">
        <v>26</v>
      </c>
      <c r="AG28" s="136" t="s">
        <v>26</v>
      </c>
      <c r="AH28" s="136" t="s">
        <v>26</v>
      </c>
      <c r="AI28" s="137" t="s">
        <v>26</v>
      </c>
      <c r="AJ28" s="135">
        <v>30</v>
      </c>
      <c r="AK28" s="136">
        <v>30</v>
      </c>
      <c r="AL28" s="136">
        <v>30</v>
      </c>
      <c r="AM28" s="137">
        <v>30</v>
      </c>
      <c r="AN28" s="135">
        <v>30</v>
      </c>
      <c r="AO28" s="136">
        <v>30</v>
      </c>
      <c r="AP28" s="136">
        <v>30</v>
      </c>
      <c r="AQ28" s="137">
        <v>30</v>
      </c>
      <c r="AR28" s="229" t="s">
        <v>25</v>
      </c>
      <c r="AS28" s="227" t="s">
        <v>25</v>
      </c>
      <c r="AT28" s="227" t="s">
        <v>25</v>
      </c>
      <c r="AU28" s="228" t="s">
        <v>26</v>
      </c>
      <c r="AV28" s="135">
        <v>20</v>
      </c>
      <c r="AW28" s="136">
        <v>20</v>
      </c>
      <c r="AX28" s="136">
        <v>20</v>
      </c>
      <c r="AY28" s="137">
        <v>20</v>
      </c>
      <c r="AZ28" s="135">
        <v>20</v>
      </c>
      <c r="BA28" s="136">
        <v>20</v>
      </c>
      <c r="BB28" s="136">
        <v>20</v>
      </c>
      <c r="BC28" s="137">
        <v>20</v>
      </c>
      <c r="BD28" s="135">
        <v>20</v>
      </c>
      <c r="BE28" s="136">
        <v>20</v>
      </c>
      <c r="BF28" s="136">
        <v>20</v>
      </c>
      <c r="BG28" s="137">
        <v>20</v>
      </c>
      <c r="BH28" s="229" t="s">
        <v>24</v>
      </c>
      <c r="BI28" s="136" t="s">
        <v>28</v>
      </c>
      <c r="BJ28" s="136" t="s">
        <v>28</v>
      </c>
      <c r="BK28" s="137" t="s">
        <v>82</v>
      </c>
      <c r="BL28" s="135"/>
      <c r="BM28" s="136"/>
      <c r="BN28" s="136"/>
      <c r="BO28" s="137"/>
      <c r="BP28" s="135"/>
      <c r="BQ28" s="136"/>
      <c r="BR28" s="136"/>
      <c r="BS28" s="137"/>
      <c r="BT28" s="245"/>
      <c r="BU28" s="136"/>
      <c r="BV28" s="136"/>
      <c r="BW28" s="252"/>
      <c r="BX28" s="135"/>
      <c r="BY28" s="136"/>
      <c r="BZ28" s="136"/>
      <c r="CA28" s="137"/>
      <c r="CB28" s="135"/>
      <c r="CC28" s="136"/>
      <c r="CD28" s="136"/>
      <c r="CE28" s="137"/>
      <c r="CF28" s="416"/>
      <c r="CG28" s="417"/>
      <c r="CH28" s="417"/>
      <c r="CI28" s="418"/>
      <c r="CJ28" s="430"/>
      <c r="CK28" s="431"/>
      <c r="CL28" s="431"/>
      <c r="CM28" s="432"/>
      <c r="CN28" s="436">
        <f t="shared" si="1"/>
        <v>0</v>
      </c>
      <c r="CO28" s="436"/>
      <c r="CP28" s="436"/>
      <c r="CQ28" s="436"/>
      <c r="CR28" s="436"/>
      <c r="CS28" s="436"/>
    </row>
    <row r="29" spans="1:97" customFormat="1" x14ac:dyDescent="0.35">
      <c r="A29" s="212">
        <v>1.1111111111111112E-2</v>
      </c>
      <c r="B29" s="95">
        <f t="shared" si="0"/>
        <v>0.29166666666925367</v>
      </c>
      <c r="C29" s="214" t="str">
        <f>IF(ISNA(VLOOKUP(D29,[2]listing!$A$1:$E$80,4,FALSE)),"NN",VLOOKUP(D29,[2]listing!$A$1:$E$80,4,FALSE))</f>
        <v>NN</v>
      </c>
      <c r="D29" s="245"/>
      <c r="E29" s="300">
        <v>36526.625</v>
      </c>
      <c r="F29" s="298">
        <v>36526.947222222225</v>
      </c>
      <c r="G29" s="299">
        <v>4.1666666666666664E-2</v>
      </c>
      <c r="H29" s="222" t="str" cm="1">
        <f t="array" ref="H29">IF(SUMPRODUCT(--ISNUMBER(SEARCH(BOUTIQUES,D29))) &gt;0, "XC",IF(ISNUMBER(SEARCH("pool",D29)),"P",IF(ISNUMBER(SEARCH("int",D29)),"I",IF(ISNUMBER(SEARCH("HAP",$G$1))," "))))</f>
        <v xml:space="preserve"> </v>
      </c>
      <c r="I29" s="243"/>
      <c r="J29" s="136"/>
      <c r="K29" s="137"/>
      <c r="L29" s="135"/>
      <c r="M29" s="136"/>
      <c r="N29" s="136"/>
      <c r="O29" s="137"/>
      <c r="P29" s="135"/>
      <c r="Q29" s="136"/>
      <c r="R29" s="136"/>
      <c r="S29" s="137"/>
      <c r="T29" s="135"/>
      <c r="U29" s="136"/>
      <c r="V29" s="136"/>
      <c r="W29" s="137"/>
      <c r="X29" s="135"/>
      <c r="Y29" s="136"/>
      <c r="Z29" s="136"/>
      <c r="AA29" s="137"/>
      <c r="AB29" s="135"/>
      <c r="AC29" s="136"/>
      <c r="AD29" s="136"/>
      <c r="AE29" s="137"/>
      <c r="AF29" s="135"/>
      <c r="AG29" s="136"/>
      <c r="AH29" s="136"/>
      <c r="AI29" s="137" t="s">
        <v>83</v>
      </c>
      <c r="AJ29" s="244" t="s">
        <v>26</v>
      </c>
      <c r="AK29" s="136" t="s">
        <v>26</v>
      </c>
      <c r="AL29" s="136" t="s">
        <v>26</v>
      </c>
      <c r="AM29" s="137" t="s">
        <v>26</v>
      </c>
      <c r="AN29" s="135" t="s">
        <v>26</v>
      </c>
      <c r="AO29" s="136" t="s">
        <v>26</v>
      </c>
      <c r="AP29" s="136" t="s">
        <v>26</v>
      </c>
      <c r="AQ29" s="137" t="s">
        <v>26</v>
      </c>
      <c r="AR29" s="229" t="s">
        <v>25</v>
      </c>
      <c r="AS29" s="227" t="s">
        <v>25</v>
      </c>
      <c r="AT29" s="227" t="s">
        <v>25</v>
      </c>
      <c r="AU29" s="228" t="s">
        <v>26</v>
      </c>
      <c r="AV29" s="229">
        <v>35</v>
      </c>
      <c r="AW29" s="227">
        <v>35</v>
      </c>
      <c r="AX29" s="227">
        <v>35</v>
      </c>
      <c r="AY29" s="228">
        <v>35</v>
      </c>
      <c r="AZ29" s="229">
        <v>35</v>
      </c>
      <c r="BA29" s="227">
        <v>35</v>
      </c>
      <c r="BB29" s="227">
        <v>35</v>
      </c>
      <c r="BC29" s="228">
        <v>35</v>
      </c>
      <c r="BD29" s="229">
        <v>35</v>
      </c>
      <c r="BE29" s="227">
        <v>35</v>
      </c>
      <c r="BF29" s="227">
        <v>35</v>
      </c>
      <c r="BG29" s="228">
        <v>35</v>
      </c>
      <c r="BH29" s="229" t="s">
        <v>24</v>
      </c>
      <c r="BI29" s="136" t="s">
        <v>28</v>
      </c>
      <c r="BJ29" s="136" t="s">
        <v>28</v>
      </c>
      <c r="BK29" s="137" t="s">
        <v>26</v>
      </c>
      <c r="BL29" s="136" t="s">
        <v>26</v>
      </c>
      <c r="BM29" s="136" t="s">
        <v>26</v>
      </c>
      <c r="BN29" s="136" t="s">
        <v>26</v>
      </c>
      <c r="BO29" s="137" t="s">
        <v>82</v>
      </c>
      <c r="BP29" s="135"/>
      <c r="BQ29" s="136"/>
      <c r="BR29" s="136"/>
      <c r="BS29" s="137"/>
      <c r="BT29" s="135"/>
      <c r="BU29" s="136"/>
      <c r="BV29" s="136"/>
      <c r="BW29" s="137"/>
      <c r="BX29" s="135"/>
      <c r="BY29" s="136"/>
      <c r="BZ29" s="136"/>
      <c r="CA29" s="137"/>
      <c r="CB29" s="135"/>
      <c r="CC29" s="136"/>
      <c r="CD29" s="136"/>
      <c r="CE29" s="137"/>
      <c r="CF29" s="416"/>
      <c r="CG29" s="417"/>
      <c r="CH29" s="417"/>
      <c r="CI29" s="418"/>
      <c r="CJ29" s="430"/>
      <c r="CK29" s="431"/>
      <c r="CL29" s="431"/>
      <c r="CM29" s="432"/>
      <c r="CN29" s="422">
        <f t="shared" si="1"/>
        <v>0</v>
      </c>
      <c r="CO29" s="423"/>
      <c r="CP29" s="423"/>
      <c r="CQ29" s="423"/>
      <c r="CR29" s="423"/>
      <c r="CS29" s="424"/>
    </row>
    <row r="30" spans="1:97" customFormat="1" ht="15.75" customHeight="1" x14ac:dyDescent="0.35">
      <c r="A30" s="212">
        <v>1.1111111111111112E-2</v>
      </c>
      <c r="B30" s="95">
        <f t="shared" si="0"/>
        <v>0.29166666666925367</v>
      </c>
      <c r="C30" s="214" t="str">
        <f>IF(ISNA(VLOOKUP(D30,[2]listing!$A$1:$E$80,4,FALSE)),"NN",VLOOKUP(D30,[2]listing!$A$1:$E$80,4,FALSE))</f>
        <v>NN</v>
      </c>
      <c r="D30" s="245"/>
      <c r="E30" s="300">
        <v>36526.625</v>
      </c>
      <c r="F30" s="298">
        <v>36526.947222222225</v>
      </c>
      <c r="G30" s="299">
        <v>4.1666666666666664E-2</v>
      </c>
      <c r="H30" s="222" t="str" cm="1">
        <f t="array" ref="H30">IF(SUMPRODUCT(--ISNUMBER(SEARCH(BOUTIQUES,D30))) &gt;0, "XC",IF(ISNUMBER(SEARCH("pool",D30)),"P",IF(ISNUMBER(SEARCH("int",D30)),"I",IF(ISNUMBER(SEARCH("HAP",$G$1))," "))))</f>
        <v xml:space="preserve"> </v>
      </c>
      <c r="I30" s="243"/>
      <c r="J30" s="136"/>
      <c r="K30" s="137"/>
      <c r="L30" s="135"/>
      <c r="M30" s="136"/>
      <c r="N30" s="136"/>
      <c r="O30" s="137"/>
      <c r="P30" s="135"/>
      <c r="Q30" s="136"/>
      <c r="R30" s="136"/>
      <c r="S30" s="137"/>
      <c r="T30" s="135"/>
      <c r="U30" s="136"/>
      <c r="V30" s="136"/>
      <c r="W30" s="137"/>
      <c r="X30" s="135"/>
      <c r="Y30" s="136"/>
      <c r="Z30" s="136"/>
      <c r="AA30" s="137"/>
      <c r="AB30" s="135"/>
      <c r="AC30" s="136"/>
      <c r="AD30" s="136"/>
      <c r="AE30" s="137"/>
      <c r="AF30" s="135"/>
      <c r="AG30" s="136"/>
      <c r="AH30" s="136"/>
      <c r="AI30" s="137" t="s">
        <v>83</v>
      </c>
      <c r="AJ30" s="244" t="s">
        <v>26</v>
      </c>
      <c r="AK30" s="136" t="s">
        <v>26</v>
      </c>
      <c r="AL30" s="136" t="s">
        <v>26</v>
      </c>
      <c r="AM30" s="137" t="s">
        <v>26</v>
      </c>
      <c r="AN30" s="135" t="s">
        <v>26</v>
      </c>
      <c r="AO30" s="136" t="s">
        <v>26</v>
      </c>
      <c r="AP30" s="136" t="s">
        <v>26</v>
      </c>
      <c r="AQ30" s="137" t="s">
        <v>26</v>
      </c>
      <c r="AR30" s="229" t="s">
        <v>25</v>
      </c>
      <c r="AS30" s="227" t="s">
        <v>25</v>
      </c>
      <c r="AT30" s="227" t="s">
        <v>25</v>
      </c>
      <c r="AU30" s="228" t="s">
        <v>26</v>
      </c>
      <c r="AV30" s="229">
        <v>23</v>
      </c>
      <c r="AW30" s="227">
        <v>23</v>
      </c>
      <c r="AX30" s="227">
        <v>23</v>
      </c>
      <c r="AY30" s="228">
        <v>23</v>
      </c>
      <c r="AZ30" s="229">
        <v>23</v>
      </c>
      <c r="BA30" s="227">
        <v>23</v>
      </c>
      <c r="BB30" s="227">
        <v>23</v>
      </c>
      <c r="BC30" s="228">
        <v>23</v>
      </c>
      <c r="BD30" s="229">
        <v>23</v>
      </c>
      <c r="BE30" s="227">
        <v>23</v>
      </c>
      <c r="BF30" s="227">
        <v>23</v>
      </c>
      <c r="BG30" s="228">
        <v>23</v>
      </c>
      <c r="BH30" s="229" t="s">
        <v>24</v>
      </c>
      <c r="BI30" s="136" t="s">
        <v>28</v>
      </c>
      <c r="BJ30" s="136" t="s">
        <v>28</v>
      </c>
      <c r="BK30" s="137" t="s">
        <v>26</v>
      </c>
      <c r="BL30" s="136" t="s">
        <v>26</v>
      </c>
      <c r="BM30" s="136" t="s">
        <v>26</v>
      </c>
      <c r="BN30" s="136" t="s">
        <v>26</v>
      </c>
      <c r="BO30" s="137" t="s">
        <v>82</v>
      </c>
      <c r="BP30" s="135"/>
      <c r="BQ30" s="136"/>
      <c r="BR30" s="136"/>
      <c r="BS30" s="137"/>
      <c r="BT30" s="135"/>
      <c r="BU30" s="136"/>
      <c r="BV30" s="136"/>
      <c r="BW30" s="137"/>
      <c r="BX30" s="135"/>
      <c r="BY30" s="136"/>
      <c r="BZ30" s="136"/>
      <c r="CA30" s="137"/>
      <c r="CB30" s="135"/>
      <c r="CC30" s="136"/>
      <c r="CD30" s="136"/>
      <c r="CE30" s="137"/>
      <c r="CF30" s="430"/>
      <c r="CG30" s="431"/>
      <c r="CH30" s="431"/>
      <c r="CI30" s="432"/>
      <c r="CJ30" s="430"/>
      <c r="CK30" s="431"/>
      <c r="CL30" s="431"/>
      <c r="CM30" s="432"/>
      <c r="CN30" s="436">
        <f t="shared" si="1"/>
        <v>0</v>
      </c>
      <c r="CO30" s="436"/>
      <c r="CP30" s="436"/>
      <c r="CQ30" s="436"/>
      <c r="CR30" s="436"/>
      <c r="CS30" s="436"/>
    </row>
    <row r="31" spans="1:97" customFormat="1" ht="15.75" customHeight="1" x14ac:dyDescent="0.35">
      <c r="A31" s="212">
        <v>1.1111111111111112E-2</v>
      </c>
      <c r="B31" s="95">
        <f t="shared" si="0"/>
        <v>0.29166666666925367</v>
      </c>
      <c r="C31" s="214" t="str">
        <f>IF(ISNA(VLOOKUP(D31,[2]listing!$A$1:$E$80,4,FALSE)),"NN",VLOOKUP(D31,[2]listing!$A$1:$E$80,4,FALSE))</f>
        <v>NN</v>
      </c>
      <c r="D31" s="245"/>
      <c r="E31" s="300">
        <v>36526.625</v>
      </c>
      <c r="F31" s="298">
        <v>36526.947222222225</v>
      </c>
      <c r="G31" s="299">
        <v>4.1666666666666664E-2</v>
      </c>
      <c r="H31" s="222" t="str" cm="1">
        <f t="array" ref="H31">IF(SUMPRODUCT(--ISNUMBER(SEARCH(BOUTIQUES,D31))) &gt;0, "XC",IF(ISNUMBER(SEARCH("pool",D31)),"P",IF(ISNUMBER(SEARCH("int",D31)),"I",IF(ISNUMBER(SEARCH("HAP",$G$1))," "))))</f>
        <v xml:space="preserve"> </v>
      </c>
      <c r="I31" s="243"/>
      <c r="J31" s="136"/>
      <c r="K31" s="137"/>
      <c r="L31" s="135"/>
      <c r="M31" s="136"/>
      <c r="N31" s="136"/>
      <c r="O31" s="137"/>
      <c r="P31" s="135"/>
      <c r="Q31" s="136"/>
      <c r="R31" s="136"/>
      <c r="S31" s="137"/>
      <c r="T31" s="135"/>
      <c r="U31" s="136"/>
      <c r="V31" s="136"/>
      <c r="W31" s="137"/>
      <c r="X31" s="135"/>
      <c r="Y31" s="136"/>
      <c r="Z31" s="136"/>
      <c r="AA31" s="137"/>
      <c r="AB31" s="135"/>
      <c r="AC31" s="136"/>
      <c r="AD31" s="136"/>
      <c r="AE31" s="137"/>
      <c r="AF31" s="135"/>
      <c r="AG31" s="136"/>
      <c r="AH31" s="136"/>
      <c r="AI31" s="137" t="s">
        <v>83</v>
      </c>
      <c r="AJ31" s="244" t="s">
        <v>26</v>
      </c>
      <c r="AK31" s="136" t="s">
        <v>26</v>
      </c>
      <c r="AL31" s="136" t="s">
        <v>26</v>
      </c>
      <c r="AM31" s="137" t="s">
        <v>26</v>
      </c>
      <c r="AN31" s="135" t="s">
        <v>26</v>
      </c>
      <c r="AO31" s="136" t="s">
        <v>26</v>
      </c>
      <c r="AP31" s="136" t="s">
        <v>26</v>
      </c>
      <c r="AQ31" s="137" t="s">
        <v>26</v>
      </c>
      <c r="AR31" s="229" t="s">
        <v>25</v>
      </c>
      <c r="AS31" s="227" t="s">
        <v>25</v>
      </c>
      <c r="AT31" s="227" t="s">
        <v>25</v>
      </c>
      <c r="AU31" s="228" t="s">
        <v>26</v>
      </c>
      <c r="AV31" s="229">
        <v>24</v>
      </c>
      <c r="AW31" s="227">
        <v>24</v>
      </c>
      <c r="AX31" s="227">
        <v>24</v>
      </c>
      <c r="AY31" s="228">
        <v>24</v>
      </c>
      <c r="AZ31" s="229">
        <v>24</v>
      </c>
      <c r="BA31" s="227">
        <v>24</v>
      </c>
      <c r="BB31" s="227">
        <v>24</v>
      </c>
      <c r="BC31" s="228">
        <v>24</v>
      </c>
      <c r="BD31" s="229">
        <v>24</v>
      </c>
      <c r="BE31" s="227">
        <v>24</v>
      </c>
      <c r="BF31" s="227">
        <v>24</v>
      </c>
      <c r="BG31" s="228">
        <v>24</v>
      </c>
      <c r="BH31" s="229" t="s">
        <v>24</v>
      </c>
      <c r="BI31" s="136" t="s">
        <v>28</v>
      </c>
      <c r="BJ31" s="136" t="s">
        <v>28</v>
      </c>
      <c r="BK31" s="137" t="s">
        <v>26</v>
      </c>
      <c r="BL31" s="136" t="s">
        <v>26</v>
      </c>
      <c r="BM31" s="136" t="s">
        <v>26</v>
      </c>
      <c r="BN31" s="136" t="s">
        <v>26</v>
      </c>
      <c r="BO31" s="137" t="s">
        <v>82</v>
      </c>
      <c r="BP31" s="135"/>
      <c r="BQ31" s="136"/>
      <c r="BR31" s="136"/>
      <c r="BS31" s="137"/>
      <c r="BT31" s="135"/>
      <c r="BU31" s="136"/>
      <c r="BV31" s="136"/>
      <c r="BW31" s="137"/>
      <c r="BX31" s="135"/>
      <c r="BY31" s="136"/>
      <c r="BZ31" s="136"/>
      <c r="CA31" s="137"/>
      <c r="CB31" s="135"/>
      <c r="CC31" s="136"/>
      <c r="CD31" s="136"/>
      <c r="CE31" s="137"/>
      <c r="CF31" s="416"/>
      <c r="CG31" s="417"/>
      <c r="CH31" s="417"/>
      <c r="CI31" s="418"/>
      <c r="CJ31" s="430"/>
      <c r="CK31" s="431"/>
      <c r="CL31" s="431"/>
      <c r="CM31" s="432"/>
      <c r="CN31" s="436">
        <f t="shared" si="1"/>
        <v>0</v>
      </c>
      <c r="CO31" s="436"/>
      <c r="CP31" s="436"/>
      <c r="CQ31" s="436"/>
      <c r="CR31" s="436"/>
      <c r="CS31" s="436"/>
    </row>
    <row r="32" spans="1:97" ht="15" customHeight="1" x14ac:dyDescent="0.35">
      <c r="A32" s="212">
        <v>1.1111111111111112E-2</v>
      </c>
      <c r="B32" s="95">
        <f t="shared" si="0"/>
        <v>0.29166666666925367</v>
      </c>
      <c r="C32" s="214" t="str">
        <f>IF(ISNA(VLOOKUP(D32,[2]listing!$A$1:$E$80,4,FALSE)),"NN",VLOOKUP(D32,[2]listing!$A$1:$E$80,4,FALSE))</f>
        <v>NN</v>
      </c>
      <c r="D32" s="245"/>
      <c r="E32" s="300">
        <v>36526.625</v>
      </c>
      <c r="F32" s="298">
        <v>36526.947222222225</v>
      </c>
      <c r="G32" s="299">
        <v>4.1666666666666664E-2</v>
      </c>
      <c r="H32" s="222" t="str" cm="1">
        <f t="array" ref="H32">IF(SUMPRODUCT(--ISNUMBER(SEARCH(BOUTIQUES,D32))) &gt;0, "XC",IF(ISNUMBER(SEARCH("pool",D32)),"P",IF(ISNUMBER(SEARCH("int",D32)),"I",IF(ISNUMBER(SEARCH("HAP",$G$1))," "))))</f>
        <v xml:space="preserve"> </v>
      </c>
      <c r="I32" s="243"/>
      <c r="J32" s="136"/>
      <c r="K32" s="137"/>
      <c r="L32" s="135"/>
      <c r="M32" s="136"/>
      <c r="N32" s="136"/>
      <c r="O32" s="137"/>
      <c r="P32" s="135"/>
      <c r="Q32" s="136"/>
      <c r="R32" s="136"/>
      <c r="S32" s="137"/>
      <c r="T32" s="135"/>
      <c r="U32" s="136"/>
      <c r="V32" s="136"/>
      <c r="W32" s="137"/>
      <c r="X32" s="135"/>
      <c r="Y32" s="136"/>
      <c r="Z32" s="136"/>
      <c r="AA32" s="137"/>
      <c r="AB32" s="135"/>
      <c r="AC32" s="136"/>
      <c r="AD32" s="136"/>
      <c r="AE32" s="137"/>
      <c r="AF32" s="135"/>
      <c r="AG32" s="136"/>
      <c r="AH32" s="136"/>
      <c r="AI32" s="137" t="s">
        <v>83</v>
      </c>
      <c r="AJ32" s="244" t="s">
        <v>26</v>
      </c>
      <c r="AK32" s="136" t="s">
        <v>26</v>
      </c>
      <c r="AL32" s="136" t="s">
        <v>26</v>
      </c>
      <c r="AM32" s="137" t="s">
        <v>26</v>
      </c>
      <c r="AN32" s="135" t="s">
        <v>26</v>
      </c>
      <c r="AO32" s="136" t="s">
        <v>26</v>
      </c>
      <c r="AP32" s="136" t="s">
        <v>26</v>
      </c>
      <c r="AQ32" s="137" t="s">
        <v>26</v>
      </c>
      <c r="AR32" s="229" t="s">
        <v>25</v>
      </c>
      <c r="AS32" s="227" t="s">
        <v>25</v>
      </c>
      <c r="AT32" s="227" t="s">
        <v>25</v>
      </c>
      <c r="AU32" s="228" t="s">
        <v>26</v>
      </c>
      <c r="AV32" s="229" t="s">
        <v>26</v>
      </c>
      <c r="AW32" s="227" t="s">
        <v>26</v>
      </c>
      <c r="AX32" s="227" t="s">
        <v>26</v>
      </c>
      <c r="AY32" s="228" t="s">
        <v>26</v>
      </c>
      <c r="AZ32" s="229" t="s">
        <v>26</v>
      </c>
      <c r="BA32" s="227" t="s">
        <v>26</v>
      </c>
      <c r="BB32" s="227" t="s">
        <v>26</v>
      </c>
      <c r="BC32" s="228" t="s">
        <v>26</v>
      </c>
      <c r="BD32" s="229" t="s">
        <v>26</v>
      </c>
      <c r="BE32" s="227" t="s">
        <v>26</v>
      </c>
      <c r="BF32" s="227" t="s">
        <v>26</v>
      </c>
      <c r="BG32" s="228" t="s">
        <v>26</v>
      </c>
      <c r="BH32" s="229" t="s">
        <v>24</v>
      </c>
      <c r="BI32" s="136" t="s">
        <v>28</v>
      </c>
      <c r="BJ32" s="136" t="s">
        <v>28</v>
      </c>
      <c r="BK32" s="137" t="s">
        <v>26</v>
      </c>
      <c r="BL32" s="136" t="s">
        <v>26</v>
      </c>
      <c r="BM32" s="136" t="s">
        <v>26</v>
      </c>
      <c r="BN32" s="136" t="s">
        <v>26</v>
      </c>
      <c r="BO32" s="137" t="s">
        <v>82</v>
      </c>
      <c r="BP32" s="135"/>
      <c r="BQ32" s="136"/>
      <c r="BR32" s="136"/>
      <c r="BS32" s="137"/>
      <c r="BT32" s="135"/>
      <c r="BU32" s="136"/>
      <c r="BV32" s="136"/>
      <c r="BW32" s="137"/>
      <c r="BX32" s="135"/>
      <c r="BY32" s="136"/>
      <c r="BZ32" s="136"/>
      <c r="CA32" s="137"/>
      <c r="CB32" s="135"/>
      <c r="CC32" s="136"/>
      <c r="CD32" s="136"/>
      <c r="CE32" s="137"/>
      <c r="CF32" s="416"/>
      <c r="CG32" s="417"/>
      <c r="CH32" s="417"/>
      <c r="CI32" s="418"/>
      <c r="CJ32" s="430"/>
      <c r="CK32" s="431"/>
      <c r="CL32" s="431"/>
      <c r="CM32" s="432"/>
      <c r="CN32" s="436">
        <f t="shared" si="1"/>
        <v>0</v>
      </c>
      <c r="CO32" s="436"/>
      <c r="CP32" s="436"/>
      <c r="CQ32" s="436"/>
      <c r="CR32" s="436"/>
      <c r="CS32" s="436"/>
    </row>
    <row r="33" spans="1:97" customFormat="1" ht="15.75" customHeight="1" x14ac:dyDescent="0.35">
      <c r="A33" s="212">
        <v>1.1111111111111112E-2</v>
      </c>
      <c r="B33" s="95">
        <f>SUM(F33-E33)-G33+A33</f>
        <v>0.29166666666925367</v>
      </c>
      <c r="C33" s="214" t="str">
        <f>IF(ISNA(VLOOKUP(D33,[2]listing!$A$1:$E$80,4,FALSE)),"NN",VLOOKUP(D33,[2]listing!$A$1:$E$80,4,FALSE))</f>
        <v>NN</v>
      </c>
      <c r="D33" s="245"/>
      <c r="E33" s="300">
        <v>36526.625</v>
      </c>
      <c r="F33" s="298">
        <v>36526.947222222225</v>
      </c>
      <c r="G33" s="299">
        <v>4.1666666666666664E-2</v>
      </c>
      <c r="H33" s="222" t="str" cm="1">
        <f t="array" ref="H33">IF(SUMPRODUCT(--ISNUMBER(SEARCH(BOUTIQUES,D33))) &gt;0, "XC",IF(ISNUMBER(SEARCH("pool",D33)),"P",IF(ISNUMBER(SEARCH("int",D33)),"I",IF(ISNUMBER(SEARCH("HAP",$G$1))," "))))</f>
        <v xml:space="preserve"> </v>
      </c>
      <c r="I33" s="243"/>
      <c r="J33" s="136"/>
      <c r="K33" s="137"/>
      <c r="L33" s="135"/>
      <c r="M33" s="136"/>
      <c r="N33" s="136"/>
      <c r="O33" s="137"/>
      <c r="P33" s="135"/>
      <c r="Q33" s="136"/>
      <c r="R33" s="136"/>
      <c r="S33" s="137"/>
      <c r="T33" s="135"/>
      <c r="U33" s="136"/>
      <c r="V33" s="136"/>
      <c r="W33" s="137"/>
      <c r="X33" s="135"/>
      <c r="Y33" s="136"/>
      <c r="Z33" s="136"/>
      <c r="AA33" s="137"/>
      <c r="AB33" s="135"/>
      <c r="AC33" s="136"/>
      <c r="AD33" s="136"/>
      <c r="AE33" s="137"/>
      <c r="AF33" s="135"/>
      <c r="AG33" s="136"/>
      <c r="AH33" s="136"/>
      <c r="AI33" s="137" t="s">
        <v>83</v>
      </c>
      <c r="AJ33" s="244" t="s">
        <v>26</v>
      </c>
      <c r="AK33" s="136" t="s">
        <v>26</v>
      </c>
      <c r="AL33" s="136" t="s">
        <v>26</v>
      </c>
      <c r="AM33" s="137" t="s">
        <v>26</v>
      </c>
      <c r="AN33" s="135" t="s">
        <v>26</v>
      </c>
      <c r="AO33" s="136" t="s">
        <v>26</v>
      </c>
      <c r="AP33" s="136" t="s">
        <v>26</v>
      </c>
      <c r="AQ33" s="137" t="s">
        <v>26</v>
      </c>
      <c r="AR33" s="229" t="s">
        <v>25</v>
      </c>
      <c r="AS33" s="227" t="s">
        <v>25</v>
      </c>
      <c r="AT33" s="227" t="s">
        <v>25</v>
      </c>
      <c r="AU33" s="228" t="s">
        <v>26</v>
      </c>
      <c r="AV33" s="136" t="s">
        <v>26</v>
      </c>
      <c r="AW33" s="136" t="s">
        <v>26</v>
      </c>
      <c r="AX33" s="136" t="s">
        <v>26</v>
      </c>
      <c r="AY33" s="137" t="s">
        <v>26</v>
      </c>
      <c r="AZ33" s="136" t="s">
        <v>26</v>
      </c>
      <c r="BA33" s="136" t="s">
        <v>26</v>
      </c>
      <c r="BB33" s="136" t="s">
        <v>26</v>
      </c>
      <c r="BC33" s="137" t="s">
        <v>26</v>
      </c>
      <c r="BD33" s="135" t="s">
        <v>26</v>
      </c>
      <c r="BE33" s="136" t="s">
        <v>26</v>
      </c>
      <c r="BF33" s="136" t="s">
        <v>26</v>
      </c>
      <c r="BG33" s="137" t="s">
        <v>26</v>
      </c>
      <c r="BH33" s="229" t="s">
        <v>24</v>
      </c>
      <c r="BI33" s="136" t="s">
        <v>28</v>
      </c>
      <c r="BJ33" s="136" t="s">
        <v>28</v>
      </c>
      <c r="BK33" s="137" t="s">
        <v>26</v>
      </c>
      <c r="BL33" s="136" t="s">
        <v>26</v>
      </c>
      <c r="BM33" s="136" t="s">
        <v>26</v>
      </c>
      <c r="BN33" s="136" t="s">
        <v>26</v>
      </c>
      <c r="BO33" s="137" t="s">
        <v>82</v>
      </c>
      <c r="BP33" s="135"/>
      <c r="BQ33" s="136"/>
      <c r="BR33" s="136"/>
      <c r="BS33" s="137"/>
      <c r="BT33" s="135"/>
      <c r="BU33" s="136"/>
      <c r="BV33" s="136"/>
      <c r="BW33" s="137"/>
      <c r="BX33" s="135"/>
      <c r="BY33" s="136"/>
      <c r="BZ33" s="136"/>
      <c r="CA33" s="137"/>
      <c r="CB33" s="135"/>
      <c r="CC33" s="136"/>
      <c r="CD33" s="136"/>
      <c r="CE33" s="137"/>
      <c r="CF33" s="416"/>
      <c r="CG33" s="417"/>
      <c r="CH33" s="417"/>
      <c r="CI33" s="418"/>
      <c r="CJ33" s="430"/>
      <c r="CK33" s="431"/>
      <c r="CL33" s="431"/>
      <c r="CM33" s="432"/>
      <c r="CN33" s="436">
        <f>D33</f>
        <v>0</v>
      </c>
      <c r="CO33" s="436"/>
      <c r="CP33" s="436"/>
      <c r="CQ33" s="436"/>
      <c r="CR33" s="436"/>
      <c r="CS33" s="436"/>
    </row>
    <row r="34" spans="1:97" customFormat="1" ht="15.75" customHeight="1" x14ac:dyDescent="0.35">
      <c r="A34" s="212">
        <v>1.1111111111111112E-2</v>
      </c>
      <c r="B34" s="95">
        <f>SUM(F34-E34)-G34+A34</f>
        <v>0.29166666666925367</v>
      </c>
      <c r="C34" s="214" t="str">
        <f>IF(ISNA(VLOOKUP(D34,[2]listing!$A$1:$E$80,4,FALSE)),"NN",VLOOKUP(D34,[2]listing!$A$1:$E$80,4,FALSE))</f>
        <v>NN</v>
      </c>
      <c r="D34" s="245"/>
      <c r="E34" s="300">
        <v>36526.625</v>
      </c>
      <c r="F34" s="298">
        <v>36526.947222222225</v>
      </c>
      <c r="G34" s="299">
        <v>4.1666666666666664E-2</v>
      </c>
      <c r="H34" s="222" t="str" cm="1">
        <f t="array" ref="H34">IF(SUMPRODUCT(--ISNUMBER(SEARCH(BOUTIQUES,D34))) &gt;0, "XC",IF(ISNUMBER(SEARCH("pool",D34)),"P",IF(ISNUMBER(SEARCH("int",D34)),"I",IF(ISNUMBER(SEARCH("HAP",$G$1))," "))))</f>
        <v xml:space="preserve"> </v>
      </c>
      <c r="I34" s="243"/>
      <c r="J34" s="136"/>
      <c r="K34" s="137"/>
      <c r="L34" s="135"/>
      <c r="M34" s="136"/>
      <c r="N34" s="136"/>
      <c r="O34" s="137"/>
      <c r="P34" s="135"/>
      <c r="Q34" s="136"/>
      <c r="R34" s="136"/>
      <c r="S34" s="137"/>
      <c r="T34" s="135"/>
      <c r="U34" s="136"/>
      <c r="V34" s="136"/>
      <c r="W34" s="137"/>
      <c r="X34" s="135"/>
      <c r="Y34" s="136"/>
      <c r="Z34" s="136"/>
      <c r="AA34" s="137"/>
      <c r="AB34" s="135"/>
      <c r="AC34" s="136"/>
      <c r="AD34" s="136"/>
      <c r="AE34" s="137"/>
      <c r="AF34" s="135"/>
      <c r="AG34" s="136"/>
      <c r="AH34" s="136"/>
      <c r="AI34" s="137" t="s">
        <v>83</v>
      </c>
      <c r="AJ34" s="244" t="s">
        <v>26</v>
      </c>
      <c r="AK34" s="136" t="s">
        <v>26</v>
      </c>
      <c r="AL34" s="136" t="s">
        <v>26</v>
      </c>
      <c r="AM34" s="137" t="s">
        <v>26</v>
      </c>
      <c r="AN34" s="135" t="s">
        <v>26</v>
      </c>
      <c r="AO34" s="136" t="s">
        <v>26</v>
      </c>
      <c r="AP34" s="136" t="s">
        <v>26</v>
      </c>
      <c r="AQ34" s="137" t="s">
        <v>26</v>
      </c>
      <c r="AR34" s="229" t="s">
        <v>25</v>
      </c>
      <c r="AS34" s="227" t="s">
        <v>25</v>
      </c>
      <c r="AT34" s="227" t="s">
        <v>25</v>
      </c>
      <c r="AU34" s="228" t="s">
        <v>26</v>
      </c>
      <c r="AV34" s="136" t="s">
        <v>26</v>
      </c>
      <c r="AW34" s="136" t="s">
        <v>26</v>
      </c>
      <c r="AX34" s="136" t="s">
        <v>26</v>
      </c>
      <c r="AY34" s="137" t="s">
        <v>26</v>
      </c>
      <c r="AZ34" s="136" t="s">
        <v>26</v>
      </c>
      <c r="BA34" s="136" t="s">
        <v>26</v>
      </c>
      <c r="BB34" s="136" t="s">
        <v>26</v>
      </c>
      <c r="BC34" s="137" t="s">
        <v>26</v>
      </c>
      <c r="BD34" s="135" t="s">
        <v>26</v>
      </c>
      <c r="BE34" s="136" t="s">
        <v>26</v>
      </c>
      <c r="BF34" s="136" t="s">
        <v>26</v>
      </c>
      <c r="BG34" s="137" t="s">
        <v>26</v>
      </c>
      <c r="BH34" s="229" t="s">
        <v>24</v>
      </c>
      <c r="BI34" s="136" t="s">
        <v>28</v>
      </c>
      <c r="BJ34" s="136" t="s">
        <v>28</v>
      </c>
      <c r="BK34" s="137" t="s">
        <v>26</v>
      </c>
      <c r="BL34" s="136" t="s">
        <v>26</v>
      </c>
      <c r="BM34" s="136" t="s">
        <v>26</v>
      </c>
      <c r="BN34" s="136" t="s">
        <v>26</v>
      </c>
      <c r="BO34" s="137" t="s">
        <v>82</v>
      </c>
      <c r="BP34" s="135"/>
      <c r="BQ34" s="136"/>
      <c r="BR34" s="136"/>
      <c r="BS34" s="137"/>
      <c r="BT34" s="135"/>
      <c r="BU34" s="136"/>
      <c r="BV34" s="136"/>
      <c r="BW34" s="137"/>
      <c r="BX34" s="135"/>
      <c r="BY34" s="136"/>
      <c r="BZ34" s="136"/>
      <c r="CA34" s="137"/>
      <c r="CB34" s="135"/>
      <c r="CC34" s="136"/>
      <c r="CD34" s="136"/>
      <c r="CE34" s="137"/>
      <c r="CF34" s="416"/>
      <c r="CG34" s="417"/>
      <c r="CH34" s="417"/>
      <c r="CI34" s="418"/>
      <c r="CJ34" s="430"/>
      <c r="CK34" s="431"/>
      <c r="CL34" s="431"/>
      <c r="CM34" s="432"/>
      <c r="CN34" s="436">
        <f>D34</f>
        <v>0</v>
      </c>
      <c r="CO34" s="436"/>
      <c r="CP34" s="436"/>
      <c r="CQ34" s="436"/>
      <c r="CR34" s="436"/>
      <c r="CS34" s="436"/>
    </row>
    <row r="35" spans="1:97" customFormat="1" ht="15.75" customHeight="1" x14ac:dyDescent="0.35">
      <c r="A35" s="212">
        <v>1.1111111111111112E-2</v>
      </c>
      <c r="B35" s="95">
        <f t="shared" ref="B35:B60" si="2">SUM(F35-E35)-G35+A35</f>
        <v>0.29166666666925367</v>
      </c>
      <c r="C35" s="214" t="str">
        <f>IF(ISNA(VLOOKUP(D35,[2]listing!$A$1:$E$80,4,FALSE)),"NN",VLOOKUP(D35,[2]listing!$A$1:$E$80,4,FALSE))</f>
        <v>NN</v>
      </c>
      <c r="D35" s="245"/>
      <c r="E35" s="300">
        <v>36526.625</v>
      </c>
      <c r="F35" s="298">
        <v>36526.947222222225</v>
      </c>
      <c r="G35" s="299">
        <v>4.1666666666666664E-2</v>
      </c>
      <c r="H35" s="222" t="str" cm="1">
        <f t="array" ref="H35">IF(SUMPRODUCT(--ISNUMBER(SEARCH(BOUTIQUES,D35))) &gt;0, "XC",IF(ISNUMBER(SEARCH("pool",D35)),"P",IF(ISNUMBER(SEARCH("int",D35)),"I",IF(ISNUMBER(SEARCH("HAP",$G$1))," "))))</f>
        <v xml:space="preserve"> </v>
      </c>
      <c r="I35" s="243"/>
      <c r="J35" s="136"/>
      <c r="K35" s="137"/>
      <c r="L35" s="135"/>
      <c r="M35" s="136"/>
      <c r="N35" s="136"/>
      <c r="O35" s="137"/>
      <c r="P35" s="135"/>
      <c r="Q35" s="136"/>
      <c r="R35" s="136"/>
      <c r="S35" s="137"/>
      <c r="T35" s="135"/>
      <c r="U35" s="136"/>
      <c r="V35" s="136"/>
      <c r="W35" s="137"/>
      <c r="X35" s="135"/>
      <c r="Y35" s="136"/>
      <c r="Z35" s="136"/>
      <c r="AA35" s="137"/>
      <c r="AB35" s="135"/>
      <c r="AC35" s="136"/>
      <c r="AD35" s="136"/>
      <c r="AE35" s="137"/>
      <c r="AF35" s="135"/>
      <c r="AG35" s="136"/>
      <c r="AH35" s="136"/>
      <c r="AI35" s="137" t="s">
        <v>83</v>
      </c>
      <c r="AJ35" s="244" t="s">
        <v>26</v>
      </c>
      <c r="AK35" s="136" t="s">
        <v>26</v>
      </c>
      <c r="AL35" s="136" t="s">
        <v>26</v>
      </c>
      <c r="AM35" s="137" t="s">
        <v>26</v>
      </c>
      <c r="AN35" s="135" t="s">
        <v>26</v>
      </c>
      <c r="AO35" s="136" t="s">
        <v>26</v>
      </c>
      <c r="AP35" s="136" t="s">
        <v>26</v>
      </c>
      <c r="AQ35" s="137" t="s">
        <v>26</v>
      </c>
      <c r="AR35" s="229" t="s">
        <v>25</v>
      </c>
      <c r="AS35" s="227" t="s">
        <v>25</v>
      </c>
      <c r="AT35" s="227" t="s">
        <v>25</v>
      </c>
      <c r="AU35" s="228" t="s">
        <v>26</v>
      </c>
      <c r="AV35" s="136" t="s">
        <v>26</v>
      </c>
      <c r="AW35" s="136" t="s">
        <v>26</v>
      </c>
      <c r="AX35" s="136" t="s">
        <v>26</v>
      </c>
      <c r="AY35" s="137" t="s">
        <v>26</v>
      </c>
      <c r="AZ35" s="136" t="s">
        <v>26</v>
      </c>
      <c r="BA35" s="136" t="s">
        <v>26</v>
      </c>
      <c r="BB35" s="136" t="s">
        <v>26</v>
      </c>
      <c r="BC35" s="137" t="s">
        <v>26</v>
      </c>
      <c r="BD35" s="135" t="s">
        <v>26</v>
      </c>
      <c r="BE35" s="136" t="s">
        <v>26</v>
      </c>
      <c r="BF35" s="136" t="s">
        <v>26</v>
      </c>
      <c r="BG35" s="137" t="s">
        <v>26</v>
      </c>
      <c r="BH35" s="229" t="s">
        <v>24</v>
      </c>
      <c r="BI35" s="136" t="s">
        <v>28</v>
      </c>
      <c r="BJ35" s="136" t="s">
        <v>28</v>
      </c>
      <c r="BK35" s="137" t="s">
        <v>26</v>
      </c>
      <c r="BL35" s="136" t="s">
        <v>26</v>
      </c>
      <c r="BM35" s="136" t="s">
        <v>26</v>
      </c>
      <c r="BN35" s="136" t="s">
        <v>26</v>
      </c>
      <c r="BO35" s="137" t="s">
        <v>82</v>
      </c>
      <c r="BP35" s="135"/>
      <c r="BQ35" s="136"/>
      <c r="BR35" s="136"/>
      <c r="BS35" s="137"/>
      <c r="BT35" s="135"/>
      <c r="BU35" s="136"/>
      <c r="BV35" s="136"/>
      <c r="BW35" s="137"/>
      <c r="BX35" s="135"/>
      <c r="BY35" s="136"/>
      <c r="BZ35" s="136"/>
      <c r="CA35" s="137"/>
      <c r="CB35" s="135"/>
      <c r="CC35" s="136"/>
      <c r="CD35" s="136"/>
      <c r="CE35" s="137"/>
      <c r="CF35" s="416"/>
      <c r="CG35" s="417"/>
      <c r="CH35" s="417"/>
      <c r="CI35" s="418"/>
      <c r="CJ35" s="430"/>
      <c r="CK35" s="431"/>
      <c r="CL35" s="431"/>
      <c r="CM35" s="432"/>
      <c r="CN35" s="436">
        <f t="shared" ref="CN35:CN60" si="3">D35</f>
        <v>0</v>
      </c>
      <c r="CO35" s="436"/>
      <c r="CP35" s="436"/>
      <c r="CQ35" s="436"/>
      <c r="CR35" s="436"/>
      <c r="CS35" s="436"/>
    </row>
    <row r="36" spans="1:97" customFormat="1" ht="15.75" customHeight="1" x14ac:dyDescent="0.35">
      <c r="A36" s="212">
        <v>1.1111111111111112E-2</v>
      </c>
      <c r="B36" s="95">
        <f t="shared" si="2"/>
        <v>0.29166666666925367</v>
      </c>
      <c r="C36" s="214" t="str">
        <f>IF(ISNA(VLOOKUP(D36,[2]listing!$A$1:$E$80,4,FALSE)),"NN",VLOOKUP(D36,[2]listing!$A$1:$E$80,4,FALSE))</f>
        <v>NN</v>
      </c>
      <c r="D36" s="245"/>
      <c r="E36" s="300">
        <v>36526.625</v>
      </c>
      <c r="F36" s="298">
        <v>36526.947222222225</v>
      </c>
      <c r="G36" s="299">
        <v>4.1666666666666664E-2</v>
      </c>
      <c r="H36" s="222" t="str" cm="1">
        <f t="array" ref="H36">IF(SUMPRODUCT(--ISNUMBER(SEARCH(BOUTIQUES,D36))) &gt;0, "XC",IF(ISNUMBER(SEARCH("pool",D36)),"P",IF(ISNUMBER(SEARCH("int",D36)),"I",IF(ISNUMBER(SEARCH("HAP",$G$1))," "))))</f>
        <v xml:space="preserve"> </v>
      </c>
      <c r="I36" s="243"/>
      <c r="J36" s="136"/>
      <c r="K36" s="137"/>
      <c r="L36" s="135"/>
      <c r="M36" s="136"/>
      <c r="N36" s="136"/>
      <c r="O36" s="137"/>
      <c r="P36" s="135"/>
      <c r="Q36" s="136"/>
      <c r="R36" s="136"/>
      <c r="S36" s="137"/>
      <c r="T36" s="135"/>
      <c r="U36" s="136"/>
      <c r="V36" s="136"/>
      <c r="W36" s="137"/>
      <c r="X36" s="135"/>
      <c r="Y36" s="136"/>
      <c r="Z36" s="136"/>
      <c r="AA36" s="137"/>
      <c r="AB36" s="135"/>
      <c r="AC36" s="136"/>
      <c r="AD36" s="136"/>
      <c r="AE36" s="137"/>
      <c r="AF36" s="135"/>
      <c r="AG36" s="136"/>
      <c r="AH36" s="136"/>
      <c r="AI36" s="137" t="s">
        <v>83</v>
      </c>
      <c r="AJ36" s="244" t="s">
        <v>26</v>
      </c>
      <c r="AK36" s="136" t="s">
        <v>26</v>
      </c>
      <c r="AL36" s="136" t="s">
        <v>26</v>
      </c>
      <c r="AM36" s="137" t="s">
        <v>26</v>
      </c>
      <c r="AN36" s="135" t="s">
        <v>26</v>
      </c>
      <c r="AO36" s="136" t="s">
        <v>26</v>
      </c>
      <c r="AP36" s="136" t="s">
        <v>26</v>
      </c>
      <c r="AQ36" s="137" t="s">
        <v>26</v>
      </c>
      <c r="AR36" s="229" t="s">
        <v>25</v>
      </c>
      <c r="AS36" s="227" t="s">
        <v>25</v>
      </c>
      <c r="AT36" s="227" t="s">
        <v>25</v>
      </c>
      <c r="AU36" s="228" t="s">
        <v>26</v>
      </c>
      <c r="AV36" s="136" t="s">
        <v>26</v>
      </c>
      <c r="AW36" s="136" t="s">
        <v>26</v>
      </c>
      <c r="AX36" s="136" t="s">
        <v>26</v>
      </c>
      <c r="AY36" s="137" t="s">
        <v>26</v>
      </c>
      <c r="AZ36" s="136" t="s">
        <v>26</v>
      </c>
      <c r="BA36" s="136" t="s">
        <v>26</v>
      </c>
      <c r="BB36" s="136" t="s">
        <v>26</v>
      </c>
      <c r="BC36" s="137" t="s">
        <v>26</v>
      </c>
      <c r="BD36" s="135" t="s">
        <v>26</v>
      </c>
      <c r="BE36" s="136" t="s">
        <v>26</v>
      </c>
      <c r="BF36" s="136" t="s">
        <v>26</v>
      </c>
      <c r="BG36" s="137" t="s">
        <v>26</v>
      </c>
      <c r="BH36" s="229" t="s">
        <v>24</v>
      </c>
      <c r="BI36" s="136" t="s">
        <v>28</v>
      </c>
      <c r="BJ36" s="136" t="s">
        <v>28</v>
      </c>
      <c r="BK36" s="137" t="s">
        <v>26</v>
      </c>
      <c r="BL36" s="136" t="s">
        <v>26</v>
      </c>
      <c r="BM36" s="136" t="s">
        <v>26</v>
      </c>
      <c r="BN36" s="136" t="s">
        <v>26</v>
      </c>
      <c r="BO36" s="137" t="s">
        <v>82</v>
      </c>
      <c r="BP36" s="135"/>
      <c r="BQ36" s="136"/>
      <c r="BR36" s="136"/>
      <c r="BS36" s="137"/>
      <c r="BT36" s="135"/>
      <c r="BU36" s="136"/>
      <c r="BV36" s="136"/>
      <c r="BW36" s="137"/>
      <c r="BX36" s="135"/>
      <c r="BY36" s="136"/>
      <c r="BZ36" s="136"/>
      <c r="CA36" s="137"/>
      <c r="CB36" s="135"/>
      <c r="CC36" s="136"/>
      <c r="CD36" s="136"/>
      <c r="CE36" s="137"/>
      <c r="CF36" s="416"/>
      <c r="CG36" s="417"/>
      <c r="CH36" s="417"/>
      <c r="CI36" s="418"/>
      <c r="CJ36" s="430"/>
      <c r="CK36" s="431"/>
      <c r="CL36" s="431"/>
      <c r="CM36" s="432"/>
      <c r="CN36" s="436">
        <f t="shared" si="3"/>
        <v>0</v>
      </c>
      <c r="CO36" s="436"/>
      <c r="CP36" s="436"/>
      <c r="CQ36" s="436"/>
      <c r="CR36" s="436"/>
      <c r="CS36" s="436"/>
    </row>
    <row r="37" spans="1:97" customFormat="1" ht="15.75" customHeight="1" x14ac:dyDescent="0.35">
      <c r="A37" s="212">
        <v>1.1111111111111112E-2</v>
      </c>
      <c r="B37" s="95">
        <f t="shared" si="2"/>
        <v>0.29166666666925367</v>
      </c>
      <c r="C37" s="214" t="str">
        <f>IF(ISNA(VLOOKUP(D37,[2]listing!$A$1:$E$80,4,FALSE)),"NN",VLOOKUP(D37,[2]listing!$A$1:$E$80,4,FALSE))</f>
        <v>NN</v>
      </c>
      <c r="D37" s="245"/>
      <c r="E37" s="300">
        <v>36526.625</v>
      </c>
      <c r="F37" s="298">
        <v>36526.947222222225</v>
      </c>
      <c r="G37" s="299">
        <v>4.1666666666666664E-2</v>
      </c>
      <c r="H37" s="222" t="str" cm="1">
        <f t="array" ref="H37">IF(SUMPRODUCT(--ISNUMBER(SEARCH(BOUTIQUES,D37))) &gt;0, "XC",IF(ISNUMBER(SEARCH("pool",D37)),"P",IF(ISNUMBER(SEARCH("int",D37)),"I",IF(ISNUMBER(SEARCH("HAP",$G$1))," "))))</f>
        <v xml:space="preserve"> </v>
      </c>
      <c r="I37" s="243"/>
      <c r="J37" s="136"/>
      <c r="K37" s="137"/>
      <c r="L37" s="135"/>
      <c r="M37" s="136"/>
      <c r="N37" s="136"/>
      <c r="O37" s="137"/>
      <c r="P37" s="135"/>
      <c r="Q37" s="136"/>
      <c r="R37" s="136"/>
      <c r="S37" s="137"/>
      <c r="T37" s="135"/>
      <c r="U37" s="136"/>
      <c r="V37" s="136"/>
      <c r="W37" s="137"/>
      <c r="X37" s="135"/>
      <c r="Y37" s="136"/>
      <c r="Z37" s="136"/>
      <c r="AA37" s="137"/>
      <c r="AB37" s="135"/>
      <c r="AC37" s="136"/>
      <c r="AD37" s="136"/>
      <c r="AE37" s="137"/>
      <c r="AF37" s="135"/>
      <c r="AG37" s="136"/>
      <c r="AH37" s="136"/>
      <c r="AI37" s="137" t="s">
        <v>83</v>
      </c>
      <c r="AJ37" s="244" t="s">
        <v>26</v>
      </c>
      <c r="AK37" s="136" t="s">
        <v>26</v>
      </c>
      <c r="AL37" s="136" t="s">
        <v>26</v>
      </c>
      <c r="AM37" s="137" t="s">
        <v>26</v>
      </c>
      <c r="AN37" s="135" t="s">
        <v>26</v>
      </c>
      <c r="AO37" s="136" t="s">
        <v>26</v>
      </c>
      <c r="AP37" s="136" t="s">
        <v>26</v>
      </c>
      <c r="AQ37" s="137" t="s">
        <v>26</v>
      </c>
      <c r="AR37" s="229" t="s">
        <v>25</v>
      </c>
      <c r="AS37" s="227" t="s">
        <v>25</v>
      </c>
      <c r="AT37" s="227" t="s">
        <v>25</v>
      </c>
      <c r="AU37" s="228" t="s">
        <v>26</v>
      </c>
      <c r="AV37" s="136" t="s">
        <v>26</v>
      </c>
      <c r="AW37" s="136" t="s">
        <v>26</v>
      </c>
      <c r="AX37" s="136" t="s">
        <v>26</v>
      </c>
      <c r="AY37" s="137" t="s">
        <v>26</v>
      </c>
      <c r="AZ37" s="136" t="s">
        <v>26</v>
      </c>
      <c r="BA37" s="136" t="s">
        <v>26</v>
      </c>
      <c r="BB37" s="136" t="s">
        <v>26</v>
      </c>
      <c r="BC37" s="137" t="s">
        <v>26</v>
      </c>
      <c r="BD37" s="135" t="s">
        <v>26</v>
      </c>
      <c r="BE37" s="136" t="s">
        <v>26</v>
      </c>
      <c r="BF37" s="136" t="s">
        <v>26</v>
      </c>
      <c r="BG37" s="137" t="s">
        <v>26</v>
      </c>
      <c r="BH37" s="229" t="s">
        <v>24</v>
      </c>
      <c r="BI37" s="136" t="s">
        <v>28</v>
      </c>
      <c r="BJ37" s="136" t="s">
        <v>28</v>
      </c>
      <c r="BK37" s="137" t="s">
        <v>26</v>
      </c>
      <c r="BL37" s="136" t="s">
        <v>26</v>
      </c>
      <c r="BM37" s="136" t="s">
        <v>26</v>
      </c>
      <c r="BN37" s="136" t="s">
        <v>26</v>
      </c>
      <c r="BO37" s="137" t="s">
        <v>82</v>
      </c>
      <c r="BP37" s="135"/>
      <c r="BQ37" s="136"/>
      <c r="BR37" s="136"/>
      <c r="BS37" s="137"/>
      <c r="BT37" s="135"/>
      <c r="BU37" s="136"/>
      <c r="BV37" s="136"/>
      <c r="BW37" s="137"/>
      <c r="BX37" s="135"/>
      <c r="BY37" s="136"/>
      <c r="BZ37" s="136"/>
      <c r="CA37" s="137"/>
      <c r="CB37" s="135"/>
      <c r="CC37" s="136"/>
      <c r="CD37" s="136"/>
      <c r="CE37" s="137"/>
      <c r="CF37" s="416"/>
      <c r="CG37" s="417"/>
      <c r="CH37" s="417"/>
      <c r="CI37" s="418"/>
      <c r="CJ37" s="430"/>
      <c r="CK37" s="431"/>
      <c r="CL37" s="431"/>
      <c r="CM37" s="432"/>
      <c r="CN37" s="436">
        <f t="shared" si="3"/>
        <v>0</v>
      </c>
      <c r="CO37" s="436"/>
      <c r="CP37" s="436"/>
      <c r="CQ37" s="436"/>
      <c r="CR37" s="436"/>
      <c r="CS37" s="436"/>
    </row>
    <row r="38" spans="1:97" customFormat="1" ht="15.75" customHeight="1" x14ac:dyDescent="0.35">
      <c r="A38" s="212">
        <v>1.1111111111111112E-2</v>
      </c>
      <c r="B38" s="95">
        <f t="shared" si="2"/>
        <v>0.29166666666925367</v>
      </c>
      <c r="C38" s="214" t="str">
        <f>IF(ISNA(VLOOKUP(D38,[2]listing!$A$1:$E$80,4,FALSE)),"NN",VLOOKUP(D38,[2]listing!$A$1:$E$80,4,FALSE))</f>
        <v>NN</v>
      </c>
      <c r="D38" s="245"/>
      <c r="E38" s="300">
        <v>36526.625</v>
      </c>
      <c r="F38" s="298">
        <v>36526.947222222225</v>
      </c>
      <c r="G38" s="299">
        <v>4.1666666666666664E-2</v>
      </c>
      <c r="H38" s="222" t="str" cm="1">
        <f t="array" ref="H38">IF(SUMPRODUCT(--ISNUMBER(SEARCH(BOUTIQUES,D38))) &gt;0, "XC",IF(ISNUMBER(SEARCH("pool",D38)),"P",IF(ISNUMBER(SEARCH("int",D38)),"I",IF(ISNUMBER(SEARCH("HAP",$G$1))," "))))</f>
        <v xml:space="preserve"> </v>
      </c>
      <c r="I38" s="243"/>
      <c r="J38" s="136"/>
      <c r="K38" s="137"/>
      <c r="L38" s="135"/>
      <c r="M38" s="136"/>
      <c r="N38" s="136"/>
      <c r="O38" s="137"/>
      <c r="P38" s="135"/>
      <c r="Q38" s="136"/>
      <c r="R38" s="136"/>
      <c r="S38" s="137"/>
      <c r="T38" s="135"/>
      <c r="U38" s="136"/>
      <c r="V38" s="136"/>
      <c r="W38" s="137"/>
      <c r="X38" s="135"/>
      <c r="Y38" s="136"/>
      <c r="Z38" s="136"/>
      <c r="AA38" s="137"/>
      <c r="AB38" s="135"/>
      <c r="AC38" s="136"/>
      <c r="AD38" s="136"/>
      <c r="AE38" s="137"/>
      <c r="AF38" s="135"/>
      <c r="AG38" s="136"/>
      <c r="AH38" s="136"/>
      <c r="AI38" s="137" t="s">
        <v>83</v>
      </c>
      <c r="AJ38" s="244" t="s">
        <v>26</v>
      </c>
      <c r="AK38" s="136" t="s">
        <v>26</v>
      </c>
      <c r="AL38" s="136" t="s">
        <v>26</v>
      </c>
      <c r="AM38" s="137" t="s">
        <v>26</v>
      </c>
      <c r="AN38" s="135" t="s">
        <v>26</v>
      </c>
      <c r="AO38" s="136" t="s">
        <v>26</v>
      </c>
      <c r="AP38" s="136" t="s">
        <v>26</v>
      </c>
      <c r="AQ38" s="137" t="s">
        <v>26</v>
      </c>
      <c r="AR38" s="135" t="s">
        <v>26</v>
      </c>
      <c r="AS38" s="136" t="s">
        <v>26</v>
      </c>
      <c r="AT38" s="136" t="s">
        <v>26</v>
      </c>
      <c r="AU38" s="137" t="s">
        <v>26</v>
      </c>
      <c r="AV38" s="135" t="s">
        <v>25</v>
      </c>
      <c r="AW38" s="136" t="s">
        <v>25</v>
      </c>
      <c r="AX38" s="136" t="s">
        <v>25</v>
      </c>
      <c r="AY38" s="137" t="s">
        <v>26</v>
      </c>
      <c r="AZ38" s="136" t="s">
        <v>26</v>
      </c>
      <c r="BA38" s="136" t="s">
        <v>26</v>
      </c>
      <c r="BB38" s="136" t="s">
        <v>26</v>
      </c>
      <c r="BC38" s="137" t="s">
        <v>26</v>
      </c>
      <c r="BD38" s="135" t="s">
        <v>26</v>
      </c>
      <c r="BE38" s="136" t="s">
        <v>26</v>
      </c>
      <c r="BF38" s="136" t="s">
        <v>26</v>
      </c>
      <c r="BG38" s="137" t="s">
        <v>26</v>
      </c>
      <c r="BH38" s="229" t="s">
        <v>24</v>
      </c>
      <c r="BI38" s="136" t="s">
        <v>28</v>
      </c>
      <c r="BJ38" s="136" t="s">
        <v>28</v>
      </c>
      <c r="BK38" s="137" t="s">
        <v>26</v>
      </c>
      <c r="BL38" s="136" t="s">
        <v>26</v>
      </c>
      <c r="BM38" s="136" t="s">
        <v>26</v>
      </c>
      <c r="BN38" s="136" t="s">
        <v>26</v>
      </c>
      <c r="BO38" s="137" t="s">
        <v>82</v>
      </c>
      <c r="BP38" s="135"/>
      <c r="BQ38" s="136"/>
      <c r="BR38" s="136"/>
      <c r="BS38" s="137"/>
      <c r="BT38" s="135"/>
      <c r="BU38" s="136"/>
      <c r="BV38" s="136"/>
      <c r="BW38" s="137"/>
      <c r="BX38" s="135"/>
      <c r="BY38" s="136"/>
      <c r="BZ38" s="136"/>
      <c r="CA38" s="137"/>
      <c r="CB38" s="135"/>
      <c r="CC38" s="136"/>
      <c r="CD38" s="136"/>
      <c r="CE38" s="137"/>
      <c r="CF38" s="435"/>
      <c r="CG38" s="435"/>
      <c r="CH38" s="435"/>
      <c r="CI38" s="435"/>
      <c r="CJ38" s="435"/>
      <c r="CK38" s="435"/>
      <c r="CL38" s="435"/>
      <c r="CM38" s="435"/>
      <c r="CN38" s="436">
        <f t="shared" si="3"/>
        <v>0</v>
      </c>
      <c r="CO38" s="436"/>
      <c r="CP38" s="436"/>
      <c r="CQ38" s="436"/>
      <c r="CR38" s="436"/>
      <c r="CS38" s="436"/>
    </row>
    <row r="39" spans="1:97" customFormat="1" ht="15.75" customHeight="1" x14ac:dyDescent="0.35">
      <c r="A39" s="212">
        <v>1.1111111111111112E-2</v>
      </c>
      <c r="B39" s="95">
        <f t="shared" si="2"/>
        <v>0.29166666666925367</v>
      </c>
      <c r="C39" s="214" t="str">
        <f>IF(ISNA(VLOOKUP(D39,[2]listing!$A$1:$E$80,4,FALSE)),"NN",VLOOKUP(D39,[2]listing!$A$1:$E$80,4,FALSE))</f>
        <v>NN</v>
      </c>
      <c r="D39" s="245"/>
      <c r="E39" s="300">
        <v>36526.625</v>
      </c>
      <c r="F39" s="298">
        <v>36526.947222222225</v>
      </c>
      <c r="G39" s="299">
        <v>4.1666666666666664E-2</v>
      </c>
      <c r="H39" s="222" t="str" cm="1">
        <f t="array" ref="H39">IF(SUMPRODUCT(--ISNUMBER(SEARCH(BOUTIQUES,D39))) &gt;0, "XC",IF(ISNUMBER(SEARCH("pool",D39)),"P",IF(ISNUMBER(SEARCH("int",D39)),"I",IF(ISNUMBER(SEARCH("HAP",$G$1))," "))))</f>
        <v xml:space="preserve"> </v>
      </c>
      <c r="I39" s="243"/>
      <c r="J39" s="136"/>
      <c r="K39" s="137"/>
      <c r="L39" s="135"/>
      <c r="M39" s="136"/>
      <c r="N39" s="136"/>
      <c r="O39" s="137"/>
      <c r="P39" s="135"/>
      <c r="Q39" s="136"/>
      <c r="R39" s="136"/>
      <c r="S39" s="137"/>
      <c r="T39" s="135"/>
      <c r="U39" s="136"/>
      <c r="V39" s="136"/>
      <c r="W39" s="137"/>
      <c r="X39" s="135"/>
      <c r="Y39" s="136"/>
      <c r="Z39" s="136"/>
      <c r="AA39" s="137"/>
      <c r="AB39" s="135"/>
      <c r="AC39" s="136"/>
      <c r="AD39" s="136"/>
      <c r="AE39" s="137"/>
      <c r="AF39" s="135"/>
      <c r="AG39" s="136"/>
      <c r="AH39" s="136"/>
      <c r="AI39" s="137" t="s">
        <v>83</v>
      </c>
      <c r="AJ39" s="244" t="s">
        <v>26</v>
      </c>
      <c r="AK39" s="136" t="s">
        <v>26</v>
      </c>
      <c r="AL39" s="136" t="s">
        <v>26</v>
      </c>
      <c r="AM39" s="137" t="s">
        <v>26</v>
      </c>
      <c r="AN39" s="135" t="s">
        <v>26</v>
      </c>
      <c r="AO39" s="136" t="s">
        <v>26</v>
      </c>
      <c r="AP39" s="136" t="s">
        <v>26</v>
      </c>
      <c r="AQ39" s="137" t="s">
        <v>26</v>
      </c>
      <c r="AR39" s="135" t="s">
        <v>26</v>
      </c>
      <c r="AS39" s="136" t="s">
        <v>26</v>
      </c>
      <c r="AT39" s="136" t="s">
        <v>26</v>
      </c>
      <c r="AU39" s="137" t="s">
        <v>26</v>
      </c>
      <c r="AV39" s="135" t="s">
        <v>25</v>
      </c>
      <c r="AW39" s="136" t="s">
        <v>25</v>
      </c>
      <c r="AX39" s="136" t="s">
        <v>25</v>
      </c>
      <c r="AY39" s="137" t="s">
        <v>26</v>
      </c>
      <c r="AZ39" s="136" t="s">
        <v>26</v>
      </c>
      <c r="BA39" s="136" t="s">
        <v>26</v>
      </c>
      <c r="BB39" s="136" t="s">
        <v>26</v>
      </c>
      <c r="BC39" s="137" t="s">
        <v>26</v>
      </c>
      <c r="BD39" s="135" t="s">
        <v>26</v>
      </c>
      <c r="BE39" s="136" t="s">
        <v>26</v>
      </c>
      <c r="BF39" s="136" t="s">
        <v>26</v>
      </c>
      <c r="BG39" s="137" t="s">
        <v>26</v>
      </c>
      <c r="BH39" s="229" t="s">
        <v>24</v>
      </c>
      <c r="BI39" s="136" t="s">
        <v>28</v>
      </c>
      <c r="BJ39" s="136" t="s">
        <v>28</v>
      </c>
      <c r="BK39" s="137" t="s">
        <v>26</v>
      </c>
      <c r="BL39" s="136" t="s">
        <v>26</v>
      </c>
      <c r="BM39" s="136" t="s">
        <v>26</v>
      </c>
      <c r="BN39" s="136" t="s">
        <v>26</v>
      </c>
      <c r="BO39" s="137" t="s">
        <v>82</v>
      </c>
      <c r="BP39" s="135"/>
      <c r="BQ39" s="136"/>
      <c r="BR39" s="136"/>
      <c r="BS39" s="137"/>
      <c r="BT39" s="135"/>
      <c r="BU39" s="136"/>
      <c r="BV39" s="136"/>
      <c r="BW39" s="137"/>
      <c r="BX39" s="135"/>
      <c r="BY39" s="136"/>
      <c r="BZ39" s="136"/>
      <c r="CA39" s="137"/>
      <c r="CB39" s="135"/>
      <c r="CC39" s="136"/>
      <c r="CD39" s="136"/>
      <c r="CE39" s="137"/>
      <c r="CF39" s="435"/>
      <c r="CG39" s="435"/>
      <c r="CH39" s="435"/>
      <c r="CI39" s="435"/>
      <c r="CJ39" s="435"/>
      <c r="CK39" s="435"/>
      <c r="CL39" s="435"/>
      <c r="CM39" s="435"/>
      <c r="CN39" s="436">
        <f t="shared" si="3"/>
        <v>0</v>
      </c>
      <c r="CO39" s="436"/>
      <c r="CP39" s="436"/>
      <c r="CQ39" s="436"/>
      <c r="CR39" s="436"/>
      <c r="CS39" s="436"/>
    </row>
    <row r="40" spans="1:97" customFormat="1" ht="15.75" customHeight="1" x14ac:dyDescent="0.35">
      <c r="A40" s="212">
        <v>1.1111111111111112E-2</v>
      </c>
      <c r="B40" s="95">
        <f t="shared" si="2"/>
        <v>0.29166666666925367</v>
      </c>
      <c r="C40" s="214" t="str">
        <f>IF(ISNA(VLOOKUP(D40,[2]listing!$A$1:$E$80,4,FALSE)),"NN",VLOOKUP(D40,[2]listing!$A$1:$E$80,4,FALSE))</f>
        <v>NN</v>
      </c>
      <c r="D40" s="305"/>
      <c r="E40" s="300">
        <v>36526.625</v>
      </c>
      <c r="F40" s="298">
        <v>36526.947222222225</v>
      </c>
      <c r="G40" s="299">
        <v>4.1666666666666664E-2</v>
      </c>
      <c r="H40" s="222" t="str" cm="1">
        <f t="array" ref="H40">IF(SUMPRODUCT(--ISNUMBER(SEARCH(BOUTIQUES,D40))) &gt;0, "XC",IF(ISNUMBER(SEARCH("pool",D40)),"P",IF(ISNUMBER(SEARCH("int",D40)),"I",IF(ISNUMBER(SEARCH("HAP",$G$1))," "))))</f>
        <v xml:space="preserve"> </v>
      </c>
      <c r="I40" s="248"/>
      <c r="J40" s="249"/>
      <c r="K40" s="250"/>
      <c r="L40" s="251"/>
      <c r="M40" s="249"/>
      <c r="N40" s="249"/>
      <c r="O40" s="250"/>
      <c r="P40" s="251"/>
      <c r="Q40" s="249"/>
      <c r="R40" s="249"/>
      <c r="S40" s="250"/>
      <c r="T40" s="251"/>
      <c r="U40" s="249"/>
      <c r="V40" s="249"/>
      <c r="W40" s="250"/>
      <c r="X40" s="251"/>
      <c r="Y40" s="249"/>
      <c r="Z40" s="249"/>
      <c r="AA40" s="250"/>
      <c r="AB40" s="251"/>
      <c r="AC40" s="249"/>
      <c r="AD40" s="249"/>
      <c r="AE40" s="250"/>
      <c r="AF40" s="251"/>
      <c r="AG40" s="249"/>
      <c r="AH40" s="249"/>
      <c r="AI40" s="250"/>
      <c r="AJ40" s="251"/>
      <c r="AK40" s="249"/>
      <c r="AL40" s="249"/>
      <c r="AM40" s="250"/>
      <c r="AN40" s="251"/>
      <c r="AO40" s="249"/>
      <c r="AP40" s="249"/>
      <c r="AQ40" s="250"/>
      <c r="AR40" s="251"/>
      <c r="AS40" s="249"/>
      <c r="AT40" s="249"/>
      <c r="AU40" s="250"/>
      <c r="AV40" s="251"/>
      <c r="AW40" s="249"/>
      <c r="AX40" s="249"/>
      <c r="AY40" s="250"/>
      <c r="AZ40" s="251"/>
      <c r="BA40" s="249"/>
      <c r="BB40" s="249"/>
      <c r="BC40" s="250"/>
      <c r="BD40" s="251"/>
      <c r="BE40" s="249"/>
      <c r="BF40" s="249"/>
      <c r="BG40" s="250"/>
      <c r="BH40" s="251"/>
      <c r="BI40" s="249"/>
      <c r="BJ40" s="249"/>
      <c r="BK40" s="250"/>
      <c r="BL40" s="251"/>
      <c r="BM40" s="249"/>
      <c r="BN40" s="249"/>
      <c r="BO40" s="250"/>
      <c r="BP40" s="251"/>
      <c r="BQ40" s="249"/>
      <c r="BR40" s="249"/>
      <c r="BS40" s="250"/>
      <c r="BT40" s="251"/>
      <c r="BU40" s="249"/>
      <c r="BV40" s="249"/>
      <c r="BW40" s="250"/>
      <c r="BX40" s="251"/>
      <c r="BY40" s="249"/>
      <c r="BZ40" s="249"/>
      <c r="CA40" s="250"/>
      <c r="CB40" s="251"/>
      <c r="CC40" s="249"/>
      <c r="CD40" s="249"/>
      <c r="CE40" s="250"/>
      <c r="CF40" s="435"/>
      <c r="CG40" s="435"/>
      <c r="CH40" s="435"/>
      <c r="CI40" s="435"/>
      <c r="CJ40" s="435"/>
      <c r="CK40" s="435"/>
      <c r="CL40" s="435"/>
      <c r="CM40" s="435"/>
      <c r="CN40" s="436">
        <f t="shared" si="3"/>
        <v>0</v>
      </c>
      <c r="CO40" s="436"/>
      <c r="CP40" s="436"/>
      <c r="CQ40" s="436"/>
      <c r="CR40" s="436"/>
      <c r="CS40" s="436"/>
    </row>
    <row r="41" spans="1:97" customFormat="1" ht="15.75" customHeight="1" x14ac:dyDescent="0.35">
      <c r="A41" s="212">
        <v>1.1111111111111112E-2</v>
      </c>
      <c r="B41" s="95">
        <f t="shared" si="2"/>
        <v>0.29166666666925367</v>
      </c>
      <c r="C41" s="214" t="str">
        <f>IF(ISNA(VLOOKUP(D41,[2]listing!$A$1:$E$80,4,FALSE)),"NN",VLOOKUP(D41,[2]listing!$A$1:$E$80,4,FALSE))</f>
        <v>NN</v>
      </c>
      <c r="D41" s="305"/>
      <c r="E41" s="300">
        <v>36526.625</v>
      </c>
      <c r="F41" s="298">
        <v>36526.947222222225</v>
      </c>
      <c r="G41" s="299">
        <v>4.1666666666666664E-2</v>
      </c>
      <c r="H41" s="222" t="str" cm="1">
        <f t="array" ref="H41">IF(SUMPRODUCT(--ISNUMBER(SEARCH(BOUTIQUES,D41))) &gt;0, "XC",IF(ISNUMBER(SEARCH("pool",D41)),"P",IF(ISNUMBER(SEARCH("int",D41)),"I",IF(ISNUMBER(SEARCH("HAP",$G$1))," "))))</f>
        <v xml:space="preserve"> </v>
      </c>
      <c r="I41" s="248"/>
      <c r="J41" s="249"/>
      <c r="K41" s="250"/>
      <c r="L41" s="251"/>
      <c r="M41" s="249"/>
      <c r="N41" s="249"/>
      <c r="O41" s="250"/>
      <c r="P41" s="251"/>
      <c r="Q41" s="249"/>
      <c r="R41" s="249"/>
      <c r="S41" s="250"/>
      <c r="T41" s="251"/>
      <c r="U41" s="249"/>
      <c r="V41" s="249"/>
      <c r="W41" s="250"/>
      <c r="X41" s="251"/>
      <c r="Y41" s="249"/>
      <c r="Z41" s="249"/>
      <c r="AA41" s="250"/>
      <c r="AB41" s="251"/>
      <c r="AC41" s="249"/>
      <c r="AD41" s="249"/>
      <c r="AE41" s="250"/>
      <c r="AF41" s="251"/>
      <c r="AG41" s="249"/>
      <c r="AH41" s="249"/>
      <c r="AI41" s="250"/>
      <c r="AJ41" s="251"/>
      <c r="AK41" s="249"/>
      <c r="AL41" s="249"/>
      <c r="AM41" s="250"/>
      <c r="AN41" s="251"/>
      <c r="AO41" s="249"/>
      <c r="AP41" s="249"/>
      <c r="AQ41" s="250"/>
      <c r="AR41" s="251"/>
      <c r="AS41" s="249"/>
      <c r="AT41" s="249"/>
      <c r="AU41" s="250"/>
      <c r="AV41" s="251"/>
      <c r="AW41" s="249"/>
      <c r="AX41" s="249"/>
      <c r="AY41" s="250"/>
      <c r="AZ41" s="251"/>
      <c r="BA41" s="249"/>
      <c r="BB41" s="249"/>
      <c r="BC41" s="250"/>
      <c r="BD41" s="251"/>
      <c r="BE41" s="249"/>
      <c r="BF41" s="249"/>
      <c r="BG41" s="250"/>
      <c r="BH41" s="251"/>
      <c r="BI41" s="249"/>
      <c r="BJ41" s="249"/>
      <c r="BK41" s="250"/>
      <c r="BL41" s="251"/>
      <c r="BM41" s="249"/>
      <c r="BN41" s="249"/>
      <c r="BO41" s="250"/>
      <c r="BP41" s="251"/>
      <c r="BQ41" s="249"/>
      <c r="BR41" s="249"/>
      <c r="BS41" s="250"/>
      <c r="BT41" s="251"/>
      <c r="BU41" s="249"/>
      <c r="BV41" s="249"/>
      <c r="BW41" s="250"/>
      <c r="BX41" s="251"/>
      <c r="BY41" s="249"/>
      <c r="BZ41" s="249"/>
      <c r="CA41" s="250"/>
      <c r="CB41" s="251"/>
      <c r="CC41" s="249"/>
      <c r="CD41" s="249"/>
      <c r="CE41" s="250"/>
      <c r="CF41" s="435"/>
      <c r="CG41" s="435"/>
      <c r="CH41" s="435"/>
      <c r="CI41" s="435"/>
      <c r="CJ41" s="435"/>
      <c r="CK41" s="435"/>
      <c r="CL41" s="435"/>
      <c r="CM41" s="435"/>
      <c r="CN41" s="436">
        <f t="shared" si="3"/>
        <v>0</v>
      </c>
      <c r="CO41" s="436"/>
      <c r="CP41" s="436"/>
      <c r="CQ41" s="436"/>
      <c r="CR41" s="436"/>
      <c r="CS41" s="436"/>
    </row>
    <row r="42" spans="1:97" customFormat="1" ht="15.75" customHeight="1" x14ac:dyDescent="0.35">
      <c r="A42" s="212">
        <v>1.1111111111111112E-2</v>
      </c>
      <c r="B42" s="95">
        <f t="shared" si="2"/>
        <v>0.29166666666925367</v>
      </c>
      <c r="C42" s="214" t="str">
        <f>IF(ISNA(VLOOKUP(D42,[2]listing!$A$1:$E$80,4,FALSE)),"NN",VLOOKUP(D42,[2]listing!$A$1:$E$80,4,FALSE))</f>
        <v>NN</v>
      </c>
      <c r="D42" s="305"/>
      <c r="E42" s="300">
        <v>36526.666666666664</v>
      </c>
      <c r="F42" s="298">
        <v>36526.988888888889</v>
      </c>
      <c r="G42" s="299">
        <v>4.1666666666666664E-2</v>
      </c>
      <c r="H42" s="222" t="str" cm="1">
        <f t="array" ref="H42">IF(SUMPRODUCT(--ISNUMBER(SEARCH(BOUTIQUES,D42))) &gt;0, "XC",IF(ISNUMBER(SEARCH("pool",D42)),"P",IF(ISNUMBER(SEARCH("int",D42)),"I",IF(ISNUMBER(SEARCH("HAP",$G$1))," "))))</f>
        <v xml:space="preserve"> </v>
      </c>
      <c r="I42" s="248"/>
      <c r="J42" s="249"/>
      <c r="K42" s="250"/>
      <c r="L42" s="251"/>
      <c r="M42" s="249"/>
      <c r="N42" s="249"/>
      <c r="O42" s="250"/>
      <c r="P42" s="251"/>
      <c r="Q42" s="249"/>
      <c r="R42" s="249"/>
      <c r="S42" s="250"/>
      <c r="T42" s="251"/>
      <c r="U42" s="249"/>
      <c r="V42" s="249"/>
      <c r="W42" s="250"/>
      <c r="X42" s="251"/>
      <c r="Y42" s="249"/>
      <c r="Z42" s="249"/>
      <c r="AA42" s="250"/>
      <c r="AB42" s="251"/>
      <c r="AC42" s="249"/>
      <c r="AD42" s="249"/>
      <c r="AE42" s="250"/>
      <c r="AF42" s="251"/>
      <c r="AG42" s="249"/>
      <c r="AH42" s="249"/>
      <c r="AI42" s="250"/>
      <c r="AJ42" s="251"/>
      <c r="AK42" s="249"/>
      <c r="AL42" s="249"/>
      <c r="AM42" s="250"/>
      <c r="AN42" s="251"/>
      <c r="AO42" s="249"/>
      <c r="AP42" s="249"/>
      <c r="AQ42" s="250"/>
      <c r="AR42" s="251"/>
      <c r="AS42" s="249"/>
      <c r="AT42" s="249"/>
      <c r="AU42" s="250"/>
      <c r="AV42" s="251"/>
      <c r="AW42" s="249"/>
      <c r="AX42" s="249"/>
      <c r="AY42" s="250"/>
      <c r="AZ42" s="251"/>
      <c r="BA42" s="249"/>
      <c r="BB42" s="249"/>
      <c r="BC42" s="250"/>
      <c r="BD42" s="251"/>
      <c r="BE42" s="249"/>
      <c r="BF42" s="249"/>
      <c r="BG42" s="250"/>
      <c r="BH42" s="251"/>
      <c r="BI42" s="249"/>
      <c r="BJ42" s="249"/>
      <c r="BK42" s="250"/>
      <c r="BL42" s="251"/>
      <c r="BM42" s="249"/>
      <c r="BN42" s="249"/>
      <c r="BO42" s="250"/>
      <c r="BP42" s="251"/>
      <c r="BQ42" s="249"/>
      <c r="BR42" s="249"/>
      <c r="BS42" s="250"/>
      <c r="BT42" s="251"/>
      <c r="BU42" s="249"/>
      <c r="BV42" s="249"/>
      <c r="BW42" s="250"/>
      <c r="BX42" s="251"/>
      <c r="BY42" s="249"/>
      <c r="BZ42" s="249"/>
      <c r="CA42" s="250"/>
      <c r="CB42" s="251"/>
      <c r="CC42" s="249"/>
      <c r="CD42" s="249"/>
      <c r="CE42" s="250"/>
      <c r="CF42" s="435"/>
      <c r="CG42" s="435"/>
      <c r="CH42" s="435"/>
      <c r="CI42" s="435"/>
      <c r="CJ42" s="435"/>
      <c r="CK42" s="435"/>
      <c r="CL42" s="435"/>
      <c r="CM42" s="435"/>
      <c r="CN42" s="436">
        <f t="shared" si="3"/>
        <v>0</v>
      </c>
      <c r="CO42" s="436"/>
      <c r="CP42" s="436"/>
      <c r="CQ42" s="436"/>
      <c r="CR42" s="436"/>
      <c r="CS42" s="436"/>
    </row>
    <row r="43" spans="1:97" customFormat="1" ht="15.75" customHeight="1" x14ac:dyDescent="0.35">
      <c r="A43" s="212">
        <v>1.1111111111111112E-2</v>
      </c>
      <c r="B43" s="95">
        <f t="shared" si="2"/>
        <v>0.29166666666197771</v>
      </c>
      <c r="C43" s="214" t="str">
        <f>IF(ISNA(VLOOKUP(D43,[2]listing!$A$1:$E$80,4,FALSE)),"NN",VLOOKUP(D43,[2]listing!$A$1:$E$80,4,FALSE))</f>
        <v>NN</v>
      </c>
      <c r="D43" s="305"/>
      <c r="E43" s="300">
        <v>36526.708333333336</v>
      </c>
      <c r="F43" s="298">
        <v>36527.030555555553</v>
      </c>
      <c r="G43" s="299">
        <v>4.1666666666666664E-2</v>
      </c>
      <c r="H43" s="222" t="str" cm="1">
        <f t="array" ref="H43">IF(SUMPRODUCT(--ISNUMBER(SEARCH(BOUTIQUES,D43))) &gt;0, "XC",IF(ISNUMBER(SEARCH("pool",D43)),"P",IF(ISNUMBER(SEARCH("int",D43)),"I",IF(ISNUMBER(SEARCH("HAP",$G$1))," "))))</f>
        <v xml:space="preserve"> </v>
      </c>
      <c r="I43" s="248"/>
      <c r="J43" s="249"/>
      <c r="K43" s="250"/>
      <c r="L43" s="251"/>
      <c r="M43" s="249"/>
      <c r="N43" s="249"/>
      <c r="O43" s="250"/>
      <c r="P43" s="251"/>
      <c r="Q43" s="249"/>
      <c r="R43" s="249"/>
      <c r="S43" s="250"/>
      <c r="T43" s="251"/>
      <c r="U43" s="249"/>
      <c r="V43" s="249"/>
      <c r="W43" s="250"/>
      <c r="X43" s="251"/>
      <c r="Y43" s="249"/>
      <c r="Z43" s="249"/>
      <c r="AA43" s="250"/>
      <c r="AB43" s="251"/>
      <c r="AC43" s="249"/>
      <c r="AD43" s="249"/>
      <c r="AE43" s="250"/>
      <c r="AF43" s="251"/>
      <c r="AG43" s="249"/>
      <c r="AH43" s="249"/>
      <c r="AI43" s="250"/>
      <c r="AJ43" s="251"/>
      <c r="AK43" s="249"/>
      <c r="AL43" s="249"/>
      <c r="AM43" s="250"/>
      <c r="AN43" s="251"/>
      <c r="AO43" s="249"/>
      <c r="AP43" s="249"/>
      <c r="AQ43" s="250"/>
      <c r="AR43" s="251"/>
      <c r="AS43" s="249"/>
      <c r="AT43" s="249"/>
      <c r="AU43" s="250"/>
      <c r="AV43" s="251"/>
      <c r="AW43" s="249"/>
      <c r="AX43" s="249"/>
      <c r="AY43" s="250"/>
      <c r="AZ43" s="251"/>
      <c r="BA43" s="249"/>
      <c r="BB43" s="249"/>
      <c r="BC43" s="250"/>
      <c r="BD43" s="251"/>
      <c r="BE43" s="249"/>
      <c r="BF43" s="249"/>
      <c r="BG43" s="250"/>
      <c r="BH43" s="251"/>
      <c r="BI43" s="249"/>
      <c r="BJ43" s="249"/>
      <c r="BK43" s="250"/>
      <c r="BL43" s="251"/>
      <c r="BM43" s="249"/>
      <c r="BN43" s="249"/>
      <c r="BO43" s="250"/>
      <c r="BP43" s="251"/>
      <c r="BQ43" s="249"/>
      <c r="BR43" s="249"/>
      <c r="BS43" s="250"/>
      <c r="BT43" s="251"/>
      <c r="BU43" s="249"/>
      <c r="BV43" s="249"/>
      <c r="BW43" s="250"/>
      <c r="BX43" s="251"/>
      <c r="BY43" s="249"/>
      <c r="BZ43" s="249"/>
      <c r="CA43" s="250"/>
      <c r="CB43" s="251"/>
      <c r="CC43" s="249"/>
      <c r="CD43" s="249"/>
      <c r="CE43" s="250"/>
      <c r="CF43" s="435"/>
      <c r="CG43" s="435"/>
      <c r="CH43" s="435"/>
      <c r="CI43" s="435"/>
      <c r="CJ43" s="435"/>
      <c r="CK43" s="435"/>
      <c r="CL43" s="435"/>
      <c r="CM43" s="435"/>
      <c r="CN43" s="436">
        <f t="shared" si="3"/>
        <v>0</v>
      </c>
      <c r="CO43" s="436"/>
      <c r="CP43" s="436"/>
      <c r="CQ43" s="436"/>
      <c r="CR43" s="436"/>
      <c r="CS43" s="436"/>
    </row>
    <row r="44" spans="1:97" customFormat="1" ht="15.75" customHeight="1" thickBot="1" x14ac:dyDescent="0.4">
      <c r="A44" s="212">
        <v>1.1111111111111112E-2</v>
      </c>
      <c r="B44" s="95">
        <f t="shared" si="2"/>
        <v>0.29166666666925367</v>
      </c>
      <c r="C44" s="214" t="str">
        <f>IF(ISNA(VLOOKUP(D44,[2]listing!$A$1:$E$80,4,FALSE)),"NN",VLOOKUP(D44,[2]listing!$A$1:$E$80,4,FALSE))</f>
        <v>NN</v>
      </c>
      <c r="D44" s="305"/>
      <c r="E44" s="300">
        <v>36526.75</v>
      </c>
      <c r="F44" s="298">
        <v>36527.072222222225</v>
      </c>
      <c r="G44" s="299">
        <v>4.1666666666666664E-2</v>
      </c>
      <c r="H44" s="222" t="str" cm="1">
        <f t="array" ref="H44">IF(SUMPRODUCT(--ISNUMBER(SEARCH(BOUTIQUES,D44))) &gt;0, "XC",IF(ISNUMBER(SEARCH("pool",D44)),"P",IF(ISNUMBER(SEARCH("int",D44)),"I",IF(ISNUMBER(SEARCH("HAP",$G$1))," "))))</f>
        <v xml:space="preserve"> </v>
      </c>
      <c r="I44" s="248"/>
      <c r="J44" s="249"/>
      <c r="K44" s="250"/>
      <c r="L44" s="251"/>
      <c r="M44" s="249"/>
      <c r="N44" s="249"/>
      <c r="O44" s="250"/>
      <c r="P44" s="251"/>
      <c r="Q44" s="249"/>
      <c r="R44" s="249"/>
      <c r="S44" s="250"/>
      <c r="T44" s="251"/>
      <c r="U44" s="249"/>
      <c r="V44" s="249"/>
      <c r="W44" s="250"/>
      <c r="X44" s="251"/>
      <c r="Y44" s="249"/>
      <c r="Z44" s="249"/>
      <c r="AA44" s="250"/>
      <c r="AB44" s="251"/>
      <c r="AC44" s="249"/>
      <c r="AD44" s="249"/>
      <c r="AE44" s="250"/>
      <c r="AF44" s="251"/>
      <c r="AG44" s="249"/>
      <c r="AH44" s="249"/>
      <c r="AI44" s="250"/>
      <c r="AJ44" s="251"/>
      <c r="AK44" s="249"/>
      <c r="AL44" s="249"/>
      <c r="AM44" s="250"/>
      <c r="AN44" s="251"/>
      <c r="AO44" s="249"/>
      <c r="AP44" s="249"/>
      <c r="AQ44" s="250"/>
      <c r="AR44" s="251"/>
      <c r="AS44" s="249"/>
      <c r="AT44" s="249"/>
      <c r="AU44" s="250"/>
      <c r="AV44" s="251"/>
      <c r="AW44" s="249"/>
      <c r="AX44" s="249"/>
      <c r="AY44" s="250"/>
      <c r="AZ44" s="251"/>
      <c r="BA44" s="249"/>
      <c r="BB44" s="249"/>
      <c r="BC44" s="250"/>
      <c r="BD44" s="251"/>
      <c r="BE44" s="249"/>
      <c r="BF44" s="249"/>
      <c r="BG44" s="250"/>
      <c r="BH44" s="251"/>
      <c r="BI44" s="249"/>
      <c r="BJ44" s="249"/>
      <c r="BK44" s="250"/>
      <c r="BL44" s="251"/>
      <c r="BM44" s="249"/>
      <c r="BN44" s="249"/>
      <c r="BO44" s="250"/>
      <c r="BP44" s="251"/>
      <c r="BQ44" s="249"/>
      <c r="BR44" s="249"/>
      <c r="BS44" s="250"/>
      <c r="BT44" s="251"/>
      <c r="BU44" s="249"/>
      <c r="BV44" s="249"/>
      <c r="BW44" s="250"/>
      <c r="BX44" s="251"/>
      <c r="BY44" s="249"/>
      <c r="BZ44" s="249"/>
      <c r="CA44" s="250"/>
      <c r="CB44" s="251"/>
      <c r="CC44" s="249"/>
      <c r="CD44" s="249"/>
      <c r="CE44" s="250"/>
      <c r="CF44" s="435"/>
      <c r="CG44" s="435"/>
      <c r="CH44" s="435"/>
      <c r="CI44" s="435"/>
      <c r="CJ44" s="435"/>
      <c r="CK44" s="435"/>
      <c r="CL44" s="435"/>
      <c r="CM44" s="435"/>
      <c r="CN44" s="436">
        <f t="shared" si="3"/>
        <v>0</v>
      </c>
      <c r="CO44" s="436"/>
      <c r="CP44" s="436"/>
      <c r="CQ44" s="436"/>
      <c r="CR44" s="436"/>
      <c r="CS44" s="436"/>
    </row>
    <row r="45" spans="1:97" customFormat="1" ht="15.75" hidden="1" customHeight="1" x14ac:dyDescent="0.35">
      <c r="A45" s="212">
        <v>1.1111111111111112E-2</v>
      </c>
      <c r="B45" s="95">
        <f t="shared" si="2"/>
        <v>0.29166666666925367</v>
      </c>
      <c r="C45" s="214" t="str">
        <f>IF(ISNA(VLOOKUP(D45,[2]listing!$A$1:$E$80,4,FALSE)),"NN",VLOOKUP(D45,[2]listing!$A$1:$E$80,4,FALSE))</f>
        <v>NN</v>
      </c>
      <c r="D45" s="305"/>
      <c r="E45" s="300">
        <v>36526.625</v>
      </c>
      <c r="F45" s="298">
        <v>36526.947222222225</v>
      </c>
      <c r="G45" s="299">
        <v>4.1666666666666664E-2</v>
      </c>
      <c r="H45" s="222" t="str" cm="1">
        <f t="array" ref="H45">IF(SUMPRODUCT(--ISNUMBER(SEARCH(BOUTIQUES,D45))) &gt;0, "XC",IF(ISNUMBER(SEARCH("pool",D45)),"P",IF(ISNUMBER(SEARCH("int",D45)),"I",IF(ISNUMBER(SEARCH("HAP",$G$1))," "))))</f>
        <v xml:space="preserve"> </v>
      </c>
      <c r="I45" s="248"/>
      <c r="J45" s="249"/>
      <c r="K45" s="250"/>
      <c r="L45" s="251"/>
      <c r="M45" s="249"/>
      <c r="N45" s="249"/>
      <c r="O45" s="250"/>
      <c r="P45" s="251"/>
      <c r="Q45" s="249"/>
      <c r="R45" s="249"/>
      <c r="S45" s="250"/>
      <c r="T45" s="251"/>
      <c r="U45" s="249"/>
      <c r="V45" s="249"/>
      <c r="W45" s="250"/>
      <c r="X45" s="251"/>
      <c r="Y45" s="249"/>
      <c r="Z45" s="249"/>
      <c r="AA45" s="250"/>
      <c r="AB45" s="251"/>
      <c r="AC45" s="249"/>
      <c r="AD45" s="249"/>
      <c r="AE45" s="250"/>
      <c r="AF45" s="251"/>
      <c r="AG45" s="249"/>
      <c r="AH45" s="249"/>
      <c r="AI45" s="250"/>
      <c r="AJ45" s="251"/>
      <c r="AK45" s="249"/>
      <c r="AL45" s="249"/>
      <c r="AM45" s="250"/>
      <c r="AN45" s="251"/>
      <c r="AO45" s="249"/>
      <c r="AP45" s="249"/>
      <c r="AQ45" s="250"/>
      <c r="AR45" s="251"/>
      <c r="AS45" s="249"/>
      <c r="AT45" s="249"/>
      <c r="AU45" s="250"/>
      <c r="AV45" s="251"/>
      <c r="AW45" s="249"/>
      <c r="AX45" s="249"/>
      <c r="AY45" s="250"/>
      <c r="AZ45" s="251"/>
      <c r="BA45" s="249"/>
      <c r="BB45" s="249"/>
      <c r="BC45" s="250"/>
      <c r="BD45" s="251"/>
      <c r="BE45" s="249"/>
      <c r="BF45" s="249"/>
      <c r="BG45" s="250"/>
      <c r="BH45" s="251"/>
      <c r="BI45" s="249"/>
      <c r="BJ45" s="249"/>
      <c r="BK45" s="250"/>
      <c r="BL45" s="251"/>
      <c r="BM45" s="249"/>
      <c r="BN45" s="249"/>
      <c r="BO45" s="250"/>
      <c r="BP45" s="251"/>
      <c r="BQ45" s="249"/>
      <c r="BR45" s="249"/>
      <c r="BS45" s="250"/>
      <c r="BT45" s="251"/>
      <c r="BU45" s="249"/>
      <c r="BV45" s="249"/>
      <c r="BW45" s="250"/>
      <c r="BX45" s="251"/>
      <c r="BY45" s="249"/>
      <c r="BZ45" s="249"/>
      <c r="CA45" s="250"/>
      <c r="CB45" s="251"/>
      <c r="CC45" s="249"/>
      <c r="CD45" s="249"/>
      <c r="CE45" s="250"/>
      <c r="CF45" s="435"/>
      <c r="CG45" s="435"/>
      <c r="CH45" s="435"/>
      <c r="CI45" s="435"/>
      <c r="CJ45" s="435"/>
      <c r="CK45" s="435"/>
      <c r="CL45" s="435"/>
      <c r="CM45" s="435"/>
      <c r="CN45" s="436">
        <f t="shared" si="3"/>
        <v>0</v>
      </c>
      <c r="CO45" s="436"/>
      <c r="CP45" s="436"/>
      <c r="CQ45" s="436"/>
      <c r="CR45" s="436"/>
      <c r="CS45" s="436"/>
    </row>
    <row r="46" spans="1:97" customFormat="1" ht="15.75" hidden="1" customHeight="1" x14ac:dyDescent="0.35">
      <c r="A46" s="212">
        <v>1.1111111111111112E-2</v>
      </c>
      <c r="B46" s="95">
        <f t="shared" si="2"/>
        <v>0.29166666666925367</v>
      </c>
      <c r="C46" s="214" t="str">
        <f>IF(ISNA(VLOOKUP(D46,[2]listing!$A$1:$E$80,4,FALSE)),"NN",VLOOKUP(D46,[2]listing!$A$1:$E$80,4,FALSE))</f>
        <v>NN</v>
      </c>
      <c r="D46" s="305"/>
      <c r="E46" s="300">
        <v>36526.625</v>
      </c>
      <c r="F46" s="298">
        <v>36526.947222222225</v>
      </c>
      <c r="G46" s="299">
        <v>4.1666666666666664E-2</v>
      </c>
      <c r="H46" s="222" t="str" cm="1">
        <f t="array" ref="H46">IF(SUMPRODUCT(--ISNUMBER(SEARCH(BOUTIQUES,D46))) &gt;0, "XC",IF(ISNUMBER(SEARCH("pool",D46)),"P",IF(ISNUMBER(SEARCH("int",D46)),"I",IF(ISNUMBER(SEARCH("HAP",$G$1))," "))))</f>
        <v xml:space="preserve"> </v>
      </c>
      <c r="I46" s="248"/>
      <c r="J46" s="249"/>
      <c r="K46" s="250"/>
      <c r="L46" s="251"/>
      <c r="M46" s="249"/>
      <c r="N46" s="249"/>
      <c r="O46" s="250"/>
      <c r="P46" s="251"/>
      <c r="Q46" s="249"/>
      <c r="R46" s="249"/>
      <c r="S46" s="250"/>
      <c r="T46" s="251"/>
      <c r="U46" s="249"/>
      <c r="V46" s="249"/>
      <c r="W46" s="250"/>
      <c r="X46" s="251"/>
      <c r="Y46" s="249"/>
      <c r="Z46" s="249"/>
      <c r="AA46" s="250"/>
      <c r="AB46" s="251"/>
      <c r="AC46" s="249"/>
      <c r="AD46" s="249"/>
      <c r="AE46" s="250"/>
      <c r="AF46" s="251"/>
      <c r="AG46" s="249"/>
      <c r="AH46" s="249"/>
      <c r="AI46" s="250"/>
      <c r="AJ46" s="251"/>
      <c r="AK46" s="249"/>
      <c r="AL46" s="249"/>
      <c r="AM46" s="250"/>
      <c r="AN46" s="251"/>
      <c r="AO46" s="249"/>
      <c r="AP46" s="249"/>
      <c r="AQ46" s="250"/>
      <c r="AR46" s="251"/>
      <c r="AS46" s="249"/>
      <c r="AT46" s="249"/>
      <c r="AU46" s="250"/>
      <c r="AV46" s="251"/>
      <c r="AW46" s="249"/>
      <c r="AX46" s="249"/>
      <c r="AY46" s="250"/>
      <c r="AZ46" s="251"/>
      <c r="BA46" s="249"/>
      <c r="BB46" s="249"/>
      <c r="BC46" s="250"/>
      <c r="BD46" s="251"/>
      <c r="BE46" s="249"/>
      <c r="BF46" s="249"/>
      <c r="BG46" s="250"/>
      <c r="BH46" s="251"/>
      <c r="BI46" s="249"/>
      <c r="BJ46" s="249"/>
      <c r="BK46" s="250"/>
      <c r="BL46" s="251"/>
      <c r="BM46" s="249"/>
      <c r="BN46" s="249"/>
      <c r="BO46" s="250"/>
      <c r="BP46" s="251"/>
      <c r="BQ46" s="249"/>
      <c r="BR46" s="249"/>
      <c r="BS46" s="250"/>
      <c r="BT46" s="251"/>
      <c r="BU46" s="249"/>
      <c r="BV46" s="249"/>
      <c r="BW46" s="250"/>
      <c r="BX46" s="251"/>
      <c r="BY46" s="249"/>
      <c r="BZ46" s="249"/>
      <c r="CA46" s="250"/>
      <c r="CB46" s="251"/>
      <c r="CC46" s="249"/>
      <c r="CD46" s="249"/>
      <c r="CE46" s="250"/>
      <c r="CF46" s="435"/>
      <c r="CG46" s="435"/>
      <c r="CH46" s="435"/>
      <c r="CI46" s="435"/>
      <c r="CJ46" s="435"/>
      <c r="CK46" s="435"/>
      <c r="CL46" s="435"/>
      <c r="CM46" s="435"/>
      <c r="CN46" s="436">
        <f t="shared" si="3"/>
        <v>0</v>
      </c>
      <c r="CO46" s="436"/>
      <c r="CP46" s="436"/>
      <c r="CQ46" s="436"/>
      <c r="CR46" s="436"/>
      <c r="CS46" s="436"/>
    </row>
    <row r="47" spans="1:97" customFormat="1" ht="15.75" hidden="1" customHeight="1" x14ac:dyDescent="0.35">
      <c r="A47" s="212">
        <v>1.1111111111111112E-2</v>
      </c>
      <c r="B47" s="95">
        <f t="shared" si="2"/>
        <v>0.29166666666925367</v>
      </c>
      <c r="C47" s="214" t="str">
        <f>IF(ISNA(VLOOKUP(D47,[2]listing!$A$1:$E$80,4,FALSE)),"NN",VLOOKUP(D47,[2]listing!$A$1:$E$80,4,FALSE))</f>
        <v>NN</v>
      </c>
      <c r="D47" s="305"/>
      <c r="E47" s="300">
        <v>36526.625</v>
      </c>
      <c r="F47" s="298">
        <v>36526.947222222225</v>
      </c>
      <c r="G47" s="299">
        <v>4.1666666666666664E-2</v>
      </c>
      <c r="H47" s="222" t="str" cm="1">
        <f t="array" ref="H47">IF(SUMPRODUCT(--ISNUMBER(SEARCH(BOUTIQUES,D47))) &gt;0, "XC",IF(ISNUMBER(SEARCH("pool",D47)),"P",IF(ISNUMBER(SEARCH("int",D47)),"I",IF(ISNUMBER(SEARCH("HAP",$G$1))," "))))</f>
        <v xml:space="preserve"> </v>
      </c>
      <c r="I47" s="248"/>
      <c r="J47" s="249"/>
      <c r="K47" s="250"/>
      <c r="L47" s="251"/>
      <c r="M47" s="249"/>
      <c r="N47" s="249"/>
      <c r="O47" s="250"/>
      <c r="P47" s="251"/>
      <c r="Q47" s="249"/>
      <c r="R47" s="249"/>
      <c r="S47" s="250"/>
      <c r="T47" s="251"/>
      <c r="U47" s="249"/>
      <c r="V47" s="249"/>
      <c r="W47" s="250"/>
      <c r="X47" s="251"/>
      <c r="Y47" s="249"/>
      <c r="Z47" s="249"/>
      <c r="AA47" s="250"/>
      <c r="AB47" s="251"/>
      <c r="AC47" s="249"/>
      <c r="AD47" s="249"/>
      <c r="AE47" s="250"/>
      <c r="AF47" s="251"/>
      <c r="AG47" s="249"/>
      <c r="AH47" s="249"/>
      <c r="AI47" s="250"/>
      <c r="AJ47" s="251"/>
      <c r="AK47" s="249"/>
      <c r="AL47" s="249"/>
      <c r="AM47" s="250"/>
      <c r="AN47" s="251"/>
      <c r="AO47" s="249"/>
      <c r="AP47" s="249"/>
      <c r="AQ47" s="250"/>
      <c r="AR47" s="251"/>
      <c r="AS47" s="249"/>
      <c r="AT47" s="249"/>
      <c r="AU47" s="250"/>
      <c r="AV47" s="251"/>
      <c r="AW47" s="249"/>
      <c r="AX47" s="249"/>
      <c r="AY47" s="250"/>
      <c r="AZ47" s="251"/>
      <c r="BA47" s="249"/>
      <c r="BB47" s="249"/>
      <c r="BC47" s="250"/>
      <c r="BD47" s="251"/>
      <c r="BE47" s="249"/>
      <c r="BF47" s="249"/>
      <c r="BG47" s="250"/>
      <c r="BH47" s="251"/>
      <c r="BI47" s="249"/>
      <c r="BJ47" s="249"/>
      <c r="BK47" s="250"/>
      <c r="BL47" s="251"/>
      <c r="BM47" s="249"/>
      <c r="BN47" s="249"/>
      <c r="BO47" s="250"/>
      <c r="BP47" s="251"/>
      <c r="BQ47" s="249"/>
      <c r="BR47" s="249"/>
      <c r="BS47" s="250"/>
      <c r="BT47" s="251"/>
      <c r="BU47" s="249"/>
      <c r="BV47" s="249"/>
      <c r="BW47" s="250"/>
      <c r="BX47" s="251"/>
      <c r="BY47" s="249"/>
      <c r="BZ47" s="249"/>
      <c r="CA47" s="250"/>
      <c r="CB47" s="251"/>
      <c r="CC47" s="249"/>
      <c r="CD47" s="249"/>
      <c r="CE47" s="250"/>
      <c r="CF47" s="435"/>
      <c r="CG47" s="435"/>
      <c r="CH47" s="435"/>
      <c r="CI47" s="435"/>
      <c r="CJ47" s="435"/>
      <c r="CK47" s="435"/>
      <c r="CL47" s="435"/>
      <c r="CM47" s="435"/>
      <c r="CN47" s="436">
        <f t="shared" si="3"/>
        <v>0</v>
      </c>
      <c r="CO47" s="436"/>
      <c r="CP47" s="436"/>
      <c r="CQ47" s="436"/>
      <c r="CR47" s="436"/>
      <c r="CS47" s="436"/>
    </row>
    <row r="48" spans="1:97" customFormat="1" ht="15.75" hidden="1" customHeight="1" x14ac:dyDescent="0.35">
      <c r="A48" s="212">
        <v>1.1111111111111112E-2</v>
      </c>
      <c r="B48" s="95">
        <f t="shared" si="2"/>
        <v>0.29166666666925367</v>
      </c>
      <c r="C48" s="214" t="str">
        <f>IF(ISNA(VLOOKUP(D48,[2]listing!$A$1:$E$80,4,FALSE)),"NN",VLOOKUP(D48,[2]listing!$A$1:$E$80,4,FALSE))</f>
        <v>NN</v>
      </c>
      <c r="D48" s="305"/>
      <c r="E48" s="300">
        <v>36526.625</v>
      </c>
      <c r="F48" s="298">
        <v>36526.947222222225</v>
      </c>
      <c r="G48" s="299">
        <v>4.1666666666666664E-2</v>
      </c>
      <c r="H48" s="222" t="str" cm="1">
        <f t="array" ref="H48">IF(SUMPRODUCT(--ISNUMBER(SEARCH(BOUTIQUES,D48))) &gt;0, "XC",IF(ISNUMBER(SEARCH("pool",D48)),"P",IF(ISNUMBER(SEARCH("int",D48)),"I",IF(ISNUMBER(SEARCH("HAP",$G$1))," "))))</f>
        <v xml:space="preserve"> </v>
      </c>
      <c r="I48" s="248"/>
      <c r="J48" s="249"/>
      <c r="K48" s="250"/>
      <c r="L48" s="251"/>
      <c r="M48" s="249"/>
      <c r="N48" s="249"/>
      <c r="O48" s="250"/>
      <c r="P48" s="251"/>
      <c r="Q48" s="249"/>
      <c r="R48" s="249"/>
      <c r="S48" s="250"/>
      <c r="T48" s="251"/>
      <c r="U48" s="249"/>
      <c r="V48" s="249"/>
      <c r="W48" s="250"/>
      <c r="X48" s="251"/>
      <c r="Y48" s="249"/>
      <c r="Z48" s="249"/>
      <c r="AA48" s="250"/>
      <c r="AB48" s="251"/>
      <c r="AC48" s="249"/>
      <c r="AD48" s="249"/>
      <c r="AE48" s="250"/>
      <c r="AF48" s="251"/>
      <c r="AG48" s="249"/>
      <c r="AH48" s="249"/>
      <c r="AI48" s="250"/>
      <c r="AJ48" s="251"/>
      <c r="AK48" s="249"/>
      <c r="AL48" s="249"/>
      <c r="AM48" s="250"/>
      <c r="AN48" s="251"/>
      <c r="AO48" s="249"/>
      <c r="AP48" s="249"/>
      <c r="AQ48" s="250"/>
      <c r="AR48" s="251"/>
      <c r="AS48" s="249"/>
      <c r="AT48" s="249"/>
      <c r="AU48" s="250"/>
      <c r="AV48" s="251"/>
      <c r="AW48" s="249"/>
      <c r="AX48" s="249"/>
      <c r="AY48" s="250"/>
      <c r="AZ48" s="251"/>
      <c r="BA48" s="249"/>
      <c r="BB48" s="249"/>
      <c r="BC48" s="250"/>
      <c r="BD48" s="251"/>
      <c r="BE48" s="249"/>
      <c r="BF48" s="249"/>
      <c r="BG48" s="250"/>
      <c r="BH48" s="251"/>
      <c r="BI48" s="249"/>
      <c r="BJ48" s="249"/>
      <c r="BK48" s="250"/>
      <c r="BL48" s="251"/>
      <c r="BM48" s="249"/>
      <c r="BN48" s="249"/>
      <c r="BO48" s="250"/>
      <c r="BP48" s="251"/>
      <c r="BQ48" s="249"/>
      <c r="BR48" s="249"/>
      <c r="BS48" s="250"/>
      <c r="BT48" s="251"/>
      <c r="BU48" s="249"/>
      <c r="BV48" s="249"/>
      <c r="BW48" s="250"/>
      <c r="BX48" s="251"/>
      <c r="BY48" s="249"/>
      <c r="BZ48" s="249"/>
      <c r="CA48" s="250"/>
      <c r="CB48" s="251"/>
      <c r="CC48" s="249"/>
      <c r="CD48" s="249"/>
      <c r="CE48" s="250"/>
      <c r="CF48" s="435"/>
      <c r="CG48" s="435"/>
      <c r="CH48" s="435"/>
      <c r="CI48" s="435"/>
      <c r="CJ48" s="435"/>
      <c r="CK48" s="435"/>
      <c r="CL48" s="435"/>
      <c r="CM48" s="435"/>
      <c r="CN48" s="436">
        <f t="shared" si="3"/>
        <v>0</v>
      </c>
      <c r="CO48" s="436"/>
      <c r="CP48" s="436"/>
      <c r="CQ48" s="436"/>
      <c r="CR48" s="436"/>
      <c r="CS48" s="436"/>
    </row>
    <row r="49" spans="1:97" customFormat="1" ht="15.75" hidden="1" customHeight="1" x14ac:dyDescent="0.35">
      <c r="A49" s="212">
        <v>1.1111111111111112E-2</v>
      </c>
      <c r="B49" s="95">
        <f t="shared" si="2"/>
        <v>0.29166666666925367</v>
      </c>
      <c r="C49" s="214" t="str">
        <f>IF(ISNA(VLOOKUP(D49,[2]listing!$A$1:$E$80,4,FALSE)),"NN",VLOOKUP(D49,[2]listing!$A$1:$E$80,4,FALSE))</f>
        <v>NN</v>
      </c>
      <c r="D49" s="305"/>
      <c r="E49" s="300">
        <v>36526.625</v>
      </c>
      <c r="F49" s="298">
        <v>36526.947222222225</v>
      </c>
      <c r="G49" s="299">
        <v>4.1666666666666664E-2</v>
      </c>
      <c r="H49" s="222" t="str" cm="1">
        <f t="array" ref="H49">IF(SUMPRODUCT(--ISNUMBER(SEARCH(BOUTIQUES,D49))) &gt;0, "XC",IF(ISNUMBER(SEARCH("pool",D49)),"P",IF(ISNUMBER(SEARCH("int",D49)),"I",IF(ISNUMBER(SEARCH("HAP",$G$1))," "))))</f>
        <v xml:space="preserve"> </v>
      </c>
      <c r="I49" s="248"/>
      <c r="J49" s="249"/>
      <c r="K49" s="250"/>
      <c r="L49" s="251"/>
      <c r="M49" s="249"/>
      <c r="N49" s="249"/>
      <c r="O49" s="250"/>
      <c r="P49" s="251"/>
      <c r="Q49" s="249"/>
      <c r="R49" s="249"/>
      <c r="S49" s="250"/>
      <c r="T49" s="251"/>
      <c r="U49" s="249"/>
      <c r="V49" s="249"/>
      <c r="W49" s="250"/>
      <c r="X49" s="251"/>
      <c r="Y49" s="249"/>
      <c r="Z49" s="249"/>
      <c r="AA49" s="250"/>
      <c r="AB49" s="251"/>
      <c r="AC49" s="249"/>
      <c r="AD49" s="249"/>
      <c r="AE49" s="250"/>
      <c r="AF49" s="251"/>
      <c r="AG49" s="249"/>
      <c r="AH49" s="249"/>
      <c r="AI49" s="250"/>
      <c r="AJ49" s="251"/>
      <c r="AK49" s="249"/>
      <c r="AL49" s="249"/>
      <c r="AM49" s="250"/>
      <c r="AN49" s="251"/>
      <c r="AO49" s="249"/>
      <c r="AP49" s="249"/>
      <c r="AQ49" s="250"/>
      <c r="AR49" s="251"/>
      <c r="AS49" s="249"/>
      <c r="AT49" s="249"/>
      <c r="AU49" s="250"/>
      <c r="AV49" s="251"/>
      <c r="AW49" s="249"/>
      <c r="AX49" s="249"/>
      <c r="AY49" s="250"/>
      <c r="AZ49" s="251"/>
      <c r="BA49" s="249"/>
      <c r="BB49" s="249"/>
      <c r="BC49" s="250"/>
      <c r="BD49" s="251"/>
      <c r="BE49" s="249"/>
      <c r="BF49" s="249"/>
      <c r="BG49" s="250"/>
      <c r="BH49" s="251"/>
      <c r="BI49" s="249"/>
      <c r="BJ49" s="249"/>
      <c r="BK49" s="250"/>
      <c r="BL49" s="251"/>
      <c r="BM49" s="249"/>
      <c r="BN49" s="249"/>
      <c r="BO49" s="250"/>
      <c r="BP49" s="251"/>
      <c r="BQ49" s="249"/>
      <c r="BR49" s="249"/>
      <c r="BS49" s="250"/>
      <c r="BT49" s="251"/>
      <c r="BU49" s="249"/>
      <c r="BV49" s="249"/>
      <c r="BW49" s="250"/>
      <c r="BX49" s="251"/>
      <c r="BY49" s="249"/>
      <c r="BZ49" s="249"/>
      <c r="CA49" s="250"/>
      <c r="CB49" s="251"/>
      <c r="CC49" s="249"/>
      <c r="CD49" s="249"/>
      <c r="CE49" s="250"/>
      <c r="CF49" s="435"/>
      <c r="CG49" s="435"/>
      <c r="CH49" s="435"/>
      <c r="CI49" s="435"/>
      <c r="CJ49" s="435"/>
      <c r="CK49" s="435"/>
      <c r="CL49" s="435"/>
      <c r="CM49" s="435"/>
      <c r="CN49" s="436">
        <f t="shared" si="3"/>
        <v>0</v>
      </c>
      <c r="CO49" s="436"/>
      <c r="CP49" s="436"/>
      <c r="CQ49" s="436"/>
      <c r="CR49" s="436"/>
      <c r="CS49" s="436"/>
    </row>
    <row r="50" spans="1:97" customFormat="1" ht="15.75" hidden="1" customHeight="1" x14ac:dyDescent="0.35">
      <c r="A50" s="212">
        <v>1.1111111111111112E-2</v>
      </c>
      <c r="B50" s="95">
        <f t="shared" si="2"/>
        <v>0.29166666666925367</v>
      </c>
      <c r="C50" s="214" t="str">
        <f>IF(ISNA(VLOOKUP(D50,[2]listing!$A$1:$E$80,4,FALSE)),"NN",VLOOKUP(D50,[2]listing!$A$1:$E$80,4,FALSE))</f>
        <v>NN</v>
      </c>
      <c r="D50" s="305"/>
      <c r="E50" s="300">
        <v>36526.625</v>
      </c>
      <c r="F50" s="298">
        <v>36526.947222222225</v>
      </c>
      <c r="G50" s="299">
        <v>4.1666666666666664E-2</v>
      </c>
      <c r="H50" s="222" t="str" cm="1">
        <f t="array" ref="H50">IF(SUMPRODUCT(--ISNUMBER(SEARCH(BOUTIQUES,D50))) &gt;0, "XC",IF(ISNUMBER(SEARCH("pool",D50)),"P",IF(ISNUMBER(SEARCH("int",D50)),"I",IF(ISNUMBER(SEARCH("HAP",$G$1))," "))))</f>
        <v xml:space="preserve"> </v>
      </c>
      <c r="I50" s="248"/>
      <c r="J50" s="249"/>
      <c r="K50" s="250"/>
      <c r="L50" s="251"/>
      <c r="M50" s="249"/>
      <c r="N50" s="249"/>
      <c r="O50" s="250"/>
      <c r="P50" s="251"/>
      <c r="Q50" s="249"/>
      <c r="R50" s="249"/>
      <c r="S50" s="250"/>
      <c r="T50" s="251"/>
      <c r="U50" s="249"/>
      <c r="V50" s="249"/>
      <c r="W50" s="250"/>
      <c r="X50" s="251"/>
      <c r="Y50" s="249"/>
      <c r="Z50" s="249"/>
      <c r="AA50" s="250"/>
      <c r="AB50" s="251"/>
      <c r="AC50" s="249"/>
      <c r="AD50" s="249"/>
      <c r="AE50" s="250"/>
      <c r="AF50" s="251"/>
      <c r="AG50" s="249"/>
      <c r="AH50" s="249"/>
      <c r="AI50" s="250"/>
      <c r="AJ50" s="251"/>
      <c r="AK50" s="249"/>
      <c r="AL50" s="249"/>
      <c r="AM50" s="250"/>
      <c r="AN50" s="251"/>
      <c r="AO50" s="249"/>
      <c r="AP50" s="249"/>
      <c r="AQ50" s="250"/>
      <c r="AR50" s="251"/>
      <c r="AS50" s="249"/>
      <c r="AT50" s="249"/>
      <c r="AU50" s="250"/>
      <c r="AV50" s="251"/>
      <c r="AW50" s="249"/>
      <c r="AX50" s="249"/>
      <c r="AY50" s="250"/>
      <c r="AZ50" s="251"/>
      <c r="BA50" s="249"/>
      <c r="BB50" s="249"/>
      <c r="BC50" s="250"/>
      <c r="BD50" s="251"/>
      <c r="BE50" s="249"/>
      <c r="BF50" s="249"/>
      <c r="BG50" s="250"/>
      <c r="BH50" s="251"/>
      <c r="BI50" s="249"/>
      <c r="BJ50" s="249"/>
      <c r="BK50" s="250"/>
      <c r="BL50" s="251"/>
      <c r="BM50" s="249"/>
      <c r="BN50" s="249"/>
      <c r="BO50" s="250"/>
      <c r="BP50" s="251"/>
      <c r="BQ50" s="249"/>
      <c r="BR50" s="249"/>
      <c r="BS50" s="250"/>
      <c r="BT50" s="251"/>
      <c r="BU50" s="249"/>
      <c r="BV50" s="249"/>
      <c r="BW50" s="250"/>
      <c r="BX50" s="251"/>
      <c r="BY50" s="249"/>
      <c r="BZ50" s="249"/>
      <c r="CA50" s="250"/>
      <c r="CB50" s="251"/>
      <c r="CC50" s="249"/>
      <c r="CD50" s="249"/>
      <c r="CE50" s="250"/>
      <c r="CF50" s="435"/>
      <c r="CG50" s="435"/>
      <c r="CH50" s="435"/>
      <c r="CI50" s="435"/>
      <c r="CJ50" s="435"/>
      <c r="CK50" s="435"/>
      <c r="CL50" s="435"/>
      <c r="CM50" s="435"/>
      <c r="CN50" s="436">
        <f t="shared" si="3"/>
        <v>0</v>
      </c>
      <c r="CO50" s="436"/>
      <c r="CP50" s="436"/>
      <c r="CQ50" s="436"/>
      <c r="CR50" s="436"/>
      <c r="CS50" s="436"/>
    </row>
    <row r="51" spans="1:97" customFormat="1" ht="15.75" hidden="1" customHeight="1" x14ac:dyDescent="0.35">
      <c r="A51" s="212">
        <v>1.1111111111111112E-2</v>
      </c>
      <c r="B51" s="95">
        <f t="shared" si="2"/>
        <v>0.29166666666925367</v>
      </c>
      <c r="C51" s="214" t="str">
        <f>IF(ISNA(VLOOKUP(D51,[2]listing!$A$1:$E$80,4,FALSE)),"NN",VLOOKUP(D51,[2]listing!$A$1:$E$80,4,FALSE))</f>
        <v>NN</v>
      </c>
      <c r="D51" s="305"/>
      <c r="E51" s="300">
        <v>36526.625</v>
      </c>
      <c r="F51" s="298">
        <v>36526.947222222225</v>
      </c>
      <c r="G51" s="299">
        <v>4.1666666666666664E-2</v>
      </c>
      <c r="H51" s="222" t="str" cm="1">
        <f t="array" ref="H51">IF(SUMPRODUCT(--ISNUMBER(SEARCH(BOUTIQUES,D51))) &gt;0, "XC",IF(ISNUMBER(SEARCH("pool",D51)),"P",IF(ISNUMBER(SEARCH("int",D51)),"I",IF(ISNUMBER(SEARCH("HAP",$G$1))," "))))</f>
        <v xml:space="preserve"> </v>
      </c>
      <c r="I51" s="248"/>
      <c r="J51" s="249"/>
      <c r="K51" s="250"/>
      <c r="L51" s="251"/>
      <c r="M51" s="249"/>
      <c r="N51" s="249"/>
      <c r="O51" s="250"/>
      <c r="P51" s="251"/>
      <c r="Q51" s="249"/>
      <c r="R51" s="249"/>
      <c r="S51" s="250"/>
      <c r="T51" s="251"/>
      <c r="U51" s="249"/>
      <c r="V51" s="249"/>
      <c r="W51" s="250"/>
      <c r="X51" s="251"/>
      <c r="Y51" s="249"/>
      <c r="Z51" s="249"/>
      <c r="AA51" s="250"/>
      <c r="AB51" s="251"/>
      <c r="AC51" s="249"/>
      <c r="AD51" s="249"/>
      <c r="AE51" s="250"/>
      <c r="AF51" s="251"/>
      <c r="AG51" s="249"/>
      <c r="AH51" s="249"/>
      <c r="AI51" s="250"/>
      <c r="AJ51" s="251"/>
      <c r="AK51" s="249"/>
      <c r="AL51" s="249"/>
      <c r="AM51" s="250"/>
      <c r="AN51" s="251"/>
      <c r="AO51" s="249"/>
      <c r="AP51" s="249"/>
      <c r="AQ51" s="250"/>
      <c r="AR51" s="251"/>
      <c r="AS51" s="249"/>
      <c r="AT51" s="249"/>
      <c r="AU51" s="250"/>
      <c r="AV51" s="251"/>
      <c r="AW51" s="249"/>
      <c r="AX51" s="249"/>
      <c r="AY51" s="250"/>
      <c r="AZ51" s="251"/>
      <c r="BA51" s="249"/>
      <c r="BB51" s="249"/>
      <c r="BC51" s="250"/>
      <c r="BD51" s="251"/>
      <c r="BE51" s="249"/>
      <c r="BF51" s="249"/>
      <c r="BG51" s="250"/>
      <c r="BH51" s="251"/>
      <c r="BI51" s="249"/>
      <c r="BJ51" s="249"/>
      <c r="BK51" s="250"/>
      <c r="BL51" s="251"/>
      <c r="BM51" s="249"/>
      <c r="BN51" s="249"/>
      <c r="BO51" s="250"/>
      <c r="BP51" s="251"/>
      <c r="BQ51" s="249"/>
      <c r="BR51" s="249"/>
      <c r="BS51" s="250"/>
      <c r="BT51" s="251"/>
      <c r="BU51" s="249"/>
      <c r="BV51" s="249"/>
      <c r="BW51" s="250"/>
      <c r="BX51" s="251"/>
      <c r="BY51" s="249"/>
      <c r="BZ51" s="249"/>
      <c r="CA51" s="250"/>
      <c r="CB51" s="251"/>
      <c r="CC51" s="249"/>
      <c r="CD51" s="249"/>
      <c r="CE51" s="250"/>
      <c r="CF51" s="435"/>
      <c r="CG51" s="435"/>
      <c r="CH51" s="435"/>
      <c r="CI51" s="435"/>
      <c r="CJ51" s="435"/>
      <c r="CK51" s="435"/>
      <c r="CL51" s="435"/>
      <c r="CM51" s="435"/>
      <c r="CN51" s="436">
        <f t="shared" si="3"/>
        <v>0</v>
      </c>
      <c r="CO51" s="436"/>
      <c r="CP51" s="436"/>
      <c r="CQ51" s="436"/>
      <c r="CR51" s="436"/>
      <c r="CS51" s="436"/>
    </row>
    <row r="52" spans="1:97" customFormat="1" ht="15.75" hidden="1" customHeight="1" x14ac:dyDescent="0.35">
      <c r="A52" s="212">
        <v>1.1111111111111112E-2</v>
      </c>
      <c r="B52" s="95">
        <f t="shared" si="2"/>
        <v>0.29166666666925367</v>
      </c>
      <c r="C52" s="214" t="str">
        <f>IF(ISNA(VLOOKUP(D52,[2]listing!$A$1:$E$80,4,FALSE)),"NN",VLOOKUP(D52,[2]listing!$A$1:$E$80,4,FALSE))</f>
        <v>NN</v>
      </c>
      <c r="D52" s="305"/>
      <c r="E52" s="300">
        <v>36526.625</v>
      </c>
      <c r="F52" s="298">
        <v>36526.947222222225</v>
      </c>
      <c r="G52" s="299">
        <v>4.1666666666666664E-2</v>
      </c>
      <c r="H52" s="222" t="str" cm="1">
        <f t="array" ref="H52">IF(SUMPRODUCT(--ISNUMBER(SEARCH(BOUTIQUES,D52))) &gt;0, "XC",IF(ISNUMBER(SEARCH("pool",D52)),"P",IF(ISNUMBER(SEARCH("int",D52)),"I",IF(ISNUMBER(SEARCH("HAP",$G$1))," "))))</f>
        <v xml:space="preserve"> </v>
      </c>
      <c r="I52" s="248"/>
      <c r="J52" s="249"/>
      <c r="K52" s="250"/>
      <c r="L52" s="251"/>
      <c r="M52" s="249"/>
      <c r="N52" s="249"/>
      <c r="O52" s="250"/>
      <c r="P52" s="251"/>
      <c r="Q52" s="249"/>
      <c r="R52" s="249"/>
      <c r="S52" s="250"/>
      <c r="T52" s="251"/>
      <c r="U52" s="249"/>
      <c r="V52" s="249"/>
      <c r="W52" s="250"/>
      <c r="X52" s="251"/>
      <c r="Y52" s="249"/>
      <c r="Z52" s="249"/>
      <c r="AA52" s="250"/>
      <c r="AB52" s="251"/>
      <c r="AC52" s="249"/>
      <c r="AD52" s="249"/>
      <c r="AE52" s="250"/>
      <c r="AF52" s="251"/>
      <c r="AG52" s="249"/>
      <c r="AH52" s="249"/>
      <c r="AI52" s="250"/>
      <c r="AJ52" s="251"/>
      <c r="AK52" s="249"/>
      <c r="AL52" s="249"/>
      <c r="AM52" s="250"/>
      <c r="AN52" s="251"/>
      <c r="AO52" s="249"/>
      <c r="AP52" s="249"/>
      <c r="AQ52" s="250"/>
      <c r="AR52" s="251"/>
      <c r="AS52" s="249"/>
      <c r="AT52" s="249"/>
      <c r="AU52" s="250"/>
      <c r="AV52" s="251"/>
      <c r="AW52" s="249"/>
      <c r="AX52" s="249"/>
      <c r="AY52" s="250"/>
      <c r="AZ52" s="251"/>
      <c r="BA52" s="249"/>
      <c r="BB52" s="249"/>
      <c r="BC52" s="250"/>
      <c r="BD52" s="251"/>
      <c r="BE52" s="249"/>
      <c r="BF52" s="249"/>
      <c r="BG52" s="250"/>
      <c r="BH52" s="251"/>
      <c r="BI52" s="249"/>
      <c r="BJ52" s="249"/>
      <c r="BK52" s="250"/>
      <c r="BL52" s="251"/>
      <c r="BM52" s="249"/>
      <c r="BN52" s="249"/>
      <c r="BO52" s="250"/>
      <c r="BP52" s="251"/>
      <c r="BQ52" s="249"/>
      <c r="BR52" s="249"/>
      <c r="BS52" s="250"/>
      <c r="BT52" s="251"/>
      <c r="BU52" s="249"/>
      <c r="BV52" s="249"/>
      <c r="BW52" s="250"/>
      <c r="BX52" s="251"/>
      <c r="BY52" s="249"/>
      <c r="BZ52" s="249"/>
      <c r="CA52" s="250"/>
      <c r="CB52" s="251"/>
      <c r="CC52" s="249"/>
      <c r="CD52" s="249"/>
      <c r="CE52" s="250"/>
      <c r="CF52" s="435"/>
      <c r="CG52" s="435"/>
      <c r="CH52" s="435"/>
      <c r="CI52" s="435"/>
      <c r="CJ52" s="435"/>
      <c r="CK52" s="435"/>
      <c r="CL52" s="435"/>
      <c r="CM52" s="435"/>
      <c r="CN52" s="436">
        <f t="shared" si="3"/>
        <v>0</v>
      </c>
      <c r="CO52" s="436"/>
      <c r="CP52" s="436"/>
      <c r="CQ52" s="436"/>
      <c r="CR52" s="436"/>
      <c r="CS52" s="436"/>
    </row>
    <row r="53" spans="1:97" customFormat="1" ht="15.75" hidden="1" customHeight="1" x14ac:dyDescent="0.35">
      <c r="A53" s="212">
        <v>1.1111111111111112E-2</v>
      </c>
      <c r="B53" s="95">
        <f t="shared" si="2"/>
        <v>0.29166666666925367</v>
      </c>
      <c r="C53" s="214" t="str">
        <f>IF(ISNA(VLOOKUP(D53,[2]listing!$A$1:$E$80,4,FALSE)),"NN",VLOOKUP(D53,[2]listing!$A$1:$E$80,4,FALSE))</f>
        <v>NN</v>
      </c>
      <c r="D53" s="305"/>
      <c r="E53" s="300">
        <v>36526.625</v>
      </c>
      <c r="F53" s="298">
        <v>36526.947222222225</v>
      </c>
      <c r="G53" s="299">
        <v>4.1666666666666664E-2</v>
      </c>
      <c r="H53" s="222" t="str" cm="1">
        <f t="array" ref="H53">IF(SUMPRODUCT(--ISNUMBER(SEARCH(BOUTIQUES,D53))) &gt;0, "XC",IF(ISNUMBER(SEARCH("pool",D53)),"P",IF(ISNUMBER(SEARCH("int",D53)),"I",IF(ISNUMBER(SEARCH("HAP",$G$1))," "))))</f>
        <v xml:space="preserve"> </v>
      </c>
      <c r="I53" s="248"/>
      <c r="J53" s="249"/>
      <c r="K53" s="250"/>
      <c r="L53" s="251"/>
      <c r="M53" s="249"/>
      <c r="N53" s="249"/>
      <c r="O53" s="250"/>
      <c r="P53" s="251"/>
      <c r="Q53" s="249"/>
      <c r="R53" s="249"/>
      <c r="S53" s="250"/>
      <c r="T53" s="251"/>
      <c r="U53" s="249"/>
      <c r="V53" s="249"/>
      <c r="W53" s="250"/>
      <c r="X53" s="251"/>
      <c r="Y53" s="249"/>
      <c r="Z53" s="249"/>
      <c r="AA53" s="250"/>
      <c r="AB53" s="251"/>
      <c r="AC53" s="249"/>
      <c r="AD53" s="249"/>
      <c r="AE53" s="250"/>
      <c r="AF53" s="251"/>
      <c r="AG53" s="249"/>
      <c r="AH53" s="249"/>
      <c r="AI53" s="250"/>
      <c r="AJ53" s="251"/>
      <c r="AK53" s="249"/>
      <c r="AL53" s="249"/>
      <c r="AM53" s="250"/>
      <c r="AN53" s="251"/>
      <c r="AO53" s="249"/>
      <c r="AP53" s="249"/>
      <c r="AQ53" s="250"/>
      <c r="AR53" s="251"/>
      <c r="AS53" s="249"/>
      <c r="AT53" s="249"/>
      <c r="AU53" s="250"/>
      <c r="AV53" s="251"/>
      <c r="AW53" s="249"/>
      <c r="AX53" s="249"/>
      <c r="AY53" s="250"/>
      <c r="AZ53" s="251"/>
      <c r="BA53" s="249"/>
      <c r="BB53" s="249"/>
      <c r="BC53" s="250"/>
      <c r="BD53" s="251"/>
      <c r="BE53" s="249"/>
      <c r="BF53" s="249"/>
      <c r="BG53" s="250"/>
      <c r="BH53" s="251"/>
      <c r="BI53" s="249"/>
      <c r="BJ53" s="249"/>
      <c r="BK53" s="250"/>
      <c r="BL53" s="251"/>
      <c r="BM53" s="249"/>
      <c r="BN53" s="249"/>
      <c r="BO53" s="250"/>
      <c r="BP53" s="251"/>
      <c r="BQ53" s="249"/>
      <c r="BR53" s="249"/>
      <c r="BS53" s="250"/>
      <c r="BT53" s="251"/>
      <c r="BU53" s="249"/>
      <c r="BV53" s="249"/>
      <c r="BW53" s="250"/>
      <c r="BX53" s="251"/>
      <c r="BY53" s="249"/>
      <c r="BZ53" s="249"/>
      <c r="CA53" s="250"/>
      <c r="CB53" s="251"/>
      <c r="CC53" s="249"/>
      <c r="CD53" s="249"/>
      <c r="CE53" s="250"/>
      <c r="CF53" s="435"/>
      <c r="CG53" s="435"/>
      <c r="CH53" s="435"/>
      <c r="CI53" s="435"/>
      <c r="CJ53" s="435"/>
      <c r="CK53" s="435"/>
      <c r="CL53" s="435"/>
      <c r="CM53" s="435"/>
      <c r="CN53" s="436">
        <f t="shared" si="3"/>
        <v>0</v>
      </c>
      <c r="CO53" s="436"/>
      <c r="CP53" s="436"/>
      <c r="CQ53" s="436"/>
      <c r="CR53" s="436"/>
      <c r="CS53" s="436"/>
    </row>
    <row r="54" spans="1:97" customFormat="1" ht="15.75" hidden="1" customHeight="1" x14ac:dyDescent="0.35">
      <c r="A54" s="212">
        <v>1.1111111111111112E-2</v>
      </c>
      <c r="B54" s="95">
        <f t="shared" si="2"/>
        <v>0.29166666666925367</v>
      </c>
      <c r="C54" s="214" t="str">
        <f>IF(ISNA(VLOOKUP(D54,[2]listing!$A$1:$E$80,4,FALSE)),"NN",VLOOKUP(D54,[2]listing!$A$1:$E$80,4,FALSE))</f>
        <v>NN</v>
      </c>
      <c r="D54" s="305"/>
      <c r="E54" s="300">
        <v>36526.625</v>
      </c>
      <c r="F54" s="298">
        <v>36526.947222222225</v>
      </c>
      <c r="G54" s="299">
        <v>4.1666666666666664E-2</v>
      </c>
      <c r="H54" s="222" t="str" cm="1">
        <f t="array" ref="H54">IF(SUMPRODUCT(--ISNUMBER(SEARCH(BOUTIQUES,D54))) &gt;0, "XC",IF(ISNUMBER(SEARCH("pool",D54)),"P",IF(ISNUMBER(SEARCH("int",D54)),"I",IF(ISNUMBER(SEARCH("HAP",$G$1))," "))))</f>
        <v xml:space="preserve"> </v>
      </c>
      <c r="I54" s="248"/>
      <c r="J54" s="249"/>
      <c r="K54" s="250"/>
      <c r="L54" s="251"/>
      <c r="M54" s="249"/>
      <c r="N54" s="249"/>
      <c r="O54" s="250"/>
      <c r="P54" s="251"/>
      <c r="Q54" s="249"/>
      <c r="R54" s="249"/>
      <c r="S54" s="250"/>
      <c r="T54" s="251"/>
      <c r="U54" s="249"/>
      <c r="V54" s="249"/>
      <c r="W54" s="250"/>
      <c r="X54" s="251"/>
      <c r="Y54" s="249"/>
      <c r="Z54" s="249"/>
      <c r="AA54" s="250"/>
      <c r="AB54" s="251"/>
      <c r="AC54" s="249"/>
      <c r="AD54" s="249"/>
      <c r="AE54" s="250"/>
      <c r="AF54" s="251"/>
      <c r="AG54" s="249"/>
      <c r="AH54" s="249"/>
      <c r="AI54" s="250"/>
      <c r="AJ54" s="251"/>
      <c r="AK54" s="249"/>
      <c r="AL54" s="249"/>
      <c r="AM54" s="250"/>
      <c r="AN54" s="251"/>
      <c r="AO54" s="249"/>
      <c r="AP54" s="249"/>
      <c r="AQ54" s="250"/>
      <c r="AR54" s="251"/>
      <c r="AS54" s="249"/>
      <c r="AT54" s="249"/>
      <c r="AU54" s="250"/>
      <c r="AV54" s="251"/>
      <c r="AW54" s="249"/>
      <c r="AX54" s="249"/>
      <c r="AY54" s="250"/>
      <c r="AZ54" s="251"/>
      <c r="BA54" s="249"/>
      <c r="BB54" s="249"/>
      <c r="BC54" s="250"/>
      <c r="BD54" s="251"/>
      <c r="BE54" s="249"/>
      <c r="BF54" s="249"/>
      <c r="BG54" s="250"/>
      <c r="BH54" s="251"/>
      <c r="BI54" s="249"/>
      <c r="BJ54" s="249"/>
      <c r="BK54" s="250"/>
      <c r="BL54" s="251"/>
      <c r="BM54" s="249"/>
      <c r="BN54" s="249"/>
      <c r="BO54" s="250"/>
      <c r="BP54" s="251"/>
      <c r="BQ54" s="249"/>
      <c r="BR54" s="249"/>
      <c r="BS54" s="250"/>
      <c r="BT54" s="251"/>
      <c r="BU54" s="249"/>
      <c r="BV54" s="249"/>
      <c r="BW54" s="250"/>
      <c r="BX54" s="251"/>
      <c r="BY54" s="249"/>
      <c r="BZ54" s="249"/>
      <c r="CA54" s="250"/>
      <c r="CB54" s="251"/>
      <c r="CC54" s="249"/>
      <c r="CD54" s="249"/>
      <c r="CE54" s="250"/>
      <c r="CF54" s="416"/>
      <c r="CG54" s="417"/>
      <c r="CH54" s="417"/>
      <c r="CI54" s="418"/>
      <c r="CJ54" s="416"/>
      <c r="CK54" s="417"/>
      <c r="CL54" s="417"/>
      <c r="CM54" s="418"/>
      <c r="CN54" s="422">
        <f t="shared" si="3"/>
        <v>0</v>
      </c>
      <c r="CO54" s="423"/>
      <c r="CP54" s="423"/>
      <c r="CQ54" s="423"/>
      <c r="CR54" s="423"/>
      <c r="CS54" s="424"/>
    </row>
    <row r="55" spans="1:97" customFormat="1" ht="15.75" hidden="1" customHeight="1" x14ac:dyDescent="0.35">
      <c r="A55" s="212">
        <v>1.1111111111111112E-2</v>
      </c>
      <c r="B55" s="95">
        <f t="shared" si="2"/>
        <v>0.29166666666925367</v>
      </c>
      <c r="C55" s="214" t="str">
        <f>IF(ISNA(VLOOKUP(D55,[2]listing!$A$1:$E$80,4,FALSE)),"NN",VLOOKUP(D55,[2]listing!$A$1:$E$80,4,FALSE))</f>
        <v>NN</v>
      </c>
      <c r="D55" s="305"/>
      <c r="E55" s="300">
        <v>36526.625</v>
      </c>
      <c r="F55" s="298">
        <v>36526.947222222225</v>
      </c>
      <c r="G55" s="299">
        <v>4.1666666666666664E-2</v>
      </c>
      <c r="H55" s="222" t="str" cm="1">
        <f t="array" ref="H55">IF(SUMPRODUCT(--ISNUMBER(SEARCH(BOUTIQUES,D55))) &gt;0, "XC",IF(ISNUMBER(SEARCH("pool",D55)),"P",IF(ISNUMBER(SEARCH("int",D55)),"I",IF(ISNUMBER(SEARCH("HAP",$G$1))," "))))</f>
        <v xml:space="preserve"> </v>
      </c>
      <c r="I55" s="248"/>
      <c r="J55" s="249"/>
      <c r="K55" s="250"/>
      <c r="L55" s="251"/>
      <c r="M55" s="249"/>
      <c r="N55" s="249"/>
      <c r="O55" s="250"/>
      <c r="P55" s="251"/>
      <c r="Q55" s="249"/>
      <c r="R55" s="249"/>
      <c r="S55" s="250"/>
      <c r="T55" s="251"/>
      <c r="U55" s="249"/>
      <c r="V55" s="249"/>
      <c r="W55" s="250"/>
      <c r="X55" s="251"/>
      <c r="Y55" s="249"/>
      <c r="Z55" s="249"/>
      <c r="AA55" s="250"/>
      <c r="AB55" s="251"/>
      <c r="AC55" s="249"/>
      <c r="AD55" s="249"/>
      <c r="AE55" s="250"/>
      <c r="AF55" s="251"/>
      <c r="AG55" s="249"/>
      <c r="AH55" s="249"/>
      <c r="AI55" s="250"/>
      <c r="AJ55" s="251"/>
      <c r="AK55" s="249"/>
      <c r="AL55" s="249"/>
      <c r="AM55" s="250"/>
      <c r="AN55" s="251"/>
      <c r="AO55" s="249"/>
      <c r="AP55" s="249"/>
      <c r="AQ55" s="250"/>
      <c r="AR55" s="251"/>
      <c r="AS55" s="249"/>
      <c r="AT55" s="249"/>
      <c r="AU55" s="250"/>
      <c r="AV55" s="251"/>
      <c r="AW55" s="249"/>
      <c r="AX55" s="249"/>
      <c r="AY55" s="250"/>
      <c r="AZ55" s="251"/>
      <c r="BA55" s="249"/>
      <c r="BB55" s="249"/>
      <c r="BC55" s="250"/>
      <c r="BD55" s="251"/>
      <c r="BE55" s="249"/>
      <c r="BF55" s="249"/>
      <c r="BG55" s="250"/>
      <c r="BH55" s="251"/>
      <c r="BI55" s="249"/>
      <c r="BJ55" s="249"/>
      <c r="BK55" s="250"/>
      <c r="BL55" s="251"/>
      <c r="BM55" s="249"/>
      <c r="BN55" s="249"/>
      <c r="BO55" s="250"/>
      <c r="BP55" s="251"/>
      <c r="BQ55" s="249"/>
      <c r="BR55" s="249"/>
      <c r="BS55" s="250"/>
      <c r="BT55" s="251"/>
      <c r="BU55" s="249"/>
      <c r="BV55" s="249"/>
      <c r="BW55" s="250"/>
      <c r="BX55" s="251"/>
      <c r="BY55" s="249"/>
      <c r="BZ55" s="249"/>
      <c r="CA55" s="250"/>
      <c r="CB55" s="251"/>
      <c r="CC55" s="249"/>
      <c r="CD55" s="249"/>
      <c r="CE55" s="250"/>
      <c r="CF55" s="435"/>
      <c r="CG55" s="435"/>
      <c r="CH55" s="435"/>
      <c r="CI55" s="435"/>
      <c r="CJ55" s="435"/>
      <c r="CK55" s="435"/>
      <c r="CL55" s="435"/>
      <c r="CM55" s="435"/>
      <c r="CN55" s="436">
        <f t="shared" si="3"/>
        <v>0</v>
      </c>
      <c r="CO55" s="436"/>
      <c r="CP55" s="436"/>
      <c r="CQ55" s="436"/>
      <c r="CR55" s="436"/>
      <c r="CS55" s="436"/>
    </row>
    <row r="56" spans="1:97" customFormat="1" ht="15.75" hidden="1" customHeight="1" x14ac:dyDescent="0.35">
      <c r="A56" s="212">
        <v>1.1111111111111112E-2</v>
      </c>
      <c r="B56" s="95">
        <f t="shared" si="2"/>
        <v>0.29166666666925367</v>
      </c>
      <c r="C56" s="214" t="str">
        <f>IF(ISNA(VLOOKUP(D56,[2]listing!$A$1:$E$80,4,FALSE)),"NN",VLOOKUP(D56,[2]listing!$A$1:$E$80,4,FALSE))</f>
        <v>NN</v>
      </c>
      <c r="D56" s="305"/>
      <c r="E56" s="300">
        <v>36526.625</v>
      </c>
      <c r="F56" s="298">
        <v>36526.947222222225</v>
      </c>
      <c r="G56" s="299">
        <v>4.1666666666666664E-2</v>
      </c>
      <c r="H56" s="222" t="str" cm="1">
        <f t="array" ref="H56">IF(SUMPRODUCT(--ISNUMBER(SEARCH(BOUTIQUES,D56))) &gt;0, "XC",IF(ISNUMBER(SEARCH("pool",D56)),"P",IF(ISNUMBER(SEARCH("int",D56)),"I",IF(ISNUMBER(SEARCH("HAP",$G$1))," "))))</f>
        <v xml:space="preserve"> </v>
      </c>
      <c r="I56" s="248"/>
      <c r="J56" s="249"/>
      <c r="K56" s="250"/>
      <c r="L56" s="251"/>
      <c r="M56" s="249"/>
      <c r="N56" s="249"/>
      <c r="O56" s="250"/>
      <c r="P56" s="251"/>
      <c r="Q56" s="249"/>
      <c r="R56" s="249"/>
      <c r="S56" s="250"/>
      <c r="T56" s="251"/>
      <c r="U56" s="249"/>
      <c r="V56" s="249"/>
      <c r="W56" s="250"/>
      <c r="X56" s="251"/>
      <c r="Y56" s="249"/>
      <c r="Z56" s="249"/>
      <c r="AA56" s="250"/>
      <c r="AB56" s="251"/>
      <c r="AC56" s="249"/>
      <c r="AD56" s="249"/>
      <c r="AE56" s="250"/>
      <c r="AF56" s="251"/>
      <c r="AG56" s="249"/>
      <c r="AH56" s="249"/>
      <c r="AI56" s="250"/>
      <c r="AJ56" s="251"/>
      <c r="AK56" s="249"/>
      <c r="AL56" s="249"/>
      <c r="AM56" s="250"/>
      <c r="AN56" s="251"/>
      <c r="AO56" s="249"/>
      <c r="AP56" s="249"/>
      <c r="AQ56" s="250"/>
      <c r="AR56" s="251"/>
      <c r="AS56" s="249"/>
      <c r="AT56" s="249"/>
      <c r="AU56" s="250"/>
      <c r="AV56" s="251"/>
      <c r="AW56" s="249"/>
      <c r="AX56" s="249"/>
      <c r="AY56" s="250"/>
      <c r="AZ56" s="251"/>
      <c r="BA56" s="249"/>
      <c r="BB56" s="249"/>
      <c r="BC56" s="250"/>
      <c r="BD56" s="251"/>
      <c r="BE56" s="249"/>
      <c r="BF56" s="249"/>
      <c r="BG56" s="250"/>
      <c r="BH56" s="251"/>
      <c r="BI56" s="249"/>
      <c r="BJ56" s="249"/>
      <c r="BK56" s="250"/>
      <c r="BL56" s="251"/>
      <c r="BM56" s="249"/>
      <c r="BN56" s="249"/>
      <c r="BO56" s="250"/>
      <c r="BP56" s="251"/>
      <c r="BQ56" s="249"/>
      <c r="BR56" s="249"/>
      <c r="BS56" s="250"/>
      <c r="BT56" s="251"/>
      <c r="BU56" s="249"/>
      <c r="BV56" s="249"/>
      <c r="BW56" s="250"/>
      <c r="BX56" s="251"/>
      <c r="BY56" s="249"/>
      <c r="BZ56" s="249"/>
      <c r="CA56" s="250"/>
      <c r="CB56" s="251"/>
      <c r="CC56" s="249"/>
      <c r="CD56" s="249"/>
      <c r="CE56" s="250"/>
      <c r="CF56" s="435"/>
      <c r="CG56" s="435"/>
      <c r="CH56" s="435"/>
      <c r="CI56" s="435"/>
      <c r="CJ56" s="435"/>
      <c r="CK56" s="435"/>
      <c r="CL56" s="435"/>
      <c r="CM56" s="435"/>
      <c r="CN56" s="436">
        <f t="shared" si="3"/>
        <v>0</v>
      </c>
      <c r="CO56" s="436"/>
      <c r="CP56" s="436"/>
      <c r="CQ56" s="436"/>
      <c r="CR56" s="436"/>
      <c r="CS56" s="436"/>
    </row>
    <row r="57" spans="1:97" customFormat="1" ht="15.75" hidden="1" customHeight="1" x14ac:dyDescent="0.35">
      <c r="A57" s="212">
        <v>1.1111111111111112E-2</v>
      </c>
      <c r="B57" s="95">
        <f t="shared" si="2"/>
        <v>0.29166666666925367</v>
      </c>
      <c r="C57" s="214" t="str">
        <f>IF(ISNA(VLOOKUP(D57,[2]listing!$A$1:$E$80,4,FALSE)),"NN",VLOOKUP(D57,[2]listing!$A$1:$E$80,4,FALSE))</f>
        <v>NN</v>
      </c>
      <c r="D57" s="305"/>
      <c r="E57" s="300">
        <v>36526.625</v>
      </c>
      <c r="F57" s="298">
        <v>36526.947222222225</v>
      </c>
      <c r="G57" s="299">
        <v>4.1666666666666664E-2</v>
      </c>
      <c r="H57" s="222" t="str" cm="1">
        <f t="array" ref="H57">IF(SUMPRODUCT(--ISNUMBER(SEARCH(BOUTIQUES,D57))) &gt;0, "XC",IF(ISNUMBER(SEARCH("pool",D57)),"P",IF(ISNUMBER(SEARCH("int",D57)),"I",IF(ISNUMBER(SEARCH("HAP",$G$1))," "))))</f>
        <v xml:space="preserve"> </v>
      </c>
      <c r="I57" s="248"/>
      <c r="J57" s="249"/>
      <c r="K57" s="250"/>
      <c r="L57" s="251"/>
      <c r="M57" s="249"/>
      <c r="N57" s="249"/>
      <c r="O57" s="250"/>
      <c r="P57" s="251"/>
      <c r="Q57" s="249"/>
      <c r="R57" s="249"/>
      <c r="S57" s="250"/>
      <c r="T57" s="251"/>
      <c r="U57" s="249"/>
      <c r="V57" s="249"/>
      <c r="W57" s="250"/>
      <c r="X57" s="251"/>
      <c r="Y57" s="249"/>
      <c r="Z57" s="249"/>
      <c r="AA57" s="250"/>
      <c r="AB57" s="251"/>
      <c r="AC57" s="249"/>
      <c r="AD57" s="249"/>
      <c r="AE57" s="250"/>
      <c r="AF57" s="251"/>
      <c r="AG57" s="249"/>
      <c r="AH57" s="249"/>
      <c r="AI57" s="250"/>
      <c r="AJ57" s="251"/>
      <c r="AK57" s="249"/>
      <c r="AL57" s="249"/>
      <c r="AM57" s="250"/>
      <c r="AN57" s="251"/>
      <c r="AO57" s="249"/>
      <c r="AP57" s="249"/>
      <c r="AQ57" s="250"/>
      <c r="AR57" s="251"/>
      <c r="AS57" s="249"/>
      <c r="AT57" s="249"/>
      <c r="AU57" s="250"/>
      <c r="AV57" s="251"/>
      <c r="AW57" s="249"/>
      <c r="AX57" s="249"/>
      <c r="AY57" s="250"/>
      <c r="AZ57" s="251"/>
      <c r="BA57" s="249"/>
      <c r="BB57" s="249"/>
      <c r="BC57" s="250"/>
      <c r="BD57" s="251"/>
      <c r="BE57" s="249"/>
      <c r="BF57" s="249"/>
      <c r="BG57" s="250"/>
      <c r="BH57" s="251"/>
      <c r="BI57" s="249"/>
      <c r="BJ57" s="249"/>
      <c r="BK57" s="250"/>
      <c r="BL57" s="251"/>
      <c r="BM57" s="249"/>
      <c r="BN57" s="249"/>
      <c r="BO57" s="250"/>
      <c r="BP57" s="251"/>
      <c r="BQ57" s="249"/>
      <c r="BR57" s="249"/>
      <c r="BS57" s="250"/>
      <c r="BT57" s="251"/>
      <c r="BU57" s="249"/>
      <c r="BV57" s="249"/>
      <c r="BW57" s="250"/>
      <c r="BX57" s="251"/>
      <c r="BY57" s="249"/>
      <c r="BZ57" s="249"/>
      <c r="CA57" s="250"/>
      <c r="CB57" s="251"/>
      <c r="CC57" s="249"/>
      <c r="CD57" s="249"/>
      <c r="CE57" s="250"/>
      <c r="CF57" s="435"/>
      <c r="CG57" s="435"/>
      <c r="CH57" s="435"/>
      <c r="CI57" s="435"/>
      <c r="CJ57" s="435"/>
      <c r="CK57" s="435"/>
      <c r="CL57" s="435"/>
      <c r="CM57" s="435"/>
      <c r="CN57" s="436">
        <f t="shared" si="3"/>
        <v>0</v>
      </c>
      <c r="CO57" s="436"/>
      <c r="CP57" s="436"/>
      <c r="CQ57" s="436"/>
      <c r="CR57" s="436"/>
      <c r="CS57" s="436"/>
    </row>
    <row r="58" spans="1:97" customFormat="1" ht="15.75" hidden="1" customHeight="1" x14ac:dyDescent="0.35">
      <c r="A58" s="212">
        <v>1.1111111111111112E-2</v>
      </c>
      <c r="B58" s="95">
        <f t="shared" si="2"/>
        <v>0.29166666666925367</v>
      </c>
      <c r="C58" s="214" t="str">
        <f>IF(ISNA(VLOOKUP(D58,[2]listing!$A$1:$E$80,4,FALSE)),"NN",VLOOKUP(D58,[2]listing!$A$1:$E$80,4,FALSE))</f>
        <v>NN</v>
      </c>
      <c r="D58" s="305"/>
      <c r="E58" s="300">
        <v>36526.625</v>
      </c>
      <c r="F58" s="298">
        <v>36526.947222222225</v>
      </c>
      <c r="G58" s="299">
        <v>4.1666666666666664E-2</v>
      </c>
      <c r="H58" s="222" t="str" cm="1">
        <f t="array" ref="H58">IF(SUMPRODUCT(--ISNUMBER(SEARCH(BOUTIQUES,D58))) &gt;0, "XC",IF(ISNUMBER(SEARCH("pool",D58)),"P",IF(ISNUMBER(SEARCH("int",D58)),"I",IF(ISNUMBER(SEARCH("HAP",$G$1))," "))))</f>
        <v xml:space="preserve"> </v>
      </c>
      <c r="I58" s="248"/>
      <c r="J58" s="249"/>
      <c r="K58" s="250"/>
      <c r="L58" s="251"/>
      <c r="M58" s="249"/>
      <c r="N58" s="249"/>
      <c r="O58" s="250"/>
      <c r="P58" s="251"/>
      <c r="Q58" s="249"/>
      <c r="R58" s="249"/>
      <c r="S58" s="250"/>
      <c r="T58" s="251"/>
      <c r="U58" s="249"/>
      <c r="V58" s="249"/>
      <c r="W58" s="250"/>
      <c r="X58" s="251"/>
      <c r="Y58" s="249"/>
      <c r="Z58" s="249"/>
      <c r="AA58" s="250"/>
      <c r="AB58" s="251"/>
      <c r="AC58" s="249"/>
      <c r="AD58" s="249"/>
      <c r="AE58" s="250"/>
      <c r="AF58" s="251"/>
      <c r="AG58" s="249"/>
      <c r="AH58" s="249"/>
      <c r="AI58" s="250"/>
      <c r="AJ58" s="251"/>
      <c r="AK58" s="249"/>
      <c r="AL58" s="249"/>
      <c r="AM58" s="250"/>
      <c r="AN58" s="251"/>
      <c r="AO58" s="249"/>
      <c r="AP58" s="249"/>
      <c r="AQ58" s="250"/>
      <c r="AR58" s="251"/>
      <c r="AS58" s="249"/>
      <c r="AT58" s="249"/>
      <c r="AU58" s="250"/>
      <c r="AV58" s="251"/>
      <c r="AW58" s="249"/>
      <c r="AX58" s="249"/>
      <c r="AY58" s="250"/>
      <c r="AZ58" s="251"/>
      <c r="BA58" s="249"/>
      <c r="BB58" s="249"/>
      <c r="BC58" s="250"/>
      <c r="BD58" s="251"/>
      <c r="BE58" s="249"/>
      <c r="BF58" s="249"/>
      <c r="BG58" s="250"/>
      <c r="BH58" s="251"/>
      <c r="BI58" s="249"/>
      <c r="BJ58" s="249"/>
      <c r="BK58" s="250"/>
      <c r="BL58" s="251"/>
      <c r="BM58" s="249"/>
      <c r="BN58" s="249"/>
      <c r="BO58" s="250"/>
      <c r="BP58" s="251"/>
      <c r="BQ58" s="249"/>
      <c r="BR58" s="249"/>
      <c r="BS58" s="250"/>
      <c r="BT58" s="251"/>
      <c r="BU58" s="249"/>
      <c r="BV58" s="249"/>
      <c r="BW58" s="250"/>
      <c r="BX58" s="251"/>
      <c r="BY58" s="249"/>
      <c r="BZ58" s="249"/>
      <c r="CA58" s="250"/>
      <c r="CB58" s="251"/>
      <c r="CC58" s="249"/>
      <c r="CD58" s="249"/>
      <c r="CE58" s="250"/>
      <c r="CF58" s="435"/>
      <c r="CG58" s="435"/>
      <c r="CH58" s="435"/>
      <c r="CI58" s="435"/>
      <c r="CJ58" s="435"/>
      <c r="CK58" s="435"/>
      <c r="CL58" s="435"/>
      <c r="CM58" s="435"/>
      <c r="CN58" s="436">
        <f t="shared" si="3"/>
        <v>0</v>
      </c>
      <c r="CO58" s="436"/>
      <c r="CP58" s="436"/>
      <c r="CQ58" s="436"/>
      <c r="CR58" s="436"/>
      <c r="CS58" s="436"/>
    </row>
    <row r="59" spans="1:97" customFormat="1" ht="15.75" hidden="1" customHeight="1" x14ac:dyDescent="0.35">
      <c r="A59" s="212">
        <v>1.1111111111111112E-2</v>
      </c>
      <c r="B59" s="95">
        <f t="shared" si="2"/>
        <v>0.29166666666925367</v>
      </c>
      <c r="C59" s="214" t="str">
        <f>IF(ISNA(VLOOKUP(D59,[2]listing!$A$1:$E$80,4,FALSE)),"NN",VLOOKUP(D59,[2]listing!$A$1:$E$80,4,FALSE))</f>
        <v>NN</v>
      </c>
      <c r="D59" s="305"/>
      <c r="E59" s="300">
        <v>36526.625</v>
      </c>
      <c r="F59" s="298">
        <v>36526.947222222225</v>
      </c>
      <c r="G59" s="299">
        <v>4.1666666666666664E-2</v>
      </c>
      <c r="H59" s="222" t="str" cm="1">
        <f t="array" ref="H59">IF(SUMPRODUCT(--ISNUMBER(SEARCH(BOUTIQUES,D59))) &gt;0, "XC",IF(ISNUMBER(SEARCH("pool",D59)),"P",IF(ISNUMBER(SEARCH("int",D59)),"I",IF(ISNUMBER(SEARCH("HAP",$G$1))," "))))</f>
        <v xml:space="preserve"> </v>
      </c>
      <c r="I59" s="248"/>
      <c r="J59" s="249"/>
      <c r="K59" s="250"/>
      <c r="L59" s="251"/>
      <c r="M59" s="249"/>
      <c r="N59" s="249"/>
      <c r="O59" s="250"/>
      <c r="P59" s="251"/>
      <c r="Q59" s="249"/>
      <c r="R59" s="249"/>
      <c r="S59" s="250"/>
      <c r="T59" s="251"/>
      <c r="U59" s="249"/>
      <c r="V59" s="249"/>
      <c r="W59" s="250"/>
      <c r="X59" s="251"/>
      <c r="Y59" s="249"/>
      <c r="Z59" s="249"/>
      <c r="AA59" s="250"/>
      <c r="AB59" s="251"/>
      <c r="AC59" s="249"/>
      <c r="AD59" s="249"/>
      <c r="AE59" s="250"/>
      <c r="AF59" s="251"/>
      <c r="AG59" s="249"/>
      <c r="AH59" s="249"/>
      <c r="AI59" s="250"/>
      <c r="AJ59" s="251"/>
      <c r="AK59" s="249"/>
      <c r="AL59" s="249"/>
      <c r="AM59" s="250"/>
      <c r="AN59" s="251"/>
      <c r="AO59" s="249"/>
      <c r="AP59" s="249"/>
      <c r="AQ59" s="250"/>
      <c r="AR59" s="251"/>
      <c r="AS59" s="249"/>
      <c r="AT59" s="249"/>
      <c r="AU59" s="250"/>
      <c r="AV59" s="251"/>
      <c r="AW59" s="249"/>
      <c r="AX59" s="249"/>
      <c r="AY59" s="250"/>
      <c r="AZ59" s="251"/>
      <c r="BA59" s="249"/>
      <c r="BB59" s="249"/>
      <c r="BC59" s="250"/>
      <c r="BD59" s="251"/>
      <c r="BE59" s="249"/>
      <c r="BF59" s="249"/>
      <c r="BG59" s="250"/>
      <c r="BH59" s="251"/>
      <c r="BI59" s="249"/>
      <c r="BJ59" s="249"/>
      <c r="BK59" s="250"/>
      <c r="BL59" s="251"/>
      <c r="BM59" s="249"/>
      <c r="BN59" s="249"/>
      <c r="BO59" s="250"/>
      <c r="BP59" s="251"/>
      <c r="BQ59" s="249"/>
      <c r="BR59" s="249"/>
      <c r="BS59" s="250"/>
      <c r="BT59" s="251"/>
      <c r="BU59" s="249"/>
      <c r="BV59" s="249"/>
      <c r="BW59" s="250"/>
      <c r="BX59" s="251"/>
      <c r="BY59" s="249"/>
      <c r="BZ59" s="249"/>
      <c r="CA59" s="250"/>
      <c r="CB59" s="251"/>
      <c r="CC59" s="249"/>
      <c r="CD59" s="249"/>
      <c r="CE59" s="250"/>
      <c r="CF59" s="435"/>
      <c r="CG59" s="435"/>
      <c r="CH59" s="435"/>
      <c r="CI59" s="435"/>
      <c r="CJ59" s="435"/>
      <c r="CK59" s="435"/>
      <c r="CL59" s="435"/>
      <c r="CM59" s="435"/>
      <c r="CN59" s="436">
        <f t="shared" si="3"/>
        <v>0</v>
      </c>
      <c r="CO59" s="436"/>
      <c r="CP59" s="436"/>
      <c r="CQ59" s="436"/>
      <c r="CR59" s="436"/>
      <c r="CS59" s="436"/>
    </row>
    <row r="60" spans="1:97" customFormat="1" ht="15" hidden="1" thickBot="1" x14ac:dyDescent="0.4">
      <c r="A60" s="212">
        <v>1.1111111111111112E-2</v>
      </c>
      <c r="B60" s="95">
        <f t="shared" si="2"/>
        <v>0.29166666666925367</v>
      </c>
      <c r="C60" s="215" t="str">
        <f>IF(ISNA(VLOOKUP(D60,[2]listing!$A$1:$E$80,4,FALSE)),"NN",VLOOKUP(D60,[2]listing!$A$1:$E$80,4,FALSE))</f>
        <v>NN</v>
      </c>
      <c r="D60" s="306"/>
      <c r="E60" s="300">
        <v>36526.625</v>
      </c>
      <c r="F60" s="298">
        <v>36526.947222222225</v>
      </c>
      <c r="G60" s="299">
        <v>4.1666666666666664E-2</v>
      </c>
      <c r="H60" s="222" t="str" cm="1">
        <f t="array" ref="H60">IF(SUMPRODUCT(--ISNUMBER(SEARCH(BOUTIQUES,D60))) &gt;0, "XC",IF(ISNUMBER(SEARCH("pool",D60)),"P",IF(ISNUMBER(SEARCH("int",D60)),"I",IF(ISNUMBER(SEARCH("HAP",$G$1))," "))))</f>
        <v xml:space="preserve"> </v>
      </c>
      <c r="I60" s="253"/>
      <c r="J60" s="164"/>
      <c r="K60" s="155"/>
      <c r="L60" s="163"/>
      <c r="M60" s="164"/>
      <c r="N60" s="164"/>
      <c r="O60" s="155"/>
      <c r="P60" s="163"/>
      <c r="Q60" s="164"/>
      <c r="R60" s="164"/>
      <c r="S60" s="155"/>
      <c r="T60" s="163"/>
      <c r="U60" s="164"/>
      <c r="V60" s="164"/>
      <c r="W60" s="155"/>
      <c r="X60" s="163"/>
      <c r="Y60" s="164"/>
      <c r="Z60" s="164"/>
      <c r="AA60" s="155"/>
      <c r="AB60" s="163"/>
      <c r="AC60" s="164"/>
      <c r="AD60" s="164"/>
      <c r="AE60" s="155"/>
      <c r="AF60" s="163"/>
      <c r="AG60" s="164"/>
      <c r="AH60" s="164"/>
      <c r="AI60" s="155"/>
      <c r="AJ60" s="163"/>
      <c r="AK60" s="164"/>
      <c r="AL60" s="164"/>
      <c r="AM60" s="155"/>
      <c r="AN60" s="163"/>
      <c r="AO60" s="164"/>
      <c r="AP60" s="164"/>
      <c r="AQ60" s="155"/>
      <c r="AR60" s="163"/>
      <c r="AS60" s="164"/>
      <c r="AT60" s="164"/>
      <c r="AU60" s="155"/>
      <c r="AV60" s="163"/>
      <c r="AW60" s="164"/>
      <c r="AX60" s="164"/>
      <c r="AY60" s="155"/>
      <c r="AZ60" s="163"/>
      <c r="BA60" s="164"/>
      <c r="BB60" s="164"/>
      <c r="BC60" s="155"/>
      <c r="BD60" s="163"/>
      <c r="BE60" s="164"/>
      <c r="BF60" s="164"/>
      <c r="BG60" s="155"/>
      <c r="BH60" s="163"/>
      <c r="BI60" s="164"/>
      <c r="BJ60" s="164"/>
      <c r="BK60" s="155"/>
      <c r="BL60" s="163"/>
      <c r="BM60" s="164"/>
      <c r="BN60" s="164"/>
      <c r="BO60" s="155"/>
      <c r="BP60" s="163"/>
      <c r="BQ60" s="164"/>
      <c r="BR60" s="164"/>
      <c r="BS60" s="155"/>
      <c r="BT60" s="163"/>
      <c r="BU60" s="164"/>
      <c r="BV60" s="164"/>
      <c r="BW60" s="155"/>
      <c r="BX60" s="163"/>
      <c r="BY60" s="164"/>
      <c r="BZ60" s="164"/>
      <c r="CA60" s="155"/>
      <c r="CB60" s="163"/>
      <c r="CC60" s="164"/>
      <c r="CD60" s="164"/>
      <c r="CE60" s="155"/>
      <c r="CF60" s="437"/>
      <c r="CG60" s="437"/>
      <c r="CH60" s="437"/>
      <c r="CI60" s="437"/>
      <c r="CJ60" s="437"/>
      <c r="CK60" s="437"/>
      <c r="CL60" s="437"/>
      <c r="CM60" s="437"/>
      <c r="CN60" s="438">
        <f t="shared" si="3"/>
        <v>0</v>
      </c>
      <c r="CO60" s="438"/>
      <c r="CP60" s="438"/>
      <c r="CQ60" s="438"/>
      <c r="CR60" s="438"/>
      <c r="CS60" s="438"/>
    </row>
    <row r="61" spans="1:97" customFormat="1" ht="19" customHeight="1" thickBot="1" x14ac:dyDescent="0.4">
      <c r="A61" s="212"/>
      <c r="B61" s="86"/>
      <c r="C61" s="178"/>
      <c r="D61" s="310"/>
      <c r="E61" s="310"/>
      <c r="F61" s="310"/>
      <c r="G61" s="310"/>
      <c r="H61" s="52"/>
      <c r="I61" s="52"/>
      <c r="J61" s="52"/>
      <c r="K61" s="52"/>
      <c r="L61" s="52"/>
      <c r="M61" s="52"/>
      <c r="N61" s="52"/>
      <c r="O61" s="52"/>
      <c r="P61" s="52"/>
      <c r="Q61" s="52"/>
      <c r="R61" s="52"/>
      <c r="S61" s="52"/>
      <c r="T61" s="52"/>
      <c r="U61" s="52"/>
      <c r="V61" s="52"/>
      <c r="W61" s="52"/>
      <c r="X61" s="52"/>
      <c r="Y61" s="52"/>
      <c r="Z61" s="52"/>
      <c r="AA61" s="52"/>
      <c r="AB61" s="52"/>
      <c r="AC61" s="52"/>
      <c r="AD61" s="52"/>
      <c r="AE61" s="52"/>
      <c r="AF61" s="52"/>
      <c r="AG61" s="52"/>
      <c r="AH61" s="52"/>
      <c r="AI61" s="52"/>
      <c r="AJ61" s="52"/>
      <c r="AK61" s="52"/>
      <c r="AL61" s="52"/>
      <c r="AM61" s="52"/>
      <c r="AN61" s="52"/>
      <c r="AO61" s="52"/>
      <c r="AP61" s="52"/>
      <c r="AQ61" s="52"/>
      <c r="AR61" s="52"/>
      <c r="AS61" s="52"/>
      <c r="AT61" s="52"/>
      <c r="AU61" s="52"/>
      <c r="AV61" s="52"/>
      <c r="AW61" s="52"/>
      <c r="AX61" s="52"/>
      <c r="AY61" s="52"/>
      <c r="AZ61" s="52"/>
      <c r="BA61" s="52"/>
      <c r="BB61" s="52"/>
      <c r="BC61" s="52"/>
      <c r="BD61" s="52"/>
      <c r="BE61" s="52"/>
      <c r="BF61" s="52"/>
      <c r="BG61" s="52"/>
      <c r="BH61" s="52"/>
      <c r="BI61" s="52"/>
      <c r="BJ61" s="52"/>
      <c r="BK61" s="52"/>
      <c r="BL61" s="52"/>
      <c r="BM61" s="52"/>
      <c r="BN61" s="52"/>
      <c r="BO61" s="52"/>
      <c r="BP61" s="52"/>
      <c r="BQ61" s="52"/>
      <c r="BR61" s="52"/>
      <c r="BS61" s="52"/>
      <c r="BT61" s="52"/>
      <c r="BU61" s="52"/>
      <c r="BV61" s="52"/>
      <c r="BW61" s="52"/>
      <c r="BX61" s="52"/>
      <c r="BY61" s="52"/>
      <c r="BZ61" s="52"/>
      <c r="CA61" s="52"/>
      <c r="CB61" s="52"/>
      <c r="CC61" s="52"/>
      <c r="CD61" s="52"/>
      <c r="CE61" s="52"/>
      <c r="CF61" s="439" t="s">
        <v>111</v>
      </c>
      <c r="CG61" s="440"/>
      <c r="CH61" s="440"/>
      <c r="CI61" s="440"/>
      <c r="CJ61" s="440"/>
      <c r="CK61" s="440"/>
      <c r="CL61" s="440"/>
      <c r="CM61" s="441"/>
      <c r="CN61" s="442"/>
      <c r="CO61" s="442"/>
      <c r="CP61" s="442"/>
      <c r="CQ61" s="442"/>
      <c r="CR61" s="442"/>
      <c r="CS61" s="442"/>
    </row>
    <row r="62" spans="1:97" customFormat="1" ht="15.75" customHeight="1" thickBot="1" x14ac:dyDescent="0.4">
      <c r="A62" s="212"/>
      <c r="B62" s="86"/>
      <c r="C62" s="178"/>
      <c r="D62" s="351" t="s">
        <v>2</v>
      </c>
      <c r="E62" s="433" t="s">
        <v>59</v>
      </c>
      <c r="F62" s="434"/>
      <c r="G62" s="352" t="s">
        <v>58</v>
      </c>
      <c r="H62" s="397" t="s">
        <v>3</v>
      </c>
      <c r="I62" s="398"/>
      <c r="J62" s="398"/>
      <c r="K62" s="399"/>
      <c r="L62" s="397" t="s">
        <v>4</v>
      </c>
      <c r="M62" s="398"/>
      <c r="N62" s="398"/>
      <c r="O62" s="399"/>
      <c r="P62" s="397" t="s">
        <v>5</v>
      </c>
      <c r="Q62" s="398"/>
      <c r="R62" s="398"/>
      <c r="S62" s="399"/>
      <c r="T62" s="397" t="s">
        <v>6</v>
      </c>
      <c r="U62" s="398"/>
      <c r="V62" s="398"/>
      <c r="W62" s="399"/>
      <c r="X62" s="397" t="s">
        <v>7</v>
      </c>
      <c r="Y62" s="398"/>
      <c r="Z62" s="398"/>
      <c r="AA62" s="399"/>
      <c r="AB62" s="397" t="s">
        <v>8</v>
      </c>
      <c r="AC62" s="398"/>
      <c r="AD62" s="398"/>
      <c r="AE62" s="399"/>
      <c r="AF62" s="397" t="s">
        <v>9</v>
      </c>
      <c r="AG62" s="398"/>
      <c r="AH62" s="398"/>
      <c r="AI62" s="399"/>
      <c r="AJ62" s="397" t="s">
        <v>10</v>
      </c>
      <c r="AK62" s="398"/>
      <c r="AL62" s="398"/>
      <c r="AM62" s="399"/>
      <c r="AN62" s="397" t="s">
        <v>11</v>
      </c>
      <c r="AO62" s="398"/>
      <c r="AP62" s="398"/>
      <c r="AQ62" s="399"/>
      <c r="AR62" s="397" t="s">
        <v>12</v>
      </c>
      <c r="AS62" s="398"/>
      <c r="AT62" s="398"/>
      <c r="AU62" s="399"/>
      <c r="AV62" s="397" t="s">
        <v>13</v>
      </c>
      <c r="AW62" s="398"/>
      <c r="AX62" s="398"/>
      <c r="AY62" s="399"/>
      <c r="AZ62" s="397" t="s">
        <v>14</v>
      </c>
      <c r="BA62" s="398"/>
      <c r="BB62" s="398"/>
      <c r="BC62" s="399"/>
      <c r="BD62" s="397" t="s">
        <v>15</v>
      </c>
      <c r="BE62" s="398"/>
      <c r="BF62" s="398"/>
      <c r="BG62" s="399"/>
      <c r="BH62" s="397" t="s">
        <v>16</v>
      </c>
      <c r="BI62" s="398"/>
      <c r="BJ62" s="398"/>
      <c r="BK62" s="399"/>
      <c r="BL62" s="397" t="s">
        <v>17</v>
      </c>
      <c r="BM62" s="398"/>
      <c r="BN62" s="398"/>
      <c r="BO62" s="399"/>
      <c r="BP62" s="397" t="s">
        <v>18</v>
      </c>
      <c r="BQ62" s="398"/>
      <c r="BR62" s="398"/>
      <c r="BS62" s="399"/>
      <c r="BT62" s="397" t="s">
        <v>19</v>
      </c>
      <c r="BU62" s="398"/>
      <c r="BV62" s="398"/>
      <c r="BW62" s="399"/>
      <c r="BX62" s="397" t="s">
        <v>20</v>
      </c>
      <c r="BY62" s="398"/>
      <c r="BZ62" s="398"/>
      <c r="CA62" s="399"/>
      <c r="CB62" s="397" t="s">
        <v>21</v>
      </c>
      <c r="CC62" s="398"/>
      <c r="CD62" s="398"/>
      <c r="CE62" s="399"/>
      <c r="CF62" s="425" t="s">
        <v>22</v>
      </c>
      <c r="CG62" s="426"/>
      <c r="CH62" s="426"/>
      <c r="CI62" s="427"/>
      <c r="CJ62" s="425" t="s">
        <v>23</v>
      </c>
      <c r="CK62" s="426"/>
      <c r="CL62" s="426"/>
      <c r="CM62" s="427"/>
      <c r="CN62" s="428"/>
      <c r="CO62" s="429"/>
      <c r="CP62" s="429"/>
      <c r="CQ62" s="429"/>
      <c r="CR62" s="429"/>
      <c r="CS62" s="429"/>
    </row>
    <row r="63" spans="1:97" customFormat="1" ht="15.75" customHeight="1" x14ac:dyDescent="0.35">
      <c r="A63" s="212">
        <v>1.1111111111111112E-2</v>
      </c>
      <c r="B63" s="179">
        <f>SUM(F63-E63)-G63+A63</f>
        <v>0.29166666666197771</v>
      </c>
      <c r="C63" s="207"/>
      <c r="D63" s="290"/>
      <c r="E63" s="291">
        <v>36526.318055555559</v>
      </c>
      <c r="F63" s="292">
        <v>36526.640277777777</v>
      </c>
      <c r="G63" s="293">
        <v>4.1666666666666664E-2</v>
      </c>
      <c r="H63" s="254" t="s">
        <v>29</v>
      </c>
      <c r="I63" s="255" t="s">
        <v>29</v>
      </c>
      <c r="J63" s="255" t="s">
        <v>29</v>
      </c>
      <c r="K63" s="256" t="s">
        <v>29</v>
      </c>
      <c r="L63" s="254" t="s">
        <v>29</v>
      </c>
      <c r="M63" s="255" t="s">
        <v>29</v>
      </c>
      <c r="N63" s="255" t="s">
        <v>29</v>
      </c>
      <c r="O63" s="256" t="s">
        <v>29</v>
      </c>
      <c r="P63" s="254" t="s">
        <v>24</v>
      </c>
      <c r="Q63" s="255" t="s">
        <v>29</v>
      </c>
      <c r="R63" s="255" t="s">
        <v>29</v>
      </c>
      <c r="S63" s="256" t="s">
        <v>29</v>
      </c>
      <c r="T63" s="254" t="s">
        <v>29</v>
      </c>
      <c r="U63" s="255" t="s">
        <v>29</v>
      </c>
      <c r="V63" s="255" t="s">
        <v>29</v>
      </c>
      <c r="W63" s="257" t="s">
        <v>29</v>
      </c>
      <c r="X63" s="258" t="s">
        <v>25</v>
      </c>
      <c r="Y63" s="255" t="s">
        <v>25</v>
      </c>
      <c r="Z63" s="255" t="s">
        <v>25</v>
      </c>
      <c r="AA63" s="256" t="s">
        <v>26</v>
      </c>
      <c r="AB63" s="254" t="s">
        <v>30</v>
      </c>
      <c r="AC63" s="255" t="s">
        <v>30</v>
      </c>
      <c r="AD63" s="255" t="s">
        <v>30</v>
      </c>
      <c r="AE63" s="256" t="s">
        <v>30</v>
      </c>
      <c r="AF63" s="254" t="s">
        <v>30</v>
      </c>
      <c r="AG63" s="255" t="s">
        <v>30</v>
      </c>
      <c r="AH63" s="255" t="s">
        <v>30</v>
      </c>
      <c r="AI63" s="256" t="s">
        <v>30</v>
      </c>
      <c r="AJ63" s="254" t="s">
        <v>30</v>
      </c>
      <c r="AK63" s="255" t="s">
        <v>30</v>
      </c>
      <c r="AL63" s="255" t="s">
        <v>30</v>
      </c>
      <c r="AM63" s="256" t="s">
        <v>30</v>
      </c>
      <c r="AN63" s="254" t="s">
        <v>30</v>
      </c>
      <c r="AO63" s="255" t="s">
        <v>82</v>
      </c>
      <c r="AP63" s="255"/>
      <c r="AQ63" s="259"/>
      <c r="AR63" s="254"/>
      <c r="AS63" s="255"/>
      <c r="AT63" s="255"/>
      <c r="AU63" s="256"/>
      <c r="AV63" s="260"/>
      <c r="AW63" s="255"/>
      <c r="AX63" s="255"/>
      <c r="AY63" s="256"/>
      <c r="AZ63" s="254"/>
      <c r="BA63" s="255"/>
      <c r="BB63" s="255"/>
      <c r="BC63" s="256"/>
      <c r="BD63" s="260"/>
      <c r="BE63" s="255"/>
      <c r="BF63" s="255"/>
      <c r="BG63" s="259"/>
      <c r="BH63" s="254"/>
      <c r="BI63" s="255"/>
      <c r="BJ63" s="255"/>
      <c r="BK63" s="256"/>
      <c r="BL63" s="254"/>
      <c r="BM63" s="255"/>
      <c r="BN63" s="255"/>
      <c r="BO63" s="256"/>
      <c r="BP63" s="254"/>
      <c r="BQ63" s="255"/>
      <c r="BR63" s="255"/>
      <c r="BS63" s="256"/>
      <c r="BT63" s="254"/>
      <c r="BU63" s="255"/>
      <c r="BV63" s="255"/>
      <c r="BW63" s="256"/>
      <c r="BX63" s="254"/>
      <c r="BY63" s="255"/>
      <c r="BZ63" s="255"/>
      <c r="CA63" s="256"/>
      <c r="CB63" s="254"/>
      <c r="CC63" s="255"/>
      <c r="CD63" s="255"/>
      <c r="CE63" s="256"/>
      <c r="CF63" s="416"/>
      <c r="CG63" s="417"/>
      <c r="CH63" s="417"/>
      <c r="CI63" s="418"/>
      <c r="CJ63" s="416"/>
      <c r="CK63" s="417"/>
      <c r="CL63" s="417"/>
      <c r="CM63" s="418"/>
      <c r="CN63" s="419">
        <f>D63</f>
        <v>0</v>
      </c>
      <c r="CO63" s="420"/>
      <c r="CP63" s="420"/>
      <c r="CQ63" s="420"/>
      <c r="CR63" s="420"/>
      <c r="CS63" s="421"/>
    </row>
    <row r="64" spans="1:97" customFormat="1" ht="15.75" customHeight="1" x14ac:dyDescent="0.35">
      <c r="A64" s="212">
        <v>1.1111111111111112E-2</v>
      </c>
      <c r="B64" s="96">
        <f>SUM(F64-E64)-G64+A64</f>
        <v>0.29166666666925367</v>
      </c>
      <c r="C64" s="208"/>
      <c r="D64" s="245"/>
      <c r="E64" s="302">
        <v>36526.490277777775</v>
      </c>
      <c r="F64" s="298">
        <v>36526.8125</v>
      </c>
      <c r="G64" s="311">
        <v>4.1666666666666664E-2</v>
      </c>
      <c r="H64" s="261"/>
      <c r="I64" s="262"/>
      <c r="J64" s="262"/>
      <c r="K64" s="263"/>
      <c r="L64" s="261"/>
      <c r="M64" s="262"/>
      <c r="N64" s="262"/>
      <c r="O64" s="263"/>
      <c r="P64" s="261"/>
      <c r="Q64" s="262"/>
      <c r="R64" s="262"/>
      <c r="S64" s="263"/>
      <c r="T64" s="261"/>
      <c r="U64" s="262"/>
      <c r="V64" s="262" t="s">
        <v>83</v>
      </c>
      <c r="W64" s="264" t="s">
        <v>26</v>
      </c>
      <c r="X64" s="265" t="s">
        <v>29</v>
      </c>
      <c r="Y64" s="262" t="s">
        <v>29</v>
      </c>
      <c r="Z64" s="262" t="s">
        <v>29</v>
      </c>
      <c r="AA64" s="263" t="s">
        <v>29</v>
      </c>
      <c r="AB64" s="261" t="s">
        <v>29</v>
      </c>
      <c r="AC64" s="262" t="s">
        <v>29</v>
      </c>
      <c r="AD64" s="262" t="s">
        <v>29</v>
      </c>
      <c r="AE64" s="263" t="s">
        <v>29</v>
      </c>
      <c r="AF64" s="261" t="s">
        <v>30</v>
      </c>
      <c r="AG64" s="262" t="s">
        <v>30</v>
      </c>
      <c r="AH64" s="262" t="s">
        <v>30</v>
      </c>
      <c r="AI64" s="266" t="s">
        <v>30</v>
      </c>
      <c r="AJ64" s="267" t="s">
        <v>25</v>
      </c>
      <c r="AK64" s="262" t="s">
        <v>25</v>
      </c>
      <c r="AL64" s="262" t="s">
        <v>25</v>
      </c>
      <c r="AM64" s="263" t="s">
        <v>26</v>
      </c>
      <c r="AN64" s="261" t="s">
        <v>30</v>
      </c>
      <c r="AO64" s="262" t="s">
        <v>30</v>
      </c>
      <c r="AP64" s="262" t="s">
        <v>30</v>
      </c>
      <c r="AQ64" s="266" t="s">
        <v>30</v>
      </c>
      <c r="AR64" s="261" t="s">
        <v>29</v>
      </c>
      <c r="AS64" s="262" t="s">
        <v>29</v>
      </c>
      <c r="AT64" s="262" t="s">
        <v>29</v>
      </c>
      <c r="AU64" s="263" t="s">
        <v>29</v>
      </c>
      <c r="AV64" s="261" t="s">
        <v>29</v>
      </c>
      <c r="AW64" s="262" t="s">
        <v>29</v>
      </c>
      <c r="AX64" s="262" t="s">
        <v>29</v>
      </c>
      <c r="AY64" s="263" t="s">
        <v>29</v>
      </c>
      <c r="AZ64" s="261" t="s">
        <v>30</v>
      </c>
      <c r="BA64" s="262" t="s">
        <v>24</v>
      </c>
      <c r="BB64" s="262" t="s">
        <v>82</v>
      </c>
      <c r="BC64" s="263"/>
      <c r="BD64" s="261"/>
      <c r="BE64" s="262"/>
      <c r="BF64" s="262"/>
      <c r="BG64" s="263"/>
      <c r="BH64" s="261"/>
      <c r="BI64" s="262"/>
      <c r="BJ64" s="262"/>
      <c r="BK64" s="263"/>
      <c r="BL64" s="261"/>
      <c r="BM64" s="262"/>
      <c r="BN64" s="262"/>
      <c r="BO64" s="263"/>
      <c r="BP64" s="261"/>
      <c r="BQ64" s="262"/>
      <c r="BR64" s="262"/>
      <c r="BS64" s="263"/>
      <c r="BT64" s="261"/>
      <c r="BU64" s="262"/>
      <c r="BV64" s="262"/>
      <c r="BW64" s="263"/>
      <c r="BX64" s="261"/>
      <c r="BY64" s="262"/>
      <c r="BZ64" s="262"/>
      <c r="CA64" s="263"/>
      <c r="CB64" s="261"/>
      <c r="CC64" s="262"/>
      <c r="CD64" s="262"/>
      <c r="CE64" s="263"/>
      <c r="CF64" s="416"/>
      <c r="CG64" s="417"/>
      <c r="CH64" s="417"/>
      <c r="CI64" s="418"/>
      <c r="CJ64" s="416"/>
      <c r="CK64" s="417"/>
      <c r="CL64" s="417"/>
      <c r="CM64" s="418"/>
      <c r="CN64" s="422">
        <f>D64</f>
        <v>0</v>
      </c>
      <c r="CO64" s="423"/>
      <c r="CP64" s="423"/>
      <c r="CQ64" s="423"/>
      <c r="CR64" s="423"/>
      <c r="CS64" s="424"/>
    </row>
    <row r="65" spans="1:97" customFormat="1" ht="15.75" customHeight="1" x14ac:dyDescent="0.35">
      <c r="A65" s="212">
        <v>1.1111111111111112E-2</v>
      </c>
      <c r="B65" s="96">
        <f>SUM(F65-E65)-G65+A65</f>
        <v>0.33333333333349502</v>
      </c>
      <c r="C65" s="208"/>
      <c r="D65" s="245"/>
      <c r="E65" s="302">
        <v>36526.541666666664</v>
      </c>
      <c r="F65" s="298">
        <v>36526.905555555553</v>
      </c>
      <c r="G65" s="311">
        <v>4.1666666666666664E-2</v>
      </c>
      <c r="H65" s="261"/>
      <c r="I65" s="262"/>
      <c r="J65" s="262"/>
      <c r="K65" s="263"/>
      <c r="L65" s="261"/>
      <c r="M65" s="262"/>
      <c r="N65" s="262"/>
      <c r="O65" s="263"/>
      <c r="P65" s="261"/>
      <c r="Q65" s="262"/>
      <c r="R65" s="262"/>
      <c r="S65" s="263"/>
      <c r="T65" s="261"/>
      <c r="U65" s="262"/>
      <c r="V65" s="262"/>
      <c r="W65" s="263"/>
      <c r="X65" s="261"/>
      <c r="Y65" s="262"/>
      <c r="Z65" s="262"/>
      <c r="AA65" s="263" t="s">
        <v>83</v>
      </c>
      <c r="AB65" s="261" t="s">
        <v>29</v>
      </c>
      <c r="AC65" s="262" t="s">
        <v>29</v>
      </c>
      <c r="AD65" s="262" t="s">
        <v>29</v>
      </c>
      <c r="AE65" s="263" t="s">
        <v>29</v>
      </c>
      <c r="AF65" s="261" t="s">
        <v>29</v>
      </c>
      <c r="AG65" s="262" t="s">
        <v>29</v>
      </c>
      <c r="AH65" s="262" t="s">
        <v>29</v>
      </c>
      <c r="AI65" s="263" t="s">
        <v>29</v>
      </c>
      <c r="AJ65" s="261" t="s">
        <v>29</v>
      </c>
      <c r="AK65" s="262" t="s">
        <v>29</v>
      </c>
      <c r="AL65" s="262" t="s">
        <v>29</v>
      </c>
      <c r="AM65" s="263" t="s">
        <v>29</v>
      </c>
      <c r="AN65" s="261" t="s">
        <v>29</v>
      </c>
      <c r="AO65" s="262" t="s">
        <v>29</v>
      </c>
      <c r="AP65" s="262" t="s">
        <v>29</v>
      </c>
      <c r="AQ65" s="263" t="s">
        <v>29</v>
      </c>
      <c r="AR65" s="267" t="s">
        <v>25</v>
      </c>
      <c r="AS65" s="262" t="s">
        <v>25</v>
      </c>
      <c r="AT65" s="262" t="s">
        <v>25</v>
      </c>
      <c r="AU65" s="268" t="s">
        <v>26</v>
      </c>
      <c r="AV65" s="261" t="s">
        <v>30</v>
      </c>
      <c r="AW65" s="262" t="s">
        <v>30</v>
      </c>
      <c r="AX65" s="262" t="s">
        <v>30</v>
      </c>
      <c r="AY65" s="266" t="s">
        <v>30</v>
      </c>
      <c r="AZ65" s="261" t="s">
        <v>30</v>
      </c>
      <c r="BA65" s="262" t="s">
        <v>30</v>
      </c>
      <c r="BB65" s="262" t="s">
        <v>30</v>
      </c>
      <c r="BC65" s="263" t="s">
        <v>30</v>
      </c>
      <c r="BD65" s="261" t="s">
        <v>30</v>
      </c>
      <c r="BE65" s="262" t="s">
        <v>30</v>
      </c>
      <c r="BF65" s="262" t="s">
        <v>30</v>
      </c>
      <c r="BG65" s="263" t="s">
        <v>30</v>
      </c>
      <c r="BH65" s="261" t="s">
        <v>30</v>
      </c>
      <c r="BI65" s="262" t="s">
        <v>30</v>
      </c>
      <c r="BJ65" s="262" t="s">
        <v>30</v>
      </c>
      <c r="BK65" s="137" t="s">
        <v>82</v>
      </c>
      <c r="BL65" s="261"/>
      <c r="BM65" s="262"/>
      <c r="BN65" s="262"/>
      <c r="BO65" s="263"/>
      <c r="BP65" s="261"/>
      <c r="BQ65" s="262"/>
      <c r="BR65" s="262"/>
      <c r="BS65" s="263"/>
      <c r="BT65" s="261"/>
      <c r="BU65" s="262"/>
      <c r="BV65" s="262"/>
      <c r="BW65" s="263"/>
      <c r="BX65" s="261"/>
      <c r="BY65" s="262"/>
      <c r="BZ65" s="262"/>
      <c r="CA65" s="263"/>
      <c r="CB65" s="261"/>
      <c r="CC65" s="262"/>
      <c r="CD65" s="262"/>
      <c r="CE65" s="263"/>
      <c r="CF65" s="416"/>
      <c r="CG65" s="417"/>
      <c r="CH65" s="417"/>
      <c r="CI65" s="418"/>
      <c r="CJ65" s="430"/>
      <c r="CK65" s="431"/>
      <c r="CL65" s="431"/>
      <c r="CM65" s="432"/>
      <c r="CN65" s="422">
        <f>D65</f>
        <v>0</v>
      </c>
      <c r="CO65" s="423"/>
      <c r="CP65" s="423"/>
      <c r="CQ65" s="423"/>
      <c r="CR65" s="423"/>
      <c r="CS65" s="424"/>
    </row>
    <row r="66" spans="1:97" ht="15.75" customHeight="1" thickBot="1" x14ac:dyDescent="0.4">
      <c r="A66" s="212">
        <v>1.1111111111111112E-2</v>
      </c>
      <c r="B66" s="110">
        <f>SUM(F66-E66)-G66+A66</f>
        <v>0.29166666666925367</v>
      </c>
      <c r="C66" s="209"/>
      <c r="D66" s="306"/>
      <c r="E66" s="307">
        <v>36526.625</v>
      </c>
      <c r="F66" s="308">
        <v>36526.947222222225</v>
      </c>
      <c r="G66" s="309">
        <v>4.1666666666666664E-2</v>
      </c>
      <c r="H66" s="163"/>
      <c r="I66" s="164"/>
      <c r="J66" s="164"/>
      <c r="K66" s="155"/>
      <c r="L66" s="163"/>
      <c r="M66" s="164"/>
      <c r="N66" s="164"/>
      <c r="O66" s="155"/>
      <c r="P66" s="163"/>
      <c r="Q66" s="164"/>
      <c r="R66" s="164"/>
      <c r="S66" s="155"/>
      <c r="T66" s="163"/>
      <c r="U66" s="164"/>
      <c r="V66" s="164"/>
      <c r="W66" s="155"/>
      <c r="X66" s="163"/>
      <c r="Y66" s="164"/>
      <c r="Z66" s="164"/>
      <c r="AA66" s="155"/>
      <c r="AB66" s="163"/>
      <c r="AC66" s="164"/>
      <c r="AD66" s="164"/>
      <c r="AE66" s="155"/>
      <c r="AF66" s="269"/>
      <c r="AG66" s="270"/>
      <c r="AH66" s="270"/>
      <c r="AI66" s="271" t="s">
        <v>83</v>
      </c>
      <c r="AJ66" s="269" t="s">
        <v>30</v>
      </c>
      <c r="AK66" s="270" t="s">
        <v>30</v>
      </c>
      <c r="AL66" s="270" t="s">
        <v>30</v>
      </c>
      <c r="AM66" s="271" t="s">
        <v>30</v>
      </c>
      <c r="AN66" s="269" t="s">
        <v>30</v>
      </c>
      <c r="AO66" s="270" t="s">
        <v>30</v>
      </c>
      <c r="AP66" s="270" t="s">
        <v>30</v>
      </c>
      <c r="AQ66" s="271" t="s">
        <v>30</v>
      </c>
      <c r="AR66" s="269" t="s">
        <v>30</v>
      </c>
      <c r="AS66" s="270" t="s">
        <v>30</v>
      </c>
      <c r="AT66" s="270" t="s">
        <v>30</v>
      </c>
      <c r="AU66" s="272" t="s">
        <v>30</v>
      </c>
      <c r="AV66" s="273" t="s">
        <v>25</v>
      </c>
      <c r="AW66" s="270" t="s">
        <v>25</v>
      </c>
      <c r="AX66" s="270" t="s">
        <v>25</v>
      </c>
      <c r="AY66" s="274" t="s">
        <v>26</v>
      </c>
      <c r="AZ66" s="269" t="s">
        <v>29</v>
      </c>
      <c r="BA66" s="270" t="s">
        <v>29</v>
      </c>
      <c r="BB66" s="270" t="s">
        <v>29</v>
      </c>
      <c r="BC66" s="272" t="s">
        <v>29</v>
      </c>
      <c r="BD66" s="269" t="s">
        <v>29</v>
      </c>
      <c r="BE66" s="270" t="s">
        <v>29</v>
      </c>
      <c r="BF66" s="270" t="s">
        <v>29</v>
      </c>
      <c r="BG66" s="272" t="s">
        <v>29</v>
      </c>
      <c r="BH66" s="269" t="s">
        <v>29</v>
      </c>
      <c r="BI66" s="270" t="s">
        <v>29</v>
      </c>
      <c r="BJ66" s="270" t="s">
        <v>29</v>
      </c>
      <c r="BK66" s="272" t="s">
        <v>29</v>
      </c>
      <c r="BL66" s="269" t="s">
        <v>29</v>
      </c>
      <c r="BM66" s="270" t="s">
        <v>29</v>
      </c>
      <c r="BN66" s="270" t="s">
        <v>29</v>
      </c>
      <c r="BO66" s="155" t="s">
        <v>82</v>
      </c>
      <c r="BP66" s="163"/>
      <c r="BQ66" s="164"/>
      <c r="BR66" s="164"/>
      <c r="BS66" s="155"/>
      <c r="BT66" s="163"/>
      <c r="BU66" s="164"/>
      <c r="BV66" s="164"/>
      <c r="BW66" s="155"/>
      <c r="BX66" s="163"/>
      <c r="BY66" s="164"/>
      <c r="BZ66" s="164"/>
      <c r="CA66" s="155"/>
      <c r="CB66" s="269"/>
      <c r="CC66" s="270"/>
      <c r="CD66" s="270"/>
      <c r="CE66" s="271"/>
      <c r="CF66" s="410"/>
      <c r="CG66" s="411"/>
      <c r="CH66" s="411"/>
      <c r="CI66" s="412"/>
      <c r="CJ66" s="410"/>
      <c r="CK66" s="411"/>
      <c r="CL66" s="411"/>
      <c r="CM66" s="412"/>
      <c r="CN66" s="413">
        <f>D66</f>
        <v>0</v>
      </c>
      <c r="CO66" s="414"/>
      <c r="CP66" s="414"/>
      <c r="CQ66" s="414"/>
      <c r="CR66" s="414"/>
      <c r="CS66" s="415"/>
    </row>
    <row r="67" spans="1:97" ht="15" thickBot="1" x14ac:dyDescent="0.4"/>
    <row r="68" spans="1:97" ht="15" thickBot="1" x14ac:dyDescent="0.4">
      <c r="B68" s="94"/>
      <c r="D68" s="405" t="s">
        <v>32</v>
      </c>
      <c r="E68" s="406"/>
      <c r="F68" s="406"/>
      <c r="G68" s="407"/>
      <c r="I68" s="405" t="s">
        <v>31</v>
      </c>
      <c r="J68" s="406"/>
      <c r="K68" s="406"/>
      <c r="L68" s="406"/>
      <c r="M68" s="406"/>
      <c r="N68" s="406"/>
      <c r="O68" s="406"/>
      <c r="P68" s="406"/>
      <c r="Q68" s="406"/>
      <c r="R68" s="406"/>
      <c r="S68" s="406"/>
      <c r="T68" s="406"/>
      <c r="U68" s="406"/>
      <c r="V68" s="406"/>
      <c r="W68" s="406"/>
      <c r="X68" s="406"/>
      <c r="Y68" s="406"/>
      <c r="Z68" s="406"/>
      <c r="AA68" s="406"/>
      <c r="AB68" s="406"/>
      <c r="AC68" s="406"/>
      <c r="AD68" s="406"/>
      <c r="AE68" s="407"/>
      <c r="AG68" s="477" t="s">
        <v>67</v>
      </c>
      <c r="AH68" s="478"/>
      <c r="AI68" s="478"/>
      <c r="AJ68" s="478"/>
      <c r="AK68" s="478"/>
      <c r="AL68" s="478"/>
      <c r="AM68" s="478"/>
      <c r="AN68" s="478"/>
      <c r="AO68" s="478"/>
      <c r="AP68" s="478"/>
      <c r="AQ68" s="478"/>
      <c r="AR68" s="478"/>
      <c r="AS68" s="478"/>
      <c r="AT68" s="478"/>
      <c r="AU68" s="478"/>
      <c r="AV68" s="478"/>
      <c r="AW68" s="478"/>
      <c r="AX68" s="478"/>
      <c r="AY68" s="478"/>
      <c r="AZ68" s="478"/>
      <c r="BA68" s="478"/>
      <c r="BB68" s="478"/>
      <c r="BC68" s="478"/>
      <c r="BD68" s="478"/>
      <c r="BE68" s="478"/>
      <c r="BF68" s="478"/>
      <c r="BG68" s="478"/>
      <c r="BH68" s="478"/>
      <c r="BI68" s="478"/>
      <c r="BJ68" s="478"/>
      <c r="BK68" s="478"/>
      <c r="BL68" s="479"/>
    </row>
    <row r="69" spans="1:97" ht="15.75" customHeight="1" thickBot="1" x14ac:dyDescent="0.4">
      <c r="B69" s="94"/>
      <c r="D69" s="84"/>
      <c r="E69" s="80">
        <v>36526</v>
      </c>
      <c r="F69" s="81">
        <v>36527</v>
      </c>
      <c r="G69" s="82">
        <v>4.1666666666666664E-2</v>
      </c>
      <c r="I69" s="476"/>
      <c r="J69" s="401"/>
      <c r="K69" s="401"/>
      <c r="L69" s="401"/>
      <c r="M69" s="401"/>
      <c r="N69" s="401"/>
      <c r="O69" s="401"/>
      <c r="P69" s="401"/>
      <c r="Q69" s="401"/>
      <c r="R69" s="401"/>
      <c r="S69" s="401"/>
      <c r="T69" s="401"/>
      <c r="U69" s="401"/>
      <c r="V69" s="401"/>
      <c r="W69" s="401"/>
      <c r="X69" s="401"/>
      <c r="Y69" s="401"/>
      <c r="Z69" s="401"/>
      <c r="AA69" s="401"/>
      <c r="AB69" s="401"/>
      <c r="AC69" s="401"/>
      <c r="AD69" s="401"/>
      <c r="AE69" s="402"/>
      <c r="AG69" s="408" t="s">
        <v>68</v>
      </c>
      <c r="AH69" s="408"/>
      <c r="AI69" s="408"/>
      <c r="AJ69" s="408"/>
      <c r="AK69" s="408"/>
      <c r="AL69" s="408"/>
      <c r="AM69" s="408" t="s">
        <v>113</v>
      </c>
      <c r="AN69" s="408"/>
      <c r="AO69" s="408"/>
      <c r="AP69" s="408"/>
      <c r="AQ69" s="408"/>
      <c r="AR69" s="408"/>
      <c r="AS69" s="408"/>
      <c r="AT69" s="408"/>
      <c r="AU69" s="408"/>
      <c r="AV69" s="408"/>
      <c r="AW69" s="408"/>
      <c r="AX69" s="409" t="s">
        <v>69</v>
      </c>
      <c r="AY69" s="409"/>
      <c r="AZ69" s="409"/>
      <c r="BA69" s="409"/>
      <c r="BB69" s="409"/>
      <c r="BC69" s="409"/>
      <c r="BD69" s="409" t="s">
        <v>70</v>
      </c>
      <c r="BE69" s="409"/>
      <c r="BF69" s="409"/>
      <c r="BG69" s="409" t="s">
        <v>71</v>
      </c>
      <c r="BH69" s="409"/>
      <c r="BI69" s="409"/>
      <c r="BJ69" s="409" t="s">
        <v>72</v>
      </c>
      <c r="BK69" s="409"/>
      <c r="BL69" s="409"/>
    </row>
    <row r="70" spans="1:97" ht="15" thickBot="1" x14ac:dyDescent="0.4">
      <c r="B70" s="94"/>
      <c r="D70" s="84"/>
      <c r="E70" s="80">
        <v>36526</v>
      </c>
      <c r="F70" s="81">
        <v>36527</v>
      </c>
      <c r="G70" s="82">
        <v>4.1666666666666664E-2</v>
      </c>
      <c r="I70" s="476"/>
      <c r="J70" s="401"/>
      <c r="K70" s="401"/>
      <c r="L70" s="401"/>
      <c r="M70" s="401"/>
      <c r="N70" s="401"/>
      <c r="O70" s="401"/>
      <c r="P70" s="401"/>
      <c r="Q70" s="401"/>
      <c r="R70" s="401"/>
      <c r="S70" s="401"/>
      <c r="T70" s="401"/>
      <c r="U70" s="401"/>
      <c r="V70" s="401"/>
      <c r="W70" s="401"/>
      <c r="X70" s="401"/>
      <c r="Y70" s="401"/>
      <c r="Z70" s="401"/>
      <c r="AA70" s="401"/>
      <c r="AB70" s="401"/>
      <c r="AC70" s="401"/>
      <c r="AD70" s="401"/>
      <c r="AE70" s="402"/>
      <c r="AG70" s="404">
        <f>FO!Y3</f>
        <v>0</v>
      </c>
      <c r="AH70" s="404"/>
      <c r="AI70" s="404"/>
      <c r="AJ70" s="404"/>
      <c r="AK70" s="404"/>
      <c r="AL70" s="404"/>
      <c r="AM70" s="404">
        <f>FO!Z3</f>
        <v>0</v>
      </c>
      <c r="AN70" s="404"/>
      <c r="AO70" s="404"/>
      <c r="AP70" s="404"/>
      <c r="AQ70" s="404"/>
      <c r="AR70" s="404"/>
      <c r="AS70" s="404"/>
      <c r="AT70" s="404"/>
      <c r="AU70" s="404"/>
      <c r="AV70" s="404"/>
      <c r="AW70" s="404"/>
      <c r="AX70" s="475">
        <f>FO!AA3</f>
        <v>0</v>
      </c>
      <c r="AY70" s="475"/>
      <c r="AZ70" s="475"/>
      <c r="BA70" s="475"/>
      <c r="BB70" s="475"/>
      <c r="BC70" s="475"/>
      <c r="BD70" s="403">
        <f>FO!AB3</f>
        <v>0</v>
      </c>
      <c r="BE70" s="403"/>
      <c r="BF70" s="403"/>
      <c r="BG70" s="403">
        <f>FO!AC3</f>
        <v>0</v>
      </c>
      <c r="BH70" s="403"/>
      <c r="BI70" s="403"/>
      <c r="BJ70" s="403">
        <f>BG70-BD70</f>
        <v>0</v>
      </c>
      <c r="BK70" s="403"/>
      <c r="BL70" s="403"/>
    </row>
    <row r="71" spans="1:97" ht="15" thickBot="1" x14ac:dyDescent="0.4">
      <c r="B71" s="94"/>
      <c r="D71" s="84"/>
      <c r="E71" s="80">
        <v>36526</v>
      </c>
      <c r="F71" s="81">
        <v>36527</v>
      </c>
      <c r="G71" s="82">
        <v>4.1666666666666664E-2</v>
      </c>
      <c r="I71" s="476"/>
      <c r="J71" s="401"/>
      <c r="K71" s="401"/>
      <c r="L71" s="401"/>
      <c r="M71" s="401"/>
      <c r="N71" s="401"/>
      <c r="O71" s="401"/>
      <c r="P71" s="401"/>
      <c r="Q71" s="401"/>
      <c r="R71" s="401"/>
      <c r="S71" s="401"/>
      <c r="T71" s="401"/>
      <c r="U71" s="401"/>
      <c r="V71" s="401"/>
      <c r="W71" s="401"/>
      <c r="X71" s="401"/>
      <c r="Y71" s="401"/>
      <c r="Z71" s="401"/>
      <c r="AA71" s="401"/>
      <c r="AB71" s="401"/>
      <c r="AC71" s="401"/>
      <c r="AD71" s="401"/>
      <c r="AE71" s="402"/>
      <c r="AG71" s="404">
        <f>FO!Y4</f>
        <v>0</v>
      </c>
      <c r="AH71" s="404"/>
      <c r="AI71" s="404"/>
      <c r="AJ71" s="404"/>
      <c r="AK71" s="404"/>
      <c r="AL71" s="404"/>
      <c r="AM71" s="404">
        <f>FO!Z4</f>
        <v>0</v>
      </c>
      <c r="AN71" s="404"/>
      <c r="AO71" s="404"/>
      <c r="AP71" s="404"/>
      <c r="AQ71" s="404"/>
      <c r="AR71" s="404"/>
      <c r="AS71" s="404"/>
      <c r="AT71" s="404"/>
      <c r="AU71" s="404"/>
      <c r="AV71" s="404"/>
      <c r="AW71" s="404"/>
      <c r="AX71" s="475">
        <f>FO!AA4</f>
        <v>0</v>
      </c>
      <c r="AY71" s="475"/>
      <c r="AZ71" s="475"/>
      <c r="BA71" s="475"/>
      <c r="BB71" s="475"/>
      <c r="BC71" s="475"/>
      <c r="BD71" s="403">
        <f>FO!AB4</f>
        <v>0</v>
      </c>
      <c r="BE71" s="403"/>
      <c r="BF71" s="403"/>
      <c r="BG71" s="403">
        <f>FO!AC4</f>
        <v>0</v>
      </c>
      <c r="BH71" s="403"/>
      <c r="BI71" s="403"/>
      <c r="BJ71" s="403">
        <f t="shared" ref="BJ71:BJ77" si="4">BG71-BD71</f>
        <v>0</v>
      </c>
      <c r="BK71" s="403"/>
      <c r="BL71" s="403"/>
    </row>
    <row r="72" spans="1:97" ht="15" thickBot="1" x14ac:dyDescent="0.4">
      <c r="B72" s="94"/>
      <c r="D72" s="84"/>
      <c r="E72" s="80">
        <v>36526</v>
      </c>
      <c r="F72" s="81">
        <v>36527</v>
      </c>
      <c r="G72" s="82">
        <v>4.1666666666666664E-2</v>
      </c>
      <c r="I72" s="476"/>
      <c r="J72" s="401"/>
      <c r="K72" s="401"/>
      <c r="L72" s="401"/>
      <c r="M72" s="401"/>
      <c r="N72" s="401"/>
      <c r="O72" s="401"/>
      <c r="P72" s="401"/>
      <c r="Q72" s="401"/>
      <c r="R72" s="401"/>
      <c r="S72" s="401"/>
      <c r="T72" s="401"/>
      <c r="U72" s="401"/>
      <c r="V72" s="401"/>
      <c r="W72" s="401"/>
      <c r="X72" s="401"/>
      <c r="Y72" s="401"/>
      <c r="Z72" s="401"/>
      <c r="AA72" s="401"/>
      <c r="AB72" s="401"/>
      <c r="AC72" s="401"/>
      <c r="AD72" s="401"/>
      <c r="AE72" s="402"/>
      <c r="AG72" s="404">
        <f>FO!Y5</f>
        <v>0</v>
      </c>
      <c r="AH72" s="404"/>
      <c r="AI72" s="404"/>
      <c r="AJ72" s="404"/>
      <c r="AK72" s="404"/>
      <c r="AL72" s="404"/>
      <c r="AM72" s="404">
        <f>FO!Z5</f>
        <v>0</v>
      </c>
      <c r="AN72" s="404"/>
      <c r="AO72" s="404"/>
      <c r="AP72" s="404"/>
      <c r="AQ72" s="404"/>
      <c r="AR72" s="404"/>
      <c r="AS72" s="404"/>
      <c r="AT72" s="404"/>
      <c r="AU72" s="404"/>
      <c r="AV72" s="404"/>
      <c r="AW72" s="404"/>
      <c r="AX72" s="475">
        <f>FO!AA5</f>
        <v>0</v>
      </c>
      <c r="AY72" s="475"/>
      <c r="AZ72" s="475"/>
      <c r="BA72" s="475"/>
      <c r="BB72" s="475"/>
      <c r="BC72" s="475"/>
      <c r="BD72" s="403">
        <f>FO!AB5</f>
        <v>0</v>
      </c>
      <c r="BE72" s="403"/>
      <c r="BF72" s="403"/>
      <c r="BG72" s="403">
        <f>FO!AC5</f>
        <v>0</v>
      </c>
      <c r="BH72" s="403"/>
      <c r="BI72" s="403"/>
      <c r="BJ72" s="403">
        <f t="shared" si="4"/>
        <v>0</v>
      </c>
      <c r="BK72" s="403"/>
      <c r="BL72" s="403"/>
    </row>
    <row r="73" spans="1:97" ht="15" thickBot="1" x14ac:dyDescent="0.4">
      <c r="B73" s="94"/>
      <c r="D73" s="84"/>
      <c r="E73" s="80">
        <v>36526</v>
      </c>
      <c r="F73" s="81">
        <v>36527</v>
      </c>
      <c r="G73" s="82">
        <v>4.1666666666666664E-2</v>
      </c>
      <c r="I73" s="476"/>
      <c r="J73" s="401"/>
      <c r="K73" s="401"/>
      <c r="L73" s="401"/>
      <c r="M73" s="401"/>
      <c r="N73" s="401"/>
      <c r="O73" s="401"/>
      <c r="P73" s="401"/>
      <c r="Q73" s="401"/>
      <c r="R73" s="401"/>
      <c r="S73" s="401"/>
      <c r="T73" s="401"/>
      <c r="U73" s="401"/>
      <c r="V73" s="401"/>
      <c r="W73" s="401"/>
      <c r="X73" s="401"/>
      <c r="Y73" s="401"/>
      <c r="Z73" s="401"/>
      <c r="AA73" s="401"/>
      <c r="AB73" s="401"/>
      <c r="AC73" s="401"/>
      <c r="AD73" s="401"/>
      <c r="AE73" s="402"/>
      <c r="AG73" s="404">
        <f>FO!Y6</f>
        <v>0</v>
      </c>
      <c r="AH73" s="404"/>
      <c r="AI73" s="404"/>
      <c r="AJ73" s="404"/>
      <c r="AK73" s="404"/>
      <c r="AL73" s="404"/>
      <c r="AM73" s="404">
        <f>FO!Z6</f>
        <v>0</v>
      </c>
      <c r="AN73" s="404"/>
      <c r="AO73" s="404"/>
      <c r="AP73" s="404"/>
      <c r="AQ73" s="404"/>
      <c r="AR73" s="404"/>
      <c r="AS73" s="404"/>
      <c r="AT73" s="404"/>
      <c r="AU73" s="404"/>
      <c r="AV73" s="404"/>
      <c r="AW73" s="404"/>
      <c r="AX73" s="475">
        <f>FO!AA6</f>
        <v>0</v>
      </c>
      <c r="AY73" s="475"/>
      <c r="AZ73" s="475"/>
      <c r="BA73" s="475"/>
      <c r="BB73" s="475"/>
      <c r="BC73" s="475"/>
      <c r="BD73" s="403">
        <f>FO!AB6</f>
        <v>0</v>
      </c>
      <c r="BE73" s="403"/>
      <c r="BF73" s="403"/>
      <c r="BG73" s="403">
        <f>FO!AC6</f>
        <v>0</v>
      </c>
      <c r="BH73" s="403"/>
      <c r="BI73" s="403"/>
      <c r="BJ73" s="403">
        <f t="shared" si="4"/>
        <v>0</v>
      </c>
      <c r="BK73" s="403"/>
      <c r="BL73" s="403"/>
    </row>
    <row r="74" spans="1:97" ht="15" thickBot="1" x14ac:dyDescent="0.4">
      <c r="B74" s="94"/>
      <c r="D74" s="84"/>
      <c r="E74" s="80">
        <v>36526</v>
      </c>
      <c r="F74" s="81">
        <v>36527</v>
      </c>
      <c r="G74" s="82">
        <v>4.1666666666666664E-2</v>
      </c>
      <c r="I74" s="476"/>
      <c r="J74" s="401"/>
      <c r="K74" s="401"/>
      <c r="L74" s="401"/>
      <c r="M74" s="401"/>
      <c r="N74" s="401"/>
      <c r="O74" s="401"/>
      <c r="P74" s="401"/>
      <c r="Q74" s="401"/>
      <c r="R74" s="401"/>
      <c r="S74" s="401"/>
      <c r="T74" s="401"/>
      <c r="U74" s="401"/>
      <c r="V74" s="401"/>
      <c r="W74" s="401"/>
      <c r="X74" s="401"/>
      <c r="Y74" s="401"/>
      <c r="Z74" s="401"/>
      <c r="AA74" s="401"/>
      <c r="AB74" s="401"/>
      <c r="AC74" s="401"/>
      <c r="AD74" s="401"/>
      <c r="AE74" s="402"/>
      <c r="AG74" s="404">
        <f>FO!Y7</f>
        <v>0</v>
      </c>
      <c r="AH74" s="404"/>
      <c r="AI74" s="404"/>
      <c r="AJ74" s="404"/>
      <c r="AK74" s="404"/>
      <c r="AL74" s="404"/>
      <c r="AM74" s="404">
        <f>FO!Z7</f>
        <v>0</v>
      </c>
      <c r="AN74" s="404"/>
      <c r="AO74" s="404"/>
      <c r="AP74" s="404"/>
      <c r="AQ74" s="404"/>
      <c r="AR74" s="404"/>
      <c r="AS74" s="404"/>
      <c r="AT74" s="404"/>
      <c r="AU74" s="404"/>
      <c r="AV74" s="404"/>
      <c r="AW74" s="404"/>
      <c r="AX74" s="475">
        <f>FO!AA7</f>
        <v>0</v>
      </c>
      <c r="AY74" s="475"/>
      <c r="AZ74" s="475"/>
      <c r="BA74" s="475"/>
      <c r="BB74" s="475"/>
      <c r="BC74" s="475"/>
      <c r="BD74" s="403">
        <f>FO!AB7</f>
        <v>0</v>
      </c>
      <c r="BE74" s="403"/>
      <c r="BF74" s="403"/>
      <c r="BG74" s="403">
        <f>FO!AC7</f>
        <v>0</v>
      </c>
      <c r="BH74" s="403"/>
      <c r="BI74" s="403"/>
      <c r="BJ74" s="403">
        <f t="shared" si="4"/>
        <v>0</v>
      </c>
      <c r="BK74" s="403"/>
      <c r="BL74" s="403"/>
    </row>
    <row r="75" spans="1:97" ht="15" thickBot="1" x14ac:dyDescent="0.4">
      <c r="B75" s="94"/>
      <c r="D75" s="84"/>
      <c r="E75" s="80">
        <v>36526</v>
      </c>
      <c r="F75" s="81">
        <v>36527</v>
      </c>
      <c r="G75" s="82">
        <v>4.1666666666666664E-2</v>
      </c>
      <c r="I75" s="472"/>
      <c r="J75" s="473"/>
      <c r="K75" s="473"/>
      <c r="L75" s="473"/>
      <c r="M75" s="473"/>
      <c r="N75" s="473"/>
      <c r="O75" s="473"/>
      <c r="P75" s="473"/>
      <c r="Q75" s="473"/>
      <c r="R75" s="473"/>
      <c r="S75" s="473"/>
      <c r="T75" s="473"/>
      <c r="U75" s="473"/>
      <c r="V75" s="473"/>
      <c r="W75" s="473"/>
      <c r="X75" s="473"/>
      <c r="Y75" s="473"/>
      <c r="Z75" s="473"/>
      <c r="AA75" s="473"/>
      <c r="AB75" s="473"/>
      <c r="AC75" s="473"/>
      <c r="AD75" s="473"/>
      <c r="AE75" s="474"/>
      <c r="AG75" s="404">
        <f>FO!Y8</f>
        <v>0</v>
      </c>
      <c r="AH75" s="404"/>
      <c r="AI75" s="404"/>
      <c r="AJ75" s="404"/>
      <c r="AK75" s="404"/>
      <c r="AL75" s="404"/>
      <c r="AM75" s="404">
        <f>FO!Z8</f>
        <v>0</v>
      </c>
      <c r="AN75" s="404"/>
      <c r="AO75" s="404"/>
      <c r="AP75" s="404"/>
      <c r="AQ75" s="404"/>
      <c r="AR75" s="404"/>
      <c r="AS75" s="404"/>
      <c r="AT75" s="404"/>
      <c r="AU75" s="404"/>
      <c r="AV75" s="404"/>
      <c r="AW75" s="404"/>
      <c r="AX75" s="475">
        <f>FO!AA8</f>
        <v>0</v>
      </c>
      <c r="AY75" s="475"/>
      <c r="AZ75" s="475"/>
      <c r="BA75" s="475"/>
      <c r="BB75" s="475"/>
      <c r="BC75" s="475"/>
      <c r="BD75" s="403">
        <f>FO!AB8</f>
        <v>0</v>
      </c>
      <c r="BE75" s="403"/>
      <c r="BF75" s="403"/>
      <c r="BG75" s="403">
        <f>FO!AC8</f>
        <v>0</v>
      </c>
      <c r="BH75" s="403"/>
      <c r="BI75" s="403"/>
      <c r="BJ75" s="403">
        <f t="shared" si="4"/>
        <v>0</v>
      </c>
      <c r="BK75" s="403"/>
      <c r="BL75" s="403"/>
    </row>
    <row r="76" spans="1:97" ht="15" thickBot="1" x14ac:dyDescent="0.4">
      <c r="B76" s="94"/>
      <c r="D76" s="84"/>
      <c r="E76" s="80">
        <v>36526</v>
      </c>
      <c r="F76" s="81">
        <v>36527</v>
      </c>
      <c r="G76" s="82">
        <v>4.1666666666666664E-2</v>
      </c>
      <c r="I76" s="472"/>
      <c r="J76" s="473"/>
      <c r="K76" s="473"/>
      <c r="L76" s="473"/>
      <c r="M76" s="473"/>
      <c r="N76" s="473"/>
      <c r="O76" s="473"/>
      <c r="P76" s="473"/>
      <c r="Q76" s="473"/>
      <c r="R76" s="473"/>
      <c r="S76" s="473"/>
      <c r="T76" s="473"/>
      <c r="U76" s="473"/>
      <c r="V76" s="473"/>
      <c r="W76" s="473"/>
      <c r="X76" s="473"/>
      <c r="Y76" s="473"/>
      <c r="Z76" s="473"/>
      <c r="AA76" s="473"/>
      <c r="AB76" s="473"/>
      <c r="AC76" s="473"/>
      <c r="AD76" s="473"/>
      <c r="AE76" s="474"/>
      <c r="AG76" s="404">
        <f>FO!Y9</f>
        <v>0</v>
      </c>
      <c r="AH76" s="404"/>
      <c r="AI76" s="404"/>
      <c r="AJ76" s="404"/>
      <c r="AK76" s="404"/>
      <c r="AL76" s="404"/>
      <c r="AM76" s="404">
        <f>FO!Z9</f>
        <v>0</v>
      </c>
      <c r="AN76" s="404"/>
      <c r="AO76" s="404"/>
      <c r="AP76" s="404"/>
      <c r="AQ76" s="404"/>
      <c r="AR76" s="404"/>
      <c r="AS76" s="404"/>
      <c r="AT76" s="404"/>
      <c r="AU76" s="404"/>
      <c r="AV76" s="404"/>
      <c r="AW76" s="404"/>
      <c r="AX76" s="475">
        <f>FO!AA9</f>
        <v>0</v>
      </c>
      <c r="AY76" s="475"/>
      <c r="AZ76" s="475"/>
      <c r="BA76" s="475"/>
      <c r="BB76" s="475"/>
      <c r="BC76" s="475"/>
      <c r="BD76" s="403">
        <f>FO!AB9</f>
        <v>0</v>
      </c>
      <c r="BE76" s="403"/>
      <c r="BF76" s="403"/>
      <c r="BG76" s="403">
        <f>FO!AC9</f>
        <v>0</v>
      </c>
      <c r="BH76" s="403"/>
      <c r="BI76" s="403"/>
      <c r="BJ76" s="403">
        <f t="shared" si="4"/>
        <v>0</v>
      </c>
      <c r="BK76" s="403"/>
      <c r="BL76" s="403"/>
    </row>
    <row r="77" spans="1:97" ht="15" thickBot="1" x14ac:dyDescent="0.4">
      <c r="B77" s="94"/>
      <c r="D77" s="85"/>
      <c r="E77" s="176">
        <v>36526</v>
      </c>
      <c r="F77" s="177">
        <v>36527</v>
      </c>
      <c r="G77" s="83">
        <v>4.1666666666666664E-2</v>
      </c>
      <c r="I77" s="472"/>
      <c r="J77" s="473"/>
      <c r="K77" s="473"/>
      <c r="L77" s="473"/>
      <c r="M77" s="473"/>
      <c r="N77" s="473"/>
      <c r="O77" s="473"/>
      <c r="P77" s="473"/>
      <c r="Q77" s="473"/>
      <c r="R77" s="473"/>
      <c r="S77" s="473"/>
      <c r="T77" s="473"/>
      <c r="U77" s="473"/>
      <c r="V77" s="473"/>
      <c r="W77" s="473"/>
      <c r="X77" s="473"/>
      <c r="Y77" s="473"/>
      <c r="Z77" s="473"/>
      <c r="AA77" s="473"/>
      <c r="AB77" s="473"/>
      <c r="AC77" s="473"/>
      <c r="AD77" s="473"/>
      <c r="AE77" s="474"/>
      <c r="AG77" s="404">
        <f>FO!Y10</f>
        <v>0</v>
      </c>
      <c r="AH77" s="404"/>
      <c r="AI77" s="404"/>
      <c r="AJ77" s="404"/>
      <c r="AK77" s="404"/>
      <c r="AL77" s="404"/>
      <c r="AM77" s="404">
        <f>FO!Z10</f>
        <v>0</v>
      </c>
      <c r="AN77" s="404"/>
      <c r="AO77" s="404"/>
      <c r="AP77" s="404"/>
      <c r="AQ77" s="404"/>
      <c r="AR77" s="404"/>
      <c r="AS77" s="404"/>
      <c r="AT77" s="404"/>
      <c r="AU77" s="404"/>
      <c r="AV77" s="404"/>
      <c r="AW77" s="404"/>
      <c r="AX77" s="475">
        <f>FO!AA10</f>
        <v>0</v>
      </c>
      <c r="AY77" s="475"/>
      <c r="AZ77" s="475"/>
      <c r="BA77" s="475"/>
      <c r="BB77" s="475"/>
      <c r="BC77" s="475"/>
      <c r="BD77" s="403">
        <f>FO!AB10</f>
        <v>0</v>
      </c>
      <c r="BE77" s="403"/>
      <c r="BF77" s="403"/>
      <c r="BG77" s="403">
        <f>FO!AC10</f>
        <v>0</v>
      </c>
      <c r="BH77" s="403"/>
      <c r="BI77" s="403"/>
      <c r="BJ77" s="403">
        <f t="shared" si="4"/>
        <v>0</v>
      </c>
      <c r="BK77" s="403"/>
      <c r="BL77" s="403"/>
      <c r="BN77" s="400">
        <f>SUM(BJ70:BL77)</f>
        <v>0</v>
      </c>
      <c r="BO77" s="401"/>
      <c r="BP77" s="402"/>
    </row>
    <row r="78" spans="1:97" ht="15" thickBot="1" x14ac:dyDescent="0.4">
      <c r="B78" s="94"/>
    </row>
    <row r="79" spans="1:97" ht="15" thickBot="1" x14ac:dyDescent="0.4">
      <c r="H79" s="397" t="s">
        <v>3</v>
      </c>
      <c r="I79" s="398"/>
      <c r="J79" s="398"/>
      <c r="K79" s="399"/>
      <c r="L79" s="397" t="s">
        <v>4</v>
      </c>
      <c r="M79" s="398"/>
      <c r="N79" s="398"/>
      <c r="O79" s="399"/>
      <c r="P79" s="397" t="s">
        <v>5</v>
      </c>
      <c r="Q79" s="398"/>
      <c r="R79" s="398"/>
      <c r="S79" s="399"/>
      <c r="T79" s="397" t="s">
        <v>6</v>
      </c>
      <c r="U79" s="398"/>
      <c r="V79" s="398"/>
      <c r="W79" s="399"/>
      <c r="X79" s="397" t="s">
        <v>7</v>
      </c>
      <c r="Y79" s="398"/>
      <c r="Z79" s="398"/>
      <c r="AA79" s="399"/>
      <c r="AB79" s="397" t="s">
        <v>8</v>
      </c>
      <c r="AC79" s="398"/>
      <c r="AD79" s="398"/>
      <c r="AE79" s="399"/>
      <c r="AF79" s="397" t="s">
        <v>9</v>
      </c>
      <c r="AG79" s="398"/>
      <c r="AH79" s="398"/>
      <c r="AI79" s="399"/>
      <c r="AJ79" s="397" t="s">
        <v>10</v>
      </c>
      <c r="AK79" s="398"/>
      <c r="AL79" s="398"/>
      <c r="AM79" s="399"/>
      <c r="AN79" s="397" t="s">
        <v>11</v>
      </c>
      <c r="AO79" s="398"/>
      <c r="AP79" s="398"/>
      <c r="AQ79" s="399"/>
      <c r="AR79" s="397" t="s">
        <v>12</v>
      </c>
      <c r="AS79" s="398"/>
      <c r="AT79" s="398"/>
      <c r="AU79" s="399"/>
      <c r="AV79" s="397" t="s">
        <v>13</v>
      </c>
      <c r="AW79" s="398"/>
      <c r="AX79" s="398"/>
      <c r="AY79" s="399"/>
      <c r="AZ79" s="397" t="s">
        <v>14</v>
      </c>
      <c r="BA79" s="398"/>
      <c r="BB79" s="398"/>
      <c r="BC79" s="399"/>
      <c r="BD79" s="397" t="s">
        <v>15</v>
      </c>
      <c r="BE79" s="398"/>
      <c r="BF79" s="398"/>
      <c r="BG79" s="399"/>
      <c r="BH79" s="397" t="s">
        <v>16</v>
      </c>
      <c r="BI79" s="398"/>
      <c r="BJ79" s="398"/>
      <c r="BK79" s="399"/>
      <c r="BL79" s="397" t="s">
        <v>17</v>
      </c>
      <c r="BM79" s="398"/>
      <c r="BN79" s="398"/>
      <c r="BO79" s="399"/>
      <c r="BP79" s="397" t="s">
        <v>18</v>
      </c>
      <c r="BQ79" s="398"/>
      <c r="BR79" s="398"/>
      <c r="BS79" s="399"/>
      <c r="BT79" s="397" t="s">
        <v>19</v>
      </c>
      <c r="BU79" s="398"/>
      <c r="BV79" s="398"/>
      <c r="BW79" s="399"/>
      <c r="BX79" s="397" t="s">
        <v>20</v>
      </c>
      <c r="BY79" s="398"/>
      <c r="BZ79" s="398"/>
      <c r="CA79" s="399"/>
    </row>
    <row r="80" spans="1:97" x14ac:dyDescent="0.35">
      <c r="B80" s="388">
        <v>10</v>
      </c>
      <c r="C80" s="389"/>
      <c r="D80" s="389"/>
      <c r="E80" s="389"/>
      <c r="F80" s="389"/>
      <c r="G80" s="390"/>
      <c r="H80" s="53">
        <f t="shared" ref="H80:W95" si="5">COUNTIF(H$5:H$65,$B80)</f>
        <v>0</v>
      </c>
      <c r="I80" s="53">
        <f t="shared" si="5"/>
        <v>0</v>
      </c>
      <c r="J80" s="53">
        <f t="shared" si="5"/>
        <v>0</v>
      </c>
      <c r="K80" s="53">
        <f t="shared" si="5"/>
        <v>0</v>
      </c>
      <c r="L80" s="53">
        <f t="shared" si="5"/>
        <v>0</v>
      </c>
      <c r="M80" s="53">
        <f t="shared" si="5"/>
        <v>0</v>
      </c>
      <c r="N80" s="53">
        <f t="shared" si="5"/>
        <v>0</v>
      </c>
      <c r="O80" s="53">
        <f t="shared" si="5"/>
        <v>0</v>
      </c>
      <c r="P80" s="53">
        <f t="shared" si="5"/>
        <v>0</v>
      </c>
      <c r="Q80" s="53">
        <f t="shared" si="5"/>
        <v>0</v>
      </c>
      <c r="R80" s="53">
        <f t="shared" si="5"/>
        <v>0</v>
      </c>
      <c r="S80" s="53">
        <f t="shared" si="5"/>
        <v>0</v>
      </c>
      <c r="T80" s="53">
        <f t="shared" si="5"/>
        <v>0</v>
      </c>
      <c r="U80" s="53">
        <f t="shared" si="5"/>
        <v>0</v>
      </c>
      <c r="V80" s="53">
        <f t="shared" si="5"/>
        <v>0</v>
      </c>
      <c r="W80" s="53">
        <f t="shared" si="5"/>
        <v>0</v>
      </c>
      <c r="X80" s="53">
        <f t="shared" ref="X80:AM95" si="6">COUNTIF(X$5:X$65,$B80)</f>
        <v>0</v>
      </c>
      <c r="Y80" s="53">
        <f t="shared" si="6"/>
        <v>0</v>
      </c>
      <c r="Z80" s="53">
        <f t="shared" si="6"/>
        <v>0</v>
      </c>
      <c r="AA80" s="53">
        <f t="shared" si="6"/>
        <v>0</v>
      </c>
      <c r="AB80" s="53">
        <f t="shared" si="6"/>
        <v>0</v>
      </c>
      <c r="AC80" s="53">
        <f t="shared" si="6"/>
        <v>0</v>
      </c>
      <c r="AD80" s="53">
        <f t="shared" si="6"/>
        <v>0</v>
      </c>
      <c r="AE80" s="53">
        <f t="shared" si="6"/>
        <v>0</v>
      </c>
      <c r="AF80" s="53">
        <f t="shared" si="6"/>
        <v>0</v>
      </c>
      <c r="AG80" s="53">
        <f t="shared" si="6"/>
        <v>0</v>
      </c>
      <c r="AH80" s="53">
        <f t="shared" si="6"/>
        <v>0</v>
      </c>
      <c r="AI80" s="53">
        <f t="shared" si="6"/>
        <v>0</v>
      </c>
      <c r="AJ80" s="53">
        <f t="shared" si="6"/>
        <v>0</v>
      </c>
      <c r="AK80" s="53">
        <f t="shared" si="6"/>
        <v>0</v>
      </c>
      <c r="AL80" s="53">
        <f t="shared" si="6"/>
        <v>0</v>
      </c>
      <c r="AM80" s="53">
        <f t="shared" si="6"/>
        <v>0</v>
      </c>
      <c r="AN80" s="53">
        <f t="shared" ref="AN80:BC95" si="7">COUNTIF(AN$5:AN$65,$B80)</f>
        <v>0</v>
      </c>
      <c r="AO80" s="53">
        <f t="shared" si="7"/>
        <v>0</v>
      </c>
      <c r="AP80" s="53">
        <f t="shared" si="7"/>
        <v>0</v>
      </c>
      <c r="AQ80" s="53">
        <f t="shared" si="7"/>
        <v>0</v>
      </c>
      <c r="AR80" s="53">
        <f t="shared" si="7"/>
        <v>0</v>
      </c>
      <c r="AS80" s="53">
        <f t="shared" si="7"/>
        <v>0</v>
      </c>
      <c r="AT80" s="53">
        <f t="shared" si="7"/>
        <v>0</v>
      </c>
      <c r="AU80" s="53">
        <f t="shared" si="7"/>
        <v>0</v>
      </c>
      <c r="AV80" s="53">
        <f t="shared" si="7"/>
        <v>0</v>
      </c>
      <c r="AW80" s="53">
        <f t="shared" si="7"/>
        <v>0</v>
      </c>
      <c r="AX80" s="53">
        <f t="shared" si="7"/>
        <v>0</v>
      </c>
      <c r="AY80" s="53">
        <f t="shared" si="7"/>
        <v>0</v>
      </c>
      <c r="AZ80" s="53">
        <f t="shared" si="7"/>
        <v>0</v>
      </c>
      <c r="BA80" s="53">
        <f t="shared" si="7"/>
        <v>0</v>
      </c>
      <c r="BB80" s="53">
        <f t="shared" si="7"/>
        <v>0</v>
      </c>
      <c r="BC80" s="171">
        <f t="shared" si="7"/>
        <v>0</v>
      </c>
      <c r="BD80" s="169">
        <f t="shared" ref="BD80:BS95" si="8">COUNTIF(BD$5:BD$65,$B80)</f>
        <v>0</v>
      </c>
      <c r="BE80" s="53">
        <f t="shared" si="8"/>
        <v>0</v>
      </c>
      <c r="BF80" s="53">
        <f t="shared" si="8"/>
        <v>0</v>
      </c>
      <c r="BG80" s="53">
        <f t="shared" si="8"/>
        <v>0</v>
      </c>
      <c r="BH80" s="53">
        <f t="shared" si="8"/>
        <v>0</v>
      </c>
      <c r="BI80" s="53">
        <f t="shared" si="8"/>
        <v>0</v>
      </c>
      <c r="BJ80" s="53">
        <f t="shared" si="8"/>
        <v>0</v>
      </c>
      <c r="BK80" s="53">
        <f t="shared" si="8"/>
        <v>0</v>
      </c>
      <c r="BL80" s="53">
        <f t="shared" si="8"/>
        <v>0</v>
      </c>
      <c r="BM80" s="53">
        <f t="shared" si="8"/>
        <v>0</v>
      </c>
      <c r="BN80" s="53">
        <f t="shared" si="8"/>
        <v>0</v>
      </c>
      <c r="BO80" s="53">
        <f t="shared" si="8"/>
        <v>0</v>
      </c>
      <c r="BP80" s="53">
        <f t="shared" si="8"/>
        <v>0</v>
      </c>
      <c r="BQ80" s="53">
        <f t="shared" si="8"/>
        <v>0</v>
      </c>
      <c r="BR80" s="53">
        <f t="shared" si="8"/>
        <v>0</v>
      </c>
      <c r="BS80" s="53">
        <f t="shared" si="8"/>
        <v>0</v>
      </c>
      <c r="BT80" s="53">
        <f t="shared" ref="BP80:CA95" si="9">COUNTIF(BT$5:BT$65,$B80)</f>
        <v>0</v>
      </c>
      <c r="BU80" s="53">
        <f t="shared" si="9"/>
        <v>0</v>
      </c>
      <c r="BV80" s="53">
        <f t="shared" si="9"/>
        <v>0</v>
      </c>
      <c r="BW80" s="53">
        <f t="shared" si="9"/>
        <v>0</v>
      </c>
      <c r="BX80" s="53">
        <f t="shared" si="9"/>
        <v>0</v>
      </c>
      <c r="BY80" s="53">
        <f t="shared" si="9"/>
        <v>0</v>
      </c>
      <c r="BZ80" s="53">
        <f t="shared" si="9"/>
        <v>0</v>
      </c>
      <c r="CA80" s="53">
        <f t="shared" si="9"/>
        <v>0</v>
      </c>
    </row>
    <row r="81" spans="2:79" x14ac:dyDescent="0.35">
      <c r="B81" s="388">
        <v>11</v>
      </c>
      <c r="C81" s="389"/>
      <c r="D81" s="389"/>
      <c r="E81" s="389"/>
      <c r="F81" s="389"/>
      <c r="G81" s="390"/>
      <c r="H81" s="53">
        <f t="shared" si="5"/>
        <v>0</v>
      </c>
      <c r="I81" s="53">
        <f t="shared" si="5"/>
        <v>0</v>
      </c>
      <c r="J81" s="53">
        <f t="shared" si="5"/>
        <v>0</v>
      </c>
      <c r="K81" s="53">
        <f t="shared" si="5"/>
        <v>0</v>
      </c>
      <c r="L81" s="53">
        <f t="shared" si="5"/>
        <v>0</v>
      </c>
      <c r="M81" s="53">
        <f t="shared" si="5"/>
        <v>0</v>
      </c>
      <c r="N81" s="53">
        <f t="shared" si="5"/>
        <v>0</v>
      </c>
      <c r="O81" s="53">
        <f t="shared" si="5"/>
        <v>0</v>
      </c>
      <c r="P81" s="53">
        <f t="shared" si="5"/>
        <v>0</v>
      </c>
      <c r="Q81" s="53">
        <f t="shared" si="5"/>
        <v>0</v>
      </c>
      <c r="R81" s="53">
        <f t="shared" si="5"/>
        <v>0</v>
      </c>
      <c r="S81" s="53">
        <f t="shared" si="5"/>
        <v>0</v>
      </c>
      <c r="T81" s="53">
        <f t="shared" si="5"/>
        <v>0</v>
      </c>
      <c r="U81" s="53">
        <f t="shared" si="5"/>
        <v>0</v>
      </c>
      <c r="V81" s="53">
        <f t="shared" si="5"/>
        <v>0</v>
      </c>
      <c r="W81" s="53">
        <f t="shared" si="5"/>
        <v>0</v>
      </c>
      <c r="X81" s="53">
        <f t="shared" si="6"/>
        <v>0</v>
      </c>
      <c r="Y81" s="53">
        <f t="shared" si="6"/>
        <v>0</v>
      </c>
      <c r="Z81" s="53">
        <f t="shared" si="6"/>
        <v>0</v>
      </c>
      <c r="AA81" s="53">
        <f t="shared" si="6"/>
        <v>0</v>
      </c>
      <c r="AB81" s="53">
        <f t="shared" si="6"/>
        <v>0</v>
      </c>
      <c r="AC81" s="53">
        <f t="shared" si="6"/>
        <v>0</v>
      </c>
      <c r="AD81" s="53">
        <f t="shared" si="6"/>
        <v>0</v>
      </c>
      <c r="AE81" s="53">
        <f t="shared" si="6"/>
        <v>0</v>
      </c>
      <c r="AF81" s="53">
        <f t="shared" si="6"/>
        <v>0</v>
      </c>
      <c r="AG81" s="53">
        <f t="shared" si="6"/>
        <v>0</v>
      </c>
      <c r="AH81" s="53">
        <f t="shared" si="6"/>
        <v>0</v>
      </c>
      <c r="AI81" s="53">
        <f t="shared" si="6"/>
        <v>0</v>
      </c>
      <c r="AJ81" s="53">
        <f t="shared" si="6"/>
        <v>1</v>
      </c>
      <c r="AK81" s="53">
        <f t="shared" si="6"/>
        <v>1</v>
      </c>
      <c r="AL81" s="53">
        <f t="shared" si="6"/>
        <v>1</v>
      </c>
      <c r="AM81" s="53">
        <f t="shared" si="6"/>
        <v>1</v>
      </c>
      <c r="AN81" s="53">
        <f t="shared" si="7"/>
        <v>1</v>
      </c>
      <c r="AO81" s="53">
        <f t="shared" si="7"/>
        <v>1</v>
      </c>
      <c r="AP81" s="53">
        <f t="shared" si="7"/>
        <v>1</v>
      </c>
      <c r="AQ81" s="53">
        <f t="shared" si="7"/>
        <v>1</v>
      </c>
      <c r="AR81" s="53">
        <f t="shared" si="7"/>
        <v>0</v>
      </c>
      <c r="AS81" s="53">
        <f t="shared" si="7"/>
        <v>0</v>
      </c>
      <c r="AT81" s="53">
        <f t="shared" si="7"/>
        <v>0</v>
      </c>
      <c r="AU81" s="53">
        <f t="shared" si="7"/>
        <v>0</v>
      </c>
      <c r="AV81" s="53">
        <f t="shared" si="7"/>
        <v>1</v>
      </c>
      <c r="AW81" s="53">
        <f t="shared" si="7"/>
        <v>1</v>
      </c>
      <c r="AX81" s="53">
        <f t="shared" si="7"/>
        <v>1</v>
      </c>
      <c r="AY81" s="53">
        <f t="shared" si="7"/>
        <v>1</v>
      </c>
      <c r="AZ81" s="53">
        <f t="shared" si="7"/>
        <v>1</v>
      </c>
      <c r="BA81" s="53">
        <f t="shared" si="7"/>
        <v>1</v>
      </c>
      <c r="BB81" s="53">
        <f t="shared" si="7"/>
        <v>1</v>
      </c>
      <c r="BC81" s="53">
        <f t="shared" si="7"/>
        <v>1</v>
      </c>
      <c r="BD81" s="170">
        <f t="shared" si="8"/>
        <v>1</v>
      </c>
      <c r="BE81" s="53">
        <f t="shared" si="8"/>
        <v>1</v>
      </c>
      <c r="BF81" s="53">
        <f t="shared" si="8"/>
        <v>1</v>
      </c>
      <c r="BG81" s="53">
        <f t="shared" si="8"/>
        <v>1</v>
      </c>
      <c r="BH81" s="53">
        <f t="shared" si="8"/>
        <v>0</v>
      </c>
      <c r="BI81" s="53">
        <f t="shared" si="8"/>
        <v>0</v>
      </c>
      <c r="BJ81" s="53">
        <f t="shared" si="8"/>
        <v>0</v>
      </c>
      <c r="BK81" s="53">
        <f t="shared" si="8"/>
        <v>0</v>
      </c>
      <c r="BL81" s="53">
        <f t="shared" si="8"/>
        <v>0</v>
      </c>
      <c r="BM81" s="53">
        <f t="shared" si="8"/>
        <v>0</v>
      </c>
      <c r="BN81" s="53">
        <f t="shared" si="8"/>
        <v>0</v>
      </c>
      <c r="BO81" s="53">
        <f t="shared" si="8"/>
        <v>0</v>
      </c>
      <c r="BP81" s="53">
        <f t="shared" si="9"/>
        <v>0</v>
      </c>
      <c r="BQ81" s="53">
        <f t="shared" si="9"/>
        <v>0</v>
      </c>
      <c r="BR81" s="53">
        <f t="shared" si="9"/>
        <v>0</v>
      </c>
      <c r="BS81" s="53">
        <f t="shared" si="9"/>
        <v>0</v>
      </c>
      <c r="BT81" s="53">
        <f t="shared" si="9"/>
        <v>0</v>
      </c>
      <c r="BU81" s="53">
        <f t="shared" si="9"/>
        <v>0</v>
      </c>
      <c r="BV81" s="53">
        <f t="shared" si="9"/>
        <v>0</v>
      </c>
      <c r="BW81" s="53">
        <f t="shared" si="9"/>
        <v>0</v>
      </c>
      <c r="BX81" s="53">
        <f t="shared" si="9"/>
        <v>0</v>
      </c>
      <c r="BY81" s="53">
        <f t="shared" si="9"/>
        <v>0</v>
      </c>
      <c r="BZ81" s="53">
        <f t="shared" si="9"/>
        <v>0</v>
      </c>
      <c r="CA81" s="53">
        <f t="shared" si="9"/>
        <v>0</v>
      </c>
    </row>
    <row r="82" spans="2:79" x14ac:dyDescent="0.35">
      <c r="B82" s="388">
        <v>12</v>
      </c>
      <c r="C82" s="389"/>
      <c r="D82" s="389"/>
      <c r="E82" s="389"/>
      <c r="F82" s="389"/>
      <c r="G82" s="390"/>
      <c r="H82" s="53">
        <f t="shared" si="5"/>
        <v>0</v>
      </c>
      <c r="I82" s="53">
        <f t="shared" si="5"/>
        <v>0</v>
      </c>
      <c r="J82" s="53">
        <f t="shared" si="5"/>
        <v>0</v>
      </c>
      <c r="K82" s="53">
        <f t="shared" si="5"/>
        <v>0</v>
      </c>
      <c r="L82" s="53">
        <f t="shared" si="5"/>
        <v>0</v>
      </c>
      <c r="M82" s="53">
        <f t="shared" si="5"/>
        <v>0</v>
      </c>
      <c r="N82" s="53">
        <f t="shared" si="5"/>
        <v>0</v>
      </c>
      <c r="O82" s="53">
        <f t="shared" si="5"/>
        <v>0</v>
      </c>
      <c r="P82" s="53">
        <f t="shared" si="5"/>
        <v>0</v>
      </c>
      <c r="Q82" s="53">
        <f t="shared" si="5"/>
        <v>0</v>
      </c>
      <c r="R82" s="53">
        <f t="shared" si="5"/>
        <v>0</v>
      </c>
      <c r="S82" s="53">
        <f t="shared" si="5"/>
        <v>0</v>
      </c>
      <c r="T82" s="53">
        <f t="shared" si="5"/>
        <v>0</v>
      </c>
      <c r="U82" s="53">
        <f t="shared" si="5"/>
        <v>0</v>
      </c>
      <c r="V82" s="53">
        <f t="shared" si="5"/>
        <v>0</v>
      </c>
      <c r="W82" s="53">
        <f t="shared" si="5"/>
        <v>0</v>
      </c>
      <c r="X82" s="53">
        <f t="shared" si="6"/>
        <v>0</v>
      </c>
      <c r="Y82" s="53">
        <f t="shared" si="6"/>
        <v>0</v>
      </c>
      <c r="Z82" s="53">
        <f t="shared" si="6"/>
        <v>0</v>
      </c>
      <c r="AA82" s="53">
        <f t="shared" si="6"/>
        <v>0</v>
      </c>
      <c r="AB82" s="53">
        <f t="shared" si="6"/>
        <v>0</v>
      </c>
      <c r="AC82" s="53">
        <f t="shared" si="6"/>
        <v>0</v>
      </c>
      <c r="AD82" s="53">
        <f t="shared" si="6"/>
        <v>0</v>
      </c>
      <c r="AE82" s="53">
        <f t="shared" si="6"/>
        <v>0</v>
      </c>
      <c r="AF82" s="53">
        <f t="shared" si="6"/>
        <v>0</v>
      </c>
      <c r="AG82" s="53">
        <f t="shared" si="6"/>
        <v>0</v>
      </c>
      <c r="AH82" s="53">
        <f t="shared" si="6"/>
        <v>0</v>
      </c>
      <c r="AI82" s="53">
        <f t="shared" si="6"/>
        <v>0</v>
      </c>
      <c r="AJ82" s="53">
        <f t="shared" si="6"/>
        <v>1</v>
      </c>
      <c r="AK82" s="53">
        <f t="shared" si="6"/>
        <v>1</v>
      </c>
      <c r="AL82" s="53">
        <f t="shared" si="6"/>
        <v>1</v>
      </c>
      <c r="AM82" s="53">
        <f t="shared" si="6"/>
        <v>1</v>
      </c>
      <c r="AN82" s="53">
        <f t="shared" si="7"/>
        <v>1</v>
      </c>
      <c r="AO82" s="53">
        <f t="shared" si="7"/>
        <v>1</v>
      </c>
      <c r="AP82" s="53">
        <f t="shared" si="7"/>
        <v>1</v>
      </c>
      <c r="AQ82" s="53">
        <f t="shared" si="7"/>
        <v>1</v>
      </c>
      <c r="AR82" s="53">
        <f t="shared" si="7"/>
        <v>0</v>
      </c>
      <c r="AS82" s="53">
        <f t="shared" si="7"/>
        <v>0</v>
      </c>
      <c r="AT82" s="53">
        <f t="shared" si="7"/>
        <v>0</v>
      </c>
      <c r="AU82" s="53">
        <f t="shared" si="7"/>
        <v>0</v>
      </c>
      <c r="AV82" s="53">
        <f t="shared" si="7"/>
        <v>1</v>
      </c>
      <c r="AW82" s="53">
        <f t="shared" si="7"/>
        <v>1</v>
      </c>
      <c r="AX82" s="53">
        <f t="shared" si="7"/>
        <v>1</v>
      </c>
      <c r="AY82" s="53">
        <f t="shared" si="7"/>
        <v>1</v>
      </c>
      <c r="AZ82" s="53">
        <f t="shared" si="7"/>
        <v>1</v>
      </c>
      <c r="BA82" s="53">
        <f t="shared" si="7"/>
        <v>1</v>
      </c>
      <c r="BB82" s="53">
        <f t="shared" si="7"/>
        <v>1</v>
      </c>
      <c r="BC82" s="53">
        <f t="shared" si="7"/>
        <v>1</v>
      </c>
      <c r="BD82" s="170">
        <f t="shared" si="8"/>
        <v>1</v>
      </c>
      <c r="BE82" s="53">
        <f t="shared" si="8"/>
        <v>1</v>
      </c>
      <c r="BF82" s="53">
        <f t="shared" si="8"/>
        <v>1</v>
      </c>
      <c r="BG82" s="53">
        <f t="shared" si="8"/>
        <v>1</v>
      </c>
      <c r="BH82" s="53">
        <f t="shared" si="8"/>
        <v>0</v>
      </c>
      <c r="BI82" s="53">
        <f t="shared" si="8"/>
        <v>0</v>
      </c>
      <c r="BJ82" s="53">
        <f t="shared" si="8"/>
        <v>0</v>
      </c>
      <c r="BK82" s="53">
        <f t="shared" si="8"/>
        <v>0</v>
      </c>
      <c r="BL82" s="53">
        <f t="shared" si="8"/>
        <v>0</v>
      </c>
      <c r="BM82" s="53">
        <f t="shared" si="8"/>
        <v>0</v>
      </c>
      <c r="BN82" s="53">
        <f t="shared" si="8"/>
        <v>0</v>
      </c>
      <c r="BO82" s="53">
        <f t="shared" si="8"/>
        <v>0</v>
      </c>
      <c r="BP82" s="53">
        <f t="shared" si="9"/>
        <v>0</v>
      </c>
      <c r="BQ82" s="53">
        <f t="shared" si="9"/>
        <v>0</v>
      </c>
      <c r="BR82" s="53">
        <f t="shared" si="9"/>
        <v>0</v>
      </c>
      <c r="BS82" s="53">
        <f t="shared" si="9"/>
        <v>0</v>
      </c>
      <c r="BT82" s="53">
        <f t="shared" si="9"/>
        <v>0</v>
      </c>
      <c r="BU82" s="53">
        <f t="shared" si="9"/>
        <v>0</v>
      </c>
      <c r="BV82" s="53">
        <f t="shared" si="9"/>
        <v>0</v>
      </c>
      <c r="BW82" s="53">
        <f t="shared" si="9"/>
        <v>0</v>
      </c>
      <c r="BX82" s="53">
        <f t="shared" si="9"/>
        <v>0</v>
      </c>
      <c r="BY82" s="53">
        <f t="shared" si="9"/>
        <v>0</v>
      </c>
      <c r="BZ82" s="53">
        <f t="shared" si="9"/>
        <v>0</v>
      </c>
      <c r="CA82" s="53">
        <f t="shared" si="9"/>
        <v>0</v>
      </c>
    </row>
    <row r="83" spans="2:79" x14ac:dyDescent="0.35">
      <c r="B83" s="388">
        <v>13</v>
      </c>
      <c r="C83" s="389"/>
      <c r="D83" s="389"/>
      <c r="E83" s="389"/>
      <c r="F83" s="389"/>
      <c r="G83" s="390"/>
      <c r="H83" s="53">
        <f t="shared" si="5"/>
        <v>0</v>
      </c>
      <c r="I83" s="53">
        <f t="shared" si="5"/>
        <v>0</v>
      </c>
      <c r="J83" s="53">
        <f t="shared" si="5"/>
        <v>0</v>
      </c>
      <c r="K83" s="53">
        <f t="shared" si="5"/>
        <v>0</v>
      </c>
      <c r="L83" s="53">
        <f t="shared" si="5"/>
        <v>0</v>
      </c>
      <c r="M83" s="53">
        <f t="shared" si="5"/>
        <v>0</v>
      </c>
      <c r="N83" s="53">
        <f t="shared" si="5"/>
        <v>0</v>
      </c>
      <c r="O83" s="53">
        <f t="shared" si="5"/>
        <v>0</v>
      </c>
      <c r="P83" s="53">
        <f t="shared" si="5"/>
        <v>0</v>
      </c>
      <c r="Q83" s="53">
        <f t="shared" si="5"/>
        <v>0</v>
      </c>
      <c r="R83" s="53">
        <f t="shared" si="5"/>
        <v>0</v>
      </c>
      <c r="S83" s="53">
        <f t="shared" si="5"/>
        <v>0</v>
      </c>
      <c r="T83" s="53">
        <f t="shared" si="5"/>
        <v>0</v>
      </c>
      <c r="U83" s="53">
        <f t="shared" si="5"/>
        <v>0</v>
      </c>
      <c r="V83" s="53">
        <f t="shared" si="5"/>
        <v>0</v>
      </c>
      <c r="W83" s="53">
        <f t="shared" si="5"/>
        <v>0</v>
      </c>
      <c r="X83" s="53">
        <f t="shared" si="6"/>
        <v>0</v>
      </c>
      <c r="Y83" s="53">
        <f t="shared" si="6"/>
        <v>0</v>
      </c>
      <c r="Z83" s="53">
        <f t="shared" si="6"/>
        <v>0</v>
      </c>
      <c r="AA83" s="53">
        <f t="shared" si="6"/>
        <v>0</v>
      </c>
      <c r="AB83" s="53">
        <f t="shared" si="6"/>
        <v>0</v>
      </c>
      <c r="AC83" s="53">
        <f t="shared" si="6"/>
        <v>0</v>
      </c>
      <c r="AD83" s="53">
        <f t="shared" si="6"/>
        <v>0</v>
      </c>
      <c r="AE83" s="53">
        <f t="shared" si="6"/>
        <v>0</v>
      </c>
      <c r="AF83" s="53">
        <f t="shared" si="6"/>
        <v>0</v>
      </c>
      <c r="AG83" s="53">
        <f t="shared" si="6"/>
        <v>0</v>
      </c>
      <c r="AH83" s="53">
        <f t="shared" si="6"/>
        <v>0</v>
      </c>
      <c r="AI83" s="53">
        <f t="shared" si="6"/>
        <v>0</v>
      </c>
      <c r="AJ83" s="53">
        <f t="shared" si="6"/>
        <v>0</v>
      </c>
      <c r="AK83" s="53">
        <f t="shared" si="6"/>
        <v>0</v>
      </c>
      <c r="AL83" s="53">
        <f t="shared" si="6"/>
        <v>0</v>
      </c>
      <c r="AM83" s="53">
        <f t="shared" si="6"/>
        <v>0</v>
      </c>
      <c r="AN83" s="53">
        <f t="shared" si="7"/>
        <v>0</v>
      </c>
      <c r="AO83" s="53">
        <f t="shared" si="7"/>
        <v>0</v>
      </c>
      <c r="AP83" s="53">
        <f t="shared" si="7"/>
        <v>0</v>
      </c>
      <c r="AQ83" s="53">
        <f t="shared" si="7"/>
        <v>0</v>
      </c>
      <c r="AR83" s="53">
        <f t="shared" si="7"/>
        <v>0</v>
      </c>
      <c r="AS83" s="53">
        <f t="shared" si="7"/>
        <v>0</v>
      </c>
      <c r="AT83" s="53">
        <f t="shared" si="7"/>
        <v>0</v>
      </c>
      <c r="AU83" s="53">
        <f t="shared" si="7"/>
        <v>0</v>
      </c>
      <c r="AV83" s="53">
        <f t="shared" si="7"/>
        <v>0</v>
      </c>
      <c r="AW83" s="53">
        <f t="shared" si="7"/>
        <v>0</v>
      </c>
      <c r="AX83" s="53">
        <f t="shared" si="7"/>
        <v>0</v>
      </c>
      <c r="AY83" s="53">
        <f t="shared" si="7"/>
        <v>0</v>
      </c>
      <c r="AZ83" s="53">
        <f t="shared" si="7"/>
        <v>0</v>
      </c>
      <c r="BA83" s="53">
        <f t="shared" si="7"/>
        <v>0</v>
      </c>
      <c r="BB83" s="53">
        <f t="shared" si="7"/>
        <v>0</v>
      </c>
      <c r="BC83" s="53">
        <f t="shared" si="7"/>
        <v>0</v>
      </c>
      <c r="BD83" s="170">
        <f t="shared" si="8"/>
        <v>0</v>
      </c>
      <c r="BE83" s="53">
        <f t="shared" si="8"/>
        <v>0</v>
      </c>
      <c r="BF83" s="53">
        <f t="shared" si="8"/>
        <v>0</v>
      </c>
      <c r="BG83" s="53">
        <f t="shared" si="8"/>
        <v>0</v>
      </c>
      <c r="BH83" s="53">
        <f t="shared" si="8"/>
        <v>0</v>
      </c>
      <c r="BI83" s="53">
        <f t="shared" si="8"/>
        <v>0</v>
      </c>
      <c r="BJ83" s="53">
        <f t="shared" si="8"/>
        <v>0</v>
      </c>
      <c r="BK83" s="53">
        <f t="shared" si="8"/>
        <v>0</v>
      </c>
      <c r="BL83" s="53">
        <f t="shared" si="8"/>
        <v>0</v>
      </c>
      <c r="BM83" s="53">
        <f t="shared" si="8"/>
        <v>0</v>
      </c>
      <c r="BN83" s="53">
        <f t="shared" si="8"/>
        <v>0</v>
      </c>
      <c r="BO83" s="53">
        <f t="shared" si="8"/>
        <v>0</v>
      </c>
      <c r="BP83" s="53">
        <f t="shared" si="9"/>
        <v>0</v>
      </c>
      <c r="BQ83" s="53">
        <f t="shared" si="9"/>
        <v>0</v>
      </c>
      <c r="BR83" s="53">
        <f t="shared" si="9"/>
        <v>0</v>
      </c>
      <c r="BS83" s="53">
        <f t="shared" si="9"/>
        <v>0</v>
      </c>
      <c r="BT83" s="53">
        <f t="shared" si="9"/>
        <v>0</v>
      </c>
      <c r="BU83" s="53">
        <f t="shared" si="9"/>
        <v>0</v>
      </c>
      <c r="BV83" s="53">
        <f t="shared" si="9"/>
        <v>0</v>
      </c>
      <c r="BW83" s="53">
        <f t="shared" si="9"/>
        <v>0</v>
      </c>
      <c r="BX83" s="53">
        <f t="shared" si="9"/>
        <v>0</v>
      </c>
      <c r="BY83" s="53">
        <f t="shared" si="9"/>
        <v>0</v>
      </c>
      <c r="BZ83" s="53">
        <f t="shared" si="9"/>
        <v>0</v>
      </c>
      <c r="CA83" s="53">
        <f t="shared" si="9"/>
        <v>0</v>
      </c>
    </row>
    <row r="84" spans="2:79" x14ac:dyDescent="0.35">
      <c r="B84" s="391">
        <v>20</v>
      </c>
      <c r="C84" s="392"/>
      <c r="D84" s="392"/>
      <c r="E84" s="392"/>
      <c r="F84" s="392"/>
      <c r="G84" s="393"/>
      <c r="H84" s="53">
        <f t="shared" si="5"/>
        <v>0</v>
      </c>
      <c r="I84" s="53">
        <f t="shared" si="5"/>
        <v>0</v>
      </c>
      <c r="J84" s="53">
        <f t="shared" si="5"/>
        <v>0</v>
      </c>
      <c r="K84" s="53">
        <f t="shared" si="5"/>
        <v>0</v>
      </c>
      <c r="L84" s="53">
        <f t="shared" si="5"/>
        <v>0</v>
      </c>
      <c r="M84" s="53">
        <f t="shared" si="5"/>
        <v>0</v>
      </c>
      <c r="N84" s="53">
        <f t="shared" si="5"/>
        <v>0</v>
      </c>
      <c r="O84" s="53">
        <f t="shared" si="5"/>
        <v>0</v>
      </c>
      <c r="P84" s="53">
        <f t="shared" si="5"/>
        <v>0</v>
      </c>
      <c r="Q84" s="53">
        <f t="shared" si="5"/>
        <v>0</v>
      </c>
      <c r="R84" s="53">
        <f t="shared" si="5"/>
        <v>0</v>
      </c>
      <c r="S84" s="53">
        <f t="shared" si="5"/>
        <v>0</v>
      </c>
      <c r="T84" s="53">
        <f t="shared" si="5"/>
        <v>0</v>
      </c>
      <c r="U84" s="53">
        <f t="shared" si="5"/>
        <v>0</v>
      </c>
      <c r="V84" s="53">
        <f t="shared" si="5"/>
        <v>0</v>
      </c>
      <c r="W84" s="53">
        <f t="shared" si="5"/>
        <v>0</v>
      </c>
      <c r="X84" s="53">
        <f t="shared" si="6"/>
        <v>0</v>
      </c>
      <c r="Y84" s="53">
        <f t="shared" si="6"/>
        <v>0</v>
      </c>
      <c r="Z84" s="53">
        <f t="shared" si="6"/>
        <v>0</v>
      </c>
      <c r="AA84" s="53">
        <f t="shared" si="6"/>
        <v>0</v>
      </c>
      <c r="AB84" s="53">
        <f t="shared" si="6"/>
        <v>0</v>
      </c>
      <c r="AC84" s="53">
        <f t="shared" si="6"/>
        <v>0</v>
      </c>
      <c r="AD84" s="53">
        <f t="shared" si="6"/>
        <v>0</v>
      </c>
      <c r="AE84" s="53">
        <f t="shared" si="6"/>
        <v>0</v>
      </c>
      <c r="AF84" s="53">
        <f t="shared" si="6"/>
        <v>0</v>
      </c>
      <c r="AG84" s="53">
        <f t="shared" si="6"/>
        <v>0</v>
      </c>
      <c r="AH84" s="53">
        <f t="shared" si="6"/>
        <v>0</v>
      </c>
      <c r="AI84" s="53">
        <f t="shared" si="6"/>
        <v>0</v>
      </c>
      <c r="AJ84" s="53">
        <f t="shared" si="6"/>
        <v>0</v>
      </c>
      <c r="AK84" s="53">
        <f t="shared" si="6"/>
        <v>0</v>
      </c>
      <c r="AL84" s="53">
        <f t="shared" si="6"/>
        <v>0</v>
      </c>
      <c r="AM84" s="53">
        <f t="shared" si="6"/>
        <v>0</v>
      </c>
      <c r="AN84" s="53">
        <f t="shared" si="7"/>
        <v>0</v>
      </c>
      <c r="AO84" s="53">
        <f t="shared" si="7"/>
        <v>0</v>
      </c>
      <c r="AP84" s="53">
        <f t="shared" si="7"/>
        <v>0</v>
      </c>
      <c r="AQ84" s="53">
        <f t="shared" si="7"/>
        <v>0</v>
      </c>
      <c r="AR84" s="53">
        <f t="shared" si="7"/>
        <v>0</v>
      </c>
      <c r="AS84" s="53">
        <f t="shared" si="7"/>
        <v>0</v>
      </c>
      <c r="AT84" s="53">
        <f t="shared" si="7"/>
        <v>0</v>
      </c>
      <c r="AU84" s="53">
        <f t="shared" si="7"/>
        <v>0</v>
      </c>
      <c r="AV84" s="53">
        <f t="shared" si="7"/>
        <v>1</v>
      </c>
      <c r="AW84" s="53">
        <f t="shared" si="7"/>
        <v>1</v>
      </c>
      <c r="AX84" s="53">
        <f t="shared" si="7"/>
        <v>1</v>
      </c>
      <c r="AY84" s="53">
        <f t="shared" si="7"/>
        <v>1</v>
      </c>
      <c r="AZ84" s="53">
        <f t="shared" si="7"/>
        <v>1</v>
      </c>
      <c r="BA84" s="53">
        <f t="shared" si="7"/>
        <v>1</v>
      </c>
      <c r="BB84" s="53">
        <f t="shared" si="7"/>
        <v>1</v>
      </c>
      <c r="BC84" s="53">
        <f t="shared" si="7"/>
        <v>1</v>
      </c>
      <c r="BD84" s="170">
        <f t="shared" si="8"/>
        <v>1</v>
      </c>
      <c r="BE84" s="53">
        <f t="shared" si="8"/>
        <v>1</v>
      </c>
      <c r="BF84" s="53">
        <f t="shared" si="8"/>
        <v>1</v>
      </c>
      <c r="BG84" s="53">
        <f t="shared" si="8"/>
        <v>1</v>
      </c>
      <c r="BH84" s="53">
        <f t="shared" si="8"/>
        <v>0</v>
      </c>
      <c r="BI84" s="53">
        <f t="shared" si="8"/>
        <v>0</v>
      </c>
      <c r="BJ84" s="53">
        <f t="shared" si="8"/>
        <v>0</v>
      </c>
      <c r="BK84" s="53">
        <f t="shared" si="8"/>
        <v>0</v>
      </c>
      <c r="BL84" s="53">
        <f t="shared" si="8"/>
        <v>0</v>
      </c>
      <c r="BM84" s="53">
        <f t="shared" si="8"/>
        <v>0</v>
      </c>
      <c r="BN84" s="53">
        <f t="shared" si="8"/>
        <v>0</v>
      </c>
      <c r="BO84" s="53">
        <f t="shared" si="8"/>
        <v>0</v>
      </c>
      <c r="BP84" s="53">
        <f t="shared" si="9"/>
        <v>0</v>
      </c>
      <c r="BQ84" s="53">
        <f t="shared" si="9"/>
        <v>0</v>
      </c>
      <c r="BR84" s="53">
        <f t="shared" si="9"/>
        <v>0</v>
      </c>
      <c r="BS84" s="53">
        <f t="shared" si="9"/>
        <v>0</v>
      </c>
      <c r="BT84" s="53">
        <f t="shared" si="9"/>
        <v>0</v>
      </c>
      <c r="BU84" s="53">
        <f t="shared" si="9"/>
        <v>0</v>
      </c>
      <c r="BV84" s="53">
        <f t="shared" si="9"/>
        <v>0</v>
      </c>
      <c r="BW84" s="53">
        <f t="shared" si="9"/>
        <v>0</v>
      </c>
      <c r="BX84" s="53">
        <f t="shared" si="9"/>
        <v>0</v>
      </c>
      <c r="BY84" s="53">
        <f t="shared" si="9"/>
        <v>0</v>
      </c>
      <c r="BZ84" s="53">
        <f t="shared" si="9"/>
        <v>0</v>
      </c>
      <c r="CA84" s="53">
        <f t="shared" si="9"/>
        <v>0</v>
      </c>
    </row>
    <row r="85" spans="2:79" x14ac:dyDescent="0.35">
      <c r="B85" s="391">
        <v>21</v>
      </c>
      <c r="C85" s="392"/>
      <c r="D85" s="392"/>
      <c r="E85" s="392"/>
      <c r="F85" s="392"/>
      <c r="G85" s="393"/>
      <c r="H85" s="53">
        <f t="shared" si="5"/>
        <v>0</v>
      </c>
      <c r="I85" s="53">
        <f t="shared" si="5"/>
        <v>0</v>
      </c>
      <c r="J85" s="53">
        <f t="shared" si="5"/>
        <v>0</v>
      </c>
      <c r="K85" s="53">
        <f t="shared" si="5"/>
        <v>0</v>
      </c>
      <c r="L85" s="53">
        <f t="shared" si="5"/>
        <v>0</v>
      </c>
      <c r="M85" s="53">
        <f t="shared" si="5"/>
        <v>0</v>
      </c>
      <c r="N85" s="53">
        <f t="shared" si="5"/>
        <v>0</v>
      </c>
      <c r="O85" s="53">
        <f t="shared" si="5"/>
        <v>0</v>
      </c>
      <c r="P85" s="53">
        <f t="shared" si="5"/>
        <v>0</v>
      </c>
      <c r="Q85" s="53">
        <f t="shared" si="5"/>
        <v>0</v>
      </c>
      <c r="R85" s="53">
        <f t="shared" si="5"/>
        <v>0</v>
      </c>
      <c r="S85" s="53">
        <f t="shared" si="5"/>
        <v>0</v>
      </c>
      <c r="T85" s="53">
        <f t="shared" si="5"/>
        <v>0</v>
      </c>
      <c r="U85" s="53">
        <f t="shared" si="5"/>
        <v>0</v>
      </c>
      <c r="V85" s="53">
        <f t="shared" si="5"/>
        <v>0</v>
      </c>
      <c r="W85" s="53">
        <f t="shared" si="5"/>
        <v>0</v>
      </c>
      <c r="X85" s="53">
        <f t="shared" si="6"/>
        <v>0</v>
      </c>
      <c r="Y85" s="53">
        <f t="shared" si="6"/>
        <v>0</v>
      </c>
      <c r="Z85" s="53">
        <f t="shared" si="6"/>
        <v>0</v>
      </c>
      <c r="AA85" s="53">
        <f t="shared" si="6"/>
        <v>0</v>
      </c>
      <c r="AB85" s="53">
        <f t="shared" si="6"/>
        <v>0</v>
      </c>
      <c r="AC85" s="53">
        <f t="shared" si="6"/>
        <v>0</v>
      </c>
      <c r="AD85" s="53">
        <f t="shared" si="6"/>
        <v>0</v>
      </c>
      <c r="AE85" s="53">
        <f t="shared" si="6"/>
        <v>0</v>
      </c>
      <c r="AF85" s="53">
        <f t="shared" si="6"/>
        <v>0</v>
      </c>
      <c r="AG85" s="53">
        <f t="shared" si="6"/>
        <v>0</v>
      </c>
      <c r="AH85" s="53">
        <f t="shared" si="6"/>
        <v>0</v>
      </c>
      <c r="AI85" s="53">
        <f t="shared" si="6"/>
        <v>0</v>
      </c>
      <c r="AJ85" s="53">
        <f t="shared" si="6"/>
        <v>0</v>
      </c>
      <c r="AK85" s="53">
        <f t="shared" si="6"/>
        <v>0</v>
      </c>
      <c r="AL85" s="53">
        <f t="shared" si="6"/>
        <v>0</v>
      </c>
      <c r="AM85" s="53">
        <f t="shared" si="6"/>
        <v>0</v>
      </c>
      <c r="AN85" s="53">
        <f t="shared" si="7"/>
        <v>0</v>
      </c>
      <c r="AO85" s="53">
        <f t="shared" si="7"/>
        <v>0</v>
      </c>
      <c r="AP85" s="53">
        <f t="shared" si="7"/>
        <v>0</v>
      </c>
      <c r="AQ85" s="53">
        <f t="shared" si="7"/>
        <v>0</v>
      </c>
      <c r="AR85" s="53">
        <f t="shared" si="7"/>
        <v>0</v>
      </c>
      <c r="AS85" s="53">
        <f t="shared" si="7"/>
        <v>0</v>
      </c>
      <c r="AT85" s="53">
        <f t="shared" si="7"/>
        <v>0</v>
      </c>
      <c r="AU85" s="53">
        <f t="shared" si="7"/>
        <v>0</v>
      </c>
      <c r="AV85" s="53">
        <f t="shared" si="7"/>
        <v>0</v>
      </c>
      <c r="AW85" s="53">
        <f t="shared" si="7"/>
        <v>0</v>
      </c>
      <c r="AX85" s="53">
        <f t="shared" si="7"/>
        <v>0</v>
      </c>
      <c r="AY85" s="53">
        <f t="shared" si="7"/>
        <v>0</v>
      </c>
      <c r="AZ85" s="53">
        <f t="shared" si="7"/>
        <v>0</v>
      </c>
      <c r="BA85" s="53">
        <f t="shared" si="7"/>
        <v>0</v>
      </c>
      <c r="BB85" s="53">
        <f t="shared" si="7"/>
        <v>0</v>
      </c>
      <c r="BC85" s="53">
        <f t="shared" si="7"/>
        <v>0</v>
      </c>
      <c r="BD85" s="170">
        <f t="shared" si="8"/>
        <v>0</v>
      </c>
      <c r="BE85" s="53">
        <f t="shared" si="8"/>
        <v>0</v>
      </c>
      <c r="BF85" s="53">
        <f t="shared" si="8"/>
        <v>0</v>
      </c>
      <c r="BG85" s="53">
        <f t="shared" si="8"/>
        <v>0</v>
      </c>
      <c r="BH85" s="53">
        <f t="shared" si="8"/>
        <v>0</v>
      </c>
      <c r="BI85" s="53">
        <f t="shared" si="8"/>
        <v>0</v>
      </c>
      <c r="BJ85" s="53">
        <f t="shared" si="8"/>
        <v>0</v>
      </c>
      <c r="BK85" s="53">
        <f t="shared" si="8"/>
        <v>0</v>
      </c>
      <c r="BL85" s="53">
        <f t="shared" si="8"/>
        <v>0</v>
      </c>
      <c r="BM85" s="53">
        <f t="shared" si="8"/>
        <v>0</v>
      </c>
      <c r="BN85" s="53">
        <f t="shared" si="8"/>
        <v>0</v>
      </c>
      <c r="BO85" s="53">
        <f t="shared" si="8"/>
        <v>0</v>
      </c>
      <c r="BP85" s="53">
        <f t="shared" si="9"/>
        <v>0</v>
      </c>
      <c r="BQ85" s="53">
        <f t="shared" si="9"/>
        <v>0</v>
      </c>
      <c r="BR85" s="53">
        <f t="shared" si="9"/>
        <v>0</v>
      </c>
      <c r="BS85" s="53">
        <f t="shared" si="9"/>
        <v>0</v>
      </c>
      <c r="BT85" s="53">
        <f t="shared" si="9"/>
        <v>0</v>
      </c>
      <c r="BU85" s="53">
        <f t="shared" si="9"/>
        <v>0</v>
      </c>
      <c r="BV85" s="53">
        <f t="shared" si="9"/>
        <v>0</v>
      </c>
      <c r="BW85" s="53">
        <f t="shared" si="9"/>
        <v>0</v>
      </c>
      <c r="BX85" s="53">
        <f t="shared" si="9"/>
        <v>0</v>
      </c>
      <c r="BY85" s="53">
        <f t="shared" si="9"/>
        <v>0</v>
      </c>
      <c r="BZ85" s="53">
        <f t="shared" si="9"/>
        <v>0</v>
      </c>
      <c r="CA85" s="53">
        <f t="shared" si="9"/>
        <v>0</v>
      </c>
    </row>
    <row r="86" spans="2:79" x14ac:dyDescent="0.35">
      <c r="B86" s="391">
        <v>22</v>
      </c>
      <c r="C86" s="392"/>
      <c r="D86" s="392"/>
      <c r="E86" s="392"/>
      <c r="F86" s="392"/>
      <c r="G86" s="393"/>
      <c r="H86" s="53">
        <f t="shared" si="5"/>
        <v>0</v>
      </c>
      <c r="I86" s="53">
        <f t="shared" si="5"/>
        <v>0</v>
      </c>
      <c r="J86" s="53">
        <f t="shared" si="5"/>
        <v>0</v>
      </c>
      <c r="K86" s="53">
        <f t="shared" si="5"/>
        <v>0</v>
      </c>
      <c r="L86" s="53">
        <f t="shared" si="5"/>
        <v>0</v>
      </c>
      <c r="M86" s="53">
        <f t="shared" si="5"/>
        <v>0</v>
      </c>
      <c r="N86" s="53">
        <f t="shared" si="5"/>
        <v>0</v>
      </c>
      <c r="O86" s="53">
        <f t="shared" si="5"/>
        <v>0</v>
      </c>
      <c r="P86" s="53">
        <f t="shared" si="5"/>
        <v>0</v>
      </c>
      <c r="Q86" s="53">
        <f t="shared" si="5"/>
        <v>0</v>
      </c>
      <c r="R86" s="53">
        <f t="shared" si="5"/>
        <v>0</v>
      </c>
      <c r="S86" s="53">
        <f t="shared" si="5"/>
        <v>0</v>
      </c>
      <c r="T86" s="53">
        <f t="shared" si="5"/>
        <v>0</v>
      </c>
      <c r="U86" s="53">
        <f t="shared" si="5"/>
        <v>0</v>
      </c>
      <c r="V86" s="53">
        <f t="shared" si="5"/>
        <v>0</v>
      </c>
      <c r="W86" s="53">
        <f t="shared" si="5"/>
        <v>0</v>
      </c>
      <c r="X86" s="53">
        <f t="shared" si="6"/>
        <v>0</v>
      </c>
      <c r="Y86" s="53">
        <f t="shared" si="6"/>
        <v>0</v>
      </c>
      <c r="Z86" s="53">
        <f t="shared" si="6"/>
        <v>0</v>
      </c>
      <c r="AA86" s="53">
        <f t="shared" si="6"/>
        <v>0</v>
      </c>
      <c r="AB86" s="53">
        <f t="shared" si="6"/>
        <v>0</v>
      </c>
      <c r="AC86" s="53">
        <f t="shared" si="6"/>
        <v>0</v>
      </c>
      <c r="AD86" s="53">
        <f t="shared" si="6"/>
        <v>0</v>
      </c>
      <c r="AE86" s="53">
        <f t="shared" si="6"/>
        <v>0</v>
      </c>
      <c r="AF86" s="53">
        <f t="shared" si="6"/>
        <v>0</v>
      </c>
      <c r="AG86" s="53">
        <f t="shared" si="6"/>
        <v>0</v>
      </c>
      <c r="AH86" s="53">
        <f t="shared" si="6"/>
        <v>0</v>
      </c>
      <c r="AI86" s="53">
        <f t="shared" si="6"/>
        <v>0</v>
      </c>
      <c r="AJ86" s="53">
        <f t="shared" si="6"/>
        <v>0</v>
      </c>
      <c r="AK86" s="53">
        <f t="shared" si="6"/>
        <v>0</v>
      </c>
      <c r="AL86" s="53">
        <f t="shared" si="6"/>
        <v>0</v>
      </c>
      <c r="AM86" s="53">
        <f t="shared" si="6"/>
        <v>0</v>
      </c>
      <c r="AN86" s="53">
        <f t="shared" si="7"/>
        <v>0</v>
      </c>
      <c r="AO86" s="53">
        <f t="shared" si="7"/>
        <v>0</v>
      </c>
      <c r="AP86" s="53">
        <f t="shared" si="7"/>
        <v>0</v>
      </c>
      <c r="AQ86" s="53">
        <f t="shared" si="7"/>
        <v>0</v>
      </c>
      <c r="AR86" s="53">
        <f t="shared" si="7"/>
        <v>0</v>
      </c>
      <c r="AS86" s="53">
        <f t="shared" si="7"/>
        <v>0</v>
      </c>
      <c r="AT86" s="53">
        <f t="shared" si="7"/>
        <v>0</v>
      </c>
      <c r="AU86" s="53">
        <f t="shared" si="7"/>
        <v>0</v>
      </c>
      <c r="AV86" s="53">
        <f t="shared" si="7"/>
        <v>0</v>
      </c>
      <c r="AW86" s="53">
        <f t="shared" si="7"/>
        <v>0</v>
      </c>
      <c r="AX86" s="53">
        <f t="shared" si="7"/>
        <v>0</v>
      </c>
      <c r="AY86" s="53">
        <f t="shared" si="7"/>
        <v>0</v>
      </c>
      <c r="AZ86" s="53">
        <f t="shared" si="7"/>
        <v>0</v>
      </c>
      <c r="BA86" s="53">
        <f t="shared" si="7"/>
        <v>0</v>
      </c>
      <c r="BB86" s="53">
        <f t="shared" si="7"/>
        <v>0</v>
      </c>
      <c r="BC86" s="53">
        <f t="shared" si="7"/>
        <v>0</v>
      </c>
      <c r="BD86" s="170">
        <f t="shared" si="8"/>
        <v>0</v>
      </c>
      <c r="BE86" s="53">
        <f t="shared" si="8"/>
        <v>0</v>
      </c>
      <c r="BF86" s="53">
        <f t="shared" si="8"/>
        <v>0</v>
      </c>
      <c r="BG86" s="53">
        <f t="shared" si="8"/>
        <v>0</v>
      </c>
      <c r="BH86" s="53">
        <f t="shared" si="8"/>
        <v>0</v>
      </c>
      <c r="BI86" s="53">
        <f t="shared" si="8"/>
        <v>0</v>
      </c>
      <c r="BJ86" s="53">
        <f t="shared" si="8"/>
        <v>0</v>
      </c>
      <c r="BK86" s="53">
        <f t="shared" si="8"/>
        <v>0</v>
      </c>
      <c r="BL86" s="53">
        <f t="shared" si="8"/>
        <v>0</v>
      </c>
      <c r="BM86" s="53">
        <f t="shared" si="8"/>
        <v>0</v>
      </c>
      <c r="BN86" s="53">
        <f t="shared" si="8"/>
        <v>0</v>
      </c>
      <c r="BO86" s="53">
        <f t="shared" si="8"/>
        <v>0</v>
      </c>
      <c r="BP86" s="53">
        <f t="shared" si="9"/>
        <v>0</v>
      </c>
      <c r="BQ86" s="53">
        <f t="shared" si="9"/>
        <v>0</v>
      </c>
      <c r="BR86" s="53">
        <f t="shared" si="9"/>
        <v>0</v>
      </c>
      <c r="BS86" s="53">
        <f t="shared" si="9"/>
        <v>0</v>
      </c>
      <c r="BT86" s="53">
        <f t="shared" si="9"/>
        <v>0</v>
      </c>
      <c r="BU86" s="53">
        <f t="shared" si="9"/>
        <v>0</v>
      </c>
      <c r="BV86" s="53">
        <f t="shared" si="9"/>
        <v>0</v>
      </c>
      <c r="BW86" s="53">
        <f t="shared" si="9"/>
        <v>0</v>
      </c>
      <c r="BX86" s="53">
        <f t="shared" si="9"/>
        <v>0</v>
      </c>
      <c r="BY86" s="53">
        <f t="shared" si="9"/>
        <v>0</v>
      </c>
      <c r="BZ86" s="53">
        <f t="shared" si="9"/>
        <v>0</v>
      </c>
      <c r="CA86" s="53">
        <f t="shared" si="9"/>
        <v>0</v>
      </c>
    </row>
    <row r="87" spans="2:79" x14ac:dyDescent="0.35">
      <c r="B87" s="391">
        <v>23</v>
      </c>
      <c r="C87" s="392"/>
      <c r="D87" s="392"/>
      <c r="E87" s="392"/>
      <c r="F87" s="392"/>
      <c r="G87" s="393"/>
      <c r="H87" s="53">
        <f t="shared" si="5"/>
        <v>0</v>
      </c>
      <c r="I87" s="53">
        <f t="shared" si="5"/>
        <v>0</v>
      </c>
      <c r="J87" s="53">
        <f t="shared" si="5"/>
        <v>0</v>
      </c>
      <c r="K87" s="53">
        <f t="shared" si="5"/>
        <v>0</v>
      </c>
      <c r="L87" s="53">
        <f t="shared" si="5"/>
        <v>0</v>
      </c>
      <c r="M87" s="53">
        <f t="shared" si="5"/>
        <v>0</v>
      </c>
      <c r="N87" s="53">
        <f t="shared" si="5"/>
        <v>0</v>
      </c>
      <c r="O87" s="53">
        <f t="shared" si="5"/>
        <v>0</v>
      </c>
      <c r="P87" s="53">
        <f t="shared" si="5"/>
        <v>0</v>
      </c>
      <c r="Q87" s="53">
        <f t="shared" si="5"/>
        <v>0</v>
      </c>
      <c r="R87" s="53">
        <f t="shared" si="5"/>
        <v>0</v>
      </c>
      <c r="S87" s="53">
        <f t="shared" si="5"/>
        <v>0</v>
      </c>
      <c r="T87" s="53">
        <f t="shared" si="5"/>
        <v>0</v>
      </c>
      <c r="U87" s="53">
        <f t="shared" si="5"/>
        <v>0</v>
      </c>
      <c r="V87" s="53">
        <f t="shared" si="5"/>
        <v>0</v>
      </c>
      <c r="W87" s="53">
        <f t="shared" si="5"/>
        <v>0</v>
      </c>
      <c r="X87" s="53">
        <f t="shared" si="6"/>
        <v>0</v>
      </c>
      <c r="Y87" s="53">
        <f t="shared" si="6"/>
        <v>0</v>
      </c>
      <c r="Z87" s="53">
        <f t="shared" si="6"/>
        <v>0</v>
      </c>
      <c r="AA87" s="53">
        <f t="shared" si="6"/>
        <v>0</v>
      </c>
      <c r="AB87" s="53">
        <f t="shared" si="6"/>
        <v>0</v>
      </c>
      <c r="AC87" s="53">
        <f t="shared" si="6"/>
        <v>0</v>
      </c>
      <c r="AD87" s="53">
        <f t="shared" si="6"/>
        <v>0</v>
      </c>
      <c r="AE87" s="53">
        <f t="shared" si="6"/>
        <v>0</v>
      </c>
      <c r="AF87" s="53">
        <f t="shared" si="6"/>
        <v>0</v>
      </c>
      <c r="AG87" s="53">
        <f t="shared" si="6"/>
        <v>0</v>
      </c>
      <c r="AH87" s="53">
        <f t="shared" si="6"/>
        <v>0</v>
      </c>
      <c r="AI87" s="53">
        <f t="shared" si="6"/>
        <v>0</v>
      </c>
      <c r="AJ87" s="53">
        <f t="shared" si="6"/>
        <v>1</v>
      </c>
      <c r="AK87" s="53">
        <f t="shared" si="6"/>
        <v>1</v>
      </c>
      <c r="AL87" s="53">
        <f t="shared" si="6"/>
        <v>1</v>
      </c>
      <c r="AM87" s="53">
        <f t="shared" si="6"/>
        <v>1</v>
      </c>
      <c r="AN87" s="53">
        <f t="shared" si="7"/>
        <v>1</v>
      </c>
      <c r="AO87" s="53">
        <f t="shared" si="7"/>
        <v>1</v>
      </c>
      <c r="AP87" s="53">
        <f t="shared" si="7"/>
        <v>1</v>
      </c>
      <c r="AQ87" s="53">
        <f t="shared" si="7"/>
        <v>1</v>
      </c>
      <c r="AR87" s="53">
        <f t="shared" si="7"/>
        <v>0</v>
      </c>
      <c r="AS87" s="53">
        <f t="shared" si="7"/>
        <v>0</v>
      </c>
      <c r="AT87" s="53">
        <f t="shared" si="7"/>
        <v>0</v>
      </c>
      <c r="AU87" s="53">
        <f t="shared" si="7"/>
        <v>0</v>
      </c>
      <c r="AV87" s="53">
        <f t="shared" si="7"/>
        <v>1</v>
      </c>
      <c r="AW87" s="53">
        <f t="shared" si="7"/>
        <v>1</v>
      </c>
      <c r="AX87" s="53">
        <f t="shared" si="7"/>
        <v>1</v>
      </c>
      <c r="AY87" s="53">
        <f t="shared" si="7"/>
        <v>1</v>
      </c>
      <c r="AZ87" s="53">
        <f t="shared" si="7"/>
        <v>1</v>
      </c>
      <c r="BA87" s="53">
        <f t="shared" si="7"/>
        <v>1</v>
      </c>
      <c r="BB87" s="53">
        <f t="shared" si="7"/>
        <v>1</v>
      </c>
      <c r="BC87" s="53">
        <f t="shared" si="7"/>
        <v>1</v>
      </c>
      <c r="BD87" s="170">
        <f t="shared" si="8"/>
        <v>1</v>
      </c>
      <c r="BE87" s="53">
        <f t="shared" si="8"/>
        <v>1</v>
      </c>
      <c r="BF87" s="53">
        <f t="shared" si="8"/>
        <v>1</v>
      </c>
      <c r="BG87" s="53">
        <f t="shared" si="8"/>
        <v>1</v>
      </c>
      <c r="BH87" s="53">
        <f t="shared" si="8"/>
        <v>0</v>
      </c>
      <c r="BI87" s="53">
        <f t="shared" si="8"/>
        <v>0</v>
      </c>
      <c r="BJ87" s="53">
        <f t="shared" si="8"/>
        <v>0</v>
      </c>
      <c r="BK87" s="53">
        <f t="shared" si="8"/>
        <v>0</v>
      </c>
      <c r="BL87" s="53">
        <f t="shared" si="8"/>
        <v>0</v>
      </c>
      <c r="BM87" s="53">
        <f t="shared" si="8"/>
        <v>0</v>
      </c>
      <c r="BN87" s="53">
        <f t="shared" si="8"/>
        <v>0</v>
      </c>
      <c r="BO87" s="53">
        <f t="shared" si="8"/>
        <v>0</v>
      </c>
      <c r="BP87" s="53">
        <f t="shared" si="9"/>
        <v>0</v>
      </c>
      <c r="BQ87" s="53">
        <f t="shared" si="9"/>
        <v>0</v>
      </c>
      <c r="BR87" s="53">
        <f t="shared" si="9"/>
        <v>0</v>
      </c>
      <c r="BS87" s="53">
        <f t="shared" si="9"/>
        <v>0</v>
      </c>
      <c r="BT87" s="53">
        <f t="shared" si="9"/>
        <v>0</v>
      </c>
      <c r="BU87" s="53">
        <f t="shared" si="9"/>
        <v>0</v>
      </c>
      <c r="BV87" s="53">
        <f t="shared" si="9"/>
        <v>0</v>
      </c>
      <c r="BW87" s="53">
        <f t="shared" si="9"/>
        <v>0</v>
      </c>
      <c r="BX87" s="53">
        <f t="shared" si="9"/>
        <v>0</v>
      </c>
      <c r="BY87" s="53">
        <f t="shared" si="9"/>
        <v>0</v>
      </c>
      <c r="BZ87" s="53">
        <f t="shared" si="9"/>
        <v>0</v>
      </c>
      <c r="CA87" s="53">
        <f t="shared" si="9"/>
        <v>0</v>
      </c>
    </row>
    <row r="88" spans="2:79" x14ac:dyDescent="0.35">
      <c r="B88" s="394">
        <v>24</v>
      </c>
      <c r="C88" s="395"/>
      <c r="D88" s="395"/>
      <c r="E88" s="395"/>
      <c r="F88" s="395"/>
      <c r="G88" s="396"/>
      <c r="H88" s="53">
        <f t="shared" si="5"/>
        <v>0</v>
      </c>
      <c r="I88" s="53">
        <f t="shared" si="5"/>
        <v>0</v>
      </c>
      <c r="J88" s="53">
        <f t="shared" si="5"/>
        <v>0</v>
      </c>
      <c r="K88" s="53">
        <f t="shared" si="5"/>
        <v>0</v>
      </c>
      <c r="L88" s="53">
        <f t="shared" si="5"/>
        <v>0</v>
      </c>
      <c r="M88" s="53">
        <f t="shared" si="5"/>
        <v>0</v>
      </c>
      <c r="N88" s="53">
        <f t="shared" si="5"/>
        <v>0</v>
      </c>
      <c r="O88" s="53">
        <f t="shared" si="5"/>
        <v>0</v>
      </c>
      <c r="P88" s="53">
        <f t="shared" si="5"/>
        <v>0</v>
      </c>
      <c r="Q88" s="53">
        <f t="shared" si="5"/>
        <v>0</v>
      </c>
      <c r="R88" s="53">
        <f t="shared" si="5"/>
        <v>0</v>
      </c>
      <c r="S88" s="53">
        <f t="shared" si="5"/>
        <v>0</v>
      </c>
      <c r="T88" s="53">
        <f t="shared" si="5"/>
        <v>0</v>
      </c>
      <c r="U88" s="53">
        <f t="shared" si="5"/>
        <v>0</v>
      </c>
      <c r="V88" s="53">
        <f t="shared" si="5"/>
        <v>0</v>
      </c>
      <c r="W88" s="53">
        <f t="shared" si="5"/>
        <v>0</v>
      </c>
      <c r="X88" s="53">
        <f t="shared" si="6"/>
        <v>0</v>
      </c>
      <c r="Y88" s="53">
        <f t="shared" si="6"/>
        <v>0</v>
      </c>
      <c r="Z88" s="53">
        <f t="shared" si="6"/>
        <v>0</v>
      </c>
      <c r="AA88" s="53">
        <f t="shared" si="6"/>
        <v>0</v>
      </c>
      <c r="AB88" s="53">
        <f t="shared" si="6"/>
        <v>0</v>
      </c>
      <c r="AC88" s="53">
        <f t="shared" si="6"/>
        <v>0</v>
      </c>
      <c r="AD88" s="53">
        <f t="shared" si="6"/>
        <v>0</v>
      </c>
      <c r="AE88" s="53">
        <f t="shared" si="6"/>
        <v>0</v>
      </c>
      <c r="AF88" s="53">
        <f t="shared" si="6"/>
        <v>0</v>
      </c>
      <c r="AG88" s="53">
        <f t="shared" si="6"/>
        <v>0</v>
      </c>
      <c r="AH88" s="53">
        <f t="shared" si="6"/>
        <v>0</v>
      </c>
      <c r="AI88" s="53">
        <f t="shared" si="6"/>
        <v>0</v>
      </c>
      <c r="AJ88" s="53">
        <f t="shared" si="6"/>
        <v>0</v>
      </c>
      <c r="AK88" s="53">
        <f t="shared" si="6"/>
        <v>0</v>
      </c>
      <c r="AL88" s="53">
        <f t="shared" si="6"/>
        <v>0</v>
      </c>
      <c r="AM88" s="53">
        <f t="shared" si="6"/>
        <v>0</v>
      </c>
      <c r="AN88" s="53">
        <f t="shared" si="7"/>
        <v>0</v>
      </c>
      <c r="AO88" s="53">
        <f t="shared" si="7"/>
        <v>0</v>
      </c>
      <c r="AP88" s="53">
        <f t="shared" si="7"/>
        <v>0</v>
      </c>
      <c r="AQ88" s="53">
        <f t="shared" si="7"/>
        <v>0</v>
      </c>
      <c r="AR88" s="53">
        <f t="shared" si="7"/>
        <v>0</v>
      </c>
      <c r="AS88" s="53">
        <f t="shared" si="7"/>
        <v>0</v>
      </c>
      <c r="AT88" s="53">
        <f t="shared" si="7"/>
        <v>0</v>
      </c>
      <c r="AU88" s="53">
        <f t="shared" si="7"/>
        <v>0</v>
      </c>
      <c r="AV88" s="53">
        <f t="shared" si="7"/>
        <v>1</v>
      </c>
      <c r="AW88" s="53">
        <f t="shared" si="7"/>
        <v>1</v>
      </c>
      <c r="AX88" s="53">
        <f t="shared" si="7"/>
        <v>1</v>
      </c>
      <c r="AY88" s="53">
        <f t="shared" si="7"/>
        <v>1</v>
      </c>
      <c r="AZ88" s="53">
        <f t="shared" si="7"/>
        <v>1</v>
      </c>
      <c r="BA88" s="53">
        <f t="shared" si="7"/>
        <v>1</v>
      </c>
      <c r="BB88" s="53">
        <f t="shared" si="7"/>
        <v>1</v>
      </c>
      <c r="BC88" s="53">
        <f t="shared" si="7"/>
        <v>1</v>
      </c>
      <c r="BD88" s="170">
        <f t="shared" si="8"/>
        <v>1</v>
      </c>
      <c r="BE88" s="53">
        <f t="shared" si="8"/>
        <v>1</v>
      </c>
      <c r="BF88" s="53">
        <f t="shared" si="8"/>
        <v>1</v>
      </c>
      <c r="BG88" s="53">
        <f t="shared" si="8"/>
        <v>1</v>
      </c>
      <c r="BH88" s="53">
        <f t="shared" si="8"/>
        <v>0</v>
      </c>
      <c r="BI88" s="53">
        <f t="shared" si="8"/>
        <v>0</v>
      </c>
      <c r="BJ88" s="53">
        <f t="shared" si="8"/>
        <v>0</v>
      </c>
      <c r="BK88" s="53">
        <f t="shared" si="8"/>
        <v>0</v>
      </c>
      <c r="BL88" s="53">
        <f t="shared" si="8"/>
        <v>0</v>
      </c>
      <c r="BM88" s="53">
        <f t="shared" si="8"/>
        <v>0</v>
      </c>
      <c r="BN88" s="53">
        <f t="shared" si="8"/>
        <v>0</v>
      </c>
      <c r="BO88" s="53">
        <f t="shared" si="8"/>
        <v>0</v>
      </c>
      <c r="BP88" s="53">
        <f t="shared" si="9"/>
        <v>0</v>
      </c>
      <c r="BQ88" s="53">
        <f t="shared" si="9"/>
        <v>0</v>
      </c>
      <c r="BR88" s="53">
        <f t="shared" si="9"/>
        <v>0</v>
      </c>
      <c r="BS88" s="53">
        <f t="shared" si="9"/>
        <v>0</v>
      </c>
      <c r="BT88" s="53">
        <f t="shared" si="9"/>
        <v>0</v>
      </c>
      <c r="BU88" s="53">
        <f t="shared" si="9"/>
        <v>0</v>
      </c>
      <c r="BV88" s="53">
        <f t="shared" si="9"/>
        <v>0</v>
      </c>
      <c r="BW88" s="53">
        <f t="shared" si="9"/>
        <v>0</v>
      </c>
      <c r="BX88" s="53">
        <f t="shared" si="9"/>
        <v>0</v>
      </c>
      <c r="BY88" s="53">
        <f t="shared" si="9"/>
        <v>0</v>
      </c>
      <c r="BZ88" s="53">
        <f t="shared" si="9"/>
        <v>0</v>
      </c>
      <c r="CA88" s="53">
        <f t="shared" si="9"/>
        <v>0</v>
      </c>
    </row>
    <row r="89" spans="2:79" x14ac:dyDescent="0.35">
      <c r="B89" s="382">
        <v>26</v>
      </c>
      <c r="C89" s="383"/>
      <c r="D89" s="383"/>
      <c r="E89" s="383"/>
      <c r="F89" s="383"/>
      <c r="G89" s="384"/>
      <c r="H89" s="53">
        <f t="shared" si="5"/>
        <v>0</v>
      </c>
      <c r="I89" s="53">
        <f t="shared" si="5"/>
        <v>0</v>
      </c>
      <c r="J89" s="53">
        <f t="shared" si="5"/>
        <v>0</v>
      </c>
      <c r="K89" s="53">
        <f t="shared" si="5"/>
        <v>0</v>
      </c>
      <c r="L89" s="53">
        <f t="shared" si="5"/>
        <v>0</v>
      </c>
      <c r="M89" s="53">
        <f t="shared" si="5"/>
        <v>0</v>
      </c>
      <c r="N89" s="53">
        <f t="shared" si="5"/>
        <v>0</v>
      </c>
      <c r="O89" s="53">
        <f t="shared" si="5"/>
        <v>0</v>
      </c>
      <c r="P89" s="53">
        <f t="shared" si="5"/>
        <v>0</v>
      </c>
      <c r="Q89" s="53">
        <f t="shared" si="5"/>
        <v>0</v>
      </c>
      <c r="R89" s="53">
        <f t="shared" si="5"/>
        <v>0</v>
      </c>
      <c r="S89" s="53">
        <f t="shared" si="5"/>
        <v>0</v>
      </c>
      <c r="T89" s="53">
        <f t="shared" si="5"/>
        <v>0</v>
      </c>
      <c r="U89" s="53">
        <f t="shared" si="5"/>
        <v>0</v>
      </c>
      <c r="V89" s="53">
        <f t="shared" si="5"/>
        <v>0</v>
      </c>
      <c r="W89" s="53">
        <f t="shared" si="5"/>
        <v>0</v>
      </c>
      <c r="X89" s="53">
        <f t="shared" si="6"/>
        <v>0</v>
      </c>
      <c r="Y89" s="53">
        <f t="shared" si="6"/>
        <v>0</v>
      </c>
      <c r="Z89" s="53">
        <f t="shared" si="6"/>
        <v>0</v>
      </c>
      <c r="AA89" s="53">
        <f t="shared" si="6"/>
        <v>0</v>
      </c>
      <c r="AB89" s="53">
        <f t="shared" si="6"/>
        <v>0</v>
      </c>
      <c r="AC89" s="53">
        <f t="shared" si="6"/>
        <v>0</v>
      </c>
      <c r="AD89" s="53">
        <f t="shared" si="6"/>
        <v>0</v>
      </c>
      <c r="AE89" s="53">
        <f t="shared" si="6"/>
        <v>0</v>
      </c>
      <c r="AF89" s="53">
        <f t="shared" si="6"/>
        <v>0</v>
      </c>
      <c r="AG89" s="53">
        <f t="shared" si="6"/>
        <v>0</v>
      </c>
      <c r="AH89" s="53">
        <f t="shared" si="6"/>
        <v>0</v>
      </c>
      <c r="AI89" s="53">
        <f t="shared" si="6"/>
        <v>0</v>
      </c>
      <c r="AJ89" s="53">
        <f t="shared" si="6"/>
        <v>0</v>
      </c>
      <c r="AK89" s="53">
        <f t="shared" si="6"/>
        <v>0</v>
      </c>
      <c r="AL89" s="53">
        <f t="shared" si="6"/>
        <v>0</v>
      </c>
      <c r="AM89" s="53">
        <f t="shared" si="6"/>
        <v>0</v>
      </c>
      <c r="AN89" s="53">
        <f t="shared" si="7"/>
        <v>0</v>
      </c>
      <c r="AO89" s="53">
        <f t="shared" si="7"/>
        <v>0</v>
      </c>
      <c r="AP89" s="53">
        <f t="shared" si="7"/>
        <v>0</v>
      </c>
      <c r="AQ89" s="53">
        <f t="shared" si="7"/>
        <v>0</v>
      </c>
      <c r="AR89" s="53">
        <f t="shared" si="7"/>
        <v>0</v>
      </c>
      <c r="AS89" s="53">
        <f t="shared" si="7"/>
        <v>0</v>
      </c>
      <c r="AT89" s="53">
        <f t="shared" si="7"/>
        <v>0</v>
      </c>
      <c r="AU89" s="53">
        <f t="shared" si="7"/>
        <v>0</v>
      </c>
      <c r="AV89" s="53">
        <f t="shared" si="7"/>
        <v>1</v>
      </c>
      <c r="AW89" s="53">
        <f t="shared" si="7"/>
        <v>1</v>
      </c>
      <c r="AX89" s="53">
        <f t="shared" si="7"/>
        <v>1</v>
      </c>
      <c r="AY89" s="53">
        <f t="shared" si="7"/>
        <v>1</v>
      </c>
      <c r="AZ89" s="53">
        <f t="shared" si="7"/>
        <v>1</v>
      </c>
      <c r="BA89" s="53">
        <f t="shared" si="7"/>
        <v>1</v>
      </c>
      <c r="BB89" s="53">
        <f t="shared" si="7"/>
        <v>1</v>
      </c>
      <c r="BC89" s="53">
        <f t="shared" si="7"/>
        <v>1</v>
      </c>
      <c r="BD89" s="170">
        <f t="shared" si="8"/>
        <v>1</v>
      </c>
      <c r="BE89" s="53">
        <f t="shared" si="8"/>
        <v>1</v>
      </c>
      <c r="BF89" s="53">
        <f t="shared" si="8"/>
        <v>1</v>
      </c>
      <c r="BG89" s="53">
        <f t="shared" si="8"/>
        <v>1</v>
      </c>
      <c r="BH89" s="53">
        <f t="shared" si="8"/>
        <v>0</v>
      </c>
      <c r="BI89" s="53">
        <f t="shared" si="8"/>
        <v>0</v>
      </c>
      <c r="BJ89" s="53">
        <f t="shared" si="8"/>
        <v>0</v>
      </c>
      <c r="BK89" s="53">
        <f t="shared" si="8"/>
        <v>0</v>
      </c>
      <c r="BL89" s="53">
        <f t="shared" si="8"/>
        <v>0</v>
      </c>
      <c r="BM89" s="53">
        <f t="shared" si="8"/>
        <v>0</v>
      </c>
      <c r="BN89" s="53">
        <f t="shared" si="8"/>
        <v>0</v>
      </c>
      <c r="BO89" s="53">
        <f t="shared" si="8"/>
        <v>0</v>
      </c>
      <c r="BP89" s="53">
        <f t="shared" si="9"/>
        <v>0</v>
      </c>
      <c r="BQ89" s="53">
        <f t="shared" si="9"/>
        <v>0</v>
      </c>
      <c r="BR89" s="53">
        <f t="shared" si="9"/>
        <v>0</v>
      </c>
      <c r="BS89" s="53">
        <f t="shared" si="9"/>
        <v>0</v>
      </c>
      <c r="BT89" s="53">
        <f t="shared" si="9"/>
        <v>0</v>
      </c>
      <c r="BU89" s="53">
        <f t="shared" si="9"/>
        <v>0</v>
      </c>
      <c r="BV89" s="53">
        <f t="shared" si="9"/>
        <v>0</v>
      </c>
      <c r="BW89" s="53">
        <f t="shared" si="9"/>
        <v>0</v>
      </c>
      <c r="BX89" s="53">
        <f t="shared" si="9"/>
        <v>0</v>
      </c>
      <c r="BY89" s="53">
        <f t="shared" si="9"/>
        <v>0</v>
      </c>
      <c r="BZ89" s="53">
        <f t="shared" si="9"/>
        <v>0</v>
      </c>
      <c r="CA89" s="53">
        <f t="shared" si="9"/>
        <v>0</v>
      </c>
    </row>
    <row r="90" spans="2:79" x14ac:dyDescent="0.35">
      <c r="B90" s="382">
        <v>27</v>
      </c>
      <c r="C90" s="383"/>
      <c r="D90" s="383"/>
      <c r="E90" s="383"/>
      <c r="F90" s="383"/>
      <c r="G90" s="384"/>
      <c r="H90" s="53">
        <f t="shared" si="5"/>
        <v>0</v>
      </c>
      <c r="I90" s="53">
        <f t="shared" si="5"/>
        <v>0</v>
      </c>
      <c r="J90" s="53">
        <f t="shared" si="5"/>
        <v>0</v>
      </c>
      <c r="K90" s="53">
        <f t="shared" si="5"/>
        <v>0</v>
      </c>
      <c r="L90" s="53">
        <f t="shared" si="5"/>
        <v>0</v>
      </c>
      <c r="M90" s="53">
        <f t="shared" si="5"/>
        <v>0</v>
      </c>
      <c r="N90" s="53">
        <f t="shared" si="5"/>
        <v>0</v>
      </c>
      <c r="O90" s="53">
        <f t="shared" si="5"/>
        <v>0</v>
      </c>
      <c r="P90" s="53">
        <f t="shared" si="5"/>
        <v>0</v>
      </c>
      <c r="Q90" s="53">
        <f t="shared" si="5"/>
        <v>0</v>
      </c>
      <c r="R90" s="53">
        <f t="shared" si="5"/>
        <v>0</v>
      </c>
      <c r="S90" s="53">
        <f t="shared" si="5"/>
        <v>0</v>
      </c>
      <c r="T90" s="53">
        <f t="shared" si="5"/>
        <v>0</v>
      </c>
      <c r="U90" s="53">
        <f t="shared" si="5"/>
        <v>0</v>
      </c>
      <c r="V90" s="53">
        <f t="shared" si="5"/>
        <v>0</v>
      </c>
      <c r="W90" s="53">
        <f t="shared" si="5"/>
        <v>0</v>
      </c>
      <c r="X90" s="53">
        <f t="shared" si="6"/>
        <v>0</v>
      </c>
      <c r="Y90" s="53">
        <f t="shared" si="6"/>
        <v>0</v>
      </c>
      <c r="Z90" s="53">
        <f t="shared" si="6"/>
        <v>0</v>
      </c>
      <c r="AA90" s="53">
        <f t="shared" si="6"/>
        <v>0</v>
      </c>
      <c r="AB90" s="53">
        <f t="shared" si="6"/>
        <v>0</v>
      </c>
      <c r="AC90" s="53">
        <f t="shared" si="6"/>
        <v>0</v>
      </c>
      <c r="AD90" s="53">
        <f t="shared" si="6"/>
        <v>0</v>
      </c>
      <c r="AE90" s="53">
        <f t="shared" si="6"/>
        <v>0</v>
      </c>
      <c r="AF90" s="53">
        <f t="shared" si="6"/>
        <v>0</v>
      </c>
      <c r="AG90" s="53">
        <f t="shared" si="6"/>
        <v>0</v>
      </c>
      <c r="AH90" s="53">
        <f t="shared" si="6"/>
        <v>0</v>
      </c>
      <c r="AI90" s="53">
        <f t="shared" si="6"/>
        <v>0</v>
      </c>
      <c r="AJ90" s="53">
        <f t="shared" si="6"/>
        <v>0</v>
      </c>
      <c r="AK90" s="53">
        <f t="shared" si="6"/>
        <v>0</v>
      </c>
      <c r="AL90" s="53">
        <f t="shared" si="6"/>
        <v>0</v>
      </c>
      <c r="AM90" s="53">
        <f t="shared" si="6"/>
        <v>0</v>
      </c>
      <c r="AN90" s="53">
        <f t="shared" si="7"/>
        <v>0</v>
      </c>
      <c r="AO90" s="53">
        <f t="shared" si="7"/>
        <v>0</v>
      </c>
      <c r="AP90" s="53">
        <f t="shared" si="7"/>
        <v>0</v>
      </c>
      <c r="AQ90" s="53">
        <f t="shared" si="7"/>
        <v>0</v>
      </c>
      <c r="AR90" s="53">
        <f t="shared" si="7"/>
        <v>0</v>
      </c>
      <c r="AS90" s="53">
        <f t="shared" si="7"/>
        <v>0</v>
      </c>
      <c r="AT90" s="53">
        <f t="shared" si="7"/>
        <v>0</v>
      </c>
      <c r="AU90" s="53">
        <f t="shared" si="7"/>
        <v>0</v>
      </c>
      <c r="AV90" s="53">
        <f t="shared" si="7"/>
        <v>0</v>
      </c>
      <c r="AW90" s="53">
        <f t="shared" si="7"/>
        <v>0</v>
      </c>
      <c r="AX90" s="53">
        <f t="shared" si="7"/>
        <v>0</v>
      </c>
      <c r="AY90" s="53">
        <f t="shared" si="7"/>
        <v>0</v>
      </c>
      <c r="AZ90" s="53">
        <f t="shared" si="7"/>
        <v>0</v>
      </c>
      <c r="BA90" s="53">
        <f t="shared" si="7"/>
        <v>0</v>
      </c>
      <c r="BB90" s="53">
        <f t="shared" si="7"/>
        <v>0</v>
      </c>
      <c r="BC90" s="53">
        <f t="shared" si="7"/>
        <v>0</v>
      </c>
      <c r="BD90" s="170">
        <f t="shared" si="8"/>
        <v>0</v>
      </c>
      <c r="BE90" s="53">
        <f t="shared" si="8"/>
        <v>0</v>
      </c>
      <c r="BF90" s="53">
        <f t="shared" si="8"/>
        <v>0</v>
      </c>
      <c r="BG90" s="53">
        <f t="shared" si="8"/>
        <v>0</v>
      </c>
      <c r="BH90" s="53">
        <f t="shared" si="8"/>
        <v>0</v>
      </c>
      <c r="BI90" s="53">
        <f t="shared" si="8"/>
        <v>0</v>
      </c>
      <c r="BJ90" s="53">
        <f t="shared" si="8"/>
        <v>0</v>
      </c>
      <c r="BK90" s="53">
        <f t="shared" si="8"/>
        <v>0</v>
      </c>
      <c r="BL90" s="53">
        <f t="shared" si="8"/>
        <v>0</v>
      </c>
      <c r="BM90" s="53">
        <f t="shared" si="8"/>
        <v>0</v>
      </c>
      <c r="BN90" s="53">
        <f t="shared" si="8"/>
        <v>0</v>
      </c>
      <c r="BO90" s="53">
        <f t="shared" si="8"/>
        <v>0</v>
      </c>
      <c r="BP90" s="53">
        <f t="shared" si="9"/>
        <v>0</v>
      </c>
      <c r="BQ90" s="53">
        <f t="shared" si="9"/>
        <v>0</v>
      </c>
      <c r="BR90" s="53">
        <f t="shared" si="9"/>
        <v>0</v>
      </c>
      <c r="BS90" s="53">
        <f t="shared" si="9"/>
        <v>0</v>
      </c>
      <c r="BT90" s="53">
        <f t="shared" si="9"/>
        <v>0</v>
      </c>
      <c r="BU90" s="53">
        <f t="shared" si="9"/>
        <v>0</v>
      </c>
      <c r="BV90" s="53">
        <f t="shared" si="9"/>
        <v>0</v>
      </c>
      <c r="BW90" s="53">
        <f t="shared" si="9"/>
        <v>0</v>
      </c>
      <c r="BX90" s="53">
        <f t="shared" si="9"/>
        <v>0</v>
      </c>
      <c r="BY90" s="53">
        <f t="shared" si="9"/>
        <v>0</v>
      </c>
      <c r="BZ90" s="53">
        <f t="shared" si="9"/>
        <v>0</v>
      </c>
      <c r="CA90" s="53">
        <f t="shared" si="9"/>
        <v>0</v>
      </c>
    </row>
    <row r="91" spans="2:79" x14ac:dyDescent="0.35">
      <c r="B91" s="382">
        <v>28</v>
      </c>
      <c r="C91" s="383"/>
      <c r="D91" s="383"/>
      <c r="E91" s="383"/>
      <c r="F91" s="383"/>
      <c r="G91" s="384"/>
      <c r="H91" s="53">
        <f t="shared" si="5"/>
        <v>0</v>
      </c>
      <c r="I91" s="53">
        <f t="shared" si="5"/>
        <v>0</v>
      </c>
      <c r="J91" s="53">
        <f t="shared" si="5"/>
        <v>0</v>
      </c>
      <c r="K91" s="53">
        <f t="shared" si="5"/>
        <v>0</v>
      </c>
      <c r="L91" s="53">
        <f t="shared" si="5"/>
        <v>0</v>
      </c>
      <c r="M91" s="53">
        <f t="shared" si="5"/>
        <v>0</v>
      </c>
      <c r="N91" s="53">
        <f t="shared" si="5"/>
        <v>0</v>
      </c>
      <c r="O91" s="53">
        <f t="shared" si="5"/>
        <v>0</v>
      </c>
      <c r="P91" s="53">
        <f t="shared" si="5"/>
        <v>0</v>
      </c>
      <c r="Q91" s="53">
        <f t="shared" si="5"/>
        <v>0</v>
      </c>
      <c r="R91" s="53">
        <f t="shared" si="5"/>
        <v>0</v>
      </c>
      <c r="S91" s="53">
        <f t="shared" si="5"/>
        <v>0</v>
      </c>
      <c r="T91" s="53">
        <f t="shared" si="5"/>
        <v>0</v>
      </c>
      <c r="U91" s="53">
        <f t="shared" si="5"/>
        <v>0</v>
      </c>
      <c r="V91" s="53">
        <f t="shared" si="5"/>
        <v>0</v>
      </c>
      <c r="W91" s="53">
        <f t="shared" si="5"/>
        <v>0</v>
      </c>
      <c r="X91" s="53">
        <f t="shared" si="6"/>
        <v>0</v>
      </c>
      <c r="Y91" s="53">
        <f t="shared" si="6"/>
        <v>0</v>
      </c>
      <c r="Z91" s="53">
        <f t="shared" si="6"/>
        <v>0</v>
      </c>
      <c r="AA91" s="53">
        <f t="shared" si="6"/>
        <v>0</v>
      </c>
      <c r="AB91" s="53">
        <f t="shared" si="6"/>
        <v>0</v>
      </c>
      <c r="AC91" s="53">
        <f t="shared" si="6"/>
        <v>0</v>
      </c>
      <c r="AD91" s="53">
        <f t="shared" si="6"/>
        <v>0</v>
      </c>
      <c r="AE91" s="53">
        <f t="shared" si="6"/>
        <v>0</v>
      </c>
      <c r="AF91" s="53">
        <f t="shared" si="6"/>
        <v>0</v>
      </c>
      <c r="AG91" s="53">
        <f t="shared" si="6"/>
        <v>0</v>
      </c>
      <c r="AH91" s="53">
        <f t="shared" si="6"/>
        <v>0</v>
      </c>
      <c r="AI91" s="53">
        <f t="shared" si="6"/>
        <v>0</v>
      </c>
      <c r="AJ91" s="53">
        <f t="shared" si="6"/>
        <v>0</v>
      </c>
      <c r="AK91" s="53">
        <f t="shared" si="6"/>
        <v>0</v>
      </c>
      <c r="AL91" s="53">
        <f t="shared" si="6"/>
        <v>0</v>
      </c>
      <c r="AM91" s="53">
        <f t="shared" si="6"/>
        <v>0</v>
      </c>
      <c r="AN91" s="53">
        <f t="shared" si="7"/>
        <v>0</v>
      </c>
      <c r="AO91" s="53">
        <f t="shared" si="7"/>
        <v>0</v>
      </c>
      <c r="AP91" s="53">
        <f t="shared" si="7"/>
        <v>0</v>
      </c>
      <c r="AQ91" s="53">
        <f t="shared" si="7"/>
        <v>0</v>
      </c>
      <c r="AR91" s="53">
        <f t="shared" si="7"/>
        <v>0</v>
      </c>
      <c r="AS91" s="53">
        <f t="shared" si="7"/>
        <v>0</v>
      </c>
      <c r="AT91" s="53">
        <f t="shared" si="7"/>
        <v>0</v>
      </c>
      <c r="AU91" s="53">
        <f t="shared" si="7"/>
        <v>0</v>
      </c>
      <c r="AV91" s="53">
        <f t="shared" si="7"/>
        <v>0</v>
      </c>
      <c r="AW91" s="53">
        <f t="shared" si="7"/>
        <v>0</v>
      </c>
      <c r="AX91" s="53">
        <f t="shared" si="7"/>
        <v>0</v>
      </c>
      <c r="AY91" s="53">
        <f t="shared" si="7"/>
        <v>0</v>
      </c>
      <c r="AZ91" s="53">
        <f t="shared" si="7"/>
        <v>0</v>
      </c>
      <c r="BA91" s="53">
        <f t="shared" si="7"/>
        <v>0</v>
      </c>
      <c r="BB91" s="53">
        <f t="shared" si="7"/>
        <v>0</v>
      </c>
      <c r="BC91" s="53">
        <f t="shared" si="7"/>
        <v>0</v>
      </c>
      <c r="BD91" s="170">
        <f t="shared" si="8"/>
        <v>0</v>
      </c>
      <c r="BE91" s="53">
        <f t="shared" si="8"/>
        <v>0</v>
      </c>
      <c r="BF91" s="53">
        <f t="shared" si="8"/>
        <v>0</v>
      </c>
      <c r="BG91" s="53">
        <f t="shared" si="8"/>
        <v>0</v>
      </c>
      <c r="BH91" s="53">
        <f t="shared" si="8"/>
        <v>0</v>
      </c>
      <c r="BI91" s="53">
        <f t="shared" si="8"/>
        <v>0</v>
      </c>
      <c r="BJ91" s="53">
        <f t="shared" si="8"/>
        <v>0</v>
      </c>
      <c r="BK91" s="53">
        <f t="shared" si="8"/>
        <v>0</v>
      </c>
      <c r="BL91" s="53">
        <f t="shared" si="8"/>
        <v>0</v>
      </c>
      <c r="BM91" s="53">
        <f t="shared" si="8"/>
        <v>0</v>
      </c>
      <c r="BN91" s="53">
        <f t="shared" si="8"/>
        <v>0</v>
      </c>
      <c r="BO91" s="53">
        <f t="shared" si="8"/>
        <v>0</v>
      </c>
      <c r="BP91" s="53">
        <f t="shared" si="9"/>
        <v>0</v>
      </c>
      <c r="BQ91" s="53">
        <f t="shared" si="9"/>
        <v>0</v>
      </c>
      <c r="BR91" s="53">
        <f t="shared" si="9"/>
        <v>0</v>
      </c>
      <c r="BS91" s="53">
        <f t="shared" si="9"/>
        <v>0</v>
      </c>
      <c r="BT91" s="53">
        <f t="shared" si="9"/>
        <v>0</v>
      </c>
      <c r="BU91" s="53">
        <f t="shared" si="9"/>
        <v>0</v>
      </c>
      <c r="BV91" s="53">
        <f t="shared" si="9"/>
        <v>0</v>
      </c>
      <c r="BW91" s="53">
        <f t="shared" si="9"/>
        <v>0</v>
      </c>
      <c r="BX91" s="53">
        <f t="shared" si="9"/>
        <v>0</v>
      </c>
      <c r="BY91" s="53">
        <f t="shared" si="9"/>
        <v>0</v>
      </c>
      <c r="BZ91" s="53">
        <f t="shared" si="9"/>
        <v>0</v>
      </c>
      <c r="CA91" s="53">
        <f t="shared" si="9"/>
        <v>0</v>
      </c>
    </row>
    <row r="92" spans="2:79" x14ac:dyDescent="0.35">
      <c r="B92" s="382">
        <v>29</v>
      </c>
      <c r="C92" s="383"/>
      <c r="D92" s="383"/>
      <c r="E92" s="383"/>
      <c r="F92" s="383"/>
      <c r="G92" s="384"/>
      <c r="H92" s="53">
        <f t="shared" si="5"/>
        <v>0</v>
      </c>
      <c r="I92" s="53">
        <f t="shared" si="5"/>
        <v>0</v>
      </c>
      <c r="J92" s="53">
        <f t="shared" si="5"/>
        <v>0</v>
      </c>
      <c r="K92" s="53">
        <f t="shared" si="5"/>
        <v>0</v>
      </c>
      <c r="L92" s="53">
        <f t="shared" si="5"/>
        <v>0</v>
      </c>
      <c r="M92" s="53">
        <f t="shared" si="5"/>
        <v>0</v>
      </c>
      <c r="N92" s="53">
        <f t="shared" si="5"/>
        <v>0</v>
      </c>
      <c r="O92" s="53">
        <f t="shared" si="5"/>
        <v>0</v>
      </c>
      <c r="P92" s="53">
        <f t="shared" si="5"/>
        <v>0</v>
      </c>
      <c r="Q92" s="53">
        <f t="shared" si="5"/>
        <v>0</v>
      </c>
      <c r="R92" s="53">
        <f t="shared" si="5"/>
        <v>0</v>
      </c>
      <c r="S92" s="53">
        <f t="shared" si="5"/>
        <v>0</v>
      </c>
      <c r="T92" s="53">
        <f t="shared" si="5"/>
        <v>0</v>
      </c>
      <c r="U92" s="53">
        <f t="shared" si="5"/>
        <v>0</v>
      </c>
      <c r="V92" s="53">
        <f t="shared" si="5"/>
        <v>0</v>
      </c>
      <c r="W92" s="53">
        <f t="shared" si="5"/>
        <v>0</v>
      </c>
      <c r="X92" s="53">
        <f t="shared" si="6"/>
        <v>0</v>
      </c>
      <c r="Y92" s="53">
        <f t="shared" si="6"/>
        <v>0</v>
      </c>
      <c r="Z92" s="53">
        <f t="shared" si="6"/>
        <v>0</v>
      </c>
      <c r="AA92" s="53">
        <f t="shared" si="6"/>
        <v>0</v>
      </c>
      <c r="AB92" s="53">
        <f t="shared" si="6"/>
        <v>0</v>
      </c>
      <c r="AC92" s="53">
        <f t="shared" si="6"/>
        <v>0</v>
      </c>
      <c r="AD92" s="53">
        <f t="shared" si="6"/>
        <v>0</v>
      </c>
      <c r="AE92" s="53">
        <f t="shared" si="6"/>
        <v>0</v>
      </c>
      <c r="AF92" s="53">
        <f t="shared" si="6"/>
        <v>0</v>
      </c>
      <c r="AG92" s="53">
        <f t="shared" si="6"/>
        <v>0</v>
      </c>
      <c r="AH92" s="53">
        <f t="shared" si="6"/>
        <v>0</v>
      </c>
      <c r="AI92" s="53">
        <f t="shared" si="6"/>
        <v>0</v>
      </c>
      <c r="AJ92" s="53">
        <f t="shared" si="6"/>
        <v>0</v>
      </c>
      <c r="AK92" s="53">
        <f t="shared" si="6"/>
        <v>0</v>
      </c>
      <c r="AL92" s="53">
        <f t="shared" si="6"/>
        <v>0</v>
      </c>
      <c r="AM92" s="53">
        <f t="shared" si="6"/>
        <v>0</v>
      </c>
      <c r="AN92" s="53">
        <f t="shared" si="7"/>
        <v>0</v>
      </c>
      <c r="AO92" s="53">
        <f t="shared" si="7"/>
        <v>0</v>
      </c>
      <c r="AP92" s="53">
        <f t="shared" si="7"/>
        <v>0</v>
      </c>
      <c r="AQ92" s="53">
        <f t="shared" si="7"/>
        <v>0</v>
      </c>
      <c r="AR92" s="53">
        <f t="shared" si="7"/>
        <v>0</v>
      </c>
      <c r="AS92" s="53">
        <f t="shared" si="7"/>
        <v>0</v>
      </c>
      <c r="AT92" s="53">
        <f t="shared" si="7"/>
        <v>0</v>
      </c>
      <c r="AU92" s="53">
        <f t="shared" si="7"/>
        <v>0</v>
      </c>
      <c r="AV92" s="53">
        <f t="shared" si="7"/>
        <v>0</v>
      </c>
      <c r="AW92" s="53">
        <f t="shared" si="7"/>
        <v>0</v>
      </c>
      <c r="AX92" s="53">
        <f t="shared" si="7"/>
        <v>0</v>
      </c>
      <c r="AY92" s="53">
        <f t="shared" si="7"/>
        <v>0</v>
      </c>
      <c r="AZ92" s="53">
        <f t="shared" si="7"/>
        <v>0</v>
      </c>
      <c r="BA92" s="53">
        <f t="shared" si="7"/>
        <v>0</v>
      </c>
      <c r="BB92" s="53">
        <f t="shared" si="7"/>
        <v>0</v>
      </c>
      <c r="BC92" s="53">
        <f t="shared" si="7"/>
        <v>0</v>
      </c>
      <c r="BD92" s="170">
        <f t="shared" si="8"/>
        <v>0</v>
      </c>
      <c r="BE92" s="53">
        <f t="shared" si="8"/>
        <v>0</v>
      </c>
      <c r="BF92" s="53">
        <f t="shared" si="8"/>
        <v>0</v>
      </c>
      <c r="BG92" s="53">
        <f t="shared" si="8"/>
        <v>0</v>
      </c>
      <c r="BH92" s="53">
        <f t="shared" si="8"/>
        <v>0</v>
      </c>
      <c r="BI92" s="53">
        <f t="shared" si="8"/>
        <v>0</v>
      </c>
      <c r="BJ92" s="53">
        <f t="shared" si="8"/>
        <v>0</v>
      </c>
      <c r="BK92" s="53">
        <f t="shared" si="8"/>
        <v>0</v>
      </c>
      <c r="BL92" s="53">
        <f t="shared" si="8"/>
        <v>0</v>
      </c>
      <c r="BM92" s="53">
        <f t="shared" si="8"/>
        <v>0</v>
      </c>
      <c r="BN92" s="53">
        <f t="shared" si="8"/>
        <v>0</v>
      </c>
      <c r="BO92" s="53">
        <f t="shared" si="8"/>
        <v>0</v>
      </c>
      <c r="BP92" s="53">
        <f t="shared" si="9"/>
        <v>0</v>
      </c>
      <c r="BQ92" s="53">
        <f t="shared" si="9"/>
        <v>0</v>
      </c>
      <c r="BR92" s="53">
        <f t="shared" si="9"/>
        <v>0</v>
      </c>
      <c r="BS92" s="53">
        <f t="shared" si="9"/>
        <v>0</v>
      </c>
      <c r="BT92" s="53">
        <f t="shared" si="9"/>
        <v>0</v>
      </c>
      <c r="BU92" s="53">
        <f t="shared" si="9"/>
        <v>0</v>
      </c>
      <c r="BV92" s="53">
        <f t="shared" si="9"/>
        <v>0</v>
      </c>
      <c r="BW92" s="53">
        <f t="shared" si="9"/>
        <v>0</v>
      </c>
      <c r="BX92" s="53">
        <f t="shared" si="9"/>
        <v>0</v>
      </c>
      <c r="BY92" s="53">
        <f t="shared" si="9"/>
        <v>0</v>
      </c>
      <c r="BZ92" s="53">
        <f t="shared" si="9"/>
        <v>0</v>
      </c>
      <c r="CA92" s="53">
        <f t="shared" si="9"/>
        <v>0</v>
      </c>
    </row>
    <row r="93" spans="2:79" x14ac:dyDescent="0.35">
      <c r="B93" s="385">
        <v>30</v>
      </c>
      <c r="C93" s="386"/>
      <c r="D93" s="386"/>
      <c r="E93" s="386"/>
      <c r="F93" s="386"/>
      <c r="G93" s="387"/>
      <c r="H93" s="53">
        <f t="shared" si="5"/>
        <v>0</v>
      </c>
      <c r="I93" s="53">
        <f t="shared" si="5"/>
        <v>0</v>
      </c>
      <c r="J93" s="53">
        <f t="shared" si="5"/>
        <v>0</v>
      </c>
      <c r="K93" s="53">
        <f t="shared" si="5"/>
        <v>0</v>
      </c>
      <c r="L93" s="53">
        <f t="shared" si="5"/>
        <v>0</v>
      </c>
      <c r="M93" s="53">
        <f t="shared" si="5"/>
        <v>0</v>
      </c>
      <c r="N93" s="53">
        <f t="shared" si="5"/>
        <v>0</v>
      </c>
      <c r="O93" s="53">
        <f t="shared" si="5"/>
        <v>0</v>
      </c>
      <c r="P93" s="53">
        <f t="shared" si="5"/>
        <v>0</v>
      </c>
      <c r="Q93" s="53">
        <f t="shared" si="5"/>
        <v>0</v>
      </c>
      <c r="R93" s="53">
        <f t="shared" si="5"/>
        <v>0</v>
      </c>
      <c r="S93" s="53">
        <f t="shared" si="5"/>
        <v>0</v>
      </c>
      <c r="T93" s="53">
        <f t="shared" si="5"/>
        <v>0</v>
      </c>
      <c r="U93" s="53">
        <f t="shared" si="5"/>
        <v>0</v>
      </c>
      <c r="V93" s="53">
        <f t="shared" si="5"/>
        <v>0</v>
      </c>
      <c r="W93" s="53">
        <f t="shared" si="5"/>
        <v>0</v>
      </c>
      <c r="X93" s="53">
        <f t="shared" si="6"/>
        <v>0</v>
      </c>
      <c r="Y93" s="53">
        <f t="shared" si="6"/>
        <v>0</v>
      </c>
      <c r="Z93" s="53">
        <f t="shared" si="6"/>
        <v>0</v>
      </c>
      <c r="AA93" s="53">
        <f t="shared" si="6"/>
        <v>0</v>
      </c>
      <c r="AB93" s="53">
        <f t="shared" si="6"/>
        <v>0</v>
      </c>
      <c r="AC93" s="53">
        <f t="shared" si="6"/>
        <v>0</v>
      </c>
      <c r="AD93" s="53">
        <f t="shared" si="6"/>
        <v>0</v>
      </c>
      <c r="AE93" s="53">
        <f t="shared" si="6"/>
        <v>0</v>
      </c>
      <c r="AF93" s="53">
        <f t="shared" si="6"/>
        <v>0</v>
      </c>
      <c r="AG93" s="53">
        <f t="shared" si="6"/>
        <v>0</v>
      </c>
      <c r="AH93" s="53">
        <f t="shared" si="6"/>
        <v>0</v>
      </c>
      <c r="AI93" s="53">
        <f t="shared" si="6"/>
        <v>0</v>
      </c>
      <c r="AJ93" s="53">
        <f t="shared" si="6"/>
        <v>1</v>
      </c>
      <c r="AK93" s="53">
        <f t="shared" si="6"/>
        <v>1</v>
      </c>
      <c r="AL93" s="53">
        <f t="shared" si="6"/>
        <v>1</v>
      </c>
      <c r="AM93" s="53">
        <f t="shared" si="6"/>
        <v>1</v>
      </c>
      <c r="AN93" s="53">
        <f t="shared" si="7"/>
        <v>1</v>
      </c>
      <c r="AO93" s="53">
        <f t="shared" si="7"/>
        <v>1</v>
      </c>
      <c r="AP93" s="53">
        <f t="shared" si="7"/>
        <v>1</v>
      </c>
      <c r="AQ93" s="53">
        <f t="shared" si="7"/>
        <v>1</v>
      </c>
      <c r="AR93" s="53">
        <f t="shared" si="7"/>
        <v>0</v>
      </c>
      <c r="AS93" s="53">
        <f t="shared" si="7"/>
        <v>0</v>
      </c>
      <c r="AT93" s="53">
        <f t="shared" si="7"/>
        <v>0</v>
      </c>
      <c r="AU93" s="53">
        <f t="shared" si="7"/>
        <v>0</v>
      </c>
      <c r="AV93" s="53">
        <f t="shared" si="7"/>
        <v>1</v>
      </c>
      <c r="AW93" s="53">
        <f t="shared" si="7"/>
        <v>1</v>
      </c>
      <c r="AX93" s="53">
        <f t="shared" si="7"/>
        <v>1</v>
      </c>
      <c r="AY93" s="53">
        <f t="shared" si="7"/>
        <v>1</v>
      </c>
      <c r="AZ93" s="53">
        <f t="shared" si="7"/>
        <v>1</v>
      </c>
      <c r="BA93" s="53">
        <f t="shared" si="7"/>
        <v>1</v>
      </c>
      <c r="BB93" s="53">
        <f t="shared" si="7"/>
        <v>1</v>
      </c>
      <c r="BC93" s="53">
        <f t="shared" si="7"/>
        <v>1</v>
      </c>
      <c r="BD93" s="170">
        <f t="shared" si="8"/>
        <v>1</v>
      </c>
      <c r="BE93" s="53">
        <f t="shared" si="8"/>
        <v>1</v>
      </c>
      <c r="BF93" s="53">
        <f t="shared" si="8"/>
        <v>1</v>
      </c>
      <c r="BG93" s="53">
        <f t="shared" si="8"/>
        <v>1</v>
      </c>
      <c r="BH93" s="53">
        <f t="shared" si="8"/>
        <v>0</v>
      </c>
      <c r="BI93" s="53">
        <f t="shared" si="8"/>
        <v>0</v>
      </c>
      <c r="BJ93" s="53">
        <f t="shared" si="8"/>
        <v>0</v>
      </c>
      <c r="BK93" s="53">
        <f t="shared" si="8"/>
        <v>0</v>
      </c>
      <c r="BL93" s="53">
        <f t="shared" si="8"/>
        <v>0</v>
      </c>
      <c r="BM93" s="53">
        <f t="shared" si="8"/>
        <v>0</v>
      </c>
      <c r="BN93" s="53">
        <f t="shared" si="8"/>
        <v>0</v>
      </c>
      <c r="BO93" s="53">
        <f t="shared" si="8"/>
        <v>0</v>
      </c>
      <c r="BP93" s="53">
        <f t="shared" si="9"/>
        <v>0</v>
      </c>
      <c r="BQ93" s="53">
        <f t="shared" si="9"/>
        <v>0</v>
      </c>
      <c r="BR93" s="53">
        <f t="shared" si="9"/>
        <v>0</v>
      </c>
      <c r="BS93" s="53">
        <f t="shared" si="9"/>
        <v>0</v>
      </c>
      <c r="BT93" s="53">
        <f t="shared" si="9"/>
        <v>0</v>
      </c>
      <c r="BU93" s="53">
        <f t="shared" si="9"/>
        <v>0</v>
      </c>
      <c r="BV93" s="53">
        <f t="shared" si="9"/>
        <v>0</v>
      </c>
      <c r="BW93" s="53">
        <f t="shared" si="9"/>
        <v>0</v>
      </c>
      <c r="BX93" s="53">
        <f t="shared" si="9"/>
        <v>0</v>
      </c>
      <c r="BY93" s="53">
        <f t="shared" si="9"/>
        <v>0</v>
      </c>
      <c r="BZ93" s="53">
        <f t="shared" si="9"/>
        <v>0</v>
      </c>
      <c r="CA93" s="53">
        <f t="shared" si="9"/>
        <v>0</v>
      </c>
    </row>
    <row r="94" spans="2:79" x14ac:dyDescent="0.35">
      <c r="B94" s="373">
        <v>35</v>
      </c>
      <c r="C94" s="374"/>
      <c r="D94" s="374"/>
      <c r="E94" s="374"/>
      <c r="F94" s="374"/>
      <c r="G94" s="375"/>
      <c r="H94" s="53">
        <f t="shared" si="5"/>
        <v>0</v>
      </c>
      <c r="I94" s="53">
        <f t="shared" si="5"/>
        <v>0</v>
      </c>
      <c r="J94" s="53">
        <f t="shared" si="5"/>
        <v>0</v>
      </c>
      <c r="K94" s="53">
        <f t="shared" si="5"/>
        <v>0</v>
      </c>
      <c r="L94" s="53">
        <f t="shared" si="5"/>
        <v>0</v>
      </c>
      <c r="M94" s="53">
        <f t="shared" si="5"/>
        <v>0</v>
      </c>
      <c r="N94" s="53">
        <f t="shared" si="5"/>
        <v>0</v>
      </c>
      <c r="O94" s="53">
        <f t="shared" si="5"/>
        <v>0</v>
      </c>
      <c r="P94" s="53">
        <f t="shared" si="5"/>
        <v>0</v>
      </c>
      <c r="Q94" s="53">
        <f t="shared" si="5"/>
        <v>0</v>
      </c>
      <c r="R94" s="53">
        <f t="shared" si="5"/>
        <v>0</v>
      </c>
      <c r="S94" s="53">
        <f t="shared" si="5"/>
        <v>0</v>
      </c>
      <c r="T94" s="53">
        <f t="shared" si="5"/>
        <v>0</v>
      </c>
      <c r="U94" s="53">
        <f t="shared" si="5"/>
        <v>0</v>
      </c>
      <c r="V94" s="53">
        <f t="shared" si="5"/>
        <v>0</v>
      </c>
      <c r="W94" s="53">
        <f t="shared" si="5"/>
        <v>0</v>
      </c>
      <c r="X94" s="53">
        <f t="shared" si="6"/>
        <v>0</v>
      </c>
      <c r="Y94" s="53">
        <f t="shared" si="6"/>
        <v>0</v>
      </c>
      <c r="Z94" s="53">
        <f t="shared" si="6"/>
        <v>0</v>
      </c>
      <c r="AA94" s="53">
        <f t="shared" si="6"/>
        <v>0</v>
      </c>
      <c r="AB94" s="53">
        <f t="shared" si="6"/>
        <v>0</v>
      </c>
      <c r="AC94" s="53">
        <f t="shared" si="6"/>
        <v>0</v>
      </c>
      <c r="AD94" s="53">
        <f t="shared" si="6"/>
        <v>0</v>
      </c>
      <c r="AE94" s="53">
        <f t="shared" si="6"/>
        <v>0</v>
      </c>
      <c r="AF94" s="53">
        <f t="shared" si="6"/>
        <v>0</v>
      </c>
      <c r="AG94" s="53">
        <f t="shared" si="6"/>
        <v>0</v>
      </c>
      <c r="AH94" s="53">
        <f t="shared" si="6"/>
        <v>0</v>
      </c>
      <c r="AI94" s="53">
        <f t="shared" si="6"/>
        <v>0</v>
      </c>
      <c r="AJ94" s="53">
        <f t="shared" si="6"/>
        <v>1</v>
      </c>
      <c r="AK94" s="53">
        <f t="shared" si="6"/>
        <v>1</v>
      </c>
      <c r="AL94" s="53">
        <f t="shared" si="6"/>
        <v>1</v>
      </c>
      <c r="AM94" s="53">
        <f t="shared" si="6"/>
        <v>1</v>
      </c>
      <c r="AN94" s="53">
        <f t="shared" si="7"/>
        <v>1</v>
      </c>
      <c r="AO94" s="53">
        <f t="shared" si="7"/>
        <v>1</v>
      </c>
      <c r="AP94" s="53">
        <f t="shared" si="7"/>
        <v>1</v>
      </c>
      <c r="AQ94" s="53">
        <f t="shared" si="7"/>
        <v>1</v>
      </c>
      <c r="AR94" s="53">
        <f t="shared" si="7"/>
        <v>0</v>
      </c>
      <c r="AS94" s="53">
        <f t="shared" si="7"/>
        <v>0</v>
      </c>
      <c r="AT94" s="53">
        <f t="shared" si="7"/>
        <v>0</v>
      </c>
      <c r="AU94" s="53">
        <f t="shared" si="7"/>
        <v>0</v>
      </c>
      <c r="AV94" s="53">
        <f t="shared" si="7"/>
        <v>1</v>
      </c>
      <c r="AW94" s="53">
        <f t="shared" si="7"/>
        <v>1</v>
      </c>
      <c r="AX94" s="53">
        <f t="shared" si="7"/>
        <v>1</v>
      </c>
      <c r="AY94" s="53">
        <f t="shared" si="7"/>
        <v>1</v>
      </c>
      <c r="AZ94" s="53">
        <f t="shared" si="7"/>
        <v>1</v>
      </c>
      <c r="BA94" s="53">
        <f t="shared" si="7"/>
        <v>1</v>
      </c>
      <c r="BB94" s="53">
        <f t="shared" si="7"/>
        <v>1</v>
      </c>
      <c r="BC94" s="53">
        <f t="shared" si="7"/>
        <v>1</v>
      </c>
      <c r="BD94" s="170">
        <f t="shared" si="8"/>
        <v>1</v>
      </c>
      <c r="BE94" s="53">
        <f t="shared" si="8"/>
        <v>1</v>
      </c>
      <c r="BF94" s="53">
        <f t="shared" si="8"/>
        <v>1</v>
      </c>
      <c r="BG94" s="53">
        <f t="shared" si="8"/>
        <v>1</v>
      </c>
      <c r="BH94" s="53">
        <f t="shared" si="8"/>
        <v>0</v>
      </c>
      <c r="BI94" s="53">
        <f t="shared" si="8"/>
        <v>0</v>
      </c>
      <c r="BJ94" s="53">
        <f t="shared" si="8"/>
        <v>0</v>
      </c>
      <c r="BK94" s="53">
        <f t="shared" si="8"/>
        <v>0</v>
      </c>
      <c r="BL94" s="53">
        <f t="shared" si="8"/>
        <v>0</v>
      </c>
      <c r="BM94" s="53">
        <f t="shared" si="8"/>
        <v>0</v>
      </c>
      <c r="BN94" s="53">
        <f t="shared" si="8"/>
        <v>0</v>
      </c>
      <c r="BO94" s="53">
        <f t="shared" si="8"/>
        <v>0</v>
      </c>
      <c r="BP94" s="53">
        <f t="shared" si="9"/>
        <v>0</v>
      </c>
      <c r="BQ94" s="53">
        <f t="shared" si="9"/>
        <v>0</v>
      </c>
      <c r="BR94" s="53">
        <f t="shared" si="9"/>
        <v>0</v>
      </c>
      <c r="BS94" s="53">
        <f t="shared" si="9"/>
        <v>0</v>
      </c>
      <c r="BT94" s="53">
        <f t="shared" si="9"/>
        <v>0</v>
      </c>
      <c r="BU94" s="53">
        <f t="shared" si="9"/>
        <v>0</v>
      </c>
      <c r="BV94" s="53">
        <f t="shared" si="9"/>
        <v>0</v>
      </c>
      <c r="BW94" s="53">
        <f t="shared" si="9"/>
        <v>0</v>
      </c>
      <c r="BX94" s="53">
        <f t="shared" si="9"/>
        <v>0</v>
      </c>
      <c r="BY94" s="53">
        <f t="shared" si="9"/>
        <v>0</v>
      </c>
      <c r="BZ94" s="53">
        <f t="shared" si="9"/>
        <v>0</v>
      </c>
      <c r="CA94" s="53">
        <f t="shared" si="9"/>
        <v>0</v>
      </c>
    </row>
    <row r="95" spans="2:79" x14ac:dyDescent="0.35">
      <c r="B95" s="373">
        <v>37</v>
      </c>
      <c r="C95" s="374"/>
      <c r="D95" s="374"/>
      <c r="E95" s="374"/>
      <c r="F95" s="374"/>
      <c r="G95" s="375"/>
      <c r="H95" s="53">
        <f t="shared" si="5"/>
        <v>0</v>
      </c>
      <c r="I95" s="53">
        <f t="shared" si="5"/>
        <v>0</v>
      </c>
      <c r="J95" s="53">
        <f t="shared" si="5"/>
        <v>0</v>
      </c>
      <c r="K95" s="53">
        <f t="shared" si="5"/>
        <v>0</v>
      </c>
      <c r="L95" s="53">
        <f t="shared" si="5"/>
        <v>0</v>
      </c>
      <c r="M95" s="53">
        <f t="shared" si="5"/>
        <v>0</v>
      </c>
      <c r="N95" s="53">
        <f t="shared" si="5"/>
        <v>0</v>
      </c>
      <c r="O95" s="53">
        <f t="shared" si="5"/>
        <v>0</v>
      </c>
      <c r="P95" s="53">
        <f t="shared" si="5"/>
        <v>0</v>
      </c>
      <c r="Q95" s="53">
        <f t="shared" si="5"/>
        <v>0</v>
      </c>
      <c r="R95" s="53">
        <f t="shared" si="5"/>
        <v>0</v>
      </c>
      <c r="S95" s="53">
        <f t="shared" si="5"/>
        <v>0</v>
      </c>
      <c r="T95" s="53">
        <f t="shared" si="5"/>
        <v>0</v>
      </c>
      <c r="U95" s="53">
        <f t="shared" si="5"/>
        <v>0</v>
      </c>
      <c r="V95" s="53">
        <f t="shared" si="5"/>
        <v>0</v>
      </c>
      <c r="W95" s="53">
        <f t="shared" ref="R95:AG98" si="10">COUNTIF(W$5:W$65,$B95)</f>
        <v>0</v>
      </c>
      <c r="X95" s="53">
        <f t="shared" si="10"/>
        <v>0</v>
      </c>
      <c r="Y95" s="53">
        <f t="shared" si="10"/>
        <v>0</v>
      </c>
      <c r="Z95" s="53">
        <f t="shared" si="10"/>
        <v>0</v>
      </c>
      <c r="AA95" s="53">
        <f t="shared" si="10"/>
        <v>0</v>
      </c>
      <c r="AB95" s="53">
        <f t="shared" si="6"/>
        <v>0</v>
      </c>
      <c r="AC95" s="53">
        <f t="shared" si="6"/>
        <v>0</v>
      </c>
      <c r="AD95" s="53">
        <f t="shared" si="6"/>
        <v>0</v>
      </c>
      <c r="AE95" s="53">
        <f t="shared" si="6"/>
        <v>0</v>
      </c>
      <c r="AF95" s="53">
        <f t="shared" si="6"/>
        <v>0</v>
      </c>
      <c r="AG95" s="53">
        <f t="shared" si="6"/>
        <v>0</v>
      </c>
      <c r="AH95" s="53">
        <f t="shared" si="6"/>
        <v>0</v>
      </c>
      <c r="AI95" s="53">
        <f t="shared" si="6"/>
        <v>0</v>
      </c>
      <c r="AJ95" s="53">
        <f t="shared" si="6"/>
        <v>1</v>
      </c>
      <c r="AK95" s="53">
        <f t="shared" si="6"/>
        <v>1</v>
      </c>
      <c r="AL95" s="53">
        <f t="shared" si="6"/>
        <v>1</v>
      </c>
      <c r="AM95" s="53">
        <f t="shared" si="6"/>
        <v>1</v>
      </c>
      <c r="AN95" s="53">
        <f t="shared" si="7"/>
        <v>1</v>
      </c>
      <c r="AO95" s="53">
        <f t="shared" si="7"/>
        <v>1</v>
      </c>
      <c r="AP95" s="53">
        <f t="shared" si="7"/>
        <v>1</v>
      </c>
      <c r="AQ95" s="53">
        <f t="shared" si="7"/>
        <v>1</v>
      </c>
      <c r="AR95" s="53">
        <f t="shared" si="7"/>
        <v>0</v>
      </c>
      <c r="AS95" s="53">
        <f t="shared" si="7"/>
        <v>0</v>
      </c>
      <c r="AT95" s="53">
        <f t="shared" si="7"/>
        <v>0</v>
      </c>
      <c r="AU95" s="53">
        <f t="shared" si="7"/>
        <v>0</v>
      </c>
      <c r="AV95" s="53">
        <f t="shared" si="7"/>
        <v>1</v>
      </c>
      <c r="AW95" s="53">
        <f t="shared" si="7"/>
        <v>1</v>
      </c>
      <c r="AX95" s="53">
        <f t="shared" si="7"/>
        <v>1</v>
      </c>
      <c r="AY95" s="53">
        <f t="shared" si="7"/>
        <v>1</v>
      </c>
      <c r="AZ95" s="53">
        <f t="shared" si="7"/>
        <v>1</v>
      </c>
      <c r="BA95" s="53">
        <f t="shared" si="7"/>
        <v>1</v>
      </c>
      <c r="BB95" s="53">
        <f t="shared" si="7"/>
        <v>1</v>
      </c>
      <c r="BC95" s="53">
        <f t="shared" ref="BC95:BE95" si="11">COUNTIF(BC$5:BC$65,$B95)</f>
        <v>1</v>
      </c>
      <c r="BD95" s="170">
        <f t="shared" si="11"/>
        <v>1</v>
      </c>
      <c r="BE95" s="53">
        <f t="shared" si="11"/>
        <v>1</v>
      </c>
      <c r="BF95" s="53">
        <f t="shared" si="8"/>
        <v>1</v>
      </c>
      <c r="BG95" s="53">
        <f t="shared" si="8"/>
        <v>1</v>
      </c>
      <c r="BH95" s="53">
        <f t="shared" si="8"/>
        <v>0</v>
      </c>
      <c r="BI95" s="53">
        <f t="shared" si="8"/>
        <v>0</v>
      </c>
      <c r="BJ95" s="53">
        <f t="shared" si="8"/>
        <v>0</v>
      </c>
      <c r="BK95" s="53">
        <f t="shared" si="8"/>
        <v>0</v>
      </c>
      <c r="BL95" s="53">
        <f t="shared" si="8"/>
        <v>0</v>
      </c>
      <c r="BM95" s="53">
        <f t="shared" si="8"/>
        <v>0</v>
      </c>
      <c r="BN95" s="53">
        <f t="shared" si="8"/>
        <v>0</v>
      </c>
      <c r="BO95" s="53">
        <f t="shared" si="8"/>
        <v>0</v>
      </c>
      <c r="BP95" s="53">
        <f t="shared" si="9"/>
        <v>0</v>
      </c>
      <c r="BQ95" s="53">
        <f t="shared" si="9"/>
        <v>0</v>
      </c>
      <c r="BR95" s="53">
        <f t="shared" si="9"/>
        <v>0</v>
      </c>
      <c r="BS95" s="53">
        <f t="shared" si="9"/>
        <v>0</v>
      </c>
      <c r="BT95" s="53">
        <f t="shared" si="9"/>
        <v>0</v>
      </c>
      <c r="BU95" s="53">
        <f t="shared" si="9"/>
        <v>0</v>
      </c>
      <c r="BV95" s="53">
        <f t="shared" si="9"/>
        <v>0</v>
      </c>
      <c r="BW95" s="53">
        <f t="shared" si="9"/>
        <v>0</v>
      </c>
      <c r="BX95" s="53">
        <f t="shared" si="9"/>
        <v>0</v>
      </c>
      <c r="BY95" s="53">
        <f t="shared" si="9"/>
        <v>0</v>
      </c>
      <c r="BZ95" s="53">
        <f t="shared" si="9"/>
        <v>0</v>
      </c>
      <c r="CA95" s="53">
        <f t="shared" si="9"/>
        <v>0</v>
      </c>
    </row>
    <row r="96" spans="2:79" x14ac:dyDescent="0.35">
      <c r="B96" s="373">
        <v>36</v>
      </c>
      <c r="C96" s="374"/>
      <c r="D96" s="374"/>
      <c r="E96" s="374"/>
      <c r="F96" s="374"/>
      <c r="G96" s="375"/>
      <c r="H96" s="53">
        <f t="shared" ref="H96:Q98" si="12">COUNTIF(H$5:H$65,$B96)</f>
        <v>0</v>
      </c>
      <c r="I96" s="53">
        <f t="shared" si="12"/>
        <v>0</v>
      </c>
      <c r="J96" s="53">
        <f t="shared" si="12"/>
        <v>0</v>
      </c>
      <c r="K96" s="53">
        <f t="shared" si="12"/>
        <v>0</v>
      </c>
      <c r="L96" s="53">
        <f t="shared" si="12"/>
        <v>0</v>
      </c>
      <c r="M96" s="53">
        <f t="shared" si="12"/>
        <v>0</v>
      </c>
      <c r="N96" s="53">
        <f t="shared" si="12"/>
        <v>0</v>
      </c>
      <c r="O96" s="53">
        <f t="shared" si="12"/>
        <v>0</v>
      </c>
      <c r="P96" s="53">
        <f t="shared" si="12"/>
        <v>0</v>
      </c>
      <c r="Q96" s="53">
        <f t="shared" si="12"/>
        <v>0</v>
      </c>
      <c r="R96" s="53">
        <f t="shared" si="10"/>
        <v>0</v>
      </c>
      <c r="S96" s="53">
        <f t="shared" si="10"/>
        <v>0</v>
      </c>
      <c r="T96" s="53">
        <f t="shared" si="10"/>
        <v>0</v>
      </c>
      <c r="U96" s="53">
        <f t="shared" si="10"/>
        <v>0</v>
      </c>
      <c r="V96" s="53">
        <f t="shared" si="10"/>
        <v>0</v>
      </c>
      <c r="W96" s="53">
        <f t="shared" si="10"/>
        <v>0</v>
      </c>
      <c r="X96" s="53">
        <f t="shared" si="10"/>
        <v>0</v>
      </c>
      <c r="Y96" s="53">
        <f t="shared" si="10"/>
        <v>0</v>
      </c>
      <c r="Z96" s="53">
        <f t="shared" si="10"/>
        <v>0</v>
      </c>
      <c r="AA96" s="53">
        <f t="shared" si="10"/>
        <v>0</v>
      </c>
      <c r="AB96" s="53">
        <f t="shared" si="10"/>
        <v>0</v>
      </c>
      <c r="AC96" s="53">
        <f t="shared" si="10"/>
        <v>0</v>
      </c>
      <c r="AD96" s="53">
        <f t="shared" si="10"/>
        <v>0</v>
      </c>
      <c r="AE96" s="53">
        <f t="shared" si="10"/>
        <v>0</v>
      </c>
      <c r="AF96" s="53">
        <f t="shared" si="10"/>
        <v>0</v>
      </c>
      <c r="AG96" s="53">
        <f t="shared" si="10"/>
        <v>0</v>
      </c>
      <c r="AH96" s="53">
        <f t="shared" ref="AH96:AW98" si="13">COUNTIF(AH$5:AH$65,$B96)</f>
        <v>0</v>
      </c>
      <c r="AI96" s="53">
        <f t="shared" si="13"/>
        <v>0</v>
      </c>
      <c r="AJ96" s="53">
        <f t="shared" si="13"/>
        <v>0</v>
      </c>
      <c r="AK96" s="53">
        <f t="shared" si="13"/>
        <v>0</v>
      </c>
      <c r="AL96" s="53">
        <f t="shared" si="13"/>
        <v>0</v>
      </c>
      <c r="AM96" s="53">
        <f t="shared" si="13"/>
        <v>0</v>
      </c>
      <c r="AN96" s="53">
        <f t="shared" si="13"/>
        <v>0</v>
      </c>
      <c r="AO96" s="53">
        <f t="shared" si="13"/>
        <v>0</v>
      </c>
      <c r="AP96" s="53">
        <f t="shared" si="13"/>
        <v>0</v>
      </c>
      <c r="AQ96" s="53">
        <f t="shared" si="13"/>
        <v>0</v>
      </c>
      <c r="AR96" s="53">
        <f t="shared" si="13"/>
        <v>0</v>
      </c>
      <c r="AS96" s="53">
        <f t="shared" si="13"/>
        <v>0</v>
      </c>
      <c r="AT96" s="53">
        <f t="shared" si="13"/>
        <v>0</v>
      </c>
      <c r="AU96" s="53">
        <f t="shared" si="13"/>
        <v>0</v>
      </c>
      <c r="AV96" s="53">
        <f t="shared" si="13"/>
        <v>0</v>
      </c>
      <c r="AW96" s="53">
        <f t="shared" si="13"/>
        <v>0</v>
      </c>
      <c r="AX96" s="53">
        <f t="shared" ref="AX96:BM98" si="14">COUNTIF(AX$5:AX$65,$B96)</f>
        <v>0</v>
      </c>
      <c r="AY96" s="53">
        <f t="shared" si="14"/>
        <v>0</v>
      </c>
      <c r="AZ96" s="53">
        <f t="shared" si="14"/>
        <v>0</v>
      </c>
      <c r="BA96" s="53">
        <f t="shared" si="14"/>
        <v>0</v>
      </c>
      <c r="BB96" s="53">
        <f t="shared" si="14"/>
        <v>0</v>
      </c>
      <c r="BC96" s="53">
        <f t="shared" si="14"/>
        <v>0</v>
      </c>
      <c r="BD96" s="170">
        <f t="shared" si="14"/>
        <v>0</v>
      </c>
      <c r="BE96" s="53">
        <f t="shared" si="14"/>
        <v>0</v>
      </c>
      <c r="BF96" s="53">
        <f t="shared" si="14"/>
        <v>0</v>
      </c>
      <c r="BG96" s="53">
        <f t="shared" si="14"/>
        <v>0</v>
      </c>
      <c r="BH96" s="53">
        <f t="shared" si="14"/>
        <v>0</v>
      </c>
      <c r="BI96" s="53">
        <f t="shared" si="14"/>
        <v>0</v>
      </c>
      <c r="BJ96" s="53">
        <f t="shared" si="14"/>
        <v>0</v>
      </c>
      <c r="BK96" s="53">
        <f t="shared" si="14"/>
        <v>0</v>
      </c>
      <c r="BL96" s="53">
        <f t="shared" si="14"/>
        <v>0</v>
      </c>
      <c r="BM96" s="53">
        <f t="shared" si="14"/>
        <v>0</v>
      </c>
      <c r="BN96" s="53">
        <f t="shared" ref="BN96:CA98" si="15">COUNTIF(BN$5:BN$65,$B96)</f>
        <v>0</v>
      </c>
      <c r="BO96" s="53">
        <f t="shared" si="15"/>
        <v>0</v>
      </c>
      <c r="BP96" s="53">
        <f t="shared" si="15"/>
        <v>0</v>
      </c>
      <c r="BQ96" s="53">
        <f t="shared" si="15"/>
        <v>0</v>
      </c>
      <c r="BR96" s="53">
        <f t="shared" si="15"/>
        <v>0</v>
      </c>
      <c r="BS96" s="53">
        <f t="shared" si="15"/>
        <v>0</v>
      </c>
      <c r="BT96" s="53">
        <f t="shared" si="15"/>
        <v>0</v>
      </c>
      <c r="BU96" s="53">
        <f t="shared" si="15"/>
        <v>0</v>
      </c>
      <c r="BV96" s="53">
        <f t="shared" si="15"/>
        <v>0</v>
      </c>
      <c r="BW96" s="53">
        <f t="shared" si="15"/>
        <v>0</v>
      </c>
      <c r="BX96" s="53">
        <f t="shared" si="15"/>
        <v>0</v>
      </c>
      <c r="BY96" s="53">
        <f t="shared" si="15"/>
        <v>0</v>
      </c>
      <c r="BZ96" s="53">
        <f t="shared" si="15"/>
        <v>0</v>
      </c>
      <c r="CA96" s="53">
        <f t="shared" si="15"/>
        <v>0</v>
      </c>
    </row>
    <row r="97" spans="2:79" x14ac:dyDescent="0.35">
      <c r="B97" s="376" t="s">
        <v>26</v>
      </c>
      <c r="C97" s="377"/>
      <c r="D97" s="377"/>
      <c r="E97" s="377"/>
      <c r="F97" s="377"/>
      <c r="G97" s="378"/>
      <c r="H97" s="53">
        <f t="shared" si="12"/>
        <v>0</v>
      </c>
      <c r="I97" s="53">
        <f t="shared" si="12"/>
        <v>4</v>
      </c>
      <c r="J97" s="53">
        <f t="shared" si="12"/>
        <v>4</v>
      </c>
      <c r="K97" s="53">
        <f t="shared" si="12"/>
        <v>4</v>
      </c>
      <c r="L97" s="53">
        <f t="shared" si="12"/>
        <v>4</v>
      </c>
      <c r="M97" s="53">
        <f t="shared" si="12"/>
        <v>4</v>
      </c>
      <c r="N97" s="53">
        <f t="shared" si="12"/>
        <v>9</v>
      </c>
      <c r="O97" s="53">
        <f t="shared" si="12"/>
        <v>9</v>
      </c>
      <c r="P97" s="53">
        <f t="shared" si="12"/>
        <v>9</v>
      </c>
      <c r="Q97" s="53">
        <f t="shared" si="12"/>
        <v>9</v>
      </c>
      <c r="R97" s="53">
        <f t="shared" si="10"/>
        <v>9</v>
      </c>
      <c r="S97" s="53">
        <f t="shared" si="10"/>
        <v>9</v>
      </c>
      <c r="T97" s="53">
        <f t="shared" si="10"/>
        <v>12</v>
      </c>
      <c r="U97" s="53">
        <f t="shared" si="10"/>
        <v>12</v>
      </c>
      <c r="V97" s="53">
        <f t="shared" si="10"/>
        <v>12</v>
      </c>
      <c r="W97" s="53">
        <f t="shared" si="10"/>
        <v>19</v>
      </c>
      <c r="X97" s="53">
        <f t="shared" si="10"/>
        <v>14</v>
      </c>
      <c r="Y97" s="53">
        <f t="shared" si="10"/>
        <v>14</v>
      </c>
      <c r="Z97" s="53">
        <f t="shared" si="10"/>
        <v>14</v>
      </c>
      <c r="AA97" s="53">
        <f t="shared" si="10"/>
        <v>19</v>
      </c>
      <c r="AB97" s="53">
        <f t="shared" si="10"/>
        <v>13</v>
      </c>
      <c r="AC97" s="53">
        <f t="shared" si="10"/>
        <v>13</v>
      </c>
      <c r="AD97" s="53">
        <f t="shared" si="10"/>
        <v>13</v>
      </c>
      <c r="AE97" s="53">
        <f t="shared" si="10"/>
        <v>18</v>
      </c>
      <c r="AF97" s="53">
        <f t="shared" si="10"/>
        <v>17</v>
      </c>
      <c r="AG97" s="53">
        <f t="shared" si="10"/>
        <v>21</v>
      </c>
      <c r="AH97" s="53">
        <f t="shared" si="13"/>
        <v>21</v>
      </c>
      <c r="AI97" s="53">
        <f t="shared" si="13"/>
        <v>20</v>
      </c>
      <c r="AJ97" s="53">
        <f t="shared" si="13"/>
        <v>19</v>
      </c>
      <c r="AK97" s="53">
        <f t="shared" si="13"/>
        <v>19</v>
      </c>
      <c r="AL97" s="53">
        <f t="shared" si="13"/>
        <v>19</v>
      </c>
      <c r="AM97" s="53">
        <f t="shared" si="13"/>
        <v>26</v>
      </c>
      <c r="AN97" s="53">
        <f t="shared" si="13"/>
        <v>21</v>
      </c>
      <c r="AO97" s="53">
        <f t="shared" si="13"/>
        <v>25</v>
      </c>
      <c r="AP97" s="53">
        <f t="shared" si="13"/>
        <v>25</v>
      </c>
      <c r="AQ97" s="53">
        <f t="shared" si="13"/>
        <v>21</v>
      </c>
      <c r="AR97" s="53">
        <f t="shared" si="13"/>
        <v>11</v>
      </c>
      <c r="AS97" s="53">
        <f t="shared" si="13"/>
        <v>12</v>
      </c>
      <c r="AT97" s="53">
        <f t="shared" si="13"/>
        <v>12</v>
      </c>
      <c r="AU97" s="53">
        <f t="shared" si="13"/>
        <v>27</v>
      </c>
      <c r="AV97" s="53">
        <f t="shared" si="13"/>
        <v>6</v>
      </c>
      <c r="AW97" s="53">
        <f t="shared" si="13"/>
        <v>12</v>
      </c>
      <c r="AX97" s="53">
        <f t="shared" si="14"/>
        <v>12</v>
      </c>
      <c r="AY97" s="53">
        <f t="shared" si="14"/>
        <v>14</v>
      </c>
      <c r="AZ97" s="53">
        <f t="shared" si="14"/>
        <v>8</v>
      </c>
      <c r="BA97" s="53">
        <f t="shared" si="14"/>
        <v>8</v>
      </c>
      <c r="BB97" s="53">
        <f t="shared" si="14"/>
        <v>8</v>
      </c>
      <c r="BC97" s="53">
        <f t="shared" si="14"/>
        <v>8</v>
      </c>
      <c r="BD97" s="170">
        <f t="shared" si="14"/>
        <v>8</v>
      </c>
      <c r="BE97" s="53">
        <f t="shared" si="14"/>
        <v>8</v>
      </c>
      <c r="BF97" s="53">
        <f t="shared" si="14"/>
        <v>8</v>
      </c>
      <c r="BG97" s="53">
        <f t="shared" si="14"/>
        <v>8</v>
      </c>
      <c r="BH97" s="53">
        <f t="shared" si="14"/>
        <v>0</v>
      </c>
      <c r="BI97" s="53">
        <f t="shared" si="14"/>
        <v>0</v>
      </c>
      <c r="BJ97" s="53">
        <f t="shared" si="14"/>
        <v>0</v>
      </c>
      <c r="BK97" s="53">
        <f t="shared" si="14"/>
        <v>11</v>
      </c>
      <c r="BL97" s="53">
        <f t="shared" si="14"/>
        <v>11</v>
      </c>
      <c r="BM97" s="53">
        <f t="shared" si="14"/>
        <v>11</v>
      </c>
      <c r="BN97" s="53">
        <f t="shared" si="15"/>
        <v>11</v>
      </c>
      <c r="BO97" s="53">
        <f t="shared" si="15"/>
        <v>0</v>
      </c>
      <c r="BP97" s="53">
        <f t="shared" si="15"/>
        <v>0</v>
      </c>
      <c r="BQ97" s="53">
        <f t="shared" si="15"/>
        <v>0</v>
      </c>
      <c r="BR97" s="53">
        <f t="shared" si="15"/>
        <v>0</v>
      </c>
      <c r="BS97" s="53">
        <f t="shared" si="15"/>
        <v>0</v>
      </c>
      <c r="BT97" s="53">
        <f t="shared" si="15"/>
        <v>0</v>
      </c>
      <c r="BU97" s="53">
        <f t="shared" si="15"/>
        <v>0</v>
      </c>
      <c r="BV97" s="53">
        <f t="shared" si="15"/>
        <v>0</v>
      </c>
      <c r="BW97" s="53">
        <f t="shared" si="15"/>
        <v>0</v>
      </c>
      <c r="BX97" s="53">
        <f t="shared" si="15"/>
        <v>0</v>
      </c>
      <c r="BY97" s="53">
        <f t="shared" si="15"/>
        <v>0</v>
      </c>
      <c r="BZ97" s="53">
        <f t="shared" si="15"/>
        <v>0</v>
      </c>
      <c r="CA97" s="53">
        <f t="shared" si="15"/>
        <v>0</v>
      </c>
    </row>
    <row r="98" spans="2:79" x14ac:dyDescent="0.35">
      <c r="B98" s="379" t="s">
        <v>27</v>
      </c>
      <c r="C98" s="380"/>
      <c r="D98" s="380"/>
      <c r="E98" s="380"/>
      <c r="F98" s="380"/>
      <c r="G98" s="381"/>
      <c r="H98" s="53">
        <f t="shared" si="12"/>
        <v>0</v>
      </c>
      <c r="I98" s="53">
        <f t="shared" si="12"/>
        <v>0</v>
      </c>
      <c r="J98" s="53">
        <f t="shared" si="12"/>
        <v>0</v>
      </c>
      <c r="K98" s="53">
        <f t="shared" si="12"/>
        <v>0</v>
      </c>
      <c r="L98" s="53">
        <f t="shared" si="12"/>
        <v>0</v>
      </c>
      <c r="M98" s="53">
        <f t="shared" si="12"/>
        <v>0</v>
      </c>
      <c r="N98" s="53">
        <f t="shared" si="12"/>
        <v>0</v>
      </c>
      <c r="O98" s="53">
        <f t="shared" si="12"/>
        <v>0</v>
      </c>
      <c r="P98" s="53">
        <f t="shared" si="12"/>
        <v>0</v>
      </c>
      <c r="Q98" s="53">
        <f t="shared" si="12"/>
        <v>0</v>
      </c>
      <c r="R98" s="53">
        <f t="shared" si="10"/>
        <v>0</v>
      </c>
      <c r="S98" s="53">
        <f t="shared" si="10"/>
        <v>0</v>
      </c>
      <c r="T98" s="53">
        <f t="shared" si="10"/>
        <v>0</v>
      </c>
      <c r="U98" s="53">
        <f t="shared" si="10"/>
        <v>0</v>
      </c>
      <c r="V98" s="53">
        <f t="shared" si="10"/>
        <v>0</v>
      </c>
      <c r="W98" s="53">
        <f t="shared" si="10"/>
        <v>0</v>
      </c>
      <c r="X98" s="53">
        <f t="shared" si="10"/>
        <v>0</v>
      </c>
      <c r="Y98" s="53">
        <f t="shared" si="10"/>
        <v>0</v>
      </c>
      <c r="Z98" s="53">
        <f t="shared" si="10"/>
        <v>0</v>
      </c>
      <c r="AA98" s="53">
        <f t="shared" si="10"/>
        <v>0</v>
      </c>
      <c r="AB98" s="53">
        <f t="shared" si="10"/>
        <v>0</v>
      </c>
      <c r="AC98" s="53">
        <f t="shared" si="10"/>
        <v>0</v>
      </c>
      <c r="AD98" s="53">
        <f t="shared" si="10"/>
        <v>0</v>
      </c>
      <c r="AE98" s="53">
        <f t="shared" si="10"/>
        <v>0</v>
      </c>
      <c r="AF98" s="53">
        <f t="shared" si="10"/>
        <v>0</v>
      </c>
      <c r="AG98" s="53">
        <f t="shared" si="10"/>
        <v>0</v>
      </c>
      <c r="AH98" s="53">
        <f t="shared" si="13"/>
        <v>0</v>
      </c>
      <c r="AI98" s="53">
        <f t="shared" si="13"/>
        <v>0</v>
      </c>
      <c r="AJ98" s="53">
        <f t="shared" si="13"/>
        <v>0</v>
      </c>
      <c r="AK98" s="53">
        <f t="shared" si="13"/>
        <v>0</v>
      </c>
      <c r="AL98" s="53">
        <f t="shared" si="13"/>
        <v>0</v>
      </c>
      <c r="AM98" s="53">
        <f t="shared" si="13"/>
        <v>0</v>
      </c>
      <c r="AN98" s="53">
        <f t="shared" si="13"/>
        <v>0</v>
      </c>
      <c r="AO98" s="53">
        <f t="shared" si="13"/>
        <v>0</v>
      </c>
      <c r="AP98" s="53">
        <f t="shared" si="13"/>
        <v>0</v>
      </c>
      <c r="AQ98" s="53">
        <f t="shared" si="13"/>
        <v>0</v>
      </c>
      <c r="AR98" s="53">
        <f t="shared" si="13"/>
        <v>0</v>
      </c>
      <c r="AS98" s="53">
        <f t="shared" si="13"/>
        <v>0</v>
      </c>
      <c r="AT98" s="53">
        <f t="shared" si="13"/>
        <v>0</v>
      </c>
      <c r="AU98" s="53">
        <f t="shared" si="13"/>
        <v>0</v>
      </c>
      <c r="AV98" s="53">
        <f t="shared" si="13"/>
        <v>0</v>
      </c>
      <c r="AW98" s="53">
        <f t="shared" si="13"/>
        <v>0</v>
      </c>
      <c r="AX98" s="53">
        <f t="shared" si="14"/>
        <v>0</v>
      </c>
      <c r="AY98" s="53">
        <f t="shared" si="14"/>
        <v>0</v>
      </c>
      <c r="AZ98" s="53">
        <f t="shared" si="14"/>
        <v>0</v>
      </c>
      <c r="BA98" s="53">
        <f t="shared" si="14"/>
        <v>0</v>
      </c>
      <c r="BB98" s="53">
        <f t="shared" si="14"/>
        <v>0</v>
      </c>
      <c r="BC98" s="53">
        <f t="shared" si="14"/>
        <v>0</v>
      </c>
      <c r="BD98" s="170">
        <f t="shared" si="14"/>
        <v>0</v>
      </c>
      <c r="BE98" s="53">
        <f t="shared" si="14"/>
        <v>0</v>
      </c>
      <c r="BF98" s="53">
        <f t="shared" si="14"/>
        <v>0</v>
      </c>
      <c r="BG98" s="53">
        <f t="shared" si="14"/>
        <v>0</v>
      </c>
      <c r="BH98" s="53">
        <f t="shared" si="14"/>
        <v>0</v>
      </c>
      <c r="BI98" s="53">
        <f t="shared" si="14"/>
        <v>0</v>
      </c>
      <c r="BJ98" s="53">
        <f t="shared" si="14"/>
        <v>0</v>
      </c>
      <c r="BK98" s="53">
        <f t="shared" si="14"/>
        <v>0</v>
      </c>
      <c r="BL98" s="53">
        <f t="shared" si="14"/>
        <v>0</v>
      </c>
      <c r="BM98" s="53">
        <f t="shared" si="14"/>
        <v>0</v>
      </c>
      <c r="BN98" s="53">
        <f t="shared" si="15"/>
        <v>0</v>
      </c>
      <c r="BO98" s="53">
        <f t="shared" si="15"/>
        <v>0</v>
      </c>
      <c r="BP98" s="53">
        <f t="shared" si="15"/>
        <v>0</v>
      </c>
      <c r="BQ98" s="53">
        <f t="shared" si="15"/>
        <v>0</v>
      </c>
      <c r="BR98" s="53">
        <f t="shared" si="15"/>
        <v>0</v>
      </c>
      <c r="BS98" s="53">
        <f t="shared" si="15"/>
        <v>0</v>
      </c>
      <c r="BT98" s="53">
        <f t="shared" si="15"/>
        <v>0</v>
      </c>
      <c r="BU98" s="53">
        <f t="shared" si="15"/>
        <v>0</v>
      </c>
      <c r="BV98" s="53">
        <f t="shared" si="15"/>
        <v>0</v>
      </c>
      <c r="BW98" s="53">
        <f t="shared" si="15"/>
        <v>0</v>
      </c>
      <c r="BX98" s="53">
        <f t="shared" si="15"/>
        <v>0</v>
      </c>
      <c r="BY98" s="53">
        <f t="shared" si="15"/>
        <v>0</v>
      </c>
      <c r="BZ98" s="53">
        <f t="shared" si="15"/>
        <v>0</v>
      </c>
      <c r="CA98" s="53">
        <f t="shared" si="15"/>
        <v>0</v>
      </c>
    </row>
    <row r="100" spans="2:79" x14ac:dyDescent="0.35">
      <c r="E100" s="326"/>
      <c r="F100" s="326"/>
    </row>
    <row r="101" spans="2:79" x14ac:dyDescent="0.35">
      <c r="E101" s="326"/>
      <c r="F101" s="326"/>
    </row>
    <row r="102" spans="2:79" x14ac:dyDescent="0.35">
      <c r="E102" s="326"/>
      <c r="F102" s="326"/>
    </row>
    <row r="103" spans="2:79" x14ac:dyDescent="0.35">
      <c r="E103" s="326"/>
      <c r="F103" s="326"/>
    </row>
    <row r="104" spans="2:79" x14ac:dyDescent="0.35">
      <c r="E104" s="326"/>
      <c r="F104" s="326"/>
    </row>
    <row r="105" spans="2:79" x14ac:dyDescent="0.35">
      <c r="E105" s="326"/>
      <c r="F105" s="326"/>
    </row>
    <row r="106" spans="2:79" x14ac:dyDescent="0.35">
      <c r="E106" s="326"/>
      <c r="F106" s="326"/>
    </row>
    <row r="107" spans="2:79" x14ac:dyDescent="0.35">
      <c r="E107" s="326"/>
      <c r="F107" s="326"/>
    </row>
    <row r="108" spans="2:79" x14ac:dyDescent="0.35">
      <c r="E108" s="326"/>
      <c r="F108" s="326"/>
    </row>
    <row r="109" spans="2:79" x14ac:dyDescent="0.35">
      <c r="E109" s="326"/>
      <c r="F109" s="326"/>
    </row>
  </sheetData>
  <mergeCells count="347">
    <mergeCell ref="AA2:AQ2"/>
    <mergeCell ref="AV2:BB2"/>
    <mergeCell ref="BD2:BJ2"/>
    <mergeCell ref="CZ2:DB2"/>
    <mergeCell ref="DC2:DG2"/>
    <mergeCell ref="CF3:CM3"/>
    <mergeCell ref="CZ3:DB3"/>
    <mergeCell ref="DC3:DG3"/>
    <mergeCell ref="B1:F3"/>
    <mergeCell ref="G1:H1"/>
    <mergeCell ref="J1:K1"/>
    <mergeCell ref="M1:N1"/>
    <mergeCell ref="P1:Q1"/>
    <mergeCell ref="G2:H2"/>
    <mergeCell ref="J2:N2"/>
    <mergeCell ref="P2:S2"/>
    <mergeCell ref="AB4:AE4"/>
    <mergeCell ref="AF4:AI4"/>
    <mergeCell ref="AJ4:AM4"/>
    <mergeCell ref="AN4:AQ4"/>
    <mergeCell ref="AR4:AU4"/>
    <mergeCell ref="AV4:AY4"/>
    <mergeCell ref="E4:F4"/>
    <mergeCell ref="H4:K4"/>
    <mergeCell ref="L4:O4"/>
    <mergeCell ref="P4:S4"/>
    <mergeCell ref="T4:W4"/>
    <mergeCell ref="X4:AA4"/>
    <mergeCell ref="BX4:CA4"/>
    <mergeCell ref="CB4:CE4"/>
    <mergeCell ref="CF4:CI4"/>
    <mergeCell ref="CJ4:CM4"/>
    <mergeCell ref="CF5:CI5"/>
    <mergeCell ref="CJ5:CM5"/>
    <mergeCell ref="AZ4:BC4"/>
    <mergeCell ref="BD4:BG4"/>
    <mergeCell ref="BH4:BK4"/>
    <mergeCell ref="BL4:BO4"/>
    <mergeCell ref="BP4:BS4"/>
    <mergeCell ref="BT4:BW4"/>
    <mergeCell ref="CF8:CI8"/>
    <mergeCell ref="CJ8:CM8"/>
    <mergeCell ref="CN8:CS8"/>
    <mergeCell ref="CF9:CI9"/>
    <mergeCell ref="CJ9:CM9"/>
    <mergeCell ref="CN9:CS9"/>
    <mergeCell ref="CN5:CS5"/>
    <mergeCell ref="CF6:CI6"/>
    <mergeCell ref="CJ6:CM6"/>
    <mergeCell ref="CN6:CS6"/>
    <mergeCell ref="CF7:CI7"/>
    <mergeCell ref="CJ7:CM7"/>
    <mergeCell ref="CN7:CS7"/>
    <mergeCell ref="CF12:CI12"/>
    <mergeCell ref="CJ12:CM12"/>
    <mergeCell ref="CN12:CS12"/>
    <mergeCell ref="CF13:CI13"/>
    <mergeCell ref="CJ13:CM13"/>
    <mergeCell ref="CN13:CS13"/>
    <mergeCell ref="CF10:CI10"/>
    <mergeCell ref="CJ10:CM10"/>
    <mergeCell ref="CN10:CS10"/>
    <mergeCell ref="CF11:CI11"/>
    <mergeCell ref="CJ11:CM11"/>
    <mergeCell ref="CN11:CS11"/>
    <mergeCell ref="CF16:CI16"/>
    <mergeCell ref="CJ16:CM16"/>
    <mergeCell ref="CN16:CS16"/>
    <mergeCell ref="CF17:CI17"/>
    <mergeCell ref="CJ17:CM17"/>
    <mergeCell ref="CN17:CS17"/>
    <mergeCell ref="CF14:CI14"/>
    <mergeCell ref="CJ14:CM14"/>
    <mergeCell ref="CN14:CS14"/>
    <mergeCell ref="CF15:CI15"/>
    <mergeCell ref="CJ15:CM15"/>
    <mergeCell ref="CN15:CS15"/>
    <mergeCell ref="CF20:CI20"/>
    <mergeCell ref="CJ20:CM20"/>
    <mergeCell ref="CN20:CS20"/>
    <mergeCell ref="CF21:CI21"/>
    <mergeCell ref="CJ21:CM21"/>
    <mergeCell ref="CN21:CS21"/>
    <mergeCell ref="CF18:CI18"/>
    <mergeCell ref="CJ18:CM18"/>
    <mergeCell ref="CN18:CS18"/>
    <mergeCell ref="CF19:CI19"/>
    <mergeCell ref="CJ19:CM19"/>
    <mergeCell ref="CN19:CS19"/>
    <mergeCell ref="CF24:CI24"/>
    <mergeCell ref="CJ24:CM24"/>
    <mergeCell ref="CN24:CS24"/>
    <mergeCell ref="CF25:CI25"/>
    <mergeCell ref="CJ25:CM25"/>
    <mergeCell ref="CN25:CS25"/>
    <mergeCell ref="CF22:CI22"/>
    <mergeCell ref="CJ22:CM22"/>
    <mergeCell ref="CN22:CS22"/>
    <mergeCell ref="CF23:CI23"/>
    <mergeCell ref="CJ23:CM23"/>
    <mergeCell ref="CN23:CS23"/>
    <mergeCell ref="CF28:CI28"/>
    <mergeCell ref="CJ28:CM28"/>
    <mergeCell ref="CN28:CS28"/>
    <mergeCell ref="CF29:CI29"/>
    <mergeCell ref="CJ29:CM29"/>
    <mergeCell ref="CN29:CS29"/>
    <mergeCell ref="CF26:CI26"/>
    <mergeCell ref="CJ26:CM26"/>
    <mergeCell ref="CN26:CS26"/>
    <mergeCell ref="CF27:CI27"/>
    <mergeCell ref="CJ27:CM27"/>
    <mergeCell ref="CN27:CS27"/>
    <mergeCell ref="CF32:CI32"/>
    <mergeCell ref="CJ32:CM32"/>
    <mergeCell ref="CN32:CS32"/>
    <mergeCell ref="CF33:CI33"/>
    <mergeCell ref="CJ33:CM33"/>
    <mergeCell ref="CN33:CS33"/>
    <mergeCell ref="CF30:CI30"/>
    <mergeCell ref="CJ30:CM30"/>
    <mergeCell ref="CN30:CS30"/>
    <mergeCell ref="CF31:CI31"/>
    <mergeCell ref="CJ31:CM31"/>
    <mergeCell ref="CN31:CS31"/>
    <mergeCell ref="CF36:CI36"/>
    <mergeCell ref="CJ36:CM36"/>
    <mergeCell ref="CN36:CS36"/>
    <mergeCell ref="CF37:CI37"/>
    <mergeCell ref="CJ37:CM37"/>
    <mergeCell ref="CN37:CS37"/>
    <mergeCell ref="CF34:CI34"/>
    <mergeCell ref="CJ34:CM34"/>
    <mergeCell ref="CN34:CS34"/>
    <mergeCell ref="CF35:CI35"/>
    <mergeCell ref="CJ35:CM35"/>
    <mergeCell ref="CN35:CS35"/>
    <mergeCell ref="CF40:CI40"/>
    <mergeCell ref="CJ40:CM40"/>
    <mergeCell ref="CN40:CS40"/>
    <mergeCell ref="CF41:CI41"/>
    <mergeCell ref="CJ41:CM41"/>
    <mergeCell ref="CN41:CS41"/>
    <mergeCell ref="CF38:CI38"/>
    <mergeCell ref="CJ38:CM38"/>
    <mergeCell ref="CN38:CS38"/>
    <mergeCell ref="CF39:CI39"/>
    <mergeCell ref="CJ39:CM39"/>
    <mergeCell ref="CN39:CS39"/>
    <mergeCell ref="CF44:CI44"/>
    <mergeCell ref="CJ44:CM44"/>
    <mergeCell ref="CN44:CS44"/>
    <mergeCell ref="CF45:CI45"/>
    <mergeCell ref="CJ45:CM45"/>
    <mergeCell ref="CN45:CS45"/>
    <mergeCell ref="CF42:CI42"/>
    <mergeCell ref="CJ42:CM42"/>
    <mergeCell ref="CN42:CS42"/>
    <mergeCell ref="CF43:CI43"/>
    <mergeCell ref="CJ43:CM43"/>
    <mergeCell ref="CN43:CS43"/>
    <mergeCell ref="CF48:CI48"/>
    <mergeCell ref="CJ48:CM48"/>
    <mergeCell ref="CN48:CS48"/>
    <mergeCell ref="CF49:CI49"/>
    <mergeCell ref="CJ49:CM49"/>
    <mergeCell ref="CN49:CS49"/>
    <mergeCell ref="CF46:CI46"/>
    <mergeCell ref="CJ46:CM46"/>
    <mergeCell ref="CN46:CS46"/>
    <mergeCell ref="CF47:CI47"/>
    <mergeCell ref="CJ47:CM47"/>
    <mergeCell ref="CN47:CS47"/>
    <mergeCell ref="CF52:CI52"/>
    <mergeCell ref="CJ52:CM52"/>
    <mergeCell ref="CN52:CS52"/>
    <mergeCell ref="CF53:CI53"/>
    <mergeCell ref="CJ53:CM53"/>
    <mergeCell ref="CN53:CS53"/>
    <mergeCell ref="CF50:CI50"/>
    <mergeCell ref="CJ50:CM50"/>
    <mergeCell ref="CN50:CS50"/>
    <mergeCell ref="CF51:CI51"/>
    <mergeCell ref="CJ51:CM51"/>
    <mergeCell ref="CN51:CS51"/>
    <mergeCell ref="CF56:CI56"/>
    <mergeCell ref="CJ56:CM56"/>
    <mergeCell ref="CN56:CS56"/>
    <mergeCell ref="CF57:CI57"/>
    <mergeCell ref="CJ57:CM57"/>
    <mergeCell ref="CN57:CS57"/>
    <mergeCell ref="CF54:CI54"/>
    <mergeCell ref="CJ54:CM54"/>
    <mergeCell ref="CN54:CS54"/>
    <mergeCell ref="CF55:CI55"/>
    <mergeCell ref="CJ55:CM55"/>
    <mergeCell ref="CN55:CS55"/>
    <mergeCell ref="E62:F62"/>
    <mergeCell ref="H62:K62"/>
    <mergeCell ref="L62:O62"/>
    <mergeCell ref="P62:S62"/>
    <mergeCell ref="T62:W62"/>
    <mergeCell ref="CF58:CI58"/>
    <mergeCell ref="CJ58:CM58"/>
    <mergeCell ref="CN58:CS58"/>
    <mergeCell ref="CF59:CI59"/>
    <mergeCell ref="CJ59:CM59"/>
    <mergeCell ref="CN59:CS59"/>
    <mergeCell ref="X62:AA62"/>
    <mergeCell ref="AB62:AE62"/>
    <mergeCell ref="AF62:AI62"/>
    <mergeCell ref="AJ62:AM62"/>
    <mergeCell ref="AN62:AQ62"/>
    <mergeCell ref="AR62:AU62"/>
    <mergeCell ref="CF60:CI60"/>
    <mergeCell ref="CJ60:CM60"/>
    <mergeCell ref="CN60:CS60"/>
    <mergeCell ref="CF61:CM61"/>
    <mergeCell ref="CN61:CS61"/>
    <mergeCell ref="BT62:BW62"/>
    <mergeCell ref="BX62:CA62"/>
    <mergeCell ref="CB62:CE62"/>
    <mergeCell ref="CF62:CI62"/>
    <mergeCell ref="CJ62:CM62"/>
    <mergeCell ref="CN62:CS62"/>
    <mergeCell ref="AV62:AY62"/>
    <mergeCell ref="AZ62:BC62"/>
    <mergeCell ref="BD62:BG62"/>
    <mergeCell ref="BH62:BK62"/>
    <mergeCell ref="BL62:BO62"/>
    <mergeCell ref="BP62:BS62"/>
    <mergeCell ref="CF65:CI65"/>
    <mergeCell ref="CJ65:CM65"/>
    <mergeCell ref="CN65:CS65"/>
    <mergeCell ref="CF66:CI66"/>
    <mergeCell ref="CJ66:CM66"/>
    <mergeCell ref="CN66:CS66"/>
    <mergeCell ref="CF63:CI63"/>
    <mergeCell ref="CJ63:CM63"/>
    <mergeCell ref="CN63:CS63"/>
    <mergeCell ref="CF64:CI64"/>
    <mergeCell ref="CJ64:CM64"/>
    <mergeCell ref="CN64:CS64"/>
    <mergeCell ref="D68:G68"/>
    <mergeCell ref="I68:AE68"/>
    <mergeCell ref="AG68:BL68"/>
    <mergeCell ref="I69:AE69"/>
    <mergeCell ref="AG69:AL69"/>
    <mergeCell ref="AM69:AW69"/>
    <mergeCell ref="AX69:BC69"/>
    <mergeCell ref="BD69:BF69"/>
    <mergeCell ref="BG69:BI69"/>
    <mergeCell ref="BJ69:BL69"/>
    <mergeCell ref="BJ70:BL70"/>
    <mergeCell ref="I71:AE71"/>
    <mergeCell ref="AG71:AL71"/>
    <mergeCell ref="AM71:AW71"/>
    <mergeCell ref="AX71:BC71"/>
    <mergeCell ref="BD71:BF71"/>
    <mergeCell ref="BG71:BI71"/>
    <mergeCell ref="BJ71:BL71"/>
    <mergeCell ref="I70:AE70"/>
    <mergeCell ref="AG70:AL70"/>
    <mergeCell ref="AM70:AW70"/>
    <mergeCell ref="AX70:BC70"/>
    <mergeCell ref="BD70:BF70"/>
    <mergeCell ref="BG70:BI70"/>
    <mergeCell ref="BJ72:BL72"/>
    <mergeCell ref="I73:AE73"/>
    <mergeCell ref="AG73:AL73"/>
    <mergeCell ref="AM73:AW73"/>
    <mergeCell ref="AX73:BC73"/>
    <mergeCell ref="BD73:BF73"/>
    <mergeCell ref="BG73:BI73"/>
    <mergeCell ref="BJ73:BL73"/>
    <mergeCell ref="I72:AE72"/>
    <mergeCell ref="AG72:AL72"/>
    <mergeCell ref="AM72:AW72"/>
    <mergeCell ref="AX72:BC72"/>
    <mergeCell ref="BD72:BF72"/>
    <mergeCell ref="BG72:BI72"/>
    <mergeCell ref="BJ74:BL74"/>
    <mergeCell ref="I75:AE75"/>
    <mergeCell ref="AG75:AL75"/>
    <mergeCell ref="AM75:AW75"/>
    <mergeCell ref="AX75:BC75"/>
    <mergeCell ref="BD75:BF75"/>
    <mergeCell ref="BG75:BI75"/>
    <mergeCell ref="BJ75:BL75"/>
    <mergeCell ref="I74:AE74"/>
    <mergeCell ref="AG74:AL74"/>
    <mergeCell ref="AM74:AW74"/>
    <mergeCell ref="AX74:BC74"/>
    <mergeCell ref="BD74:BF74"/>
    <mergeCell ref="BG74:BI74"/>
    <mergeCell ref="BJ76:BL76"/>
    <mergeCell ref="I77:AE77"/>
    <mergeCell ref="AG77:AL77"/>
    <mergeCell ref="AM77:AW77"/>
    <mergeCell ref="AX77:BC77"/>
    <mergeCell ref="BD77:BF77"/>
    <mergeCell ref="BG77:BI77"/>
    <mergeCell ref="BJ77:BL77"/>
    <mergeCell ref="I76:AE76"/>
    <mergeCell ref="AG76:AL76"/>
    <mergeCell ref="AM76:AW76"/>
    <mergeCell ref="AX76:BC76"/>
    <mergeCell ref="BD76:BF76"/>
    <mergeCell ref="BG76:BI76"/>
    <mergeCell ref="BN77:BP77"/>
    <mergeCell ref="H79:K79"/>
    <mergeCell ref="L79:O79"/>
    <mergeCell ref="P79:S79"/>
    <mergeCell ref="T79:W79"/>
    <mergeCell ref="X79:AA79"/>
    <mergeCell ref="AB79:AE79"/>
    <mergeCell ref="AF79:AI79"/>
    <mergeCell ref="AJ79:AM79"/>
    <mergeCell ref="AN79:AQ79"/>
    <mergeCell ref="B83:G83"/>
    <mergeCell ref="B84:G84"/>
    <mergeCell ref="B85:G85"/>
    <mergeCell ref="B86:G86"/>
    <mergeCell ref="B87:G87"/>
    <mergeCell ref="B88:G88"/>
    <mergeCell ref="BP79:BS79"/>
    <mergeCell ref="BT79:BW79"/>
    <mergeCell ref="BX79:CA79"/>
    <mergeCell ref="B80:G80"/>
    <mergeCell ref="B81:G81"/>
    <mergeCell ref="B82:G82"/>
    <mergeCell ref="AR79:AU79"/>
    <mergeCell ref="AV79:AY79"/>
    <mergeCell ref="AZ79:BC79"/>
    <mergeCell ref="BD79:BG79"/>
    <mergeCell ref="BH79:BK79"/>
    <mergeCell ref="BL79:BO79"/>
    <mergeCell ref="B95:G95"/>
    <mergeCell ref="B96:G96"/>
    <mergeCell ref="B97:G97"/>
    <mergeCell ref="B98:G98"/>
    <mergeCell ref="B89:G89"/>
    <mergeCell ref="B90:G90"/>
    <mergeCell ref="B91:G91"/>
    <mergeCell ref="B92:G92"/>
    <mergeCell ref="B93:G93"/>
    <mergeCell ref="B94:G94"/>
  </mergeCells>
  <conditionalFormatting sqref="H80:CA98">
    <cfRule type="cellIs" dxfId="166" priority="35" operator="greaterThan">
      <formula>1</formula>
    </cfRule>
    <cfRule type="cellIs" dxfId="165" priority="36" operator="greaterThan">
      <formula>0</formula>
    </cfRule>
  </conditionalFormatting>
  <conditionalFormatting sqref="P2:S2">
    <cfRule type="cellIs" dxfId="164" priority="32" operator="greaterThan">
      <formula>3</formula>
    </cfRule>
    <cfRule type="cellIs" dxfId="163" priority="33" operator="between">
      <formula>-3</formula>
      <formula>3</formula>
    </cfRule>
    <cfRule type="cellIs" dxfId="162" priority="34" operator="lessThan">
      <formula>-3</formula>
    </cfRule>
  </conditionalFormatting>
  <conditionalFormatting sqref="D63:D66 D5:D60">
    <cfRule type="containsBlanks" dxfId="161" priority="25">
      <formula>LEN(TRIM(D5))=0</formula>
    </cfRule>
  </conditionalFormatting>
  <conditionalFormatting sqref="D5:D92">
    <cfRule type="duplicateValues" dxfId="160" priority="3"/>
  </conditionalFormatting>
  <conditionalFormatting sqref="H5:H60">
    <cfRule type="cellIs" dxfId="159" priority="27" operator="equal">
      <formula>"p"</formula>
    </cfRule>
    <cfRule type="cellIs" dxfId="158" priority="29" operator="equal">
      <formula>"i"</formula>
    </cfRule>
    <cfRule type="cellIs" dxfId="157" priority="30" operator="equal">
      <formula>"xc"</formula>
    </cfRule>
  </conditionalFormatting>
  <conditionalFormatting sqref="H5:CE60">
    <cfRule type="cellIs" dxfId="156" priority="21" operator="between">
      <formula>23</formula>
      <formula>24</formula>
    </cfRule>
    <cfRule type="cellIs" dxfId="155" priority="22" operator="between">
      <formula>10</formula>
      <formula>13</formula>
    </cfRule>
  </conditionalFormatting>
  <conditionalFormatting sqref="H5:CE80">
    <cfRule type="cellIs" dxfId="154" priority="15" operator="equal">
      <formula>"CC"</formula>
    </cfRule>
    <cfRule type="cellIs" dxfId="153" priority="16" operator="equal">
      <formula>"B"</formula>
    </cfRule>
    <cfRule type="cellIs" dxfId="152" priority="17" operator="equal">
      <formula>"Z"</formula>
    </cfRule>
    <cfRule type="cellIs" dxfId="151" priority="18" operator="equal">
      <formula>"A"</formula>
    </cfRule>
    <cfRule type="cellIs" dxfId="150" priority="19" operator="equal">
      <formula>"L"</formula>
    </cfRule>
    <cfRule type="cellIs" dxfId="149" priority="20" operator="equal">
      <formula>"F"</formula>
    </cfRule>
    <cfRule type="cellIs" dxfId="148" priority="24" operator="equal">
      <formula>"K"</formula>
    </cfRule>
  </conditionalFormatting>
  <conditionalFormatting sqref="D5:D60">
    <cfRule type="expression" dxfId="147" priority="26">
      <formula>$H5="p"</formula>
    </cfRule>
    <cfRule type="expression" dxfId="146" priority="28">
      <formula>$H5="i"</formula>
    </cfRule>
    <cfRule type="expression" dxfId="145" priority="31">
      <formula>$H5="XC"</formula>
    </cfRule>
  </conditionalFormatting>
  <conditionalFormatting sqref="I5:CE60">
    <cfRule type="cellIs" dxfId="144" priority="23" operator="between">
      <formula>14</formula>
      <formula>37</formula>
    </cfRule>
  </conditionalFormatting>
  <conditionalFormatting sqref="H5:CE66">
    <cfRule type="expression" dxfId="143" priority="1">
      <formula>AND(OR($H5="XC",$H5="P",$H5="I"),OR(H5="K",H5=24,H5=23,H5=10,H5=11,H5=12))</formula>
    </cfRule>
    <cfRule type="expression" dxfId="142" priority="2">
      <formula>AND(OR($D5="NORMA",$D5="SANDRINE",$D5="GIULIA",$D5="JULIANA",$D5="NATALIA",$D5="RITA",$D5="FATIMA",$D5="FATIHA",$D5="ISABEL",$D5="TAMI",$D5="MOHAMED"),OR(H5="K",H5=24,H5=23))</formula>
    </cfRule>
  </conditionalFormatting>
  <pageMargins left="0.25" right="0.25" top="0.75" bottom="0.75" header="0.3" footer="0.3"/>
  <pageSetup paperSize="9" scale="57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AfficherONGLETS.afficherONGLETS">
                <anchor moveWithCells="1" sizeWithCells="1">
                  <from>
                    <xdr:col>2</xdr:col>
                    <xdr:colOff>44450</xdr:colOff>
                    <xdr:row>130</xdr:row>
                    <xdr:rowOff>31750</xdr:rowOff>
                  </from>
                  <to>
                    <xdr:col>3</xdr:col>
                    <xdr:colOff>1003300</xdr:colOff>
                    <xdr:row>132</xdr:row>
                    <xdr:rowOff>107950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F718FC04-4CBB-4BB1-9E24-B0AEFD7D619E}">
            <xm:f>IF($E5&gt;stats!$N$35,$E5&lt;stats!$O$35)</xm:f>
            <x14:dxf>
              <fill>
                <patternFill>
                  <bgColor rgb="FF95B3D7"/>
                </patternFill>
              </fill>
            </x14:dxf>
          </x14:cfRule>
          <x14:cfRule type="expression" priority="5" id="{7BF3B567-B387-4ED6-8622-054E336CB4A9}">
            <xm:f>IF($E5&gt;stats!$N$34,$E5&lt;stats!$O$34)</xm:f>
            <x14:dxf>
              <fill>
                <patternFill>
                  <bgColor rgb="FFE4D5FB"/>
                </patternFill>
              </fill>
            </x14:dxf>
          </x14:cfRule>
          <x14:cfRule type="expression" priority="6" id="{E85DB3E2-8BE3-440B-AEBF-86C37689CA1A}">
            <xm:f>IF($E5&gt;stats!$N$33,$E5&lt;stats!$O$33)</xm:f>
            <x14:dxf>
              <fill>
                <patternFill>
                  <bgColor rgb="FFCCFFFF"/>
                </patternFill>
              </fill>
            </x14:dxf>
          </x14:cfRule>
          <x14:cfRule type="expression" priority="7" id="{3C3E6824-9E27-499F-9914-BF599A81015D}">
            <xm:f>IF($E5&gt;stats!$N$32,$E5&lt;stats!$O$32)</xm:f>
            <x14:dxf>
              <fill>
                <patternFill>
                  <bgColor rgb="FFFCD5B4"/>
                </patternFill>
              </fill>
            </x14:dxf>
          </x14:cfRule>
          <x14:cfRule type="expression" priority="8" id="{DA3D88FC-B7CF-47F6-806E-65C55C7C02D0}">
            <xm:f>IF($E5&gt;stats!$N$31,$E5&lt;stats!$O$31)</xm:f>
            <x14:dxf>
              <fill>
                <patternFill>
                  <bgColor rgb="FFCCFFCC"/>
                </patternFill>
              </fill>
            </x14:dxf>
          </x14:cfRule>
          <x14:cfRule type="expression" priority="9" id="{52BA92F9-F554-4B2F-AA5E-7FDC512A5BDF}">
            <xm:f>IF($E5&gt;stats!$N$30,$E5&lt;stats!$O$30)</xm:f>
            <x14:dxf>
              <fill>
                <patternFill>
                  <bgColor rgb="FFDDD9C4"/>
                </patternFill>
              </fill>
            </x14:dxf>
          </x14:cfRule>
          <x14:cfRule type="expression" priority="10" id="{5CC1F9EC-7299-49D8-9802-2662322EB63D}">
            <xm:f>IF($E5&gt;stats!$N$29,$E5&lt;stats!$O$29)</xm:f>
            <x14:dxf>
              <fill>
                <patternFill>
                  <bgColor rgb="FFFFE285"/>
                </patternFill>
              </fill>
            </x14:dxf>
          </x14:cfRule>
          <x14:cfRule type="expression" priority="11" id="{2327D933-C267-436F-B2C2-F3A93E1258A2}">
            <xm:f>IF($E5&gt;stats!$N$28,$E5&lt;stats!$O$28)</xm:f>
            <x14:dxf>
              <fill>
                <patternFill>
                  <bgColor rgb="FFFFFFCC"/>
                </patternFill>
              </fill>
            </x14:dxf>
          </x14:cfRule>
          <x14:cfRule type="expression" priority="12" id="{81B51A37-3AD0-47A2-B162-EE03C68EDD6E}">
            <xm:f>IF($E5&gt;stats!$N$27,$E5&lt;stats!$O$27)</xm:f>
            <x14:dxf>
              <fill>
                <patternFill>
                  <bgColor rgb="FFE4DFEC"/>
                </patternFill>
              </fill>
            </x14:dxf>
          </x14:cfRule>
          <x14:cfRule type="expression" priority="13" id="{C1CD040C-647F-4607-BFF3-8B3A909EED3A}">
            <xm:f>IF($E5&gt;stats!$N$26,$E5&lt;stats!$O$26)</xm:f>
            <x14:dxf>
              <fill>
                <patternFill>
                  <bgColor rgb="FFFFCCFF"/>
                </patternFill>
              </fill>
            </x14:dxf>
          </x14:cfRule>
          <x14:cfRule type="expression" priority="14" id="{301A5ACC-8B81-4A9B-9FE2-B8F5E141C0AA}">
            <xm:f>IF($E5&gt;stats!$N$25,$E5&lt;stats!$O$25)</xm:f>
            <x14:dxf>
              <fill>
                <patternFill>
                  <bgColor rgb="FFEBF1DE"/>
                </patternFill>
              </fill>
            </x14:dxf>
          </x14:cfRule>
          <xm:sqref>CF5:CM60 CF62:CM66 D5:G66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018819-06CC-45ED-8AF0-D47662ED9420}">
  <sheetPr codeName="Sheet19">
    <pageSetUpPr fitToPage="1"/>
  </sheetPr>
  <dimension ref="A1:FO109"/>
  <sheetViews>
    <sheetView showGridLines="0" zoomScaleNormal="100" workbookViewId="0">
      <pane ySplit="4" topLeftCell="A5" activePane="bottomLeft" state="frozen"/>
      <selection activeCell="BO34" sqref="BO34"/>
      <selection pane="bottomLeft" activeCell="AV7" sqref="AV7"/>
    </sheetView>
  </sheetViews>
  <sheetFormatPr defaultColWidth="9.1796875" defaultRowHeight="14.5" x14ac:dyDescent="0.35"/>
  <cols>
    <col min="1" max="1" width="9.1796875" style="49" hidden="1" customWidth="1"/>
    <col min="2" max="3" width="6.7265625" style="49" customWidth="1"/>
    <col min="4" max="4" width="20.7265625" style="49" customWidth="1"/>
    <col min="5" max="7" width="6.7265625" style="49" customWidth="1"/>
    <col min="8" max="102" width="2.7265625" style="49" customWidth="1"/>
    <col min="103" max="111" width="2.7265625" style="49" hidden="1" customWidth="1"/>
    <col min="112" max="16384" width="9.1796875" style="49"/>
  </cols>
  <sheetData>
    <row r="1" spans="1:171" ht="15" thickBot="1" x14ac:dyDescent="0.4">
      <c r="B1" s="462" t="s">
        <v>132</v>
      </c>
      <c r="C1" s="462"/>
      <c r="D1" s="462"/>
      <c r="E1" s="462"/>
      <c r="F1" s="462"/>
      <c r="G1" s="463" t="s">
        <v>66</v>
      </c>
      <c r="H1" s="463"/>
      <c r="J1" s="463" t="s">
        <v>0</v>
      </c>
      <c r="K1" s="463"/>
      <c r="M1" s="463"/>
      <c r="N1" s="463"/>
      <c r="P1" s="463" t="s">
        <v>1</v>
      </c>
      <c r="Q1" s="463"/>
    </row>
    <row r="2" spans="1:171" ht="24" thickBot="1" x14ac:dyDescent="0.6">
      <c r="B2" s="462"/>
      <c r="C2" s="462"/>
      <c r="D2" s="462"/>
      <c r="E2" s="462"/>
      <c r="F2" s="462"/>
      <c r="G2" s="464">
        <v>13.541666666666666</v>
      </c>
      <c r="H2" s="465"/>
      <c r="I2" s="51"/>
      <c r="J2" s="466">
        <f>SUM(B5:B80)</f>
        <v>27.583333333345472</v>
      </c>
      <c r="K2" s="467"/>
      <c r="L2" s="467"/>
      <c r="M2" s="467"/>
      <c r="N2" s="468"/>
      <c r="O2" s="50"/>
      <c r="P2" s="469">
        <f>CZ2-CZ3</f>
        <v>337.00000000029127</v>
      </c>
      <c r="Q2" s="470"/>
      <c r="R2" s="470"/>
      <c r="S2" s="471"/>
      <c r="T2" s="213"/>
      <c r="U2" s="213"/>
      <c r="V2" s="213"/>
      <c r="W2" s="213"/>
      <c r="X2" s="213"/>
      <c r="Y2" s="51"/>
      <c r="AA2" s="449" t="str">
        <f>stats!L6&amp;stats!M6&amp;stats!N1</f>
        <v>VENDREDI 14 FEVRIER</v>
      </c>
      <c r="AB2" s="450"/>
      <c r="AC2" s="450"/>
      <c r="AD2" s="450"/>
      <c r="AE2" s="450"/>
      <c r="AF2" s="450"/>
      <c r="AG2" s="450"/>
      <c r="AH2" s="450"/>
      <c r="AI2" s="450"/>
      <c r="AJ2" s="450"/>
      <c r="AK2" s="450"/>
      <c r="AL2" s="450"/>
      <c r="AM2" s="450"/>
      <c r="AN2" s="450"/>
      <c r="AO2" s="450"/>
      <c r="AP2" s="450"/>
      <c r="AQ2" s="451"/>
      <c r="AV2" s="452" t="str">
        <f>"EMT "&amp;[0]!EMTsem</f>
        <v>EMT 08H00</v>
      </c>
      <c r="AW2" s="453"/>
      <c r="AX2" s="453"/>
      <c r="AY2" s="453"/>
      <c r="AZ2" s="453"/>
      <c r="BA2" s="453"/>
      <c r="BB2" s="454"/>
      <c r="BD2" s="452" t="str">
        <f>[0]!POHsem</f>
        <v>10H00 - 19H00</v>
      </c>
      <c r="BE2" s="453"/>
      <c r="BF2" s="453"/>
      <c r="BG2" s="453"/>
      <c r="BH2" s="453"/>
      <c r="BI2" s="453"/>
      <c r="BJ2" s="454"/>
      <c r="CZ2" s="455">
        <f>J2*24</f>
        <v>662.00000000029127</v>
      </c>
      <c r="DA2" s="455"/>
      <c r="DB2" s="455"/>
      <c r="DC2" s="456" t="s">
        <v>0</v>
      </c>
      <c r="DD2" s="456"/>
      <c r="DE2" s="456"/>
      <c r="DF2" s="456"/>
      <c r="DG2" s="456"/>
    </row>
    <row r="3" spans="1:171" ht="19" customHeight="1" thickBot="1" x14ac:dyDescent="0.55000000000000004">
      <c r="B3" s="462"/>
      <c r="C3" s="462"/>
      <c r="D3" s="462"/>
      <c r="E3" s="462"/>
      <c r="F3" s="462"/>
      <c r="X3" s="51"/>
      <c r="CF3" s="457" t="s">
        <v>111</v>
      </c>
      <c r="CG3" s="458"/>
      <c r="CH3" s="458"/>
      <c r="CI3" s="458"/>
      <c r="CJ3" s="458"/>
      <c r="CK3" s="458"/>
      <c r="CL3" s="458"/>
      <c r="CM3" s="459"/>
      <c r="CZ3" s="460">
        <f>G2*24</f>
        <v>325</v>
      </c>
      <c r="DA3" s="460"/>
      <c r="DB3" s="460"/>
      <c r="DC3" s="461" t="s">
        <v>66</v>
      </c>
      <c r="DD3" s="461"/>
      <c r="DE3" s="461"/>
      <c r="DF3" s="461"/>
      <c r="DG3" s="461"/>
    </row>
    <row r="4" spans="1:171" ht="15" customHeight="1" thickBot="1" x14ac:dyDescent="0.4">
      <c r="B4" s="94"/>
      <c r="C4" s="350" t="s">
        <v>54</v>
      </c>
      <c r="D4" s="351" t="s">
        <v>2</v>
      </c>
      <c r="E4" s="433" t="s">
        <v>59</v>
      </c>
      <c r="F4" s="434"/>
      <c r="G4" s="352" t="s">
        <v>58</v>
      </c>
      <c r="H4" s="397" t="s">
        <v>3</v>
      </c>
      <c r="I4" s="398"/>
      <c r="J4" s="398"/>
      <c r="K4" s="399"/>
      <c r="L4" s="397" t="s">
        <v>4</v>
      </c>
      <c r="M4" s="398"/>
      <c r="N4" s="398"/>
      <c r="O4" s="399"/>
      <c r="P4" s="397" t="s">
        <v>5</v>
      </c>
      <c r="Q4" s="398"/>
      <c r="R4" s="398"/>
      <c r="S4" s="399"/>
      <c r="T4" s="397" t="s">
        <v>6</v>
      </c>
      <c r="U4" s="398"/>
      <c r="V4" s="398"/>
      <c r="W4" s="399"/>
      <c r="X4" s="397" t="s">
        <v>7</v>
      </c>
      <c r="Y4" s="398"/>
      <c r="Z4" s="398"/>
      <c r="AA4" s="399"/>
      <c r="AB4" s="397" t="s">
        <v>8</v>
      </c>
      <c r="AC4" s="398"/>
      <c r="AD4" s="398"/>
      <c r="AE4" s="399"/>
      <c r="AF4" s="397" t="s">
        <v>9</v>
      </c>
      <c r="AG4" s="398"/>
      <c r="AH4" s="398"/>
      <c r="AI4" s="399"/>
      <c r="AJ4" s="397" t="s">
        <v>10</v>
      </c>
      <c r="AK4" s="398"/>
      <c r="AL4" s="398"/>
      <c r="AM4" s="399"/>
      <c r="AN4" s="397" t="s">
        <v>11</v>
      </c>
      <c r="AO4" s="398"/>
      <c r="AP4" s="398"/>
      <c r="AQ4" s="399"/>
      <c r="AR4" s="397" t="s">
        <v>12</v>
      </c>
      <c r="AS4" s="398"/>
      <c r="AT4" s="398"/>
      <c r="AU4" s="399"/>
      <c r="AV4" s="397" t="s">
        <v>13</v>
      </c>
      <c r="AW4" s="398"/>
      <c r="AX4" s="398"/>
      <c r="AY4" s="399"/>
      <c r="AZ4" s="397" t="s">
        <v>14</v>
      </c>
      <c r="BA4" s="398"/>
      <c r="BB4" s="398"/>
      <c r="BC4" s="399"/>
      <c r="BD4" s="397" t="s">
        <v>15</v>
      </c>
      <c r="BE4" s="398"/>
      <c r="BF4" s="398"/>
      <c r="BG4" s="399"/>
      <c r="BH4" s="397" t="s">
        <v>16</v>
      </c>
      <c r="BI4" s="398"/>
      <c r="BJ4" s="398"/>
      <c r="BK4" s="399"/>
      <c r="BL4" s="397" t="s">
        <v>17</v>
      </c>
      <c r="BM4" s="398"/>
      <c r="BN4" s="398"/>
      <c r="BO4" s="399"/>
      <c r="BP4" s="397" t="s">
        <v>18</v>
      </c>
      <c r="BQ4" s="398"/>
      <c r="BR4" s="398"/>
      <c r="BS4" s="399"/>
      <c r="BT4" s="397" t="s">
        <v>19</v>
      </c>
      <c r="BU4" s="398"/>
      <c r="BV4" s="398"/>
      <c r="BW4" s="399"/>
      <c r="BX4" s="397" t="s">
        <v>20</v>
      </c>
      <c r="BY4" s="398"/>
      <c r="BZ4" s="398"/>
      <c r="CA4" s="399"/>
      <c r="CB4" s="397" t="s">
        <v>21</v>
      </c>
      <c r="CC4" s="398"/>
      <c r="CD4" s="398"/>
      <c r="CE4" s="399"/>
      <c r="CF4" s="446" t="s">
        <v>22</v>
      </c>
      <c r="CG4" s="447"/>
      <c r="CH4" s="447"/>
      <c r="CI4" s="448"/>
      <c r="CJ4" s="446" t="s">
        <v>23</v>
      </c>
      <c r="CK4" s="447"/>
      <c r="CL4" s="447"/>
      <c r="CM4" s="448"/>
    </row>
    <row r="5" spans="1:171" customFormat="1" x14ac:dyDescent="0.35">
      <c r="A5" s="212">
        <v>1.1111111111111112E-2</v>
      </c>
      <c r="B5" s="179">
        <f>SUM(F5-E5)-G5+A5</f>
        <v>0.29166666666197771</v>
      </c>
      <c r="C5" s="214" t="str">
        <f>IF(ISNA(VLOOKUP(D5,[2]listing!$A$1:$E$80,4,FALSE)),"NN",VLOOKUP(D5,[2]listing!$A$1:$E$80,4,FALSE))</f>
        <v>NN</v>
      </c>
      <c r="D5" s="290"/>
      <c r="E5" s="291">
        <v>36526.318055555559</v>
      </c>
      <c r="F5" s="292">
        <v>36526.640277777777</v>
      </c>
      <c r="G5" s="293">
        <v>4.1666666666666664E-2</v>
      </c>
      <c r="H5" s="222" t="str" cm="1">
        <f t="array" ref="H5">IF(SUMPRODUCT(--ISNUMBER(SEARCH(BOUTIQUES,D5))) &gt;0, "XC",IF(ISNUMBER(SEARCH("pool",D5)),"P",IF(ISNUMBER(SEARCH("int",D5)),"I",IF(ISNUMBER(SEARCH("HAP",$G$1))," "))))</f>
        <v xml:space="preserve"> </v>
      </c>
      <c r="I5" s="226" t="s">
        <v>26</v>
      </c>
      <c r="J5" s="227" t="s">
        <v>26</v>
      </c>
      <c r="K5" s="228" t="s">
        <v>26</v>
      </c>
      <c r="L5" s="229" t="s">
        <v>26</v>
      </c>
      <c r="M5" s="227" t="s">
        <v>26</v>
      </c>
      <c r="N5" s="227" t="s">
        <v>26</v>
      </c>
      <c r="O5" s="230" t="s">
        <v>26</v>
      </c>
      <c r="P5" s="231" t="s">
        <v>26</v>
      </c>
      <c r="Q5" s="227" t="s">
        <v>26</v>
      </c>
      <c r="R5" s="227" t="s">
        <v>26</v>
      </c>
      <c r="S5" s="228" t="s">
        <v>26</v>
      </c>
      <c r="T5" s="229" t="s">
        <v>26</v>
      </c>
      <c r="U5" s="227" t="s">
        <v>26</v>
      </c>
      <c r="V5" s="227" t="s">
        <v>26</v>
      </c>
      <c r="W5" s="228" t="s">
        <v>26</v>
      </c>
      <c r="X5" s="135" t="s">
        <v>25</v>
      </c>
      <c r="Y5" s="136" t="s">
        <v>25</v>
      </c>
      <c r="Z5" s="136" t="s">
        <v>25</v>
      </c>
      <c r="AA5" s="137" t="s">
        <v>26</v>
      </c>
      <c r="AB5" s="135" t="s">
        <v>26</v>
      </c>
      <c r="AC5" s="136" t="s">
        <v>26</v>
      </c>
      <c r="AD5" s="136" t="s">
        <v>26</v>
      </c>
      <c r="AE5" s="137" t="s">
        <v>26</v>
      </c>
      <c r="AF5" s="135" t="s">
        <v>24</v>
      </c>
      <c r="AG5" s="136" t="s">
        <v>26</v>
      </c>
      <c r="AH5" s="136" t="s">
        <v>26</v>
      </c>
      <c r="AI5" s="346" t="s">
        <v>28</v>
      </c>
      <c r="AJ5" s="135" t="s">
        <v>28</v>
      </c>
      <c r="AK5" s="136" t="s">
        <v>126</v>
      </c>
      <c r="AL5" s="136"/>
      <c r="AM5" s="137"/>
      <c r="AN5" s="135"/>
      <c r="AO5" s="227"/>
      <c r="AP5" s="227"/>
      <c r="AQ5" s="228"/>
      <c r="AR5" s="229"/>
      <c r="AS5" s="227"/>
      <c r="AT5" s="227"/>
      <c r="AU5" s="228"/>
      <c r="AV5" s="229"/>
      <c r="AW5" s="227"/>
      <c r="AX5" s="227"/>
      <c r="AY5" s="228"/>
      <c r="AZ5" s="233"/>
      <c r="BA5" s="234"/>
      <c r="BB5" s="234"/>
      <c r="BC5" s="235"/>
      <c r="BD5" s="231"/>
      <c r="BE5" s="232"/>
      <c r="BF5" s="232"/>
      <c r="BG5" s="236"/>
      <c r="BH5" s="135"/>
      <c r="BI5" s="136"/>
      <c r="BJ5" s="136"/>
      <c r="BK5" s="137"/>
      <c r="BL5" s="135"/>
      <c r="BM5" s="136"/>
      <c r="BN5" s="136"/>
      <c r="BO5" s="137"/>
      <c r="BP5" s="135"/>
      <c r="BQ5" s="136"/>
      <c r="BR5" s="136"/>
      <c r="BS5" s="137"/>
      <c r="BT5" s="135"/>
      <c r="BU5" s="136"/>
      <c r="BV5" s="136"/>
      <c r="BW5" s="137"/>
      <c r="BX5" s="135"/>
      <c r="BY5" s="136"/>
      <c r="BZ5" s="136"/>
      <c r="CA5" s="137"/>
      <c r="CB5" s="233"/>
      <c r="CC5" s="234"/>
      <c r="CD5" s="234"/>
      <c r="CE5" s="235"/>
      <c r="CF5" s="416"/>
      <c r="CG5" s="417"/>
      <c r="CH5" s="417"/>
      <c r="CI5" s="418"/>
      <c r="CJ5" s="416"/>
      <c r="CK5" s="417"/>
      <c r="CL5" s="417"/>
      <c r="CM5" s="418"/>
      <c r="CN5" s="443">
        <f>D5</f>
        <v>0</v>
      </c>
      <c r="CO5" s="444"/>
      <c r="CP5" s="444"/>
      <c r="CQ5" s="444"/>
      <c r="CR5" s="444"/>
      <c r="CS5" s="445"/>
    </row>
    <row r="6" spans="1:171" x14ac:dyDescent="0.35">
      <c r="A6" s="212">
        <v>1.1111111111111112E-2</v>
      </c>
      <c r="B6" s="95">
        <f t="shared" ref="B6:B32" si="0">SUM(F6-E6)-G6+A6</f>
        <v>0.29166666666197771</v>
      </c>
      <c r="C6" s="214" t="str">
        <f>IF(ISNA(VLOOKUP(D6,[2]listing!$A$1:$E$80,4,FALSE)),"NN",VLOOKUP(D6,[2]listing!$A$1:$E$80,4,FALSE))</f>
        <v>NN</v>
      </c>
      <c r="D6" s="290"/>
      <c r="E6" s="294">
        <v>36526.318055555559</v>
      </c>
      <c r="F6" s="295">
        <v>36526.640277777777</v>
      </c>
      <c r="G6" s="293">
        <v>4.1666666666666664E-2</v>
      </c>
      <c r="H6" s="222" t="str" cm="1">
        <f t="array" ref="H6">IF(SUMPRODUCT(--ISNUMBER(SEARCH(BOUTIQUES,D6))) &gt;0, "XC",IF(ISNUMBER(SEARCH("pool",D6)),"P",IF(ISNUMBER(SEARCH("int",D6)),"I",IF(ISNUMBER(SEARCH("HAP",$G$1))," "))))</f>
        <v xml:space="preserve"> </v>
      </c>
      <c r="I6" s="226" t="s">
        <v>26</v>
      </c>
      <c r="J6" s="227" t="s">
        <v>26</v>
      </c>
      <c r="K6" s="228" t="s">
        <v>26</v>
      </c>
      <c r="L6" s="229" t="s">
        <v>26</v>
      </c>
      <c r="M6" s="227" t="s">
        <v>26</v>
      </c>
      <c r="N6" s="227" t="s">
        <v>26</v>
      </c>
      <c r="O6" s="346" t="s">
        <v>26</v>
      </c>
      <c r="P6" s="229" t="s">
        <v>26</v>
      </c>
      <c r="Q6" s="227" t="s">
        <v>26</v>
      </c>
      <c r="R6" s="227" t="s">
        <v>26</v>
      </c>
      <c r="S6" s="228" t="s">
        <v>26</v>
      </c>
      <c r="T6" s="229" t="s">
        <v>26</v>
      </c>
      <c r="U6" s="227" t="s">
        <v>26</v>
      </c>
      <c r="V6" s="227" t="s">
        <v>26</v>
      </c>
      <c r="W6" s="228" t="s">
        <v>26</v>
      </c>
      <c r="X6" s="135" t="s">
        <v>25</v>
      </c>
      <c r="Y6" s="136" t="s">
        <v>25</v>
      </c>
      <c r="Z6" s="136" t="s">
        <v>25</v>
      </c>
      <c r="AA6" s="137" t="s">
        <v>26</v>
      </c>
      <c r="AB6" s="135" t="s">
        <v>26</v>
      </c>
      <c r="AC6" s="136" t="s">
        <v>26</v>
      </c>
      <c r="AD6" s="136" t="s">
        <v>26</v>
      </c>
      <c r="AE6" s="137" t="s">
        <v>26</v>
      </c>
      <c r="AF6" s="135" t="s">
        <v>24</v>
      </c>
      <c r="AG6" s="346" t="s">
        <v>26</v>
      </c>
      <c r="AH6" s="136" t="s">
        <v>26</v>
      </c>
      <c r="AI6" s="346" t="s">
        <v>28</v>
      </c>
      <c r="AJ6" s="135" t="s">
        <v>28</v>
      </c>
      <c r="AK6" s="136" t="s">
        <v>126</v>
      </c>
      <c r="AL6" s="136"/>
      <c r="AM6" s="137"/>
      <c r="AN6" s="135"/>
      <c r="AO6" s="136"/>
      <c r="AP6" s="136"/>
      <c r="AQ6" s="137"/>
      <c r="AR6" s="135"/>
      <c r="AS6" s="136"/>
      <c r="AT6" s="136"/>
      <c r="AU6" s="137"/>
      <c r="AV6" s="135"/>
      <c r="AW6" s="136"/>
      <c r="AX6" s="136"/>
      <c r="AY6" s="137"/>
      <c r="AZ6" s="135"/>
      <c r="BA6" s="136"/>
      <c r="BB6" s="136"/>
      <c r="BC6" s="137"/>
      <c r="BD6" s="229"/>
      <c r="BE6" s="227"/>
      <c r="BF6" s="227"/>
      <c r="BG6" s="228"/>
      <c r="BH6" s="229"/>
      <c r="BI6" s="227"/>
      <c r="BJ6" s="227"/>
      <c r="BK6" s="228"/>
      <c r="BL6" s="229"/>
      <c r="BM6" s="227"/>
      <c r="BN6" s="227"/>
      <c r="BO6" s="228"/>
      <c r="BP6" s="229"/>
      <c r="BQ6" s="227"/>
      <c r="BR6" s="227"/>
      <c r="BS6" s="228"/>
      <c r="BT6" s="229"/>
      <c r="BU6" s="227"/>
      <c r="BV6" s="227"/>
      <c r="BW6" s="228"/>
      <c r="BX6" s="229"/>
      <c r="BY6" s="227"/>
      <c r="BZ6" s="227"/>
      <c r="CA6" s="228"/>
      <c r="CB6" s="135"/>
      <c r="CC6" s="136"/>
      <c r="CD6" s="136"/>
      <c r="CE6" s="137"/>
      <c r="CF6" s="430"/>
      <c r="CG6" s="431"/>
      <c r="CH6" s="431"/>
      <c r="CI6" s="432"/>
      <c r="CJ6" s="430"/>
      <c r="CK6" s="431"/>
      <c r="CL6" s="431"/>
      <c r="CM6" s="432"/>
      <c r="CN6" s="436">
        <f t="shared" ref="CN6:CN32" si="1">D6</f>
        <v>0</v>
      </c>
      <c r="CO6" s="436"/>
      <c r="CP6" s="436"/>
      <c r="CQ6" s="436"/>
      <c r="CR6" s="436"/>
      <c r="CS6" s="436"/>
    </row>
    <row r="7" spans="1:171" x14ac:dyDescent="0.35">
      <c r="A7" s="212">
        <v>1.1111111111111112E-2</v>
      </c>
      <c r="B7" s="95">
        <f t="shared" si="0"/>
        <v>0.29166666666197771</v>
      </c>
      <c r="C7" s="214" t="str">
        <f>IF(ISNA(VLOOKUP(D7,[2]listing!$A$1:$E$80,4,FALSE)),"NN",VLOOKUP(D7,[2]listing!$A$1:$E$80,4,FALSE))</f>
        <v>NN</v>
      </c>
      <c r="D7" s="296"/>
      <c r="E7" s="294">
        <v>36526.318055555559</v>
      </c>
      <c r="F7" s="295">
        <v>36526.640277777777</v>
      </c>
      <c r="G7" s="293">
        <v>4.1666666666666664E-2</v>
      </c>
      <c r="H7" s="222" t="str" cm="1">
        <f t="array" ref="H7">IF(SUMPRODUCT(--ISNUMBER(SEARCH(BOUTIQUES,D7))) &gt;0, "XC",IF(ISNUMBER(SEARCH("pool",D7)),"P",IF(ISNUMBER(SEARCH("int",D7)),"I",IF(ISNUMBER(SEARCH("HAP",$G$1))," "))))</f>
        <v xml:space="preserve"> </v>
      </c>
      <c r="I7" s="226" t="s">
        <v>26</v>
      </c>
      <c r="J7" s="227" t="s">
        <v>26</v>
      </c>
      <c r="K7" s="228" t="s">
        <v>26</v>
      </c>
      <c r="L7" s="229" t="s">
        <v>26</v>
      </c>
      <c r="M7" s="227" t="s">
        <v>26</v>
      </c>
      <c r="N7" s="227" t="s">
        <v>26</v>
      </c>
      <c r="O7" s="228" t="s">
        <v>26</v>
      </c>
      <c r="P7" s="136" t="s">
        <v>26</v>
      </c>
      <c r="Q7" s="227" t="s">
        <v>26</v>
      </c>
      <c r="R7" s="227" t="s">
        <v>26</v>
      </c>
      <c r="S7" s="228" t="s">
        <v>26</v>
      </c>
      <c r="T7" s="229" t="s">
        <v>26</v>
      </c>
      <c r="U7" s="227" t="s">
        <v>26</v>
      </c>
      <c r="V7" s="227" t="s">
        <v>26</v>
      </c>
      <c r="W7" s="228" t="s">
        <v>26</v>
      </c>
      <c r="X7" s="135" t="s">
        <v>25</v>
      </c>
      <c r="Y7" s="136" t="s">
        <v>25</v>
      </c>
      <c r="Z7" s="136" t="s">
        <v>25</v>
      </c>
      <c r="AA7" s="137" t="s">
        <v>26</v>
      </c>
      <c r="AB7" s="135" t="s">
        <v>26</v>
      </c>
      <c r="AC7" s="136" t="s">
        <v>26</v>
      </c>
      <c r="AD7" s="136" t="s">
        <v>26</v>
      </c>
      <c r="AE7" s="137" t="s">
        <v>26</v>
      </c>
      <c r="AF7" s="135" t="s">
        <v>24</v>
      </c>
      <c r="AG7" s="346" t="s">
        <v>26</v>
      </c>
      <c r="AH7" s="136" t="s">
        <v>26</v>
      </c>
      <c r="AI7" s="346" t="s">
        <v>28</v>
      </c>
      <c r="AJ7" s="135" t="s">
        <v>28</v>
      </c>
      <c r="AK7" s="227" t="s">
        <v>126</v>
      </c>
      <c r="AL7" s="227"/>
      <c r="AM7" s="228"/>
      <c r="AN7" s="229"/>
      <c r="AO7" s="227"/>
      <c r="AP7" s="227"/>
      <c r="AQ7" s="228"/>
      <c r="AR7" s="229"/>
      <c r="AS7" s="227"/>
      <c r="AT7" s="227"/>
      <c r="AU7" s="228"/>
      <c r="AV7" s="229"/>
      <c r="AW7" s="227"/>
      <c r="AX7" s="227"/>
      <c r="AY7" s="228"/>
      <c r="AZ7" s="229"/>
      <c r="BA7" s="227"/>
      <c r="BB7" s="227"/>
      <c r="BC7" s="228"/>
      <c r="BD7" s="237"/>
      <c r="BE7" s="238"/>
      <c r="BF7" s="238"/>
      <c r="BG7" s="239"/>
      <c r="BH7" s="237"/>
      <c r="BI7" s="238"/>
      <c r="BJ7" s="238"/>
      <c r="BK7" s="239"/>
      <c r="BL7" s="237"/>
      <c r="BM7" s="238"/>
      <c r="BN7" s="238"/>
      <c r="BO7" s="239"/>
      <c r="BP7" s="237"/>
      <c r="BQ7" s="238"/>
      <c r="BR7" s="238"/>
      <c r="BS7" s="239"/>
      <c r="BT7" s="237"/>
      <c r="BU7" s="238"/>
      <c r="BV7" s="238"/>
      <c r="BW7" s="239"/>
      <c r="BX7" s="237"/>
      <c r="BY7" s="238"/>
      <c r="BZ7" s="238"/>
      <c r="CA7" s="239"/>
      <c r="CB7" s="229"/>
      <c r="CC7" s="227"/>
      <c r="CD7" s="227"/>
      <c r="CE7" s="228"/>
      <c r="CF7" s="416"/>
      <c r="CG7" s="417"/>
      <c r="CH7" s="417"/>
      <c r="CI7" s="418"/>
      <c r="CJ7" s="416"/>
      <c r="CK7" s="417"/>
      <c r="CL7" s="417"/>
      <c r="CM7" s="418"/>
      <c r="CN7" s="436">
        <f t="shared" si="1"/>
        <v>0</v>
      </c>
      <c r="CO7" s="436"/>
      <c r="CP7" s="436"/>
      <c r="CQ7" s="436"/>
      <c r="CR7" s="436"/>
      <c r="CS7" s="436"/>
    </row>
    <row r="8" spans="1:171" customFormat="1" x14ac:dyDescent="0.35">
      <c r="A8" s="212">
        <v>1.1111111111111112E-2</v>
      </c>
      <c r="B8" s="95">
        <f t="shared" si="0"/>
        <v>0.29166666666197771</v>
      </c>
      <c r="C8" s="214" t="str">
        <f>IF(ISNA(VLOOKUP(D8,[2]listing!$A$1:$E$80,4,FALSE)),"NN",VLOOKUP(D8,[2]listing!$A$1:$E$80,4,FALSE))</f>
        <v>NN</v>
      </c>
      <c r="D8" s="296"/>
      <c r="E8" s="294">
        <v>36526.318055555559</v>
      </c>
      <c r="F8" s="295">
        <v>36526.640277777777</v>
      </c>
      <c r="G8" s="293">
        <v>4.1666666666666664E-2</v>
      </c>
      <c r="H8" s="222" t="str" cm="1">
        <f t="array" ref="H8">IF(SUMPRODUCT(--ISNUMBER(SEARCH(BOUTIQUES,D8))) &gt;0, "XC",IF(ISNUMBER(SEARCH("pool",D8)),"P",IF(ISNUMBER(SEARCH("int",D8)),"I",IF(ISNUMBER(SEARCH("HAP",$G$1))," "))))</f>
        <v xml:space="preserve"> </v>
      </c>
      <c r="I8" s="226" t="s">
        <v>26</v>
      </c>
      <c r="J8" s="227" t="s">
        <v>26</v>
      </c>
      <c r="K8" s="228" t="s">
        <v>26</v>
      </c>
      <c r="L8" s="229" t="s">
        <v>26</v>
      </c>
      <c r="M8" s="227" t="s">
        <v>26</v>
      </c>
      <c r="N8" s="227" t="s">
        <v>26</v>
      </c>
      <c r="O8" s="346" t="s">
        <v>26</v>
      </c>
      <c r="P8" s="229" t="s">
        <v>26</v>
      </c>
      <c r="Q8" s="227" t="s">
        <v>26</v>
      </c>
      <c r="R8" s="227" t="s">
        <v>26</v>
      </c>
      <c r="S8" s="228" t="s">
        <v>26</v>
      </c>
      <c r="T8" s="229" t="s">
        <v>26</v>
      </c>
      <c r="U8" s="227" t="s">
        <v>26</v>
      </c>
      <c r="V8" s="227" t="s">
        <v>26</v>
      </c>
      <c r="W8" s="228" t="s">
        <v>26</v>
      </c>
      <c r="X8" s="135" t="s">
        <v>25</v>
      </c>
      <c r="Y8" s="136" t="s">
        <v>25</v>
      </c>
      <c r="Z8" s="136" t="s">
        <v>25</v>
      </c>
      <c r="AA8" s="137" t="s">
        <v>26</v>
      </c>
      <c r="AB8" s="135" t="s">
        <v>26</v>
      </c>
      <c r="AC8" s="136" t="s">
        <v>26</v>
      </c>
      <c r="AD8" s="136" t="s">
        <v>26</v>
      </c>
      <c r="AE8" s="137" t="s">
        <v>26</v>
      </c>
      <c r="AF8" s="135" t="s">
        <v>24</v>
      </c>
      <c r="AG8" s="346" t="s">
        <v>26</v>
      </c>
      <c r="AH8" s="136" t="s">
        <v>26</v>
      </c>
      <c r="AI8" s="346" t="s">
        <v>28</v>
      </c>
      <c r="AJ8" s="135" t="s">
        <v>28</v>
      </c>
      <c r="AK8" s="136" t="s">
        <v>126</v>
      </c>
      <c r="AL8" s="136"/>
      <c r="AM8" s="137"/>
      <c r="AN8" s="135"/>
      <c r="AO8" s="136"/>
      <c r="AP8" s="136"/>
      <c r="AQ8" s="137"/>
      <c r="AR8" s="135"/>
      <c r="AS8" s="136"/>
      <c r="AT8" s="136"/>
      <c r="AU8" s="137"/>
      <c r="AV8" s="135"/>
      <c r="AW8" s="136"/>
      <c r="AX8" s="136"/>
      <c r="AY8" s="137"/>
      <c r="AZ8" s="135"/>
      <c r="BA8" s="136"/>
      <c r="BB8" s="136"/>
      <c r="BC8" s="137"/>
      <c r="BD8" s="135"/>
      <c r="BE8" s="136"/>
      <c r="BF8" s="136"/>
      <c r="BG8" s="137"/>
      <c r="BH8" s="135"/>
      <c r="BI8" s="136"/>
      <c r="BJ8" s="136"/>
      <c r="BK8" s="137"/>
      <c r="BL8" s="135"/>
      <c r="BM8" s="136"/>
      <c r="BN8" s="136"/>
      <c r="BO8" s="137"/>
      <c r="BP8" s="135"/>
      <c r="BQ8" s="136"/>
      <c r="BR8" s="136"/>
      <c r="BS8" s="137"/>
      <c r="BT8" s="135"/>
      <c r="BU8" s="136"/>
      <c r="BV8" s="136"/>
      <c r="BW8" s="137"/>
      <c r="BX8" s="135"/>
      <c r="BY8" s="136"/>
      <c r="BZ8" s="136"/>
      <c r="CA8" s="137"/>
      <c r="CB8" s="135"/>
      <c r="CC8" s="136"/>
      <c r="CD8" s="136"/>
      <c r="CE8" s="137"/>
      <c r="CF8" s="430"/>
      <c r="CG8" s="431"/>
      <c r="CH8" s="431"/>
      <c r="CI8" s="432"/>
      <c r="CJ8" s="430"/>
      <c r="CK8" s="431"/>
      <c r="CL8" s="431"/>
      <c r="CM8" s="432"/>
      <c r="CN8" s="436">
        <f t="shared" si="1"/>
        <v>0</v>
      </c>
      <c r="CO8" s="436"/>
      <c r="CP8" s="436"/>
      <c r="CQ8" s="436"/>
      <c r="CR8" s="436"/>
      <c r="CS8" s="436"/>
    </row>
    <row r="9" spans="1:171" customFormat="1" x14ac:dyDescent="0.35">
      <c r="A9" s="212">
        <v>1.1111111111111112E-2</v>
      </c>
      <c r="B9" s="95">
        <f t="shared" si="0"/>
        <v>0.29166666666197771</v>
      </c>
      <c r="C9" s="214" t="str">
        <f>IF(ISNA(VLOOKUP(D9,[2]listing!$A$1:$E$80,4,FALSE)),"NN",VLOOKUP(D9,[2]listing!$A$1:$E$80,4,FALSE))</f>
        <v>NN</v>
      </c>
      <c r="D9" s="290"/>
      <c r="E9" s="297">
        <v>36526.395833333336</v>
      </c>
      <c r="F9" s="298">
        <v>36526.718055555553</v>
      </c>
      <c r="G9" s="299">
        <v>4.1666666666666664E-2</v>
      </c>
      <c r="H9" s="222" t="str" cm="1">
        <f t="array" ref="H9">IF(SUMPRODUCT(--ISNUMBER(SEARCH(BOUTIQUES,D9))) &gt;0, "XC",IF(ISNUMBER(SEARCH("pool",D9)),"P",IF(ISNUMBER(SEARCH("int",D9)),"I",IF(ISNUMBER(SEARCH("HAP",$G$1))," "))))</f>
        <v xml:space="preserve"> </v>
      </c>
      <c r="I9" s="240"/>
      <c r="J9" s="241"/>
      <c r="K9" s="242"/>
      <c r="L9" s="135"/>
      <c r="M9" s="137" t="s">
        <v>125</v>
      </c>
      <c r="N9" s="136" t="s">
        <v>26</v>
      </c>
      <c r="O9" s="137" t="s">
        <v>26</v>
      </c>
      <c r="P9" s="135" t="s">
        <v>26</v>
      </c>
      <c r="Q9" s="136" t="s">
        <v>26</v>
      </c>
      <c r="R9" s="136" t="s">
        <v>26</v>
      </c>
      <c r="S9" s="137" t="s">
        <v>26</v>
      </c>
      <c r="T9" s="135" t="s">
        <v>26</v>
      </c>
      <c r="U9" s="136" t="s">
        <v>26</v>
      </c>
      <c r="V9" s="136" t="s">
        <v>26</v>
      </c>
      <c r="W9" s="137" t="s">
        <v>26</v>
      </c>
      <c r="X9" s="135" t="s">
        <v>26</v>
      </c>
      <c r="Y9" s="136" t="s">
        <v>26</v>
      </c>
      <c r="Z9" s="136" t="s">
        <v>26</v>
      </c>
      <c r="AA9" s="137" t="s">
        <v>26</v>
      </c>
      <c r="AB9" s="135" t="s">
        <v>25</v>
      </c>
      <c r="AC9" s="136" t="s">
        <v>25</v>
      </c>
      <c r="AD9" s="136" t="s">
        <v>25</v>
      </c>
      <c r="AE9" s="137" t="s">
        <v>26</v>
      </c>
      <c r="AF9" s="135" t="s">
        <v>26</v>
      </c>
      <c r="AG9" s="136" t="s">
        <v>26</v>
      </c>
      <c r="AH9" s="136" t="s">
        <v>26</v>
      </c>
      <c r="AI9" s="137" t="s">
        <v>26</v>
      </c>
      <c r="AJ9" s="135" t="s">
        <v>26</v>
      </c>
      <c r="AK9" s="136" t="s">
        <v>26</v>
      </c>
      <c r="AL9" s="136" t="s">
        <v>26</v>
      </c>
      <c r="AM9" s="137" t="s">
        <v>26</v>
      </c>
      <c r="AN9" s="136" t="s">
        <v>24</v>
      </c>
      <c r="AO9" s="136" t="s">
        <v>26</v>
      </c>
      <c r="AP9" s="136" t="s">
        <v>26</v>
      </c>
      <c r="AQ9" s="137" t="s">
        <v>28</v>
      </c>
      <c r="AR9" s="135" t="s">
        <v>28</v>
      </c>
      <c r="AS9" s="136" t="s">
        <v>126</v>
      </c>
      <c r="AT9" s="136"/>
      <c r="AU9" s="137"/>
      <c r="AV9" s="135"/>
      <c r="AW9" s="136"/>
      <c r="AX9" s="136"/>
      <c r="AY9" s="137"/>
      <c r="AZ9" s="135"/>
      <c r="BA9" s="136"/>
      <c r="BB9" s="136"/>
      <c r="BC9" s="137"/>
      <c r="BD9" s="135"/>
      <c r="BE9" s="136"/>
      <c r="BF9" s="136"/>
      <c r="BG9" s="137"/>
      <c r="BH9" s="135"/>
      <c r="BI9" s="136"/>
      <c r="BJ9" s="136"/>
      <c r="BK9" s="137"/>
      <c r="BL9" s="135"/>
      <c r="BM9" s="136"/>
      <c r="BN9" s="136"/>
      <c r="BO9" s="137"/>
      <c r="BP9" s="135"/>
      <c r="BQ9" s="136"/>
      <c r="BR9" s="136"/>
      <c r="BS9" s="137"/>
      <c r="BT9" s="135"/>
      <c r="BU9" s="136"/>
      <c r="BV9" s="136"/>
      <c r="BW9" s="137"/>
      <c r="BX9" s="135"/>
      <c r="BY9" s="136"/>
      <c r="BZ9" s="136"/>
      <c r="CA9" s="137"/>
      <c r="CB9" s="135"/>
      <c r="CC9" s="136"/>
      <c r="CD9" s="136"/>
      <c r="CE9" s="137"/>
      <c r="CF9" s="430"/>
      <c r="CG9" s="431"/>
      <c r="CH9" s="431"/>
      <c r="CI9" s="432"/>
      <c r="CJ9" s="430"/>
      <c r="CK9" s="431"/>
      <c r="CL9" s="431"/>
      <c r="CM9" s="432"/>
      <c r="CN9" s="436">
        <f t="shared" si="1"/>
        <v>0</v>
      </c>
      <c r="CO9" s="436"/>
      <c r="CP9" s="436"/>
      <c r="CQ9" s="436"/>
      <c r="CR9" s="436"/>
      <c r="CS9" s="436"/>
      <c r="FO9" s="223"/>
    </row>
    <row r="10" spans="1:171" customFormat="1" x14ac:dyDescent="0.35">
      <c r="A10" s="212">
        <v>1.1111111111111112E-2</v>
      </c>
      <c r="B10" s="95">
        <f t="shared" si="0"/>
        <v>0.29166666666197771</v>
      </c>
      <c r="C10" s="214" t="str">
        <f>IF(ISNA(VLOOKUP(D10,[2]listing!$A$1:$E$80,4,FALSE)),"NN",VLOOKUP(D10,[2]listing!$A$1:$E$80,4,FALSE))</f>
        <v>NN</v>
      </c>
      <c r="D10" s="245"/>
      <c r="E10" s="297">
        <v>36526.395833333336</v>
      </c>
      <c r="F10" s="298">
        <v>36526.718055555553</v>
      </c>
      <c r="G10" s="299">
        <v>4.1666666666666664E-2</v>
      </c>
      <c r="H10" s="222"/>
      <c r="I10" s="240"/>
      <c r="J10" s="241"/>
      <c r="K10" s="242"/>
      <c r="L10" s="135"/>
      <c r="M10" s="137" t="s">
        <v>125</v>
      </c>
      <c r="N10" s="136" t="s">
        <v>26</v>
      </c>
      <c r="O10" s="137" t="s">
        <v>26</v>
      </c>
      <c r="P10" s="135" t="s">
        <v>26</v>
      </c>
      <c r="Q10" s="136" t="s">
        <v>26</v>
      </c>
      <c r="R10" s="136" t="s">
        <v>26</v>
      </c>
      <c r="S10" s="137" t="s">
        <v>26</v>
      </c>
      <c r="T10" s="135" t="s">
        <v>26</v>
      </c>
      <c r="U10" s="136" t="s">
        <v>26</v>
      </c>
      <c r="V10" s="136" t="s">
        <v>26</v>
      </c>
      <c r="W10" s="137" t="s">
        <v>26</v>
      </c>
      <c r="X10" s="135" t="s">
        <v>26</v>
      </c>
      <c r="Y10" s="136" t="s">
        <v>26</v>
      </c>
      <c r="Z10" s="136" t="s">
        <v>26</v>
      </c>
      <c r="AA10" s="137" t="s">
        <v>26</v>
      </c>
      <c r="AB10" s="135" t="s">
        <v>25</v>
      </c>
      <c r="AC10" s="136" t="s">
        <v>25</v>
      </c>
      <c r="AD10" s="136" t="s">
        <v>25</v>
      </c>
      <c r="AE10" s="137" t="s">
        <v>26</v>
      </c>
      <c r="AF10" s="135" t="s">
        <v>26</v>
      </c>
      <c r="AG10" s="136" t="s">
        <v>26</v>
      </c>
      <c r="AH10" s="136" t="s">
        <v>26</v>
      </c>
      <c r="AI10" s="137" t="s">
        <v>26</v>
      </c>
      <c r="AJ10" s="135" t="s">
        <v>26</v>
      </c>
      <c r="AK10" s="136" t="s">
        <v>26</v>
      </c>
      <c r="AL10" s="136" t="s">
        <v>26</v>
      </c>
      <c r="AM10" s="137" t="s">
        <v>26</v>
      </c>
      <c r="AN10" s="136" t="s">
        <v>24</v>
      </c>
      <c r="AO10" s="136" t="s">
        <v>26</v>
      </c>
      <c r="AP10" s="136" t="s">
        <v>26</v>
      </c>
      <c r="AQ10" s="137" t="s">
        <v>28</v>
      </c>
      <c r="AR10" s="135" t="s">
        <v>28</v>
      </c>
      <c r="AS10" s="136" t="s">
        <v>126</v>
      </c>
      <c r="AT10" s="136"/>
      <c r="AU10" s="137"/>
      <c r="AV10" s="135"/>
      <c r="AW10" s="136"/>
      <c r="AX10" s="136"/>
      <c r="AY10" s="137"/>
      <c r="AZ10" s="135"/>
      <c r="BA10" s="136"/>
      <c r="BB10" s="136"/>
      <c r="BC10" s="137"/>
      <c r="BD10" s="135"/>
      <c r="BE10" s="136"/>
      <c r="BF10" s="136"/>
      <c r="BG10" s="137"/>
      <c r="BH10" s="135"/>
      <c r="BI10" s="136"/>
      <c r="BJ10" s="136"/>
      <c r="BK10" s="137"/>
      <c r="BL10" s="135"/>
      <c r="BM10" s="136"/>
      <c r="BN10" s="136"/>
      <c r="BO10" s="137"/>
      <c r="BP10" s="135"/>
      <c r="BQ10" s="136"/>
      <c r="BR10" s="136"/>
      <c r="BS10" s="137"/>
      <c r="BT10" s="135"/>
      <c r="BU10" s="136"/>
      <c r="BV10" s="136"/>
      <c r="BW10" s="137"/>
      <c r="BX10" s="135"/>
      <c r="BY10" s="136"/>
      <c r="BZ10" s="136"/>
      <c r="CA10" s="137"/>
      <c r="CB10" s="135"/>
      <c r="CC10" s="136"/>
      <c r="CD10" s="136"/>
      <c r="CE10" s="137"/>
      <c r="CF10" s="416"/>
      <c r="CG10" s="417"/>
      <c r="CH10" s="417"/>
      <c r="CI10" s="418"/>
      <c r="CJ10" s="430"/>
      <c r="CK10" s="431"/>
      <c r="CL10" s="431"/>
      <c r="CM10" s="432"/>
      <c r="CN10" s="436">
        <f t="shared" si="1"/>
        <v>0</v>
      </c>
      <c r="CO10" s="436"/>
      <c r="CP10" s="436"/>
      <c r="CQ10" s="436"/>
      <c r="CR10" s="436"/>
      <c r="CS10" s="436"/>
    </row>
    <row r="11" spans="1:171" customFormat="1" x14ac:dyDescent="0.35">
      <c r="A11" s="212">
        <v>1.1111111111111112E-2</v>
      </c>
      <c r="B11" s="95">
        <f t="shared" si="0"/>
        <v>0.29166666666197771</v>
      </c>
      <c r="C11" s="214" t="str">
        <f>IF(ISNA(VLOOKUP(D11,[2]listing!$A$1:$E$80,4,FALSE)),"NN",VLOOKUP(D11,[2]listing!$A$1:$E$80,4,FALSE))</f>
        <v>NN</v>
      </c>
      <c r="D11" s="245"/>
      <c r="E11" s="300">
        <v>36526.395833333336</v>
      </c>
      <c r="F11" s="298">
        <v>36526.718055555553</v>
      </c>
      <c r="G11" s="299">
        <v>4.1666666666666664E-2</v>
      </c>
      <c r="H11" s="222" t="str" cm="1">
        <f t="array" ref="H11">IF(SUMPRODUCT(--ISNUMBER(SEARCH(BOUTIQUES,D11))) &gt;0, "XC",IF(ISNUMBER(SEARCH("pool",D11)),"P",IF(ISNUMBER(SEARCH("int",D11)),"I",IF(ISNUMBER(SEARCH("HAP",$G$1))," "))))</f>
        <v xml:space="preserve"> </v>
      </c>
      <c r="I11" s="240"/>
      <c r="J11" s="241"/>
      <c r="K11" s="242"/>
      <c r="L11" s="135"/>
      <c r="M11" s="137" t="s">
        <v>125</v>
      </c>
      <c r="N11" s="136" t="s">
        <v>26</v>
      </c>
      <c r="O11" s="137" t="s">
        <v>26</v>
      </c>
      <c r="P11" s="135" t="s">
        <v>26</v>
      </c>
      <c r="Q11" s="136" t="s">
        <v>26</v>
      </c>
      <c r="R11" s="136" t="s">
        <v>26</v>
      </c>
      <c r="S11" s="137" t="s">
        <v>26</v>
      </c>
      <c r="T11" s="135" t="s">
        <v>26</v>
      </c>
      <c r="U11" s="136" t="s">
        <v>26</v>
      </c>
      <c r="V11" s="136" t="s">
        <v>26</v>
      </c>
      <c r="W11" s="137" t="s">
        <v>26</v>
      </c>
      <c r="X11" s="135" t="s">
        <v>26</v>
      </c>
      <c r="Y11" s="136" t="s">
        <v>26</v>
      </c>
      <c r="Z11" s="136" t="s">
        <v>26</v>
      </c>
      <c r="AA11" s="137" t="s">
        <v>26</v>
      </c>
      <c r="AB11" s="135" t="s">
        <v>25</v>
      </c>
      <c r="AC11" s="136" t="s">
        <v>25</v>
      </c>
      <c r="AD11" s="136" t="s">
        <v>25</v>
      </c>
      <c r="AE11" s="137" t="s">
        <v>26</v>
      </c>
      <c r="AF11" s="135" t="s">
        <v>26</v>
      </c>
      <c r="AG11" s="136" t="s">
        <v>26</v>
      </c>
      <c r="AH11" s="136" t="s">
        <v>26</v>
      </c>
      <c r="AI11" s="137" t="s">
        <v>26</v>
      </c>
      <c r="AJ11" s="135" t="s">
        <v>26</v>
      </c>
      <c r="AK11" s="136" t="s">
        <v>26</v>
      </c>
      <c r="AL11" s="136" t="s">
        <v>26</v>
      </c>
      <c r="AM11" s="137" t="s">
        <v>26</v>
      </c>
      <c r="AN11" s="136" t="s">
        <v>24</v>
      </c>
      <c r="AO11" s="136" t="s">
        <v>26</v>
      </c>
      <c r="AP11" s="136" t="s">
        <v>26</v>
      </c>
      <c r="AQ11" s="137" t="s">
        <v>28</v>
      </c>
      <c r="AR11" s="135" t="s">
        <v>28</v>
      </c>
      <c r="AS11" s="136" t="s">
        <v>126</v>
      </c>
      <c r="AT11" s="136"/>
      <c r="AU11" s="137"/>
      <c r="AV11" s="135"/>
      <c r="AW11" s="136"/>
      <c r="AX11" s="136"/>
      <c r="AY11" s="137"/>
      <c r="AZ11" s="135"/>
      <c r="BA11" s="136"/>
      <c r="BB11" s="136"/>
      <c r="BC11" s="137"/>
      <c r="BD11" s="135"/>
      <c r="BE11" s="136"/>
      <c r="BF11" s="136"/>
      <c r="BG11" s="137"/>
      <c r="BH11" s="135"/>
      <c r="BI11" s="136"/>
      <c r="BJ11" s="136"/>
      <c r="BK11" s="137"/>
      <c r="BL11" s="135"/>
      <c r="BM11" s="136"/>
      <c r="BN11" s="136"/>
      <c r="BO11" s="137"/>
      <c r="BP11" s="135"/>
      <c r="BQ11" s="136"/>
      <c r="BR11" s="136"/>
      <c r="BS11" s="137"/>
      <c r="BT11" s="135"/>
      <c r="BU11" s="136"/>
      <c r="BV11" s="136"/>
      <c r="BW11" s="137"/>
      <c r="BX11" s="135"/>
      <c r="BY11" s="136"/>
      <c r="BZ11" s="136"/>
      <c r="CA11" s="137"/>
      <c r="CB11" s="135"/>
      <c r="CC11" s="136"/>
      <c r="CD11" s="136"/>
      <c r="CE11" s="137"/>
      <c r="CF11" s="416"/>
      <c r="CG11" s="417"/>
      <c r="CH11" s="417"/>
      <c r="CI11" s="418"/>
      <c r="CJ11" s="430"/>
      <c r="CK11" s="431"/>
      <c r="CL11" s="431"/>
      <c r="CM11" s="432"/>
      <c r="CN11" s="436">
        <f t="shared" si="1"/>
        <v>0</v>
      </c>
      <c r="CO11" s="436"/>
      <c r="CP11" s="436"/>
      <c r="CQ11" s="436"/>
      <c r="CR11" s="436"/>
      <c r="CS11" s="436"/>
      <c r="FO11" s="223"/>
    </row>
    <row r="12" spans="1:171" customFormat="1" x14ac:dyDescent="0.35">
      <c r="A12" s="212">
        <v>1.1111111111111112E-2</v>
      </c>
      <c r="B12" s="95">
        <f t="shared" si="0"/>
        <v>0.29166666666197771</v>
      </c>
      <c r="C12" s="214" t="str">
        <f>IF(ISNA(VLOOKUP(D12,[2]listing!$A$1:$E$80,4,FALSE)),"NN",VLOOKUP(D12,[2]listing!$A$1:$E$80,4,FALSE))</f>
        <v>NN</v>
      </c>
      <c r="D12" s="245"/>
      <c r="E12" s="297">
        <v>36526.395833333336</v>
      </c>
      <c r="F12" s="301">
        <v>36526.718055555553</v>
      </c>
      <c r="G12" s="299">
        <v>4.1666666666666664E-2</v>
      </c>
      <c r="H12" s="222" t="str" cm="1">
        <f t="array" ref="H12">IF(SUMPRODUCT(--ISNUMBER(SEARCH(BOUTIQUES,D12))) &gt;0, "XC",IF(ISNUMBER(SEARCH("pool",D12)),"P",IF(ISNUMBER(SEARCH("int",D12)),"I",IF(ISNUMBER(SEARCH("HAP",$G$1))," "))))</f>
        <v xml:space="preserve"> </v>
      </c>
      <c r="I12" s="240"/>
      <c r="J12" s="241"/>
      <c r="K12" s="242"/>
      <c r="L12" s="135"/>
      <c r="M12" s="137" t="s">
        <v>125</v>
      </c>
      <c r="N12" s="136" t="s">
        <v>26</v>
      </c>
      <c r="O12" s="137" t="s">
        <v>26</v>
      </c>
      <c r="P12" s="135" t="s">
        <v>26</v>
      </c>
      <c r="Q12" s="136" t="s">
        <v>26</v>
      </c>
      <c r="R12" s="136" t="s">
        <v>26</v>
      </c>
      <c r="S12" s="137" t="s">
        <v>26</v>
      </c>
      <c r="T12" s="135" t="s">
        <v>26</v>
      </c>
      <c r="U12" s="136" t="s">
        <v>26</v>
      </c>
      <c r="V12" s="136" t="s">
        <v>26</v>
      </c>
      <c r="W12" s="137" t="s">
        <v>26</v>
      </c>
      <c r="X12" s="135" t="s">
        <v>26</v>
      </c>
      <c r="Y12" s="136" t="s">
        <v>26</v>
      </c>
      <c r="Z12" s="136" t="s">
        <v>26</v>
      </c>
      <c r="AA12" s="137" t="s">
        <v>26</v>
      </c>
      <c r="AB12" s="135" t="s">
        <v>25</v>
      </c>
      <c r="AC12" s="136" t="s">
        <v>25</v>
      </c>
      <c r="AD12" s="136" t="s">
        <v>25</v>
      </c>
      <c r="AE12" s="137" t="s">
        <v>26</v>
      </c>
      <c r="AF12" s="135" t="s">
        <v>26</v>
      </c>
      <c r="AG12" s="136" t="s">
        <v>26</v>
      </c>
      <c r="AH12" s="136" t="s">
        <v>26</v>
      </c>
      <c r="AI12" s="137" t="s">
        <v>26</v>
      </c>
      <c r="AJ12" s="135" t="s">
        <v>26</v>
      </c>
      <c r="AK12" s="136" t="s">
        <v>26</v>
      </c>
      <c r="AL12" s="136" t="s">
        <v>26</v>
      </c>
      <c r="AM12" s="137" t="s">
        <v>26</v>
      </c>
      <c r="AN12" s="136" t="s">
        <v>24</v>
      </c>
      <c r="AO12" s="136" t="s">
        <v>26</v>
      </c>
      <c r="AP12" s="136" t="s">
        <v>26</v>
      </c>
      <c r="AQ12" s="137" t="s">
        <v>28</v>
      </c>
      <c r="AR12" s="135" t="s">
        <v>28</v>
      </c>
      <c r="AS12" s="136" t="s">
        <v>126</v>
      </c>
      <c r="AT12" s="136"/>
      <c r="AU12" s="137"/>
      <c r="AV12" s="135"/>
      <c r="AW12" s="136"/>
      <c r="AX12" s="136"/>
      <c r="AY12" s="137"/>
      <c r="AZ12" s="135"/>
      <c r="BA12" s="136"/>
      <c r="BB12" s="136"/>
      <c r="BC12" s="137"/>
      <c r="BD12" s="135"/>
      <c r="BE12" s="136"/>
      <c r="BF12" s="136"/>
      <c r="BG12" s="137"/>
      <c r="BH12" s="135"/>
      <c r="BI12" s="136"/>
      <c r="BJ12" s="136"/>
      <c r="BK12" s="137"/>
      <c r="BL12" s="135"/>
      <c r="BM12" s="136"/>
      <c r="BN12" s="136"/>
      <c r="BO12" s="137"/>
      <c r="BP12" s="135"/>
      <c r="BQ12" s="136"/>
      <c r="BR12" s="136"/>
      <c r="BS12" s="137"/>
      <c r="BT12" s="135"/>
      <c r="BU12" s="136"/>
      <c r="BV12" s="136"/>
      <c r="BW12" s="137"/>
      <c r="BX12" s="135"/>
      <c r="BY12" s="136"/>
      <c r="BZ12" s="136"/>
      <c r="CA12" s="137"/>
      <c r="CB12" s="135"/>
      <c r="CC12" s="136"/>
      <c r="CD12" s="136"/>
      <c r="CE12" s="137"/>
      <c r="CF12" s="416"/>
      <c r="CG12" s="417"/>
      <c r="CH12" s="417"/>
      <c r="CI12" s="418"/>
      <c r="CJ12" s="430"/>
      <c r="CK12" s="431"/>
      <c r="CL12" s="431"/>
      <c r="CM12" s="432"/>
      <c r="CN12" s="436">
        <f t="shared" si="1"/>
        <v>0</v>
      </c>
      <c r="CO12" s="436"/>
      <c r="CP12" s="436"/>
      <c r="CQ12" s="436"/>
      <c r="CR12" s="436"/>
      <c r="CS12" s="436"/>
    </row>
    <row r="13" spans="1:171" customFormat="1" x14ac:dyDescent="0.35">
      <c r="A13" s="212">
        <v>1.1111111111111112E-2</v>
      </c>
      <c r="B13" s="95">
        <f t="shared" si="0"/>
        <v>0.33333333333349502</v>
      </c>
      <c r="C13" s="214" t="str">
        <f>IF(ISNA(VLOOKUP(D13,[2]listing!$A$1:$E$80,4,FALSE)),"NN",VLOOKUP(D13,[2]listing!$A$1:$E$80,4,FALSE))</f>
        <v>NN</v>
      </c>
      <c r="D13" s="245"/>
      <c r="E13" s="297">
        <v>36526.395833333336</v>
      </c>
      <c r="F13" s="301">
        <v>36526.759722222225</v>
      </c>
      <c r="G13" s="299">
        <v>4.1666666666666664E-2</v>
      </c>
      <c r="H13" s="222"/>
      <c r="I13" s="240"/>
      <c r="J13" s="241"/>
      <c r="K13" s="242"/>
      <c r="L13" s="135"/>
      <c r="M13" s="137" t="s">
        <v>125</v>
      </c>
      <c r="N13" s="136" t="s">
        <v>26</v>
      </c>
      <c r="O13" s="137" t="s">
        <v>26</v>
      </c>
      <c r="P13" s="135" t="s">
        <v>26</v>
      </c>
      <c r="Q13" s="136" t="s">
        <v>26</v>
      </c>
      <c r="R13" s="136" t="s">
        <v>26</v>
      </c>
      <c r="S13" s="137" t="s">
        <v>26</v>
      </c>
      <c r="T13" s="135" t="s">
        <v>26</v>
      </c>
      <c r="U13" s="136" t="s">
        <v>26</v>
      </c>
      <c r="V13" s="136" t="s">
        <v>26</v>
      </c>
      <c r="W13" s="137" t="s">
        <v>26</v>
      </c>
      <c r="X13" s="135" t="s">
        <v>26</v>
      </c>
      <c r="Y13" s="136" t="s">
        <v>26</v>
      </c>
      <c r="Z13" s="136" t="s">
        <v>26</v>
      </c>
      <c r="AA13" s="137" t="s">
        <v>26</v>
      </c>
      <c r="AB13" s="135" t="s">
        <v>25</v>
      </c>
      <c r="AC13" s="136" t="s">
        <v>25</v>
      </c>
      <c r="AD13" s="136" t="s">
        <v>25</v>
      </c>
      <c r="AE13" s="137" t="s">
        <v>26</v>
      </c>
      <c r="AF13" s="135" t="s">
        <v>26</v>
      </c>
      <c r="AG13" s="136" t="s">
        <v>26</v>
      </c>
      <c r="AH13" s="136" t="s">
        <v>26</v>
      </c>
      <c r="AI13" s="137" t="s">
        <v>26</v>
      </c>
      <c r="AJ13" s="135" t="s">
        <v>26</v>
      </c>
      <c r="AK13" s="136" t="s">
        <v>26</v>
      </c>
      <c r="AL13" s="136" t="s">
        <v>26</v>
      </c>
      <c r="AM13" s="137" t="s">
        <v>26</v>
      </c>
      <c r="AN13" s="136" t="s">
        <v>26</v>
      </c>
      <c r="AO13" s="136" t="s">
        <v>26</v>
      </c>
      <c r="AP13" s="136" t="s">
        <v>26</v>
      </c>
      <c r="AQ13" s="137" t="s">
        <v>26</v>
      </c>
      <c r="AR13" s="135" t="s">
        <v>24</v>
      </c>
      <c r="AS13" s="136" t="s">
        <v>26</v>
      </c>
      <c r="AT13" s="136" t="s">
        <v>26</v>
      </c>
      <c r="AU13" s="137" t="s">
        <v>28</v>
      </c>
      <c r="AV13" s="135" t="s">
        <v>28</v>
      </c>
      <c r="AW13" s="136" t="s">
        <v>126</v>
      </c>
      <c r="AX13" s="136"/>
      <c r="AY13" s="137"/>
      <c r="AZ13" s="135"/>
      <c r="BA13" s="136"/>
      <c r="BB13" s="136"/>
      <c r="BC13" s="137"/>
      <c r="BD13" s="135"/>
      <c r="BE13" s="136"/>
      <c r="BF13" s="136"/>
      <c r="BG13" s="137"/>
      <c r="BH13" s="135"/>
      <c r="BI13" s="136"/>
      <c r="BJ13" s="136"/>
      <c r="BK13" s="137"/>
      <c r="BL13" s="135"/>
      <c r="BM13" s="136"/>
      <c r="BN13" s="136"/>
      <c r="BO13" s="137"/>
      <c r="BP13" s="135"/>
      <c r="BQ13" s="136"/>
      <c r="BR13" s="136"/>
      <c r="BS13" s="137"/>
      <c r="BT13" s="135"/>
      <c r="BU13" s="136"/>
      <c r="BV13" s="136"/>
      <c r="BW13" s="137"/>
      <c r="BX13" s="135"/>
      <c r="BY13" s="136"/>
      <c r="BZ13" s="136"/>
      <c r="CA13" s="137"/>
      <c r="CB13" s="135"/>
      <c r="CC13" s="136"/>
      <c r="CD13" s="136"/>
      <c r="CE13" s="137"/>
      <c r="CF13" s="416"/>
      <c r="CG13" s="417"/>
      <c r="CH13" s="417"/>
      <c r="CI13" s="418"/>
      <c r="CJ13" s="416"/>
      <c r="CK13" s="417"/>
      <c r="CL13" s="417"/>
      <c r="CM13" s="418"/>
      <c r="CN13" s="436">
        <f t="shared" si="1"/>
        <v>0</v>
      </c>
      <c r="CO13" s="436"/>
      <c r="CP13" s="436"/>
      <c r="CQ13" s="436"/>
      <c r="CR13" s="436"/>
      <c r="CS13" s="436"/>
    </row>
    <row r="14" spans="1:171" customFormat="1" x14ac:dyDescent="0.35">
      <c r="A14" s="212">
        <v>1.1111111111111112E-2</v>
      </c>
      <c r="B14" s="95">
        <f t="shared" si="0"/>
        <v>0.29166666666197771</v>
      </c>
      <c r="C14" s="214" t="str">
        <f>IF(ISNA(VLOOKUP(D14,[2]listing!$A$1:$E$80,4,FALSE)),"NN",VLOOKUP(D14,[2]listing!$A$1:$E$80,4,FALSE))</f>
        <v>NN</v>
      </c>
      <c r="D14" s="245"/>
      <c r="E14" s="302">
        <v>36526.458333333336</v>
      </c>
      <c r="F14" s="303">
        <v>36526.780555555553</v>
      </c>
      <c r="G14" s="304">
        <v>4.1666666666666664E-2</v>
      </c>
      <c r="H14" s="222"/>
      <c r="I14" s="243"/>
      <c r="J14" s="136"/>
      <c r="K14" s="137"/>
      <c r="L14" s="135"/>
      <c r="M14" s="136"/>
      <c r="N14" s="136"/>
      <c r="O14" s="137"/>
      <c r="P14" s="135"/>
      <c r="Q14" s="136"/>
      <c r="R14" s="136"/>
      <c r="S14" s="137" t="s">
        <v>83</v>
      </c>
      <c r="T14" s="244" t="s">
        <v>26</v>
      </c>
      <c r="U14" s="136" t="s">
        <v>26</v>
      </c>
      <c r="V14" s="136" t="s">
        <v>26</v>
      </c>
      <c r="W14" s="137" t="s">
        <v>26</v>
      </c>
      <c r="X14" s="135" t="s">
        <v>26</v>
      </c>
      <c r="Y14" s="136" t="s">
        <v>26</v>
      </c>
      <c r="Z14" s="136" t="s">
        <v>26</v>
      </c>
      <c r="AA14" s="137" t="s">
        <v>26</v>
      </c>
      <c r="AB14" s="135" t="s">
        <v>26</v>
      </c>
      <c r="AC14" s="136" t="s">
        <v>26</v>
      </c>
      <c r="AD14" s="136" t="s">
        <v>26</v>
      </c>
      <c r="AE14" s="137" t="s">
        <v>26</v>
      </c>
      <c r="AF14" s="135" t="s">
        <v>25</v>
      </c>
      <c r="AG14" s="136" t="s">
        <v>25</v>
      </c>
      <c r="AH14" s="136" t="s">
        <v>25</v>
      </c>
      <c r="AI14" s="137" t="s">
        <v>26</v>
      </c>
      <c r="AJ14" s="135" t="s">
        <v>26</v>
      </c>
      <c r="AK14" s="136" t="s">
        <v>26</v>
      </c>
      <c r="AL14" s="136" t="s">
        <v>26</v>
      </c>
      <c r="AM14" s="137" t="s">
        <v>26</v>
      </c>
      <c r="AN14" s="135" t="s">
        <v>26</v>
      </c>
      <c r="AO14" s="136" t="s">
        <v>26</v>
      </c>
      <c r="AP14" s="136" t="s">
        <v>26</v>
      </c>
      <c r="AQ14" s="137" t="s">
        <v>26</v>
      </c>
      <c r="AR14" s="135" t="s">
        <v>26</v>
      </c>
      <c r="AS14" s="136" t="s">
        <v>26</v>
      </c>
      <c r="AT14" s="136" t="s">
        <v>26</v>
      </c>
      <c r="AU14" s="137" t="s">
        <v>26</v>
      </c>
      <c r="AV14" s="245" t="s">
        <v>24</v>
      </c>
      <c r="AW14" s="136" t="s">
        <v>28</v>
      </c>
      <c r="AX14" s="136" t="s">
        <v>28</v>
      </c>
      <c r="AY14" s="137" t="s">
        <v>82</v>
      </c>
      <c r="AZ14" s="135"/>
      <c r="BA14" s="136"/>
      <c r="BB14" s="136"/>
      <c r="BC14" s="137"/>
      <c r="BD14" s="135"/>
      <c r="BE14" s="136"/>
      <c r="BF14" s="136"/>
      <c r="BG14" s="137"/>
      <c r="BH14" s="135"/>
      <c r="BI14" s="136"/>
      <c r="BJ14" s="136"/>
      <c r="BK14" s="137"/>
      <c r="BL14" s="135"/>
      <c r="BM14" s="136"/>
      <c r="BN14" s="136"/>
      <c r="BO14" s="137"/>
      <c r="BP14" s="135"/>
      <c r="BQ14" s="136"/>
      <c r="BR14" s="136"/>
      <c r="BS14" s="137"/>
      <c r="BT14" s="135"/>
      <c r="BU14" s="136"/>
      <c r="BV14" s="136"/>
      <c r="BW14" s="137"/>
      <c r="BX14" s="135"/>
      <c r="BY14" s="136"/>
      <c r="BZ14" s="136"/>
      <c r="CA14" s="137"/>
      <c r="CB14" s="135"/>
      <c r="CC14" s="136"/>
      <c r="CD14" s="136"/>
      <c r="CE14" s="137"/>
      <c r="CF14" s="430"/>
      <c r="CG14" s="431"/>
      <c r="CH14" s="431"/>
      <c r="CI14" s="432"/>
      <c r="CJ14" s="430"/>
      <c r="CK14" s="431"/>
      <c r="CL14" s="431"/>
      <c r="CM14" s="432"/>
      <c r="CN14" s="436">
        <f t="shared" si="1"/>
        <v>0</v>
      </c>
      <c r="CO14" s="436"/>
      <c r="CP14" s="436"/>
      <c r="CQ14" s="436"/>
      <c r="CR14" s="436"/>
      <c r="CS14" s="436"/>
    </row>
    <row r="15" spans="1:171" customFormat="1" x14ac:dyDescent="0.35">
      <c r="A15" s="212">
        <v>1.1111111111111112E-2</v>
      </c>
      <c r="B15" s="95">
        <f t="shared" si="0"/>
        <v>0.29166666666197771</v>
      </c>
      <c r="C15" s="214" t="str">
        <f>IF(ISNA(VLOOKUP(D15,[2]listing!$A$1:$E$80,4,FALSE)),"NN",VLOOKUP(D15,[2]listing!$A$1:$E$80,4,FALSE))</f>
        <v>NN</v>
      </c>
      <c r="D15" s="245"/>
      <c r="E15" s="302">
        <v>36526.458333333336</v>
      </c>
      <c r="F15" s="303">
        <v>36526.780555555553</v>
      </c>
      <c r="G15" s="304">
        <v>4.1666666666666664E-2</v>
      </c>
      <c r="H15" s="222" t="str" cm="1">
        <f t="array" ref="H15">IF(SUMPRODUCT(--ISNUMBER(SEARCH(BOUTIQUES,D15))) &gt;0, "XC",IF(ISNUMBER(SEARCH("pool",D15)),"P",IF(ISNUMBER(SEARCH("int",D15)),"I",IF(ISNUMBER(SEARCH("HAP",$G$1))," "))))</f>
        <v xml:space="preserve"> </v>
      </c>
      <c r="I15" s="243"/>
      <c r="J15" s="136"/>
      <c r="K15" s="137"/>
      <c r="L15" s="135"/>
      <c r="M15" s="136"/>
      <c r="N15" s="136"/>
      <c r="O15" s="137"/>
      <c r="P15" s="135"/>
      <c r="Q15" s="136"/>
      <c r="R15" s="136"/>
      <c r="S15" s="137" t="s">
        <v>83</v>
      </c>
      <c r="T15" s="244" t="s">
        <v>26</v>
      </c>
      <c r="U15" s="136" t="s">
        <v>26</v>
      </c>
      <c r="V15" s="136" t="s">
        <v>26</v>
      </c>
      <c r="W15" s="137" t="s">
        <v>26</v>
      </c>
      <c r="X15" s="135" t="s">
        <v>26</v>
      </c>
      <c r="Y15" s="136" t="s">
        <v>26</v>
      </c>
      <c r="Z15" s="136" t="s">
        <v>26</v>
      </c>
      <c r="AA15" s="137" t="s">
        <v>26</v>
      </c>
      <c r="AB15" s="135" t="s">
        <v>26</v>
      </c>
      <c r="AC15" s="136" t="s">
        <v>26</v>
      </c>
      <c r="AD15" s="136" t="s">
        <v>26</v>
      </c>
      <c r="AE15" s="137" t="s">
        <v>26</v>
      </c>
      <c r="AF15" s="135" t="s">
        <v>25</v>
      </c>
      <c r="AG15" s="136" t="s">
        <v>25</v>
      </c>
      <c r="AH15" s="136" t="s">
        <v>25</v>
      </c>
      <c r="AI15" s="137" t="s">
        <v>26</v>
      </c>
      <c r="AJ15" s="135" t="s">
        <v>26</v>
      </c>
      <c r="AK15" s="136" t="s">
        <v>26</v>
      </c>
      <c r="AL15" s="136" t="s">
        <v>26</v>
      </c>
      <c r="AM15" s="137" t="s">
        <v>26</v>
      </c>
      <c r="AN15" s="135" t="s">
        <v>26</v>
      </c>
      <c r="AO15" s="136" t="s">
        <v>26</v>
      </c>
      <c r="AP15" s="136" t="s">
        <v>26</v>
      </c>
      <c r="AQ15" s="137" t="s">
        <v>26</v>
      </c>
      <c r="AR15" s="135" t="s">
        <v>26</v>
      </c>
      <c r="AS15" s="136" t="s">
        <v>26</v>
      </c>
      <c r="AT15" s="136" t="s">
        <v>26</v>
      </c>
      <c r="AU15" s="137" t="s">
        <v>26</v>
      </c>
      <c r="AV15" s="245" t="s">
        <v>24</v>
      </c>
      <c r="AW15" s="136" t="s">
        <v>28</v>
      </c>
      <c r="AX15" s="136" t="s">
        <v>28</v>
      </c>
      <c r="AY15" s="137" t="s">
        <v>82</v>
      </c>
      <c r="AZ15" s="135"/>
      <c r="BA15" s="136"/>
      <c r="BB15" s="136"/>
      <c r="BC15" s="137"/>
      <c r="BD15" s="135"/>
      <c r="BE15" s="136"/>
      <c r="BF15" s="136"/>
      <c r="BG15" s="137"/>
      <c r="BH15" s="135"/>
      <c r="BI15" s="136"/>
      <c r="BJ15" s="136"/>
      <c r="BK15" s="137"/>
      <c r="BL15" s="135"/>
      <c r="BM15" s="136"/>
      <c r="BN15" s="136"/>
      <c r="BO15" s="137"/>
      <c r="BP15" s="135"/>
      <c r="BQ15" s="136"/>
      <c r="BR15" s="136"/>
      <c r="BS15" s="137"/>
      <c r="BT15" s="135"/>
      <c r="BU15" s="136"/>
      <c r="BV15" s="136"/>
      <c r="BW15" s="137"/>
      <c r="BX15" s="135"/>
      <c r="BY15" s="136"/>
      <c r="BZ15" s="136"/>
      <c r="CA15" s="137"/>
      <c r="CB15" s="229"/>
      <c r="CC15" s="227"/>
      <c r="CD15" s="227"/>
      <c r="CE15" s="228"/>
      <c r="CF15" s="416"/>
      <c r="CG15" s="417"/>
      <c r="CH15" s="417"/>
      <c r="CI15" s="418"/>
      <c r="CJ15" s="416"/>
      <c r="CK15" s="417"/>
      <c r="CL15" s="417"/>
      <c r="CM15" s="418"/>
      <c r="CN15" s="436">
        <f t="shared" si="1"/>
        <v>0</v>
      </c>
      <c r="CO15" s="436"/>
      <c r="CP15" s="436"/>
      <c r="CQ15" s="436"/>
      <c r="CR15" s="436"/>
      <c r="CS15" s="436"/>
    </row>
    <row r="16" spans="1:171" customFormat="1" x14ac:dyDescent="0.35">
      <c r="A16" s="212">
        <v>1.1111111111111112E-2</v>
      </c>
      <c r="B16" s="95">
        <f t="shared" si="0"/>
        <v>0.29166666666197771</v>
      </c>
      <c r="C16" s="214" t="str">
        <f>IF(ISNA(VLOOKUP(D16,[2]listing!$A$1:$E$80,4,FALSE)),"NN",VLOOKUP(D16,[2]listing!$A$1:$E$80,4,FALSE))</f>
        <v>NN</v>
      </c>
      <c r="D16" s="245"/>
      <c r="E16" s="302">
        <v>36526.458333333336</v>
      </c>
      <c r="F16" s="303">
        <v>36526.780555555553</v>
      </c>
      <c r="G16" s="304">
        <v>4.1666666666666664E-2</v>
      </c>
      <c r="H16" s="222" t="str" cm="1">
        <f t="array" ref="H16">IF(SUMPRODUCT(--ISNUMBER(SEARCH(BOUTIQUES,D16))) &gt;0, "XC",IF(ISNUMBER(SEARCH("pool",D16)),"P",IF(ISNUMBER(SEARCH("int",D16)),"I",IF(ISNUMBER(SEARCH("HAP",$G$1))," "))))</f>
        <v xml:space="preserve"> </v>
      </c>
      <c r="I16" s="243"/>
      <c r="J16" s="136"/>
      <c r="K16" s="137"/>
      <c r="L16" s="135"/>
      <c r="M16" s="136"/>
      <c r="N16" s="136"/>
      <c r="O16" s="137"/>
      <c r="P16" s="135"/>
      <c r="Q16" s="136"/>
      <c r="R16" s="136"/>
      <c r="S16" s="137" t="s">
        <v>125</v>
      </c>
      <c r="T16" s="244" t="s">
        <v>26</v>
      </c>
      <c r="U16" s="136" t="s">
        <v>26</v>
      </c>
      <c r="V16" s="136" t="s">
        <v>26</v>
      </c>
      <c r="W16" s="137" t="s">
        <v>26</v>
      </c>
      <c r="X16" s="135" t="s">
        <v>26</v>
      </c>
      <c r="Y16" s="136" t="s">
        <v>26</v>
      </c>
      <c r="Z16" s="136" t="s">
        <v>26</v>
      </c>
      <c r="AA16" s="137" t="s">
        <v>26</v>
      </c>
      <c r="AB16" s="135" t="s">
        <v>26</v>
      </c>
      <c r="AC16" s="136" t="s">
        <v>26</v>
      </c>
      <c r="AD16" s="136" t="s">
        <v>26</v>
      </c>
      <c r="AE16" s="137" t="s">
        <v>26</v>
      </c>
      <c r="AF16" s="135" t="s">
        <v>25</v>
      </c>
      <c r="AG16" s="136" t="s">
        <v>25</v>
      </c>
      <c r="AH16" s="136" t="s">
        <v>25</v>
      </c>
      <c r="AI16" s="137" t="s">
        <v>26</v>
      </c>
      <c r="AJ16" s="135" t="s">
        <v>26</v>
      </c>
      <c r="AK16" s="136" t="s">
        <v>26</v>
      </c>
      <c r="AL16" s="136" t="s">
        <v>26</v>
      </c>
      <c r="AM16" s="137" t="s">
        <v>26</v>
      </c>
      <c r="AN16" s="135" t="s">
        <v>26</v>
      </c>
      <c r="AO16" s="136" t="s">
        <v>26</v>
      </c>
      <c r="AP16" s="136" t="s">
        <v>26</v>
      </c>
      <c r="AQ16" s="137" t="s">
        <v>26</v>
      </c>
      <c r="AR16" s="135" t="s">
        <v>26</v>
      </c>
      <c r="AS16" s="136" t="s">
        <v>26</v>
      </c>
      <c r="AT16" s="136" t="s">
        <v>26</v>
      </c>
      <c r="AU16" s="137" t="s">
        <v>26</v>
      </c>
      <c r="AV16" s="245" t="s">
        <v>24</v>
      </c>
      <c r="AW16" s="136" t="s">
        <v>28</v>
      </c>
      <c r="AX16" s="136" t="s">
        <v>28</v>
      </c>
      <c r="AY16" s="137" t="s">
        <v>126</v>
      </c>
      <c r="AZ16" s="135"/>
      <c r="BA16" s="136"/>
      <c r="BB16" s="136"/>
      <c r="BC16" s="137"/>
      <c r="BD16" s="135"/>
      <c r="BE16" s="136"/>
      <c r="BF16" s="136"/>
      <c r="BG16" s="137"/>
      <c r="BH16" s="135"/>
      <c r="BI16" s="136"/>
      <c r="BJ16" s="136"/>
      <c r="BK16" s="137"/>
      <c r="BL16" s="135"/>
      <c r="BM16" s="136"/>
      <c r="BN16" s="136"/>
      <c r="BO16" s="137"/>
      <c r="BP16" s="135"/>
      <c r="BQ16" s="136"/>
      <c r="BR16" s="136"/>
      <c r="BS16" s="137"/>
      <c r="BT16" s="135"/>
      <c r="BU16" s="136"/>
      <c r="BV16" s="136"/>
      <c r="BW16" s="137"/>
      <c r="BX16" s="135"/>
      <c r="BY16" s="136"/>
      <c r="BZ16" s="136"/>
      <c r="CA16" s="137"/>
      <c r="CB16" s="135"/>
      <c r="CC16" s="136"/>
      <c r="CD16" s="136"/>
      <c r="CE16" s="137"/>
      <c r="CF16" s="416"/>
      <c r="CG16" s="417"/>
      <c r="CH16" s="417"/>
      <c r="CI16" s="418"/>
      <c r="CJ16" s="430"/>
      <c r="CK16" s="431"/>
      <c r="CL16" s="431"/>
      <c r="CM16" s="432"/>
      <c r="CN16" s="436">
        <f t="shared" si="1"/>
        <v>0</v>
      </c>
      <c r="CO16" s="436"/>
      <c r="CP16" s="436"/>
      <c r="CQ16" s="436"/>
      <c r="CR16" s="436"/>
      <c r="CS16" s="436"/>
    </row>
    <row r="17" spans="1:97" customFormat="1" x14ac:dyDescent="0.35">
      <c r="A17" s="212">
        <v>1.1111111111111112E-2</v>
      </c>
      <c r="B17" s="95">
        <f t="shared" si="0"/>
        <v>0.29166666666925367</v>
      </c>
      <c r="C17" s="214" t="str">
        <f>IF(ISNA(VLOOKUP(D17,[2]listing!$A$1:$E$80,4,FALSE)),"NN",VLOOKUP(D17,[2]listing!$A$1:$E$80,4,FALSE))</f>
        <v>NN</v>
      </c>
      <c r="D17" s="245"/>
      <c r="E17" s="300">
        <v>36526.490277777775</v>
      </c>
      <c r="F17" s="298">
        <v>36526.8125</v>
      </c>
      <c r="G17" s="299">
        <v>4.1666666666666664E-2</v>
      </c>
      <c r="H17" s="222" t="str" cm="1">
        <f t="array" ref="H17">IF(SUMPRODUCT(--ISNUMBER(SEARCH(BOUTIQUES,D17))) &gt;0, "XC",IF(ISNUMBER(SEARCH("pool",D17)),"P",IF(ISNUMBER(SEARCH("int",D17)),"I",IF(ISNUMBER(SEARCH("HAP",$G$1))," "))))</f>
        <v xml:space="preserve"> </v>
      </c>
      <c r="I17" s="243"/>
      <c r="J17" s="136"/>
      <c r="K17" s="137"/>
      <c r="L17" s="135"/>
      <c r="M17" s="136"/>
      <c r="N17" s="136"/>
      <c r="O17" s="137"/>
      <c r="P17" s="135"/>
      <c r="Q17" s="136"/>
      <c r="R17" s="136"/>
      <c r="S17" s="137"/>
      <c r="T17" s="135"/>
      <c r="U17" s="136"/>
      <c r="V17" s="136" t="s">
        <v>83</v>
      </c>
      <c r="W17" s="246" t="s">
        <v>26</v>
      </c>
      <c r="X17" s="135" t="s">
        <v>26</v>
      </c>
      <c r="Y17" s="136" t="s">
        <v>26</v>
      </c>
      <c r="Z17" s="136" t="s">
        <v>26</v>
      </c>
      <c r="AA17" s="137" t="s">
        <v>26</v>
      </c>
      <c r="AB17" s="135" t="s">
        <v>26</v>
      </c>
      <c r="AC17" s="136" t="s">
        <v>26</v>
      </c>
      <c r="AD17" s="136" t="s">
        <v>26</v>
      </c>
      <c r="AE17" s="137" t="s">
        <v>26</v>
      </c>
      <c r="AF17" s="135" t="s">
        <v>26</v>
      </c>
      <c r="AG17" s="136" t="s">
        <v>26</v>
      </c>
      <c r="AH17" s="136" t="s">
        <v>26</v>
      </c>
      <c r="AI17" s="137" t="s">
        <v>26</v>
      </c>
      <c r="AJ17" s="135" t="s">
        <v>25</v>
      </c>
      <c r="AK17" s="136" t="s">
        <v>25</v>
      </c>
      <c r="AL17" s="136" t="s">
        <v>25</v>
      </c>
      <c r="AM17" s="137" t="s">
        <v>26</v>
      </c>
      <c r="AN17" s="135" t="s">
        <v>26</v>
      </c>
      <c r="AO17" s="136" t="s">
        <v>26</v>
      </c>
      <c r="AP17" s="136" t="s">
        <v>26</v>
      </c>
      <c r="AQ17" s="137" t="s">
        <v>26</v>
      </c>
      <c r="AR17" s="135" t="s">
        <v>26</v>
      </c>
      <c r="AS17" s="136" t="s">
        <v>26</v>
      </c>
      <c r="AT17" s="136" t="s">
        <v>26</v>
      </c>
      <c r="AU17" s="137" t="s">
        <v>26</v>
      </c>
      <c r="AV17" s="245" t="s">
        <v>24</v>
      </c>
      <c r="AW17" s="136" t="s">
        <v>26</v>
      </c>
      <c r="AX17" s="136" t="s">
        <v>26</v>
      </c>
      <c r="AY17" s="137" t="s">
        <v>26</v>
      </c>
      <c r="AZ17" s="135" t="s">
        <v>28</v>
      </c>
      <c r="BA17" s="136" t="s">
        <v>28</v>
      </c>
      <c r="BB17" s="136" t="s">
        <v>82</v>
      </c>
      <c r="BC17" s="137"/>
      <c r="BD17" s="135"/>
      <c r="BE17" s="136"/>
      <c r="BF17" s="136"/>
      <c r="BG17" s="137"/>
      <c r="BH17" s="135"/>
      <c r="BI17" s="136"/>
      <c r="BJ17" s="136"/>
      <c r="BK17" s="137"/>
      <c r="BL17" s="135"/>
      <c r="BM17" s="136"/>
      <c r="BN17" s="136"/>
      <c r="BO17" s="137"/>
      <c r="BP17" s="135"/>
      <c r="BQ17" s="136"/>
      <c r="BR17" s="136"/>
      <c r="BS17" s="137"/>
      <c r="BT17" s="135"/>
      <c r="BU17" s="136"/>
      <c r="BV17" s="136"/>
      <c r="BW17" s="137"/>
      <c r="BX17" s="135"/>
      <c r="BY17" s="136"/>
      <c r="BZ17" s="136"/>
      <c r="CA17" s="137"/>
      <c r="CB17" s="135"/>
      <c r="CC17" s="136"/>
      <c r="CD17" s="136"/>
      <c r="CE17" s="137"/>
      <c r="CF17" s="430"/>
      <c r="CG17" s="431"/>
      <c r="CH17" s="431"/>
      <c r="CI17" s="432"/>
      <c r="CJ17" s="430"/>
      <c r="CK17" s="431"/>
      <c r="CL17" s="431"/>
      <c r="CM17" s="432"/>
      <c r="CN17" s="422">
        <f t="shared" si="1"/>
        <v>0</v>
      </c>
      <c r="CO17" s="423"/>
      <c r="CP17" s="423"/>
      <c r="CQ17" s="423"/>
      <c r="CR17" s="423"/>
      <c r="CS17" s="424"/>
    </row>
    <row r="18" spans="1:97" x14ac:dyDescent="0.35">
      <c r="A18" s="212">
        <v>1.1111111111111112E-2</v>
      </c>
      <c r="B18" s="95">
        <f t="shared" si="0"/>
        <v>0.29166666666925367</v>
      </c>
      <c r="C18" s="214" t="str">
        <f>IF(ISNA(VLOOKUP(D18,[2]listing!$A$1:$E$80,4,FALSE)),"NN",VLOOKUP(D18,[2]listing!$A$1:$E$80,4,FALSE))</f>
        <v>NN</v>
      </c>
      <c r="D18" s="245"/>
      <c r="E18" s="300">
        <v>36526.490277777775</v>
      </c>
      <c r="F18" s="298">
        <v>36526.8125</v>
      </c>
      <c r="G18" s="299">
        <v>4.1666666666666664E-2</v>
      </c>
      <c r="H18" s="222" t="str" cm="1">
        <f t="array" ref="H18">IF(SUMPRODUCT(--ISNUMBER(SEARCH(BOUTIQUES,D18))) &gt;0, "XC",IF(ISNUMBER(SEARCH("pool",D18)),"P",IF(ISNUMBER(SEARCH("int",D18)),"I",IF(ISNUMBER(SEARCH("HAP",$G$1))," "))))</f>
        <v xml:space="preserve"> </v>
      </c>
      <c r="I18" s="243"/>
      <c r="J18" s="136"/>
      <c r="K18" s="137"/>
      <c r="L18" s="135"/>
      <c r="M18" s="136"/>
      <c r="N18" s="136"/>
      <c r="O18" s="137"/>
      <c r="P18" s="135"/>
      <c r="Q18" s="136"/>
      <c r="R18" s="136"/>
      <c r="S18" s="137"/>
      <c r="T18" s="135"/>
      <c r="U18" s="136"/>
      <c r="V18" s="136" t="s">
        <v>125</v>
      </c>
      <c r="W18" s="246" t="s">
        <v>26</v>
      </c>
      <c r="X18" s="229" t="s">
        <v>26</v>
      </c>
      <c r="Y18" s="227" t="s">
        <v>26</v>
      </c>
      <c r="Z18" s="227" t="s">
        <v>26</v>
      </c>
      <c r="AA18" s="228" t="s">
        <v>26</v>
      </c>
      <c r="AB18" s="229" t="s">
        <v>26</v>
      </c>
      <c r="AC18" s="227" t="s">
        <v>26</v>
      </c>
      <c r="AD18" s="227" t="s">
        <v>26</v>
      </c>
      <c r="AE18" s="228" t="s">
        <v>26</v>
      </c>
      <c r="AF18" s="229" t="s">
        <v>26</v>
      </c>
      <c r="AG18" s="227" t="s">
        <v>26</v>
      </c>
      <c r="AH18" s="227" t="s">
        <v>26</v>
      </c>
      <c r="AI18" s="228" t="s">
        <v>26</v>
      </c>
      <c r="AJ18" s="135" t="s">
        <v>25</v>
      </c>
      <c r="AK18" s="136" t="s">
        <v>25</v>
      </c>
      <c r="AL18" s="136" t="s">
        <v>25</v>
      </c>
      <c r="AM18" s="137" t="s">
        <v>26</v>
      </c>
      <c r="AN18" s="135" t="s">
        <v>26</v>
      </c>
      <c r="AO18" s="136" t="s">
        <v>26</v>
      </c>
      <c r="AP18" s="136" t="s">
        <v>26</v>
      </c>
      <c r="AQ18" s="137" t="s">
        <v>26</v>
      </c>
      <c r="AR18" s="229" t="s">
        <v>26</v>
      </c>
      <c r="AS18" s="227" t="s">
        <v>26</v>
      </c>
      <c r="AT18" s="227" t="s">
        <v>26</v>
      </c>
      <c r="AU18" s="228" t="s">
        <v>26</v>
      </c>
      <c r="AV18" s="245" t="s">
        <v>24</v>
      </c>
      <c r="AW18" s="136" t="s">
        <v>26</v>
      </c>
      <c r="AX18" s="136" t="s">
        <v>26</v>
      </c>
      <c r="AY18" s="137" t="s">
        <v>26</v>
      </c>
      <c r="AZ18" s="135" t="s">
        <v>28</v>
      </c>
      <c r="BA18" s="136" t="s">
        <v>28</v>
      </c>
      <c r="BB18" s="136" t="s">
        <v>126</v>
      </c>
      <c r="BC18" s="137"/>
      <c r="BD18" s="135"/>
      <c r="BE18" s="136"/>
      <c r="BF18" s="136"/>
      <c r="BG18" s="137"/>
      <c r="BH18" s="229"/>
      <c r="BI18" s="227"/>
      <c r="BJ18" s="227"/>
      <c r="BK18" s="228"/>
      <c r="BL18" s="229"/>
      <c r="BM18" s="227"/>
      <c r="BN18" s="227"/>
      <c r="BO18" s="228"/>
      <c r="BP18" s="229"/>
      <c r="BQ18" s="227"/>
      <c r="BR18" s="227"/>
      <c r="BS18" s="228"/>
      <c r="BT18" s="229"/>
      <c r="BU18" s="227"/>
      <c r="BV18" s="227"/>
      <c r="BW18" s="228"/>
      <c r="BX18" s="229"/>
      <c r="BY18" s="227"/>
      <c r="BZ18" s="227"/>
      <c r="CA18" s="228"/>
      <c r="CB18" s="229"/>
      <c r="CC18" s="227"/>
      <c r="CD18" s="227"/>
      <c r="CE18" s="228"/>
      <c r="CF18" s="416"/>
      <c r="CG18" s="417"/>
      <c r="CH18" s="417"/>
      <c r="CI18" s="418"/>
      <c r="CJ18" s="416"/>
      <c r="CK18" s="417"/>
      <c r="CL18" s="417"/>
      <c r="CM18" s="418"/>
      <c r="CN18" s="436">
        <f t="shared" si="1"/>
        <v>0</v>
      </c>
      <c r="CO18" s="436"/>
      <c r="CP18" s="436"/>
      <c r="CQ18" s="436"/>
      <c r="CR18" s="436"/>
      <c r="CS18" s="436"/>
    </row>
    <row r="19" spans="1:97" customFormat="1" x14ac:dyDescent="0.35">
      <c r="A19" s="212">
        <v>1.1111111111111112E-2</v>
      </c>
      <c r="B19" s="95">
        <f t="shared" si="0"/>
        <v>0.29166666666925367</v>
      </c>
      <c r="C19" s="214" t="str">
        <f>IF(ISNA(VLOOKUP(D19,[2]listing!$A$1:$E$80,4,FALSE)),"NN",VLOOKUP(D19,[2]listing!$A$1:$E$80,4,FALSE))</f>
        <v>NN</v>
      </c>
      <c r="D19" s="245"/>
      <c r="E19" s="300">
        <v>36526.490277777775</v>
      </c>
      <c r="F19" s="298">
        <v>36526.8125</v>
      </c>
      <c r="G19" s="299">
        <v>4.1666666666666664E-2</v>
      </c>
      <c r="H19" s="222" t="str" cm="1">
        <f t="array" ref="H19">IF(SUMPRODUCT(--ISNUMBER(SEARCH(BOUTIQUES,D19))) &gt;0, "XC",IF(ISNUMBER(SEARCH("pool",D19)),"P",IF(ISNUMBER(SEARCH("int",D19)),"I",IF(ISNUMBER(SEARCH("HAP",$G$1))," "))))</f>
        <v xml:space="preserve"> </v>
      </c>
      <c r="I19" s="243"/>
      <c r="J19" s="136"/>
      <c r="K19" s="137"/>
      <c r="L19" s="135"/>
      <c r="M19" s="136"/>
      <c r="N19" s="136"/>
      <c r="O19" s="137"/>
      <c r="P19" s="135"/>
      <c r="Q19" s="136"/>
      <c r="R19" s="136"/>
      <c r="S19" s="137"/>
      <c r="T19" s="135"/>
      <c r="U19" s="136"/>
      <c r="V19" s="136" t="s">
        <v>125</v>
      </c>
      <c r="W19" s="246" t="s">
        <v>26</v>
      </c>
      <c r="X19" s="229" t="s">
        <v>26</v>
      </c>
      <c r="Y19" s="227" t="s">
        <v>26</v>
      </c>
      <c r="Z19" s="227" t="s">
        <v>26</v>
      </c>
      <c r="AA19" s="228" t="s">
        <v>26</v>
      </c>
      <c r="AB19" s="229" t="s">
        <v>26</v>
      </c>
      <c r="AC19" s="227" t="s">
        <v>26</v>
      </c>
      <c r="AD19" s="227" t="s">
        <v>26</v>
      </c>
      <c r="AE19" s="228" t="s">
        <v>26</v>
      </c>
      <c r="AF19" s="229" t="s">
        <v>26</v>
      </c>
      <c r="AG19" s="227" t="s">
        <v>26</v>
      </c>
      <c r="AH19" s="227" t="s">
        <v>26</v>
      </c>
      <c r="AI19" s="228" t="s">
        <v>26</v>
      </c>
      <c r="AJ19" s="135" t="s">
        <v>25</v>
      </c>
      <c r="AK19" s="136" t="s">
        <v>25</v>
      </c>
      <c r="AL19" s="136" t="s">
        <v>25</v>
      </c>
      <c r="AM19" s="137" t="s">
        <v>26</v>
      </c>
      <c r="AN19" s="135" t="s">
        <v>26</v>
      </c>
      <c r="AO19" s="136" t="s">
        <v>26</v>
      </c>
      <c r="AP19" s="136" t="s">
        <v>26</v>
      </c>
      <c r="AQ19" s="137" t="s">
        <v>26</v>
      </c>
      <c r="AR19" s="229" t="s">
        <v>26</v>
      </c>
      <c r="AS19" s="227" t="s">
        <v>26</v>
      </c>
      <c r="AT19" s="227" t="s">
        <v>26</v>
      </c>
      <c r="AU19" s="228" t="s">
        <v>26</v>
      </c>
      <c r="AV19" s="245" t="s">
        <v>24</v>
      </c>
      <c r="AW19" s="136" t="s">
        <v>26</v>
      </c>
      <c r="AX19" s="136" t="s">
        <v>26</v>
      </c>
      <c r="AY19" s="137" t="s">
        <v>26</v>
      </c>
      <c r="AZ19" s="135" t="s">
        <v>28</v>
      </c>
      <c r="BA19" s="136" t="s">
        <v>28</v>
      </c>
      <c r="BB19" s="136" t="s">
        <v>126</v>
      </c>
      <c r="BC19" s="137"/>
      <c r="BD19" s="135"/>
      <c r="BE19" s="136"/>
      <c r="BF19" s="136"/>
      <c r="BG19" s="137"/>
      <c r="BH19" s="135"/>
      <c r="BI19" s="136"/>
      <c r="BJ19" s="136"/>
      <c r="BK19" s="137"/>
      <c r="BL19" s="135"/>
      <c r="BM19" s="136"/>
      <c r="BN19" s="136"/>
      <c r="BO19" s="137"/>
      <c r="BP19" s="135"/>
      <c r="BQ19" s="136"/>
      <c r="BR19" s="136"/>
      <c r="BS19" s="137"/>
      <c r="BT19" s="135"/>
      <c r="BU19" s="136"/>
      <c r="BV19" s="136"/>
      <c r="BW19" s="137"/>
      <c r="BX19" s="135"/>
      <c r="BY19" s="136"/>
      <c r="BZ19" s="136"/>
      <c r="CA19" s="137"/>
      <c r="CB19" s="135"/>
      <c r="CC19" s="136"/>
      <c r="CD19" s="136"/>
      <c r="CE19" s="137"/>
      <c r="CF19" s="416"/>
      <c r="CG19" s="417"/>
      <c r="CH19" s="417"/>
      <c r="CI19" s="418"/>
      <c r="CJ19" s="416"/>
      <c r="CK19" s="417"/>
      <c r="CL19" s="417"/>
      <c r="CM19" s="418"/>
      <c r="CN19" s="436">
        <f t="shared" si="1"/>
        <v>0</v>
      </c>
      <c r="CO19" s="436"/>
      <c r="CP19" s="436"/>
      <c r="CQ19" s="436"/>
      <c r="CR19" s="436"/>
      <c r="CS19" s="436"/>
    </row>
    <row r="20" spans="1:97" customFormat="1" x14ac:dyDescent="0.35">
      <c r="A20" s="212">
        <v>1.1111111111111112E-2</v>
      </c>
      <c r="B20" s="95">
        <f t="shared" si="0"/>
        <v>0.29166666666925367</v>
      </c>
      <c r="C20" s="214" t="str">
        <f>IF(ISNA(VLOOKUP(D20,[2]listing!$A$1:$E$80,4,FALSE)),"NN",VLOOKUP(D20,[2]listing!$A$1:$E$80,4,FALSE))</f>
        <v>NN</v>
      </c>
      <c r="D20" s="245"/>
      <c r="E20" s="300">
        <v>36526.490277777775</v>
      </c>
      <c r="F20" s="298">
        <v>36526.8125</v>
      </c>
      <c r="G20" s="299">
        <v>4.1666666666666664E-2</v>
      </c>
      <c r="H20" s="222" t="str" cm="1">
        <f t="array" ref="H20">IF(SUMPRODUCT(--ISNUMBER(SEARCH(BOUTIQUES,D20))) &gt;0, "XC",IF(ISNUMBER(SEARCH("pool",D20)),"P",IF(ISNUMBER(SEARCH("int",D20)),"I",IF(ISNUMBER(SEARCH("HAP",$G$1))," "))))</f>
        <v xml:space="preserve"> </v>
      </c>
      <c r="I20" s="243"/>
      <c r="J20" s="136"/>
      <c r="K20" s="137"/>
      <c r="L20" s="135"/>
      <c r="M20" s="136"/>
      <c r="N20" s="136"/>
      <c r="O20" s="137"/>
      <c r="P20" s="135"/>
      <c r="Q20" s="136"/>
      <c r="R20" s="136"/>
      <c r="S20" s="137"/>
      <c r="T20" s="135"/>
      <c r="U20" s="136"/>
      <c r="V20" s="136" t="s">
        <v>83</v>
      </c>
      <c r="W20" s="246" t="s">
        <v>26</v>
      </c>
      <c r="X20" s="229" t="s">
        <v>26</v>
      </c>
      <c r="Y20" s="227" t="s">
        <v>26</v>
      </c>
      <c r="Z20" s="227" t="s">
        <v>26</v>
      </c>
      <c r="AA20" s="228" t="s">
        <v>26</v>
      </c>
      <c r="AB20" s="229" t="s">
        <v>26</v>
      </c>
      <c r="AC20" s="227" t="s">
        <v>26</v>
      </c>
      <c r="AD20" s="227" t="s">
        <v>26</v>
      </c>
      <c r="AE20" s="228" t="s">
        <v>26</v>
      </c>
      <c r="AF20" s="229" t="s">
        <v>26</v>
      </c>
      <c r="AG20" s="227" t="s">
        <v>26</v>
      </c>
      <c r="AH20" s="227" t="s">
        <v>26</v>
      </c>
      <c r="AI20" s="228" t="s">
        <v>26</v>
      </c>
      <c r="AJ20" s="135" t="s">
        <v>25</v>
      </c>
      <c r="AK20" s="136" t="s">
        <v>25</v>
      </c>
      <c r="AL20" s="136" t="s">
        <v>25</v>
      </c>
      <c r="AM20" s="137" t="s">
        <v>26</v>
      </c>
      <c r="AN20" s="135" t="s">
        <v>26</v>
      </c>
      <c r="AO20" s="136" t="s">
        <v>26</v>
      </c>
      <c r="AP20" s="136" t="s">
        <v>26</v>
      </c>
      <c r="AQ20" s="137" t="s">
        <v>26</v>
      </c>
      <c r="AR20" s="229" t="s">
        <v>26</v>
      </c>
      <c r="AS20" s="227" t="s">
        <v>26</v>
      </c>
      <c r="AT20" s="227" t="s">
        <v>26</v>
      </c>
      <c r="AU20" s="228" t="s">
        <v>26</v>
      </c>
      <c r="AV20" s="245" t="s">
        <v>24</v>
      </c>
      <c r="AW20" s="136" t="s">
        <v>26</v>
      </c>
      <c r="AX20" s="136" t="s">
        <v>26</v>
      </c>
      <c r="AY20" s="137" t="s">
        <v>26</v>
      </c>
      <c r="AZ20" s="135" t="s">
        <v>28</v>
      </c>
      <c r="BA20" s="136" t="s">
        <v>28</v>
      </c>
      <c r="BB20" s="136" t="s">
        <v>82</v>
      </c>
      <c r="BC20" s="137"/>
      <c r="BD20" s="135"/>
      <c r="BE20" s="136"/>
      <c r="BF20" s="136"/>
      <c r="BG20" s="137"/>
      <c r="BH20" s="135"/>
      <c r="BI20" s="136"/>
      <c r="BJ20" s="136"/>
      <c r="BK20" s="137"/>
      <c r="BL20" s="135"/>
      <c r="BM20" s="136"/>
      <c r="BN20" s="136"/>
      <c r="BO20" s="137"/>
      <c r="BP20" s="135"/>
      <c r="BQ20" s="136"/>
      <c r="BR20" s="136"/>
      <c r="BS20" s="137"/>
      <c r="BT20" s="135"/>
      <c r="BU20" s="136"/>
      <c r="BV20" s="136"/>
      <c r="BW20" s="137"/>
      <c r="BX20" s="135"/>
      <c r="BY20" s="136"/>
      <c r="BZ20" s="136"/>
      <c r="CA20" s="137"/>
      <c r="CB20" s="135"/>
      <c r="CC20" s="136"/>
      <c r="CD20" s="136"/>
      <c r="CE20" s="137"/>
      <c r="CF20" s="416"/>
      <c r="CG20" s="417"/>
      <c r="CH20" s="417"/>
      <c r="CI20" s="418"/>
      <c r="CJ20" s="430"/>
      <c r="CK20" s="431"/>
      <c r="CL20" s="431"/>
      <c r="CM20" s="432"/>
      <c r="CN20" s="436">
        <f t="shared" si="1"/>
        <v>0</v>
      </c>
      <c r="CO20" s="436"/>
      <c r="CP20" s="436"/>
      <c r="CQ20" s="436"/>
      <c r="CR20" s="436"/>
      <c r="CS20" s="436"/>
    </row>
    <row r="21" spans="1:97" customFormat="1" x14ac:dyDescent="0.35">
      <c r="A21" s="212">
        <v>1.1111111111111112E-2</v>
      </c>
      <c r="B21" s="95">
        <f t="shared" si="0"/>
        <v>0.29166666666925367</v>
      </c>
      <c r="C21" s="214" t="str">
        <f>IF(ISNA(VLOOKUP(D21,[2]listing!$A$1:$E$80,4,FALSE)),"NN",VLOOKUP(D21,[2]listing!$A$1:$E$80,4,FALSE))</f>
        <v>NN</v>
      </c>
      <c r="D21" s="245"/>
      <c r="E21" s="300">
        <v>36526.490277777775</v>
      </c>
      <c r="F21" s="298">
        <v>36526.8125</v>
      </c>
      <c r="G21" s="299">
        <v>4.1666666666666664E-2</v>
      </c>
      <c r="H21" s="222" t="str" cm="1">
        <f t="array" ref="H21">IF(SUMPRODUCT(--ISNUMBER(SEARCH(BOUTIQUES,D21))) &gt;0, "XC",IF(ISNUMBER(SEARCH("pool",D21)),"P",IF(ISNUMBER(SEARCH("int",D21)),"I",IF(ISNUMBER(SEARCH("HAP",$G$1))," "))))</f>
        <v xml:space="preserve"> </v>
      </c>
      <c r="I21" s="243"/>
      <c r="J21" s="136"/>
      <c r="K21" s="137"/>
      <c r="L21" s="135"/>
      <c r="M21" s="136"/>
      <c r="N21" s="136"/>
      <c r="O21" s="137"/>
      <c r="P21" s="135"/>
      <c r="Q21" s="136"/>
      <c r="R21" s="136"/>
      <c r="S21" s="137"/>
      <c r="T21" s="135"/>
      <c r="U21" s="136"/>
      <c r="V21" s="136" t="s">
        <v>125</v>
      </c>
      <c r="W21" s="246" t="s">
        <v>26</v>
      </c>
      <c r="X21" s="135" t="s">
        <v>26</v>
      </c>
      <c r="Y21" s="136" t="s">
        <v>26</v>
      </c>
      <c r="Z21" s="136" t="s">
        <v>26</v>
      </c>
      <c r="AA21" s="137" t="s">
        <v>26</v>
      </c>
      <c r="AB21" s="135" t="s">
        <v>26</v>
      </c>
      <c r="AC21" s="136" t="s">
        <v>26</v>
      </c>
      <c r="AD21" s="136" t="s">
        <v>26</v>
      </c>
      <c r="AE21" s="137" t="s">
        <v>26</v>
      </c>
      <c r="AF21" s="135" t="s">
        <v>26</v>
      </c>
      <c r="AG21" s="136" t="s">
        <v>26</v>
      </c>
      <c r="AH21" s="136" t="s">
        <v>26</v>
      </c>
      <c r="AI21" s="137" t="s">
        <v>26</v>
      </c>
      <c r="AJ21" s="135" t="s">
        <v>25</v>
      </c>
      <c r="AK21" s="136" t="s">
        <v>25</v>
      </c>
      <c r="AL21" s="136" t="s">
        <v>25</v>
      </c>
      <c r="AM21" s="137" t="s">
        <v>26</v>
      </c>
      <c r="AN21" s="135" t="s">
        <v>26</v>
      </c>
      <c r="AO21" s="136" t="s">
        <v>26</v>
      </c>
      <c r="AP21" s="136" t="s">
        <v>26</v>
      </c>
      <c r="AQ21" s="137" t="s">
        <v>26</v>
      </c>
      <c r="AR21" s="135" t="s">
        <v>26</v>
      </c>
      <c r="AS21" s="136" t="s">
        <v>26</v>
      </c>
      <c r="AT21" s="136" t="s">
        <v>26</v>
      </c>
      <c r="AU21" s="137" t="s">
        <v>26</v>
      </c>
      <c r="AV21" s="245" t="s">
        <v>24</v>
      </c>
      <c r="AW21" s="136" t="s">
        <v>26</v>
      </c>
      <c r="AX21" s="136" t="s">
        <v>26</v>
      </c>
      <c r="AY21" s="137" t="s">
        <v>26</v>
      </c>
      <c r="AZ21" s="135" t="s">
        <v>28</v>
      </c>
      <c r="BA21" s="136" t="s">
        <v>28</v>
      </c>
      <c r="BB21" s="136" t="s">
        <v>82</v>
      </c>
      <c r="BC21" s="137"/>
      <c r="BD21" s="135"/>
      <c r="BE21" s="136"/>
      <c r="BF21" s="136"/>
      <c r="BG21" s="137"/>
      <c r="BH21" s="135"/>
      <c r="BI21" s="136"/>
      <c r="BJ21" s="136"/>
      <c r="BK21" s="137"/>
      <c r="BL21" s="135"/>
      <c r="BM21" s="136"/>
      <c r="BN21" s="136"/>
      <c r="BO21" s="137"/>
      <c r="BP21" s="135"/>
      <c r="BQ21" s="136"/>
      <c r="BR21" s="136"/>
      <c r="BS21" s="137"/>
      <c r="BT21" s="135"/>
      <c r="BU21" s="136"/>
      <c r="BV21" s="136"/>
      <c r="BW21" s="137"/>
      <c r="BX21" s="135"/>
      <c r="BY21" s="136"/>
      <c r="BZ21" s="136"/>
      <c r="CA21" s="137"/>
      <c r="CB21" s="135"/>
      <c r="CC21" s="136"/>
      <c r="CD21" s="136"/>
      <c r="CE21" s="137"/>
      <c r="CF21" s="430"/>
      <c r="CG21" s="431"/>
      <c r="CH21" s="431"/>
      <c r="CI21" s="432"/>
      <c r="CJ21" s="430"/>
      <c r="CK21" s="431"/>
      <c r="CL21" s="431"/>
      <c r="CM21" s="432"/>
      <c r="CN21" s="436">
        <f t="shared" si="1"/>
        <v>0</v>
      </c>
      <c r="CO21" s="436"/>
      <c r="CP21" s="436"/>
      <c r="CQ21" s="436"/>
      <c r="CR21" s="436"/>
      <c r="CS21" s="436"/>
    </row>
    <row r="22" spans="1:97" customFormat="1" x14ac:dyDescent="0.35">
      <c r="A22" s="212">
        <v>1.1111111111111112E-2</v>
      </c>
      <c r="B22" s="95">
        <f t="shared" si="0"/>
        <v>0.29166666666925367</v>
      </c>
      <c r="C22" s="214" t="str">
        <f>IF(ISNA(VLOOKUP(D22,[2]listing!$A$1:$E$80,4,FALSE)),"NN",VLOOKUP(D22,[2]listing!$A$1:$E$80,4,FALSE))</f>
        <v>NN</v>
      </c>
      <c r="D22" s="245"/>
      <c r="E22" s="300">
        <v>36526.490277777775</v>
      </c>
      <c r="F22" s="298">
        <v>36526.8125</v>
      </c>
      <c r="G22" s="299">
        <v>4.1666666666666664E-2</v>
      </c>
      <c r="H22" s="222" t="str" cm="1">
        <f t="array" ref="H22">IF(SUMPRODUCT(--ISNUMBER(SEARCH(BOUTIQUES,D22))) &gt;0, "XC",IF(ISNUMBER(SEARCH("pool",D22)),"P",IF(ISNUMBER(SEARCH("int",D22)),"I",IF(ISNUMBER(SEARCH("HAP",$G$1))," "))))</f>
        <v xml:space="preserve"> </v>
      </c>
      <c r="I22" s="243"/>
      <c r="J22" s="136"/>
      <c r="K22" s="137"/>
      <c r="L22" s="135"/>
      <c r="M22" s="136"/>
      <c r="N22" s="136"/>
      <c r="O22" s="137"/>
      <c r="P22" s="135"/>
      <c r="Q22" s="136"/>
      <c r="R22" s="136"/>
      <c r="S22" s="137"/>
      <c r="T22" s="135"/>
      <c r="U22" s="136"/>
      <c r="V22" s="136" t="s">
        <v>83</v>
      </c>
      <c r="W22" s="246" t="s">
        <v>26</v>
      </c>
      <c r="X22" s="229" t="s">
        <v>26</v>
      </c>
      <c r="Y22" s="227" t="s">
        <v>26</v>
      </c>
      <c r="Z22" s="227" t="s">
        <v>26</v>
      </c>
      <c r="AA22" s="228" t="s">
        <v>26</v>
      </c>
      <c r="AB22" s="229" t="s">
        <v>26</v>
      </c>
      <c r="AC22" s="227" t="s">
        <v>26</v>
      </c>
      <c r="AD22" s="227" t="s">
        <v>26</v>
      </c>
      <c r="AE22" s="228" t="s">
        <v>26</v>
      </c>
      <c r="AF22" s="229" t="s">
        <v>26</v>
      </c>
      <c r="AG22" s="227" t="s">
        <v>26</v>
      </c>
      <c r="AH22" s="227" t="s">
        <v>26</v>
      </c>
      <c r="AI22" s="228" t="s">
        <v>26</v>
      </c>
      <c r="AJ22" s="135" t="s">
        <v>25</v>
      </c>
      <c r="AK22" s="136" t="s">
        <v>25</v>
      </c>
      <c r="AL22" s="136" t="s">
        <v>25</v>
      </c>
      <c r="AM22" s="137" t="s">
        <v>26</v>
      </c>
      <c r="AN22" s="135" t="s">
        <v>26</v>
      </c>
      <c r="AO22" s="136" t="s">
        <v>26</v>
      </c>
      <c r="AP22" s="136" t="s">
        <v>26</v>
      </c>
      <c r="AQ22" s="137" t="s">
        <v>26</v>
      </c>
      <c r="AR22" s="135" t="s">
        <v>26</v>
      </c>
      <c r="AS22" s="136" t="s">
        <v>26</v>
      </c>
      <c r="AT22" s="136" t="s">
        <v>26</v>
      </c>
      <c r="AU22" s="137" t="s">
        <v>26</v>
      </c>
      <c r="AV22" s="245" t="s">
        <v>24</v>
      </c>
      <c r="AW22" s="136" t="s">
        <v>26</v>
      </c>
      <c r="AX22" s="136" t="s">
        <v>26</v>
      </c>
      <c r="AY22" s="137" t="s">
        <v>26</v>
      </c>
      <c r="AZ22" s="135" t="s">
        <v>28</v>
      </c>
      <c r="BA22" s="136" t="s">
        <v>28</v>
      </c>
      <c r="BB22" s="136" t="s">
        <v>82</v>
      </c>
      <c r="BC22" s="137"/>
      <c r="BD22" s="135"/>
      <c r="BE22" s="136"/>
      <c r="BF22" s="136"/>
      <c r="BG22" s="137"/>
      <c r="BH22" s="135"/>
      <c r="BI22" s="136"/>
      <c r="BJ22" s="136"/>
      <c r="BK22" s="137"/>
      <c r="BL22" s="135"/>
      <c r="BM22" s="136"/>
      <c r="BN22" s="136"/>
      <c r="BO22" s="137"/>
      <c r="BP22" s="135"/>
      <c r="BQ22" s="136"/>
      <c r="BR22" s="136"/>
      <c r="BS22" s="137"/>
      <c r="BT22" s="135"/>
      <c r="BU22" s="136"/>
      <c r="BV22" s="136"/>
      <c r="BW22" s="137"/>
      <c r="BX22" s="135"/>
      <c r="BY22" s="136"/>
      <c r="BZ22" s="136"/>
      <c r="CA22" s="137"/>
      <c r="CB22" s="135"/>
      <c r="CC22" s="136"/>
      <c r="CD22" s="136"/>
      <c r="CE22" s="137"/>
      <c r="CF22" s="416"/>
      <c r="CG22" s="417"/>
      <c r="CH22" s="417"/>
      <c r="CI22" s="418"/>
      <c r="CJ22" s="430"/>
      <c r="CK22" s="431"/>
      <c r="CL22" s="431"/>
      <c r="CM22" s="432"/>
      <c r="CN22" s="436">
        <f t="shared" si="1"/>
        <v>0</v>
      </c>
      <c r="CO22" s="436"/>
      <c r="CP22" s="436"/>
      <c r="CQ22" s="436"/>
      <c r="CR22" s="436"/>
      <c r="CS22" s="436"/>
    </row>
    <row r="23" spans="1:97" customFormat="1" x14ac:dyDescent="0.35">
      <c r="A23" s="212">
        <v>1.1111111111111112E-2</v>
      </c>
      <c r="B23" s="95">
        <f t="shared" si="0"/>
        <v>0.29166666666197771</v>
      </c>
      <c r="C23" s="214" t="str">
        <f>IF(ISNA(VLOOKUP(D23,[2]listing!$A$1:$E$80,4,FALSE)),"NN",VLOOKUP(D23,[2]listing!$A$1:$E$80,4,FALSE))</f>
        <v>NN</v>
      </c>
      <c r="D23" s="245"/>
      <c r="E23" s="302">
        <v>36526.583333333336</v>
      </c>
      <c r="F23" s="298">
        <v>36526.905555555553</v>
      </c>
      <c r="G23" s="299">
        <v>4.1666666666666664E-2</v>
      </c>
      <c r="H23" s="222" t="str" cm="1">
        <f t="array" ref="H23">IF(SUMPRODUCT(--ISNUMBER(SEARCH(BOUTIQUES,D23))) &gt;0, "XC",IF(ISNUMBER(SEARCH("pool",D23)),"P",IF(ISNUMBER(SEARCH("int",D23)),"I",IF(ISNUMBER(SEARCH("HAP",$G$1))," "))))</f>
        <v xml:space="preserve"> </v>
      </c>
      <c r="I23" s="243"/>
      <c r="J23" s="136"/>
      <c r="K23" s="137"/>
      <c r="L23" s="135"/>
      <c r="M23" s="136"/>
      <c r="N23" s="136"/>
      <c r="O23" s="137"/>
      <c r="P23" s="135"/>
      <c r="Q23" s="136"/>
      <c r="R23" s="136"/>
      <c r="S23" s="137"/>
      <c r="T23" s="135"/>
      <c r="U23" s="136"/>
      <c r="V23" s="136"/>
      <c r="W23" s="137"/>
      <c r="X23" s="135"/>
      <c r="Y23" s="136"/>
      <c r="Z23" s="136"/>
      <c r="AA23" s="137"/>
      <c r="AB23" s="135"/>
      <c r="AC23" s="136"/>
      <c r="AD23" s="136"/>
      <c r="AE23" s="137" t="s">
        <v>83</v>
      </c>
      <c r="AF23" s="244" t="s">
        <v>26</v>
      </c>
      <c r="AG23" s="136" t="s">
        <v>26</v>
      </c>
      <c r="AH23" s="136" t="s">
        <v>26</v>
      </c>
      <c r="AI23" s="137" t="s">
        <v>26</v>
      </c>
      <c r="AJ23" s="229">
        <v>12</v>
      </c>
      <c r="AK23" s="227">
        <v>12</v>
      </c>
      <c r="AL23" s="227">
        <v>12</v>
      </c>
      <c r="AM23" s="228">
        <v>12</v>
      </c>
      <c r="AN23" s="229">
        <v>12</v>
      </c>
      <c r="AO23" s="227">
        <v>12</v>
      </c>
      <c r="AP23" s="227">
        <v>12</v>
      </c>
      <c r="AQ23" s="228">
        <v>12</v>
      </c>
      <c r="AR23" s="229" t="s">
        <v>25</v>
      </c>
      <c r="AS23" s="227" t="s">
        <v>25</v>
      </c>
      <c r="AT23" s="227" t="s">
        <v>25</v>
      </c>
      <c r="AU23" s="228" t="s">
        <v>26</v>
      </c>
      <c r="AV23" s="135">
        <v>26</v>
      </c>
      <c r="AW23" s="136">
        <v>26</v>
      </c>
      <c r="AX23" s="136">
        <v>26</v>
      </c>
      <c r="AY23" s="137">
        <v>26</v>
      </c>
      <c r="AZ23" s="135">
        <v>26</v>
      </c>
      <c r="BA23" s="136">
        <v>26</v>
      </c>
      <c r="BB23" s="136">
        <v>26</v>
      </c>
      <c r="BC23" s="137">
        <v>26</v>
      </c>
      <c r="BD23" s="135">
        <v>26</v>
      </c>
      <c r="BE23" s="136">
        <v>26</v>
      </c>
      <c r="BF23" s="136">
        <v>26</v>
      </c>
      <c r="BG23" s="137">
        <v>26</v>
      </c>
      <c r="BH23" s="229" t="s">
        <v>24</v>
      </c>
      <c r="BI23" s="136" t="s">
        <v>28</v>
      </c>
      <c r="BJ23" s="136" t="s">
        <v>28</v>
      </c>
      <c r="BK23" s="137" t="s">
        <v>82</v>
      </c>
      <c r="BL23" s="135"/>
      <c r="BM23" s="136"/>
      <c r="BN23" s="136"/>
      <c r="BO23" s="137"/>
      <c r="BP23" s="135"/>
      <c r="BQ23" s="136"/>
      <c r="BR23" s="136"/>
      <c r="BS23" s="137"/>
      <c r="BT23" s="135"/>
      <c r="BU23" s="136"/>
      <c r="BV23" s="136"/>
      <c r="BW23" s="137"/>
      <c r="BX23" s="135"/>
      <c r="BY23" s="136"/>
      <c r="BZ23" s="136"/>
      <c r="CA23" s="137"/>
      <c r="CB23" s="135"/>
      <c r="CC23" s="136"/>
      <c r="CD23" s="136"/>
      <c r="CE23" s="137"/>
      <c r="CF23" s="430"/>
      <c r="CG23" s="431"/>
      <c r="CH23" s="431"/>
      <c r="CI23" s="432"/>
      <c r="CJ23" s="430"/>
      <c r="CK23" s="431"/>
      <c r="CL23" s="431"/>
      <c r="CM23" s="432"/>
      <c r="CN23" s="436">
        <f t="shared" si="1"/>
        <v>0</v>
      </c>
      <c r="CO23" s="436"/>
      <c r="CP23" s="436"/>
      <c r="CQ23" s="436"/>
      <c r="CR23" s="436"/>
      <c r="CS23" s="436"/>
    </row>
    <row r="24" spans="1:97" customFormat="1" x14ac:dyDescent="0.35">
      <c r="A24" s="212">
        <v>1.1111111111111112E-2</v>
      </c>
      <c r="B24" s="95">
        <f t="shared" si="0"/>
        <v>0.29166666666197771</v>
      </c>
      <c r="C24" s="214" t="str">
        <f>IF(ISNA(VLOOKUP(D24,[2]listing!$A$1:$E$80,4,FALSE)),"NN",VLOOKUP(D24,[2]listing!$A$1:$E$80,4,FALSE))</f>
        <v>NN</v>
      </c>
      <c r="D24" s="290"/>
      <c r="E24" s="302">
        <v>36526.583333333336</v>
      </c>
      <c r="F24" s="298">
        <v>36526.905555555553</v>
      </c>
      <c r="G24" s="299">
        <v>4.1666666666666664E-2</v>
      </c>
      <c r="H24" s="222" t="str" cm="1">
        <f t="array" ref="H24">IF(SUMPRODUCT(--ISNUMBER(SEARCH(BOUTIQUES,D24))) &gt;0, "XC",IF(ISNUMBER(SEARCH("pool",D24)),"P",IF(ISNUMBER(SEARCH("int",D24)),"I",IF(ISNUMBER(SEARCH("HAP",$G$1))," "))))</f>
        <v xml:space="preserve"> </v>
      </c>
      <c r="I24" s="243"/>
      <c r="J24" s="136"/>
      <c r="K24" s="137"/>
      <c r="L24" s="135"/>
      <c r="M24" s="136"/>
      <c r="N24" s="136"/>
      <c r="O24" s="137"/>
      <c r="P24" s="135"/>
      <c r="Q24" s="136"/>
      <c r="R24" s="136"/>
      <c r="S24" s="137"/>
      <c r="T24" s="135"/>
      <c r="U24" s="136"/>
      <c r="V24" s="136"/>
      <c r="W24" s="137"/>
      <c r="X24" s="135"/>
      <c r="Y24" s="136"/>
      <c r="Z24" s="136"/>
      <c r="AA24" s="137"/>
      <c r="AB24" s="135"/>
      <c r="AC24" s="136"/>
      <c r="AD24" s="136"/>
      <c r="AE24" s="228" t="s">
        <v>83</v>
      </c>
      <c r="AF24" s="247" t="s">
        <v>26</v>
      </c>
      <c r="AG24" s="136" t="s">
        <v>26</v>
      </c>
      <c r="AH24" s="136" t="s">
        <v>26</v>
      </c>
      <c r="AI24" s="137" t="s">
        <v>26</v>
      </c>
      <c r="AJ24" s="229">
        <v>11</v>
      </c>
      <c r="AK24" s="227">
        <v>11</v>
      </c>
      <c r="AL24" s="227">
        <v>11</v>
      </c>
      <c r="AM24" s="228">
        <v>11</v>
      </c>
      <c r="AN24" s="229">
        <v>11</v>
      </c>
      <c r="AO24" s="227">
        <v>11</v>
      </c>
      <c r="AP24" s="227">
        <v>11</v>
      </c>
      <c r="AQ24" s="228">
        <v>11</v>
      </c>
      <c r="AR24" s="229" t="s">
        <v>25</v>
      </c>
      <c r="AS24" s="227" t="s">
        <v>25</v>
      </c>
      <c r="AT24" s="227" t="s">
        <v>25</v>
      </c>
      <c r="AU24" s="228" t="s">
        <v>26</v>
      </c>
      <c r="AV24" s="135">
        <v>30</v>
      </c>
      <c r="AW24" s="136">
        <v>30</v>
      </c>
      <c r="AX24" s="136">
        <v>30</v>
      </c>
      <c r="AY24" s="137">
        <v>30</v>
      </c>
      <c r="AZ24" s="135">
        <v>30</v>
      </c>
      <c r="BA24" s="136">
        <v>30</v>
      </c>
      <c r="BB24" s="136">
        <v>30</v>
      </c>
      <c r="BC24" s="137">
        <v>30</v>
      </c>
      <c r="BD24" s="135">
        <v>30</v>
      </c>
      <c r="BE24" s="136">
        <v>30</v>
      </c>
      <c r="BF24" s="136">
        <v>30</v>
      </c>
      <c r="BG24" s="137">
        <v>30</v>
      </c>
      <c r="BH24" s="229" t="s">
        <v>24</v>
      </c>
      <c r="BI24" s="136" t="s">
        <v>28</v>
      </c>
      <c r="BJ24" s="136" t="s">
        <v>28</v>
      </c>
      <c r="BK24" s="137" t="s">
        <v>82</v>
      </c>
      <c r="BL24" s="135"/>
      <c r="BM24" s="136"/>
      <c r="BN24" s="136"/>
      <c r="BO24" s="137"/>
      <c r="BP24" s="135"/>
      <c r="BQ24" s="136"/>
      <c r="BR24" s="136"/>
      <c r="BS24" s="137"/>
      <c r="BT24" s="135"/>
      <c r="BU24" s="136"/>
      <c r="BV24" s="136"/>
      <c r="BW24" s="137"/>
      <c r="BX24" s="135"/>
      <c r="BY24" s="136"/>
      <c r="BZ24" s="136"/>
      <c r="CA24" s="137"/>
      <c r="CB24" s="135"/>
      <c r="CC24" s="136"/>
      <c r="CD24" s="136"/>
      <c r="CE24" s="137"/>
      <c r="CF24" s="416"/>
      <c r="CG24" s="417"/>
      <c r="CH24" s="417"/>
      <c r="CI24" s="418"/>
      <c r="CJ24" s="416"/>
      <c r="CK24" s="417"/>
      <c r="CL24" s="417"/>
      <c r="CM24" s="418"/>
      <c r="CN24" s="436">
        <f t="shared" si="1"/>
        <v>0</v>
      </c>
      <c r="CO24" s="436"/>
      <c r="CP24" s="436"/>
      <c r="CQ24" s="436"/>
      <c r="CR24" s="436"/>
      <c r="CS24" s="436"/>
    </row>
    <row r="25" spans="1:97" customFormat="1" x14ac:dyDescent="0.35">
      <c r="A25" s="212">
        <v>1.1111111111111112E-2</v>
      </c>
      <c r="B25" s="95">
        <f t="shared" si="0"/>
        <v>0.29166666666197771</v>
      </c>
      <c r="C25" s="214" t="str">
        <f>IF(ISNA(VLOOKUP(D25,[2]listing!$A$1:$E$80,4,FALSE)),"NN",VLOOKUP(D25,[2]listing!$A$1:$E$80,4,FALSE))</f>
        <v>NN</v>
      </c>
      <c r="D25" s="245"/>
      <c r="E25" s="302">
        <v>36526.583333333336</v>
      </c>
      <c r="F25" s="298">
        <v>36526.905555555553</v>
      </c>
      <c r="G25" s="299">
        <v>4.1666666666666664E-2</v>
      </c>
      <c r="H25" s="222" t="str" cm="1">
        <f t="array" ref="H25">IF(SUMPRODUCT(--ISNUMBER(SEARCH(BOUTIQUES,D25))) &gt;0, "XC",IF(ISNUMBER(SEARCH("pool",D25)),"P",IF(ISNUMBER(SEARCH("int",D25)),"I",IF(ISNUMBER(SEARCH("HAP",$G$1))," "))))</f>
        <v xml:space="preserve"> </v>
      </c>
      <c r="I25" s="243"/>
      <c r="J25" s="136"/>
      <c r="K25" s="137"/>
      <c r="L25" s="135"/>
      <c r="M25" s="136"/>
      <c r="N25" s="136"/>
      <c r="O25" s="137"/>
      <c r="P25" s="135"/>
      <c r="Q25" s="136"/>
      <c r="R25" s="136"/>
      <c r="S25" s="137"/>
      <c r="T25" s="135"/>
      <c r="U25" s="136"/>
      <c r="V25" s="136"/>
      <c r="W25" s="137"/>
      <c r="X25" s="135"/>
      <c r="Y25" s="136"/>
      <c r="Z25" s="136"/>
      <c r="AA25" s="137"/>
      <c r="AB25" s="135"/>
      <c r="AC25" s="136"/>
      <c r="AD25" s="136"/>
      <c r="AE25" s="228" t="s">
        <v>83</v>
      </c>
      <c r="AF25" s="247" t="s">
        <v>26</v>
      </c>
      <c r="AG25" s="136" t="s">
        <v>26</v>
      </c>
      <c r="AH25" s="136" t="s">
        <v>26</v>
      </c>
      <c r="AI25" s="137" t="s">
        <v>26</v>
      </c>
      <c r="AJ25" s="229">
        <v>23</v>
      </c>
      <c r="AK25" s="227">
        <v>23</v>
      </c>
      <c r="AL25" s="227">
        <v>23</v>
      </c>
      <c r="AM25" s="228">
        <v>23</v>
      </c>
      <c r="AN25" s="229">
        <v>23</v>
      </c>
      <c r="AO25" s="227">
        <v>23</v>
      </c>
      <c r="AP25" s="227">
        <v>23</v>
      </c>
      <c r="AQ25" s="228">
        <v>23</v>
      </c>
      <c r="AR25" s="229" t="s">
        <v>25</v>
      </c>
      <c r="AS25" s="227" t="s">
        <v>25</v>
      </c>
      <c r="AT25" s="227" t="s">
        <v>25</v>
      </c>
      <c r="AU25" s="228" t="s">
        <v>26</v>
      </c>
      <c r="AV25" s="135">
        <v>37</v>
      </c>
      <c r="AW25" s="136">
        <v>37</v>
      </c>
      <c r="AX25" s="136">
        <v>37</v>
      </c>
      <c r="AY25" s="137">
        <v>37</v>
      </c>
      <c r="AZ25" s="135">
        <v>37</v>
      </c>
      <c r="BA25" s="136">
        <v>37</v>
      </c>
      <c r="BB25" s="136">
        <v>37</v>
      </c>
      <c r="BC25" s="137">
        <v>37</v>
      </c>
      <c r="BD25" s="135">
        <v>37</v>
      </c>
      <c r="BE25" s="136">
        <v>37</v>
      </c>
      <c r="BF25" s="136">
        <v>37</v>
      </c>
      <c r="BG25" s="137">
        <v>37</v>
      </c>
      <c r="BH25" s="229" t="s">
        <v>24</v>
      </c>
      <c r="BI25" s="136" t="s">
        <v>28</v>
      </c>
      <c r="BJ25" s="136" t="s">
        <v>28</v>
      </c>
      <c r="BK25" s="137" t="s">
        <v>82</v>
      </c>
      <c r="BL25" s="135"/>
      <c r="BM25" s="136"/>
      <c r="BN25" s="136"/>
      <c r="BO25" s="137"/>
      <c r="BP25" s="135"/>
      <c r="BQ25" s="136"/>
      <c r="BR25" s="136"/>
      <c r="BS25" s="137"/>
      <c r="BT25" s="135"/>
      <c r="BU25" s="136"/>
      <c r="BV25" s="136"/>
      <c r="BW25" s="137"/>
      <c r="BX25" s="135"/>
      <c r="BY25" s="136"/>
      <c r="BZ25" s="136"/>
      <c r="CA25" s="137"/>
      <c r="CB25" s="135"/>
      <c r="CC25" s="136"/>
      <c r="CD25" s="136"/>
      <c r="CE25" s="137"/>
      <c r="CF25" s="416"/>
      <c r="CG25" s="417"/>
      <c r="CH25" s="417"/>
      <c r="CI25" s="418"/>
      <c r="CJ25" s="430"/>
      <c r="CK25" s="431"/>
      <c r="CL25" s="431"/>
      <c r="CM25" s="432"/>
      <c r="CN25" s="436">
        <f t="shared" si="1"/>
        <v>0</v>
      </c>
      <c r="CO25" s="436"/>
      <c r="CP25" s="436"/>
      <c r="CQ25" s="436"/>
      <c r="CR25" s="436"/>
      <c r="CS25" s="436"/>
    </row>
    <row r="26" spans="1:97" customFormat="1" x14ac:dyDescent="0.35">
      <c r="A26" s="212">
        <v>1.1111111111111112E-2</v>
      </c>
      <c r="B26" s="95">
        <f t="shared" si="0"/>
        <v>0.29166666666197771</v>
      </c>
      <c r="C26" s="214" t="str">
        <f>IF(ISNA(VLOOKUP(D26,[2]listing!$A$1:$E$80,4,FALSE)),"NN",VLOOKUP(D26,[2]listing!$A$1:$E$80,4,FALSE))</f>
        <v>NN</v>
      </c>
      <c r="D26" s="245"/>
      <c r="E26" s="302">
        <v>36526.583333333336</v>
      </c>
      <c r="F26" s="298">
        <v>36526.905555555553</v>
      </c>
      <c r="G26" s="299">
        <v>4.1666666666666664E-2</v>
      </c>
      <c r="H26" s="222" t="str" cm="1">
        <f t="array" ref="H26">IF(SUMPRODUCT(--ISNUMBER(SEARCH(BOUTIQUES,D26))) &gt;0, "XC",IF(ISNUMBER(SEARCH("pool",D26)),"P",IF(ISNUMBER(SEARCH("int",D26)),"I",IF(ISNUMBER(SEARCH("HAP",$G$1))," "))))</f>
        <v xml:space="preserve"> </v>
      </c>
      <c r="I26" s="243"/>
      <c r="J26" s="136"/>
      <c r="K26" s="137"/>
      <c r="L26" s="135"/>
      <c r="M26" s="136"/>
      <c r="N26" s="136"/>
      <c r="O26" s="137"/>
      <c r="P26" s="135"/>
      <c r="Q26" s="136"/>
      <c r="R26" s="136"/>
      <c r="S26" s="137"/>
      <c r="T26" s="135"/>
      <c r="U26" s="136"/>
      <c r="V26" s="136"/>
      <c r="W26" s="137"/>
      <c r="X26" s="135"/>
      <c r="Y26" s="136"/>
      <c r="Z26" s="136"/>
      <c r="AA26" s="137"/>
      <c r="AB26" s="135"/>
      <c r="AC26" s="136"/>
      <c r="AD26" s="136"/>
      <c r="AE26" s="137" t="s">
        <v>83</v>
      </c>
      <c r="AF26" s="244" t="s">
        <v>26</v>
      </c>
      <c r="AG26" s="136" t="s">
        <v>26</v>
      </c>
      <c r="AH26" s="136" t="s">
        <v>26</v>
      </c>
      <c r="AI26" s="137" t="s">
        <v>26</v>
      </c>
      <c r="AJ26" s="135">
        <v>35</v>
      </c>
      <c r="AK26" s="136">
        <v>35</v>
      </c>
      <c r="AL26" s="136">
        <v>35</v>
      </c>
      <c r="AM26" s="137">
        <v>35</v>
      </c>
      <c r="AN26" s="135">
        <v>35</v>
      </c>
      <c r="AO26" s="136">
        <v>35</v>
      </c>
      <c r="AP26" s="136">
        <v>35</v>
      </c>
      <c r="AQ26" s="137">
        <v>35</v>
      </c>
      <c r="AR26" s="229" t="s">
        <v>25</v>
      </c>
      <c r="AS26" s="227" t="s">
        <v>25</v>
      </c>
      <c r="AT26" s="227" t="s">
        <v>25</v>
      </c>
      <c r="AU26" s="228" t="s">
        <v>26</v>
      </c>
      <c r="AV26" s="135">
        <v>12</v>
      </c>
      <c r="AW26" s="136">
        <v>12</v>
      </c>
      <c r="AX26" s="136">
        <v>12</v>
      </c>
      <c r="AY26" s="137">
        <v>12</v>
      </c>
      <c r="AZ26" s="135">
        <v>12</v>
      </c>
      <c r="BA26" s="136">
        <v>12</v>
      </c>
      <c r="BB26" s="136">
        <v>12</v>
      </c>
      <c r="BC26" s="137">
        <v>12</v>
      </c>
      <c r="BD26" s="135">
        <v>12</v>
      </c>
      <c r="BE26" s="136">
        <v>12</v>
      </c>
      <c r="BF26" s="136">
        <v>12</v>
      </c>
      <c r="BG26" s="137">
        <v>12</v>
      </c>
      <c r="BH26" s="229" t="s">
        <v>24</v>
      </c>
      <c r="BI26" s="136" t="s">
        <v>28</v>
      </c>
      <c r="BJ26" s="136" t="s">
        <v>28</v>
      </c>
      <c r="BK26" s="137" t="s">
        <v>82</v>
      </c>
      <c r="BL26" s="135"/>
      <c r="BM26" s="136"/>
      <c r="BN26" s="136"/>
      <c r="BO26" s="137"/>
      <c r="BP26" s="135"/>
      <c r="BQ26" s="136"/>
      <c r="BR26" s="136"/>
      <c r="BS26" s="137"/>
      <c r="BT26" s="135"/>
      <c r="BU26" s="136"/>
      <c r="BV26" s="136"/>
      <c r="BW26" s="137"/>
      <c r="BX26" s="135"/>
      <c r="BY26" s="136"/>
      <c r="BZ26" s="136"/>
      <c r="CA26" s="137"/>
      <c r="CB26" s="135"/>
      <c r="CC26" s="136"/>
      <c r="CD26" s="136"/>
      <c r="CE26" s="137"/>
      <c r="CF26" s="416"/>
      <c r="CG26" s="417"/>
      <c r="CH26" s="417"/>
      <c r="CI26" s="418"/>
      <c r="CJ26" s="430"/>
      <c r="CK26" s="431"/>
      <c r="CL26" s="431"/>
      <c r="CM26" s="432"/>
      <c r="CN26" s="436">
        <f t="shared" si="1"/>
        <v>0</v>
      </c>
      <c r="CO26" s="436"/>
      <c r="CP26" s="436"/>
      <c r="CQ26" s="436"/>
      <c r="CR26" s="436"/>
      <c r="CS26" s="436"/>
    </row>
    <row r="27" spans="1:97" customFormat="1" x14ac:dyDescent="0.35">
      <c r="A27" s="212">
        <v>1.1111111111111112E-2</v>
      </c>
      <c r="B27" s="95">
        <f t="shared" si="0"/>
        <v>0.29166666666197771</v>
      </c>
      <c r="C27" s="214" t="str">
        <f>IF(ISNA(VLOOKUP(D27,[2]listing!$A$1:$E$80,4,FALSE)),"NN",VLOOKUP(D27,[2]listing!$A$1:$E$80,4,FALSE))</f>
        <v>NN</v>
      </c>
      <c r="D27" s="245"/>
      <c r="E27" s="302">
        <v>36526.583333333336</v>
      </c>
      <c r="F27" s="298">
        <v>36526.905555555553</v>
      </c>
      <c r="G27" s="299">
        <v>4.1666666666666664E-2</v>
      </c>
      <c r="H27" s="222" t="str" cm="1">
        <f t="array" ref="H27">IF(SUMPRODUCT(--ISNUMBER(SEARCH(BOUTIQUES,D27))) &gt;0, "XC",IF(ISNUMBER(SEARCH("pool",D27)),"P",IF(ISNUMBER(SEARCH("int",D27)),"I",IF(ISNUMBER(SEARCH("HAP",$G$1))," "))))</f>
        <v xml:space="preserve"> </v>
      </c>
      <c r="I27" s="243"/>
      <c r="J27" s="136"/>
      <c r="K27" s="137"/>
      <c r="L27" s="135"/>
      <c r="M27" s="136"/>
      <c r="N27" s="136"/>
      <c r="O27" s="137"/>
      <c r="P27" s="135"/>
      <c r="Q27" s="136"/>
      <c r="R27" s="136"/>
      <c r="S27" s="137"/>
      <c r="T27" s="135"/>
      <c r="U27" s="136"/>
      <c r="V27" s="136"/>
      <c r="W27" s="137"/>
      <c r="X27" s="135"/>
      <c r="Y27" s="136"/>
      <c r="Z27" s="136"/>
      <c r="AA27" s="137"/>
      <c r="AB27" s="135"/>
      <c r="AC27" s="136"/>
      <c r="AD27" s="136"/>
      <c r="AE27" s="137" t="s">
        <v>83</v>
      </c>
      <c r="AF27" s="244" t="s">
        <v>26</v>
      </c>
      <c r="AG27" s="136" t="s">
        <v>26</v>
      </c>
      <c r="AH27" s="136" t="s">
        <v>26</v>
      </c>
      <c r="AI27" s="137" t="s">
        <v>26</v>
      </c>
      <c r="AJ27" s="135">
        <v>37</v>
      </c>
      <c r="AK27" s="136">
        <v>37</v>
      </c>
      <c r="AL27" s="136">
        <v>37</v>
      </c>
      <c r="AM27" s="137">
        <v>37</v>
      </c>
      <c r="AN27" s="135">
        <v>37</v>
      </c>
      <c r="AO27" s="136">
        <v>37</v>
      </c>
      <c r="AP27" s="136">
        <v>37</v>
      </c>
      <c r="AQ27" s="137">
        <v>37</v>
      </c>
      <c r="AR27" s="229" t="s">
        <v>25</v>
      </c>
      <c r="AS27" s="227" t="s">
        <v>25</v>
      </c>
      <c r="AT27" s="227" t="s">
        <v>25</v>
      </c>
      <c r="AU27" s="228" t="s">
        <v>26</v>
      </c>
      <c r="AV27" s="135">
        <v>11</v>
      </c>
      <c r="AW27" s="136">
        <v>11</v>
      </c>
      <c r="AX27" s="136">
        <v>11</v>
      </c>
      <c r="AY27" s="137">
        <v>11</v>
      </c>
      <c r="AZ27" s="135">
        <v>11</v>
      </c>
      <c r="BA27" s="136">
        <v>11</v>
      </c>
      <c r="BB27" s="136">
        <v>11</v>
      </c>
      <c r="BC27" s="137">
        <v>11</v>
      </c>
      <c r="BD27" s="135">
        <v>11</v>
      </c>
      <c r="BE27" s="136">
        <v>11</v>
      </c>
      <c r="BF27" s="136">
        <v>11</v>
      </c>
      <c r="BG27" s="137">
        <v>11</v>
      </c>
      <c r="BH27" s="229" t="s">
        <v>24</v>
      </c>
      <c r="BI27" s="136" t="s">
        <v>28</v>
      </c>
      <c r="BJ27" s="136" t="s">
        <v>28</v>
      </c>
      <c r="BK27" s="137" t="s">
        <v>82</v>
      </c>
      <c r="BL27" s="135"/>
      <c r="BM27" s="136"/>
      <c r="BN27" s="136"/>
      <c r="BO27" s="137"/>
      <c r="BP27" s="135"/>
      <c r="BQ27" s="136"/>
      <c r="BR27" s="136"/>
      <c r="BS27" s="137"/>
      <c r="BT27" s="135"/>
      <c r="BU27" s="136"/>
      <c r="BV27" s="136"/>
      <c r="BW27" s="137"/>
      <c r="BX27" s="135"/>
      <c r="BY27" s="136"/>
      <c r="BZ27" s="136"/>
      <c r="CA27" s="137"/>
      <c r="CB27" s="135"/>
      <c r="CC27" s="136"/>
      <c r="CD27" s="136"/>
      <c r="CE27" s="137"/>
      <c r="CF27" s="416"/>
      <c r="CG27" s="417"/>
      <c r="CH27" s="417"/>
      <c r="CI27" s="418"/>
      <c r="CJ27" s="430"/>
      <c r="CK27" s="431"/>
      <c r="CL27" s="431"/>
      <c r="CM27" s="432"/>
      <c r="CN27" s="436">
        <f t="shared" si="1"/>
        <v>0</v>
      </c>
      <c r="CO27" s="436"/>
      <c r="CP27" s="436"/>
      <c r="CQ27" s="436"/>
      <c r="CR27" s="436"/>
      <c r="CS27" s="436"/>
    </row>
    <row r="28" spans="1:97" customFormat="1" x14ac:dyDescent="0.35">
      <c r="A28" s="212">
        <v>1.1111111111111112E-2</v>
      </c>
      <c r="B28" s="95">
        <f t="shared" si="0"/>
        <v>0.29166666666197771</v>
      </c>
      <c r="C28" s="214" t="str">
        <f>IF(ISNA(VLOOKUP(D28,[2]listing!$A$1:$E$80,4,FALSE)),"NN",VLOOKUP(D28,[2]listing!$A$1:$E$80,4,FALSE))</f>
        <v>NN</v>
      </c>
      <c r="D28" s="245"/>
      <c r="E28" s="302">
        <v>36526.583333333336</v>
      </c>
      <c r="F28" s="298">
        <v>36526.905555555553</v>
      </c>
      <c r="G28" s="299">
        <v>4.1666666666666664E-2</v>
      </c>
      <c r="H28" s="222" t="str" cm="1">
        <f t="array" ref="H28">IF(SUMPRODUCT(--ISNUMBER(SEARCH(BOUTIQUES,D28))) &gt;0, "XC",IF(ISNUMBER(SEARCH("pool",D28)),"P",IF(ISNUMBER(SEARCH("int",D28)),"I",IF(ISNUMBER(SEARCH("HAP",$G$1))," "))))</f>
        <v xml:space="preserve"> </v>
      </c>
      <c r="I28" s="248"/>
      <c r="J28" s="249"/>
      <c r="K28" s="250"/>
      <c r="L28" s="251"/>
      <c r="M28" s="249"/>
      <c r="N28" s="249"/>
      <c r="O28" s="250"/>
      <c r="P28" s="251"/>
      <c r="Q28" s="249"/>
      <c r="R28" s="249"/>
      <c r="S28" s="250"/>
      <c r="T28" s="251"/>
      <c r="U28" s="249"/>
      <c r="V28" s="249"/>
      <c r="W28" s="250"/>
      <c r="X28" s="251"/>
      <c r="Y28" s="249"/>
      <c r="Z28" s="249"/>
      <c r="AA28" s="250"/>
      <c r="AB28" s="135"/>
      <c r="AC28" s="136"/>
      <c r="AD28" s="136"/>
      <c r="AE28" s="137" t="s">
        <v>83</v>
      </c>
      <c r="AF28" s="244" t="s">
        <v>26</v>
      </c>
      <c r="AG28" s="136" t="s">
        <v>26</v>
      </c>
      <c r="AH28" s="136" t="s">
        <v>26</v>
      </c>
      <c r="AI28" s="137" t="s">
        <v>26</v>
      </c>
      <c r="AJ28" s="135">
        <v>30</v>
      </c>
      <c r="AK28" s="136">
        <v>30</v>
      </c>
      <c r="AL28" s="136">
        <v>30</v>
      </c>
      <c r="AM28" s="137">
        <v>30</v>
      </c>
      <c r="AN28" s="135">
        <v>30</v>
      </c>
      <c r="AO28" s="136">
        <v>30</v>
      </c>
      <c r="AP28" s="136">
        <v>30</v>
      </c>
      <c r="AQ28" s="137">
        <v>30</v>
      </c>
      <c r="AR28" s="229" t="s">
        <v>25</v>
      </c>
      <c r="AS28" s="227" t="s">
        <v>25</v>
      </c>
      <c r="AT28" s="227" t="s">
        <v>25</v>
      </c>
      <c r="AU28" s="228" t="s">
        <v>26</v>
      </c>
      <c r="AV28" s="135">
        <v>20</v>
      </c>
      <c r="AW28" s="136">
        <v>20</v>
      </c>
      <c r="AX28" s="136">
        <v>20</v>
      </c>
      <c r="AY28" s="137">
        <v>20</v>
      </c>
      <c r="AZ28" s="135">
        <v>20</v>
      </c>
      <c r="BA28" s="136">
        <v>20</v>
      </c>
      <c r="BB28" s="136">
        <v>20</v>
      </c>
      <c r="BC28" s="137">
        <v>20</v>
      </c>
      <c r="BD28" s="135">
        <v>20</v>
      </c>
      <c r="BE28" s="136">
        <v>20</v>
      </c>
      <c r="BF28" s="136">
        <v>20</v>
      </c>
      <c r="BG28" s="137">
        <v>20</v>
      </c>
      <c r="BH28" s="229" t="s">
        <v>24</v>
      </c>
      <c r="BI28" s="136" t="s">
        <v>28</v>
      </c>
      <c r="BJ28" s="136" t="s">
        <v>28</v>
      </c>
      <c r="BK28" s="137" t="s">
        <v>82</v>
      </c>
      <c r="BL28" s="135"/>
      <c r="BM28" s="136"/>
      <c r="BN28" s="136"/>
      <c r="BO28" s="137"/>
      <c r="BP28" s="135"/>
      <c r="BQ28" s="136"/>
      <c r="BR28" s="136"/>
      <c r="BS28" s="137"/>
      <c r="BT28" s="245"/>
      <c r="BU28" s="136"/>
      <c r="BV28" s="136"/>
      <c r="BW28" s="252"/>
      <c r="BX28" s="135"/>
      <c r="BY28" s="136"/>
      <c r="BZ28" s="136"/>
      <c r="CA28" s="137"/>
      <c r="CB28" s="135"/>
      <c r="CC28" s="136"/>
      <c r="CD28" s="136"/>
      <c r="CE28" s="137"/>
      <c r="CF28" s="416"/>
      <c r="CG28" s="417"/>
      <c r="CH28" s="417"/>
      <c r="CI28" s="418"/>
      <c r="CJ28" s="430"/>
      <c r="CK28" s="431"/>
      <c r="CL28" s="431"/>
      <c r="CM28" s="432"/>
      <c r="CN28" s="436">
        <f t="shared" si="1"/>
        <v>0</v>
      </c>
      <c r="CO28" s="436"/>
      <c r="CP28" s="436"/>
      <c r="CQ28" s="436"/>
      <c r="CR28" s="436"/>
      <c r="CS28" s="436"/>
    </row>
    <row r="29" spans="1:97" customFormat="1" x14ac:dyDescent="0.35">
      <c r="A29" s="212">
        <v>1.1111111111111112E-2</v>
      </c>
      <c r="B29" s="95">
        <f t="shared" si="0"/>
        <v>0.29166666666925367</v>
      </c>
      <c r="C29" s="214" t="str">
        <f>IF(ISNA(VLOOKUP(D29,[2]listing!$A$1:$E$80,4,FALSE)),"NN",VLOOKUP(D29,[2]listing!$A$1:$E$80,4,FALSE))</f>
        <v>NN</v>
      </c>
      <c r="D29" s="245"/>
      <c r="E29" s="300">
        <v>36526.625</v>
      </c>
      <c r="F29" s="298">
        <v>36526.947222222225</v>
      </c>
      <c r="G29" s="299">
        <v>4.1666666666666664E-2</v>
      </c>
      <c r="H29" s="222" t="str" cm="1">
        <f t="array" ref="H29">IF(SUMPRODUCT(--ISNUMBER(SEARCH(BOUTIQUES,D29))) &gt;0, "XC",IF(ISNUMBER(SEARCH("pool",D29)),"P",IF(ISNUMBER(SEARCH("int",D29)),"I",IF(ISNUMBER(SEARCH("HAP",$G$1))," "))))</f>
        <v xml:space="preserve"> </v>
      </c>
      <c r="I29" s="243"/>
      <c r="J29" s="136"/>
      <c r="K29" s="137"/>
      <c r="L29" s="135"/>
      <c r="M29" s="136"/>
      <c r="N29" s="136"/>
      <c r="O29" s="137"/>
      <c r="P29" s="135"/>
      <c r="Q29" s="136"/>
      <c r="R29" s="136"/>
      <c r="S29" s="137"/>
      <c r="T29" s="135"/>
      <c r="U29" s="136"/>
      <c r="V29" s="136"/>
      <c r="W29" s="137"/>
      <c r="X29" s="135"/>
      <c r="Y29" s="136"/>
      <c r="Z29" s="136"/>
      <c r="AA29" s="137"/>
      <c r="AB29" s="135"/>
      <c r="AC29" s="136"/>
      <c r="AD29" s="136"/>
      <c r="AE29" s="137"/>
      <c r="AF29" s="135"/>
      <c r="AG29" s="136"/>
      <c r="AH29" s="136"/>
      <c r="AI29" s="137" t="s">
        <v>83</v>
      </c>
      <c r="AJ29" s="244" t="s">
        <v>26</v>
      </c>
      <c r="AK29" s="136" t="s">
        <v>26</v>
      </c>
      <c r="AL29" s="136" t="s">
        <v>26</v>
      </c>
      <c r="AM29" s="137" t="s">
        <v>26</v>
      </c>
      <c r="AN29" s="135" t="s">
        <v>26</v>
      </c>
      <c r="AO29" s="136" t="s">
        <v>26</v>
      </c>
      <c r="AP29" s="136" t="s">
        <v>26</v>
      </c>
      <c r="AQ29" s="137" t="s">
        <v>26</v>
      </c>
      <c r="AR29" s="229" t="s">
        <v>25</v>
      </c>
      <c r="AS29" s="227" t="s">
        <v>25</v>
      </c>
      <c r="AT29" s="227" t="s">
        <v>25</v>
      </c>
      <c r="AU29" s="228" t="s">
        <v>26</v>
      </c>
      <c r="AV29" s="229">
        <v>35</v>
      </c>
      <c r="AW29" s="227">
        <v>35</v>
      </c>
      <c r="AX29" s="227">
        <v>35</v>
      </c>
      <c r="AY29" s="228">
        <v>35</v>
      </c>
      <c r="AZ29" s="229">
        <v>35</v>
      </c>
      <c r="BA29" s="227">
        <v>35</v>
      </c>
      <c r="BB29" s="227">
        <v>35</v>
      </c>
      <c r="BC29" s="228">
        <v>35</v>
      </c>
      <c r="BD29" s="229">
        <v>35</v>
      </c>
      <c r="BE29" s="227">
        <v>35</v>
      </c>
      <c r="BF29" s="227">
        <v>35</v>
      </c>
      <c r="BG29" s="228">
        <v>35</v>
      </c>
      <c r="BH29" s="229" t="s">
        <v>24</v>
      </c>
      <c r="BI29" s="136" t="s">
        <v>28</v>
      </c>
      <c r="BJ29" s="136" t="s">
        <v>28</v>
      </c>
      <c r="BK29" s="137" t="s">
        <v>26</v>
      </c>
      <c r="BL29" s="136" t="s">
        <v>26</v>
      </c>
      <c r="BM29" s="136" t="s">
        <v>26</v>
      </c>
      <c r="BN29" s="136" t="s">
        <v>26</v>
      </c>
      <c r="BO29" s="137" t="s">
        <v>82</v>
      </c>
      <c r="BP29" s="135"/>
      <c r="BQ29" s="136"/>
      <c r="BR29" s="136"/>
      <c r="BS29" s="137"/>
      <c r="BT29" s="135"/>
      <c r="BU29" s="136"/>
      <c r="BV29" s="136"/>
      <c r="BW29" s="137"/>
      <c r="BX29" s="135"/>
      <c r="BY29" s="136"/>
      <c r="BZ29" s="136"/>
      <c r="CA29" s="137"/>
      <c r="CB29" s="135"/>
      <c r="CC29" s="136"/>
      <c r="CD29" s="136"/>
      <c r="CE29" s="137"/>
      <c r="CF29" s="416"/>
      <c r="CG29" s="417"/>
      <c r="CH29" s="417"/>
      <c r="CI29" s="418"/>
      <c r="CJ29" s="430"/>
      <c r="CK29" s="431"/>
      <c r="CL29" s="431"/>
      <c r="CM29" s="432"/>
      <c r="CN29" s="422">
        <f t="shared" si="1"/>
        <v>0</v>
      </c>
      <c r="CO29" s="423"/>
      <c r="CP29" s="423"/>
      <c r="CQ29" s="423"/>
      <c r="CR29" s="423"/>
      <c r="CS29" s="424"/>
    </row>
    <row r="30" spans="1:97" customFormat="1" ht="15.75" customHeight="1" x14ac:dyDescent="0.35">
      <c r="A30" s="212">
        <v>1.1111111111111112E-2</v>
      </c>
      <c r="B30" s="95">
        <f t="shared" si="0"/>
        <v>0.29166666666925367</v>
      </c>
      <c r="C30" s="214" t="str">
        <f>IF(ISNA(VLOOKUP(D30,[2]listing!$A$1:$E$80,4,FALSE)),"NN",VLOOKUP(D30,[2]listing!$A$1:$E$80,4,FALSE))</f>
        <v>NN</v>
      </c>
      <c r="D30" s="245"/>
      <c r="E30" s="300">
        <v>36526.625</v>
      </c>
      <c r="F30" s="298">
        <v>36526.947222222225</v>
      </c>
      <c r="G30" s="299">
        <v>4.1666666666666664E-2</v>
      </c>
      <c r="H30" s="222" t="str" cm="1">
        <f t="array" ref="H30">IF(SUMPRODUCT(--ISNUMBER(SEARCH(BOUTIQUES,D30))) &gt;0, "XC",IF(ISNUMBER(SEARCH("pool",D30)),"P",IF(ISNUMBER(SEARCH("int",D30)),"I",IF(ISNUMBER(SEARCH("HAP",$G$1))," "))))</f>
        <v xml:space="preserve"> </v>
      </c>
      <c r="I30" s="243"/>
      <c r="J30" s="136"/>
      <c r="K30" s="137"/>
      <c r="L30" s="135"/>
      <c r="M30" s="136"/>
      <c r="N30" s="136"/>
      <c r="O30" s="137"/>
      <c r="P30" s="135"/>
      <c r="Q30" s="136"/>
      <c r="R30" s="136"/>
      <c r="S30" s="137"/>
      <c r="T30" s="135"/>
      <c r="U30" s="136"/>
      <c r="V30" s="136"/>
      <c r="W30" s="137"/>
      <c r="X30" s="135"/>
      <c r="Y30" s="136"/>
      <c r="Z30" s="136"/>
      <c r="AA30" s="137"/>
      <c r="AB30" s="135"/>
      <c r="AC30" s="136"/>
      <c r="AD30" s="136"/>
      <c r="AE30" s="137"/>
      <c r="AF30" s="135"/>
      <c r="AG30" s="136"/>
      <c r="AH30" s="136"/>
      <c r="AI30" s="137" t="s">
        <v>83</v>
      </c>
      <c r="AJ30" s="244" t="s">
        <v>26</v>
      </c>
      <c r="AK30" s="136" t="s">
        <v>26</v>
      </c>
      <c r="AL30" s="136" t="s">
        <v>26</v>
      </c>
      <c r="AM30" s="137" t="s">
        <v>26</v>
      </c>
      <c r="AN30" s="135" t="s">
        <v>26</v>
      </c>
      <c r="AO30" s="136" t="s">
        <v>26</v>
      </c>
      <c r="AP30" s="136" t="s">
        <v>26</v>
      </c>
      <c r="AQ30" s="137" t="s">
        <v>26</v>
      </c>
      <c r="AR30" s="229" t="s">
        <v>25</v>
      </c>
      <c r="AS30" s="227" t="s">
        <v>25</v>
      </c>
      <c r="AT30" s="227" t="s">
        <v>25</v>
      </c>
      <c r="AU30" s="228" t="s">
        <v>26</v>
      </c>
      <c r="AV30" s="229">
        <v>23</v>
      </c>
      <c r="AW30" s="227">
        <v>23</v>
      </c>
      <c r="AX30" s="227">
        <v>23</v>
      </c>
      <c r="AY30" s="228">
        <v>23</v>
      </c>
      <c r="AZ30" s="229">
        <v>23</v>
      </c>
      <c r="BA30" s="227">
        <v>23</v>
      </c>
      <c r="BB30" s="227">
        <v>23</v>
      </c>
      <c r="BC30" s="228">
        <v>23</v>
      </c>
      <c r="BD30" s="229">
        <v>23</v>
      </c>
      <c r="BE30" s="227">
        <v>23</v>
      </c>
      <c r="BF30" s="227">
        <v>23</v>
      </c>
      <c r="BG30" s="228">
        <v>23</v>
      </c>
      <c r="BH30" s="229" t="s">
        <v>24</v>
      </c>
      <c r="BI30" s="136" t="s">
        <v>28</v>
      </c>
      <c r="BJ30" s="136" t="s">
        <v>28</v>
      </c>
      <c r="BK30" s="137" t="s">
        <v>26</v>
      </c>
      <c r="BL30" s="136" t="s">
        <v>26</v>
      </c>
      <c r="BM30" s="136" t="s">
        <v>26</v>
      </c>
      <c r="BN30" s="136" t="s">
        <v>26</v>
      </c>
      <c r="BO30" s="137" t="s">
        <v>82</v>
      </c>
      <c r="BP30" s="135"/>
      <c r="BQ30" s="136"/>
      <c r="BR30" s="136"/>
      <c r="BS30" s="137"/>
      <c r="BT30" s="135"/>
      <c r="BU30" s="136"/>
      <c r="BV30" s="136"/>
      <c r="BW30" s="137"/>
      <c r="BX30" s="135"/>
      <c r="BY30" s="136"/>
      <c r="BZ30" s="136"/>
      <c r="CA30" s="137"/>
      <c r="CB30" s="135"/>
      <c r="CC30" s="136"/>
      <c r="CD30" s="136"/>
      <c r="CE30" s="137"/>
      <c r="CF30" s="430"/>
      <c r="CG30" s="431"/>
      <c r="CH30" s="431"/>
      <c r="CI30" s="432"/>
      <c r="CJ30" s="430"/>
      <c r="CK30" s="431"/>
      <c r="CL30" s="431"/>
      <c r="CM30" s="432"/>
      <c r="CN30" s="436">
        <f t="shared" si="1"/>
        <v>0</v>
      </c>
      <c r="CO30" s="436"/>
      <c r="CP30" s="436"/>
      <c r="CQ30" s="436"/>
      <c r="CR30" s="436"/>
      <c r="CS30" s="436"/>
    </row>
    <row r="31" spans="1:97" customFormat="1" ht="15.75" customHeight="1" x14ac:dyDescent="0.35">
      <c r="A31" s="212">
        <v>1.1111111111111112E-2</v>
      </c>
      <c r="B31" s="95">
        <f t="shared" si="0"/>
        <v>0.29166666666925367</v>
      </c>
      <c r="C31" s="214" t="str">
        <f>IF(ISNA(VLOOKUP(D31,[2]listing!$A$1:$E$80,4,FALSE)),"NN",VLOOKUP(D31,[2]listing!$A$1:$E$80,4,FALSE))</f>
        <v>NN</v>
      </c>
      <c r="D31" s="245"/>
      <c r="E31" s="300">
        <v>36526.625</v>
      </c>
      <c r="F31" s="298">
        <v>36526.947222222225</v>
      </c>
      <c r="G31" s="299">
        <v>4.1666666666666664E-2</v>
      </c>
      <c r="H31" s="222" t="str" cm="1">
        <f t="array" ref="H31">IF(SUMPRODUCT(--ISNUMBER(SEARCH(BOUTIQUES,D31))) &gt;0, "XC",IF(ISNUMBER(SEARCH("pool",D31)),"P",IF(ISNUMBER(SEARCH("int",D31)),"I",IF(ISNUMBER(SEARCH("HAP",$G$1))," "))))</f>
        <v xml:space="preserve"> </v>
      </c>
      <c r="I31" s="243"/>
      <c r="J31" s="136"/>
      <c r="K31" s="137"/>
      <c r="L31" s="135"/>
      <c r="M31" s="136"/>
      <c r="N31" s="136"/>
      <c r="O31" s="137"/>
      <c r="P31" s="135"/>
      <c r="Q31" s="136"/>
      <c r="R31" s="136"/>
      <c r="S31" s="137"/>
      <c r="T31" s="135"/>
      <c r="U31" s="136"/>
      <c r="V31" s="136"/>
      <c r="W31" s="137"/>
      <c r="X31" s="135"/>
      <c r="Y31" s="136"/>
      <c r="Z31" s="136"/>
      <c r="AA31" s="137"/>
      <c r="AB31" s="135"/>
      <c r="AC31" s="136"/>
      <c r="AD31" s="136"/>
      <c r="AE31" s="137"/>
      <c r="AF31" s="135"/>
      <c r="AG31" s="136"/>
      <c r="AH31" s="136"/>
      <c r="AI31" s="137" t="s">
        <v>83</v>
      </c>
      <c r="AJ31" s="244" t="s">
        <v>26</v>
      </c>
      <c r="AK31" s="136" t="s">
        <v>26</v>
      </c>
      <c r="AL31" s="136" t="s">
        <v>26</v>
      </c>
      <c r="AM31" s="137" t="s">
        <v>26</v>
      </c>
      <c r="AN31" s="135" t="s">
        <v>26</v>
      </c>
      <c r="AO31" s="136" t="s">
        <v>26</v>
      </c>
      <c r="AP31" s="136" t="s">
        <v>26</v>
      </c>
      <c r="AQ31" s="137" t="s">
        <v>26</v>
      </c>
      <c r="AR31" s="229" t="s">
        <v>25</v>
      </c>
      <c r="AS31" s="227" t="s">
        <v>25</v>
      </c>
      <c r="AT31" s="227" t="s">
        <v>25</v>
      </c>
      <c r="AU31" s="228" t="s">
        <v>26</v>
      </c>
      <c r="AV31" s="229">
        <v>24</v>
      </c>
      <c r="AW31" s="227">
        <v>24</v>
      </c>
      <c r="AX31" s="227">
        <v>24</v>
      </c>
      <c r="AY31" s="228">
        <v>24</v>
      </c>
      <c r="AZ31" s="229">
        <v>24</v>
      </c>
      <c r="BA31" s="227">
        <v>24</v>
      </c>
      <c r="BB31" s="227">
        <v>24</v>
      </c>
      <c r="BC31" s="228">
        <v>24</v>
      </c>
      <c r="BD31" s="229">
        <v>24</v>
      </c>
      <c r="BE31" s="227">
        <v>24</v>
      </c>
      <c r="BF31" s="227">
        <v>24</v>
      </c>
      <c r="BG31" s="228">
        <v>24</v>
      </c>
      <c r="BH31" s="229" t="s">
        <v>24</v>
      </c>
      <c r="BI31" s="136" t="s">
        <v>28</v>
      </c>
      <c r="BJ31" s="136" t="s">
        <v>28</v>
      </c>
      <c r="BK31" s="137" t="s">
        <v>26</v>
      </c>
      <c r="BL31" s="136" t="s">
        <v>26</v>
      </c>
      <c r="BM31" s="136" t="s">
        <v>26</v>
      </c>
      <c r="BN31" s="136" t="s">
        <v>26</v>
      </c>
      <c r="BO31" s="137" t="s">
        <v>82</v>
      </c>
      <c r="BP31" s="135"/>
      <c r="BQ31" s="136"/>
      <c r="BR31" s="136"/>
      <c r="BS31" s="137"/>
      <c r="BT31" s="135"/>
      <c r="BU31" s="136"/>
      <c r="BV31" s="136"/>
      <c r="BW31" s="137"/>
      <c r="BX31" s="135"/>
      <c r="BY31" s="136"/>
      <c r="BZ31" s="136"/>
      <c r="CA31" s="137"/>
      <c r="CB31" s="135"/>
      <c r="CC31" s="136"/>
      <c r="CD31" s="136"/>
      <c r="CE31" s="137"/>
      <c r="CF31" s="416"/>
      <c r="CG31" s="417"/>
      <c r="CH31" s="417"/>
      <c r="CI31" s="418"/>
      <c r="CJ31" s="430"/>
      <c r="CK31" s="431"/>
      <c r="CL31" s="431"/>
      <c r="CM31" s="432"/>
      <c r="CN31" s="436">
        <f t="shared" si="1"/>
        <v>0</v>
      </c>
      <c r="CO31" s="436"/>
      <c r="CP31" s="436"/>
      <c r="CQ31" s="436"/>
      <c r="CR31" s="436"/>
      <c r="CS31" s="436"/>
    </row>
    <row r="32" spans="1:97" ht="15" customHeight="1" x14ac:dyDescent="0.35">
      <c r="A32" s="212">
        <v>1.1111111111111112E-2</v>
      </c>
      <c r="B32" s="95">
        <f t="shared" si="0"/>
        <v>0.29166666666925367</v>
      </c>
      <c r="C32" s="214" t="str">
        <f>IF(ISNA(VLOOKUP(D32,[2]listing!$A$1:$E$80,4,FALSE)),"NN",VLOOKUP(D32,[2]listing!$A$1:$E$80,4,FALSE))</f>
        <v>NN</v>
      </c>
      <c r="D32" s="245"/>
      <c r="E32" s="300">
        <v>36526.625</v>
      </c>
      <c r="F32" s="298">
        <v>36526.947222222225</v>
      </c>
      <c r="G32" s="299">
        <v>4.1666666666666664E-2</v>
      </c>
      <c r="H32" s="222" t="str" cm="1">
        <f t="array" ref="H32">IF(SUMPRODUCT(--ISNUMBER(SEARCH(BOUTIQUES,D32))) &gt;0, "XC",IF(ISNUMBER(SEARCH("pool",D32)),"P",IF(ISNUMBER(SEARCH("int",D32)),"I",IF(ISNUMBER(SEARCH("HAP",$G$1))," "))))</f>
        <v xml:space="preserve"> </v>
      </c>
      <c r="I32" s="243"/>
      <c r="J32" s="136"/>
      <c r="K32" s="137"/>
      <c r="L32" s="135"/>
      <c r="M32" s="136"/>
      <c r="N32" s="136"/>
      <c r="O32" s="137"/>
      <c r="P32" s="135"/>
      <c r="Q32" s="136"/>
      <c r="R32" s="136"/>
      <c r="S32" s="137"/>
      <c r="T32" s="135"/>
      <c r="U32" s="136"/>
      <c r="V32" s="136"/>
      <c r="W32" s="137"/>
      <c r="X32" s="135"/>
      <c r="Y32" s="136"/>
      <c r="Z32" s="136"/>
      <c r="AA32" s="137"/>
      <c r="AB32" s="135"/>
      <c r="AC32" s="136"/>
      <c r="AD32" s="136"/>
      <c r="AE32" s="137"/>
      <c r="AF32" s="135"/>
      <c r="AG32" s="136"/>
      <c r="AH32" s="136"/>
      <c r="AI32" s="137" t="s">
        <v>83</v>
      </c>
      <c r="AJ32" s="244" t="s">
        <v>26</v>
      </c>
      <c r="AK32" s="136" t="s">
        <v>26</v>
      </c>
      <c r="AL32" s="136" t="s">
        <v>26</v>
      </c>
      <c r="AM32" s="137" t="s">
        <v>26</v>
      </c>
      <c r="AN32" s="135" t="s">
        <v>26</v>
      </c>
      <c r="AO32" s="136" t="s">
        <v>26</v>
      </c>
      <c r="AP32" s="136" t="s">
        <v>26</v>
      </c>
      <c r="AQ32" s="137" t="s">
        <v>26</v>
      </c>
      <c r="AR32" s="229" t="s">
        <v>25</v>
      </c>
      <c r="AS32" s="227" t="s">
        <v>25</v>
      </c>
      <c r="AT32" s="227" t="s">
        <v>25</v>
      </c>
      <c r="AU32" s="228" t="s">
        <v>26</v>
      </c>
      <c r="AV32" s="229" t="s">
        <v>26</v>
      </c>
      <c r="AW32" s="227" t="s">
        <v>26</v>
      </c>
      <c r="AX32" s="227" t="s">
        <v>26</v>
      </c>
      <c r="AY32" s="228" t="s">
        <v>26</v>
      </c>
      <c r="AZ32" s="229" t="s">
        <v>26</v>
      </c>
      <c r="BA32" s="227" t="s">
        <v>26</v>
      </c>
      <c r="BB32" s="227" t="s">
        <v>26</v>
      </c>
      <c r="BC32" s="228" t="s">
        <v>26</v>
      </c>
      <c r="BD32" s="229" t="s">
        <v>26</v>
      </c>
      <c r="BE32" s="227" t="s">
        <v>26</v>
      </c>
      <c r="BF32" s="227" t="s">
        <v>26</v>
      </c>
      <c r="BG32" s="228" t="s">
        <v>26</v>
      </c>
      <c r="BH32" s="229" t="s">
        <v>24</v>
      </c>
      <c r="BI32" s="136" t="s">
        <v>28</v>
      </c>
      <c r="BJ32" s="136" t="s">
        <v>28</v>
      </c>
      <c r="BK32" s="137" t="s">
        <v>26</v>
      </c>
      <c r="BL32" s="136" t="s">
        <v>26</v>
      </c>
      <c r="BM32" s="136" t="s">
        <v>26</v>
      </c>
      <c r="BN32" s="136" t="s">
        <v>26</v>
      </c>
      <c r="BO32" s="137" t="s">
        <v>82</v>
      </c>
      <c r="BP32" s="135"/>
      <c r="BQ32" s="136"/>
      <c r="BR32" s="136"/>
      <c r="BS32" s="137"/>
      <c r="BT32" s="135"/>
      <c r="BU32" s="136"/>
      <c r="BV32" s="136"/>
      <c r="BW32" s="137"/>
      <c r="BX32" s="135"/>
      <c r="BY32" s="136"/>
      <c r="BZ32" s="136"/>
      <c r="CA32" s="137"/>
      <c r="CB32" s="135"/>
      <c r="CC32" s="136"/>
      <c r="CD32" s="136"/>
      <c r="CE32" s="137"/>
      <c r="CF32" s="416"/>
      <c r="CG32" s="417"/>
      <c r="CH32" s="417"/>
      <c r="CI32" s="418"/>
      <c r="CJ32" s="430"/>
      <c r="CK32" s="431"/>
      <c r="CL32" s="431"/>
      <c r="CM32" s="432"/>
      <c r="CN32" s="436">
        <f t="shared" si="1"/>
        <v>0</v>
      </c>
      <c r="CO32" s="436"/>
      <c r="CP32" s="436"/>
      <c r="CQ32" s="436"/>
      <c r="CR32" s="436"/>
      <c r="CS32" s="436"/>
    </row>
    <row r="33" spans="1:97" customFormat="1" ht="15.75" customHeight="1" x14ac:dyDescent="0.35">
      <c r="A33" s="212">
        <v>1.1111111111111112E-2</v>
      </c>
      <c r="B33" s="95">
        <f>SUM(F33-E33)-G33+A33</f>
        <v>0.29166666666925367</v>
      </c>
      <c r="C33" s="214" t="str">
        <f>IF(ISNA(VLOOKUP(D33,[2]listing!$A$1:$E$80,4,FALSE)),"NN",VLOOKUP(D33,[2]listing!$A$1:$E$80,4,FALSE))</f>
        <v>NN</v>
      </c>
      <c r="D33" s="245"/>
      <c r="E33" s="300">
        <v>36526.625</v>
      </c>
      <c r="F33" s="298">
        <v>36526.947222222225</v>
      </c>
      <c r="G33" s="299">
        <v>4.1666666666666664E-2</v>
      </c>
      <c r="H33" s="222" t="str" cm="1">
        <f t="array" ref="H33">IF(SUMPRODUCT(--ISNUMBER(SEARCH(BOUTIQUES,D33))) &gt;0, "XC",IF(ISNUMBER(SEARCH("pool",D33)),"P",IF(ISNUMBER(SEARCH("int",D33)),"I",IF(ISNUMBER(SEARCH("HAP",$G$1))," "))))</f>
        <v xml:space="preserve"> </v>
      </c>
      <c r="I33" s="243"/>
      <c r="J33" s="136"/>
      <c r="K33" s="137"/>
      <c r="L33" s="135"/>
      <c r="M33" s="136"/>
      <c r="N33" s="136"/>
      <c r="O33" s="137"/>
      <c r="P33" s="135"/>
      <c r="Q33" s="136"/>
      <c r="R33" s="136"/>
      <c r="S33" s="137"/>
      <c r="T33" s="135"/>
      <c r="U33" s="136"/>
      <c r="V33" s="136"/>
      <c r="W33" s="137"/>
      <c r="X33" s="135"/>
      <c r="Y33" s="136"/>
      <c r="Z33" s="136"/>
      <c r="AA33" s="137"/>
      <c r="AB33" s="135"/>
      <c r="AC33" s="136"/>
      <c r="AD33" s="136"/>
      <c r="AE33" s="137"/>
      <c r="AF33" s="135"/>
      <c r="AG33" s="136"/>
      <c r="AH33" s="136"/>
      <c r="AI33" s="137" t="s">
        <v>83</v>
      </c>
      <c r="AJ33" s="244" t="s">
        <v>26</v>
      </c>
      <c r="AK33" s="136" t="s">
        <v>26</v>
      </c>
      <c r="AL33" s="136" t="s">
        <v>26</v>
      </c>
      <c r="AM33" s="137" t="s">
        <v>26</v>
      </c>
      <c r="AN33" s="135" t="s">
        <v>26</v>
      </c>
      <c r="AO33" s="136" t="s">
        <v>26</v>
      </c>
      <c r="AP33" s="136" t="s">
        <v>26</v>
      </c>
      <c r="AQ33" s="137" t="s">
        <v>26</v>
      </c>
      <c r="AR33" s="229" t="s">
        <v>25</v>
      </c>
      <c r="AS33" s="227" t="s">
        <v>25</v>
      </c>
      <c r="AT33" s="227" t="s">
        <v>25</v>
      </c>
      <c r="AU33" s="228" t="s">
        <v>26</v>
      </c>
      <c r="AV33" s="136" t="s">
        <v>26</v>
      </c>
      <c r="AW33" s="136" t="s">
        <v>26</v>
      </c>
      <c r="AX33" s="136" t="s">
        <v>26</v>
      </c>
      <c r="AY33" s="137" t="s">
        <v>26</v>
      </c>
      <c r="AZ33" s="136" t="s">
        <v>26</v>
      </c>
      <c r="BA33" s="136" t="s">
        <v>26</v>
      </c>
      <c r="BB33" s="136" t="s">
        <v>26</v>
      </c>
      <c r="BC33" s="137" t="s">
        <v>26</v>
      </c>
      <c r="BD33" s="135" t="s">
        <v>26</v>
      </c>
      <c r="BE33" s="136" t="s">
        <v>26</v>
      </c>
      <c r="BF33" s="136" t="s">
        <v>26</v>
      </c>
      <c r="BG33" s="137" t="s">
        <v>26</v>
      </c>
      <c r="BH33" s="229" t="s">
        <v>24</v>
      </c>
      <c r="BI33" s="136" t="s">
        <v>28</v>
      </c>
      <c r="BJ33" s="136" t="s">
        <v>28</v>
      </c>
      <c r="BK33" s="137" t="s">
        <v>26</v>
      </c>
      <c r="BL33" s="136" t="s">
        <v>26</v>
      </c>
      <c r="BM33" s="136" t="s">
        <v>26</v>
      </c>
      <c r="BN33" s="136" t="s">
        <v>26</v>
      </c>
      <c r="BO33" s="137" t="s">
        <v>82</v>
      </c>
      <c r="BP33" s="135"/>
      <c r="BQ33" s="136"/>
      <c r="BR33" s="136"/>
      <c r="BS33" s="137"/>
      <c r="BT33" s="135"/>
      <c r="BU33" s="136"/>
      <c r="BV33" s="136"/>
      <c r="BW33" s="137"/>
      <c r="BX33" s="135"/>
      <c r="BY33" s="136"/>
      <c r="BZ33" s="136"/>
      <c r="CA33" s="137"/>
      <c r="CB33" s="135"/>
      <c r="CC33" s="136"/>
      <c r="CD33" s="136"/>
      <c r="CE33" s="137"/>
      <c r="CF33" s="416"/>
      <c r="CG33" s="417"/>
      <c r="CH33" s="417"/>
      <c r="CI33" s="418"/>
      <c r="CJ33" s="430"/>
      <c r="CK33" s="431"/>
      <c r="CL33" s="431"/>
      <c r="CM33" s="432"/>
      <c r="CN33" s="436">
        <f>D33</f>
        <v>0</v>
      </c>
      <c r="CO33" s="436"/>
      <c r="CP33" s="436"/>
      <c r="CQ33" s="436"/>
      <c r="CR33" s="436"/>
      <c r="CS33" s="436"/>
    </row>
    <row r="34" spans="1:97" customFormat="1" ht="15.75" customHeight="1" x14ac:dyDescent="0.35">
      <c r="A34" s="212">
        <v>1.1111111111111112E-2</v>
      </c>
      <c r="B34" s="95">
        <f>SUM(F34-E34)-G34+A34</f>
        <v>0.29166666666925367</v>
      </c>
      <c r="C34" s="214" t="str">
        <f>IF(ISNA(VLOOKUP(D34,[2]listing!$A$1:$E$80,4,FALSE)),"NN",VLOOKUP(D34,[2]listing!$A$1:$E$80,4,FALSE))</f>
        <v>NN</v>
      </c>
      <c r="D34" s="245"/>
      <c r="E34" s="300">
        <v>36526.625</v>
      </c>
      <c r="F34" s="298">
        <v>36526.947222222225</v>
      </c>
      <c r="G34" s="299">
        <v>4.1666666666666664E-2</v>
      </c>
      <c r="H34" s="222" t="str" cm="1">
        <f t="array" ref="H34">IF(SUMPRODUCT(--ISNUMBER(SEARCH(BOUTIQUES,D34))) &gt;0, "XC",IF(ISNUMBER(SEARCH("pool",D34)),"P",IF(ISNUMBER(SEARCH("int",D34)),"I",IF(ISNUMBER(SEARCH("HAP",$G$1))," "))))</f>
        <v xml:space="preserve"> </v>
      </c>
      <c r="I34" s="243"/>
      <c r="J34" s="136"/>
      <c r="K34" s="137"/>
      <c r="L34" s="135"/>
      <c r="M34" s="136"/>
      <c r="N34" s="136"/>
      <c r="O34" s="137"/>
      <c r="P34" s="135"/>
      <c r="Q34" s="136"/>
      <c r="R34" s="136"/>
      <c r="S34" s="137"/>
      <c r="T34" s="135"/>
      <c r="U34" s="136"/>
      <c r="V34" s="136"/>
      <c r="W34" s="137"/>
      <c r="X34" s="135"/>
      <c r="Y34" s="136"/>
      <c r="Z34" s="136"/>
      <c r="AA34" s="137"/>
      <c r="AB34" s="135"/>
      <c r="AC34" s="136"/>
      <c r="AD34" s="136"/>
      <c r="AE34" s="137"/>
      <c r="AF34" s="135"/>
      <c r="AG34" s="136"/>
      <c r="AH34" s="136"/>
      <c r="AI34" s="137" t="s">
        <v>83</v>
      </c>
      <c r="AJ34" s="244" t="s">
        <v>26</v>
      </c>
      <c r="AK34" s="136" t="s">
        <v>26</v>
      </c>
      <c r="AL34" s="136" t="s">
        <v>26</v>
      </c>
      <c r="AM34" s="137" t="s">
        <v>26</v>
      </c>
      <c r="AN34" s="135" t="s">
        <v>26</v>
      </c>
      <c r="AO34" s="136" t="s">
        <v>26</v>
      </c>
      <c r="AP34" s="136" t="s">
        <v>26</v>
      </c>
      <c r="AQ34" s="137" t="s">
        <v>26</v>
      </c>
      <c r="AR34" s="229" t="s">
        <v>25</v>
      </c>
      <c r="AS34" s="227" t="s">
        <v>25</v>
      </c>
      <c r="AT34" s="227" t="s">
        <v>25</v>
      </c>
      <c r="AU34" s="228" t="s">
        <v>26</v>
      </c>
      <c r="AV34" s="136" t="s">
        <v>26</v>
      </c>
      <c r="AW34" s="136" t="s">
        <v>26</v>
      </c>
      <c r="AX34" s="136" t="s">
        <v>26</v>
      </c>
      <c r="AY34" s="137" t="s">
        <v>26</v>
      </c>
      <c r="AZ34" s="136" t="s">
        <v>26</v>
      </c>
      <c r="BA34" s="136" t="s">
        <v>26</v>
      </c>
      <c r="BB34" s="136" t="s">
        <v>26</v>
      </c>
      <c r="BC34" s="137" t="s">
        <v>26</v>
      </c>
      <c r="BD34" s="135" t="s">
        <v>26</v>
      </c>
      <c r="BE34" s="136" t="s">
        <v>26</v>
      </c>
      <c r="BF34" s="136" t="s">
        <v>26</v>
      </c>
      <c r="BG34" s="137" t="s">
        <v>26</v>
      </c>
      <c r="BH34" s="229" t="s">
        <v>24</v>
      </c>
      <c r="BI34" s="136" t="s">
        <v>28</v>
      </c>
      <c r="BJ34" s="136" t="s">
        <v>28</v>
      </c>
      <c r="BK34" s="137" t="s">
        <v>26</v>
      </c>
      <c r="BL34" s="136" t="s">
        <v>26</v>
      </c>
      <c r="BM34" s="136" t="s">
        <v>26</v>
      </c>
      <c r="BN34" s="136" t="s">
        <v>26</v>
      </c>
      <c r="BO34" s="137" t="s">
        <v>82</v>
      </c>
      <c r="BP34" s="135"/>
      <c r="BQ34" s="136"/>
      <c r="BR34" s="136"/>
      <c r="BS34" s="137"/>
      <c r="BT34" s="135"/>
      <c r="BU34" s="136"/>
      <c r="BV34" s="136"/>
      <c r="BW34" s="137"/>
      <c r="BX34" s="135"/>
      <c r="BY34" s="136"/>
      <c r="BZ34" s="136"/>
      <c r="CA34" s="137"/>
      <c r="CB34" s="135"/>
      <c r="CC34" s="136"/>
      <c r="CD34" s="136"/>
      <c r="CE34" s="137"/>
      <c r="CF34" s="416"/>
      <c r="CG34" s="417"/>
      <c r="CH34" s="417"/>
      <c r="CI34" s="418"/>
      <c r="CJ34" s="430"/>
      <c r="CK34" s="431"/>
      <c r="CL34" s="431"/>
      <c r="CM34" s="432"/>
      <c r="CN34" s="436">
        <f>D34</f>
        <v>0</v>
      </c>
      <c r="CO34" s="436"/>
      <c r="CP34" s="436"/>
      <c r="CQ34" s="436"/>
      <c r="CR34" s="436"/>
      <c r="CS34" s="436"/>
    </row>
    <row r="35" spans="1:97" customFormat="1" ht="15.75" customHeight="1" x14ac:dyDescent="0.35">
      <c r="A35" s="212">
        <v>1.1111111111111112E-2</v>
      </c>
      <c r="B35" s="95">
        <f t="shared" ref="B35:B60" si="2">SUM(F35-E35)-G35+A35</f>
        <v>0.29166666666925367</v>
      </c>
      <c r="C35" s="214" t="str">
        <f>IF(ISNA(VLOOKUP(D35,[2]listing!$A$1:$E$80,4,FALSE)),"NN",VLOOKUP(D35,[2]listing!$A$1:$E$80,4,FALSE))</f>
        <v>NN</v>
      </c>
      <c r="D35" s="245"/>
      <c r="E35" s="300">
        <v>36526.625</v>
      </c>
      <c r="F35" s="298">
        <v>36526.947222222225</v>
      </c>
      <c r="G35" s="299">
        <v>4.1666666666666664E-2</v>
      </c>
      <c r="H35" s="222" t="str" cm="1">
        <f t="array" ref="H35">IF(SUMPRODUCT(--ISNUMBER(SEARCH(BOUTIQUES,D35))) &gt;0, "XC",IF(ISNUMBER(SEARCH("pool",D35)),"P",IF(ISNUMBER(SEARCH("int",D35)),"I",IF(ISNUMBER(SEARCH("HAP",$G$1))," "))))</f>
        <v xml:space="preserve"> </v>
      </c>
      <c r="I35" s="243"/>
      <c r="J35" s="136"/>
      <c r="K35" s="137"/>
      <c r="L35" s="135"/>
      <c r="M35" s="136"/>
      <c r="N35" s="136"/>
      <c r="O35" s="137"/>
      <c r="P35" s="135"/>
      <c r="Q35" s="136"/>
      <c r="R35" s="136"/>
      <c r="S35" s="137"/>
      <c r="T35" s="135"/>
      <c r="U35" s="136"/>
      <c r="V35" s="136"/>
      <c r="W35" s="137"/>
      <c r="X35" s="135"/>
      <c r="Y35" s="136"/>
      <c r="Z35" s="136"/>
      <c r="AA35" s="137"/>
      <c r="AB35" s="135"/>
      <c r="AC35" s="136"/>
      <c r="AD35" s="136"/>
      <c r="AE35" s="137"/>
      <c r="AF35" s="135"/>
      <c r="AG35" s="136"/>
      <c r="AH35" s="136"/>
      <c r="AI35" s="137" t="s">
        <v>83</v>
      </c>
      <c r="AJ35" s="244" t="s">
        <v>26</v>
      </c>
      <c r="AK35" s="136" t="s">
        <v>26</v>
      </c>
      <c r="AL35" s="136" t="s">
        <v>26</v>
      </c>
      <c r="AM35" s="137" t="s">
        <v>26</v>
      </c>
      <c r="AN35" s="135" t="s">
        <v>26</v>
      </c>
      <c r="AO35" s="136" t="s">
        <v>26</v>
      </c>
      <c r="AP35" s="136" t="s">
        <v>26</v>
      </c>
      <c r="AQ35" s="137" t="s">
        <v>26</v>
      </c>
      <c r="AR35" s="229" t="s">
        <v>25</v>
      </c>
      <c r="AS35" s="227" t="s">
        <v>25</v>
      </c>
      <c r="AT35" s="227" t="s">
        <v>25</v>
      </c>
      <c r="AU35" s="228" t="s">
        <v>26</v>
      </c>
      <c r="AV35" s="136" t="s">
        <v>26</v>
      </c>
      <c r="AW35" s="136" t="s">
        <v>26</v>
      </c>
      <c r="AX35" s="136" t="s">
        <v>26</v>
      </c>
      <c r="AY35" s="137" t="s">
        <v>26</v>
      </c>
      <c r="AZ35" s="136" t="s">
        <v>26</v>
      </c>
      <c r="BA35" s="136" t="s">
        <v>26</v>
      </c>
      <c r="BB35" s="136" t="s">
        <v>26</v>
      </c>
      <c r="BC35" s="137" t="s">
        <v>26</v>
      </c>
      <c r="BD35" s="135" t="s">
        <v>26</v>
      </c>
      <c r="BE35" s="136" t="s">
        <v>26</v>
      </c>
      <c r="BF35" s="136" t="s">
        <v>26</v>
      </c>
      <c r="BG35" s="137" t="s">
        <v>26</v>
      </c>
      <c r="BH35" s="229" t="s">
        <v>24</v>
      </c>
      <c r="BI35" s="136" t="s">
        <v>28</v>
      </c>
      <c r="BJ35" s="136" t="s">
        <v>28</v>
      </c>
      <c r="BK35" s="137" t="s">
        <v>26</v>
      </c>
      <c r="BL35" s="136" t="s">
        <v>26</v>
      </c>
      <c r="BM35" s="136" t="s">
        <v>26</v>
      </c>
      <c r="BN35" s="136" t="s">
        <v>26</v>
      </c>
      <c r="BO35" s="137" t="s">
        <v>82</v>
      </c>
      <c r="BP35" s="135"/>
      <c r="BQ35" s="136"/>
      <c r="BR35" s="136"/>
      <c r="BS35" s="137"/>
      <c r="BT35" s="135"/>
      <c r="BU35" s="136"/>
      <c r="BV35" s="136"/>
      <c r="BW35" s="137"/>
      <c r="BX35" s="135"/>
      <c r="BY35" s="136"/>
      <c r="BZ35" s="136"/>
      <c r="CA35" s="137"/>
      <c r="CB35" s="135"/>
      <c r="CC35" s="136"/>
      <c r="CD35" s="136"/>
      <c r="CE35" s="137"/>
      <c r="CF35" s="416"/>
      <c r="CG35" s="417"/>
      <c r="CH35" s="417"/>
      <c r="CI35" s="418"/>
      <c r="CJ35" s="430"/>
      <c r="CK35" s="431"/>
      <c r="CL35" s="431"/>
      <c r="CM35" s="432"/>
      <c r="CN35" s="436">
        <f t="shared" ref="CN35:CN60" si="3">D35</f>
        <v>0</v>
      </c>
      <c r="CO35" s="436"/>
      <c r="CP35" s="436"/>
      <c r="CQ35" s="436"/>
      <c r="CR35" s="436"/>
      <c r="CS35" s="436"/>
    </row>
    <row r="36" spans="1:97" customFormat="1" ht="15.75" customHeight="1" x14ac:dyDescent="0.35">
      <c r="A36" s="212">
        <v>1.1111111111111112E-2</v>
      </c>
      <c r="B36" s="95">
        <f t="shared" si="2"/>
        <v>0.29166666666925367</v>
      </c>
      <c r="C36" s="214" t="str">
        <f>IF(ISNA(VLOOKUP(D36,[2]listing!$A$1:$E$80,4,FALSE)),"NN",VLOOKUP(D36,[2]listing!$A$1:$E$80,4,FALSE))</f>
        <v>NN</v>
      </c>
      <c r="D36" s="245"/>
      <c r="E36" s="300">
        <v>36526.625</v>
      </c>
      <c r="F36" s="298">
        <v>36526.947222222225</v>
      </c>
      <c r="G36" s="299">
        <v>4.1666666666666664E-2</v>
      </c>
      <c r="H36" s="222" t="str" cm="1">
        <f t="array" ref="H36">IF(SUMPRODUCT(--ISNUMBER(SEARCH(BOUTIQUES,D36))) &gt;0, "XC",IF(ISNUMBER(SEARCH("pool",D36)),"P",IF(ISNUMBER(SEARCH("int",D36)),"I",IF(ISNUMBER(SEARCH("HAP",$G$1))," "))))</f>
        <v xml:space="preserve"> </v>
      </c>
      <c r="I36" s="243"/>
      <c r="J36" s="136"/>
      <c r="K36" s="137"/>
      <c r="L36" s="135"/>
      <c r="M36" s="136"/>
      <c r="N36" s="136"/>
      <c r="O36" s="137"/>
      <c r="P36" s="135"/>
      <c r="Q36" s="136"/>
      <c r="R36" s="136"/>
      <c r="S36" s="137"/>
      <c r="T36" s="135"/>
      <c r="U36" s="136"/>
      <c r="V36" s="136"/>
      <c r="W36" s="137"/>
      <c r="X36" s="135"/>
      <c r="Y36" s="136"/>
      <c r="Z36" s="136"/>
      <c r="AA36" s="137"/>
      <c r="AB36" s="135"/>
      <c r="AC36" s="136"/>
      <c r="AD36" s="136"/>
      <c r="AE36" s="137"/>
      <c r="AF36" s="135"/>
      <c r="AG36" s="136"/>
      <c r="AH36" s="136"/>
      <c r="AI36" s="137" t="s">
        <v>83</v>
      </c>
      <c r="AJ36" s="244" t="s">
        <v>26</v>
      </c>
      <c r="AK36" s="136" t="s">
        <v>26</v>
      </c>
      <c r="AL36" s="136" t="s">
        <v>26</v>
      </c>
      <c r="AM36" s="137" t="s">
        <v>26</v>
      </c>
      <c r="AN36" s="135" t="s">
        <v>26</v>
      </c>
      <c r="AO36" s="136" t="s">
        <v>26</v>
      </c>
      <c r="AP36" s="136" t="s">
        <v>26</v>
      </c>
      <c r="AQ36" s="137" t="s">
        <v>26</v>
      </c>
      <c r="AR36" s="229" t="s">
        <v>25</v>
      </c>
      <c r="AS36" s="227" t="s">
        <v>25</v>
      </c>
      <c r="AT36" s="227" t="s">
        <v>25</v>
      </c>
      <c r="AU36" s="228" t="s">
        <v>26</v>
      </c>
      <c r="AV36" s="136" t="s">
        <v>26</v>
      </c>
      <c r="AW36" s="136" t="s">
        <v>26</v>
      </c>
      <c r="AX36" s="136" t="s">
        <v>26</v>
      </c>
      <c r="AY36" s="137" t="s">
        <v>26</v>
      </c>
      <c r="AZ36" s="136" t="s">
        <v>26</v>
      </c>
      <c r="BA36" s="136" t="s">
        <v>26</v>
      </c>
      <c r="BB36" s="136" t="s">
        <v>26</v>
      </c>
      <c r="BC36" s="137" t="s">
        <v>26</v>
      </c>
      <c r="BD36" s="135" t="s">
        <v>26</v>
      </c>
      <c r="BE36" s="136" t="s">
        <v>26</v>
      </c>
      <c r="BF36" s="136" t="s">
        <v>26</v>
      </c>
      <c r="BG36" s="137" t="s">
        <v>26</v>
      </c>
      <c r="BH36" s="229" t="s">
        <v>24</v>
      </c>
      <c r="BI36" s="136" t="s">
        <v>28</v>
      </c>
      <c r="BJ36" s="136" t="s">
        <v>28</v>
      </c>
      <c r="BK36" s="137" t="s">
        <v>26</v>
      </c>
      <c r="BL36" s="136" t="s">
        <v>26</v>
      </c>
      <c r="BM36" s="136" t="s">
        <v>26</v>
      </c>
      <c r="BN36" s="136" t="s">
        <v>26</v>
      </c>
      <c r="BO36" s="137" t="s">
        <v>82</v>
      </c>
      <c r="BP36" s="135"/>
      <c r="BQ36" s="136"/>
      <c r="BR36" s="136"/>
      <c r="BS36" s="137"/>
      <c r="BT36" s="135"/>
      <c r="BU36" s="136"/>
      <c r="BV36" s="136"/>
      <c r="BW36" s="137"/>
      <c r="BX36" s="135"/>
      <c r="BY36" s="136"/>
      <c r="BZ36" s="136"/>
      <c r="CA36" s="137"/>
      <c r="CB36" s="135"/>
      <c r="CC36" s="136"/>
      <c r="CD36" s="136"/>
      <c r="CE36" s="137"/>
      <c r="CF36" s="416"/>
      <c r="CG36" s="417"/>
      <c r="CH36" s="417"/>
      <c r="CI36" s="418"/>
      <c r="CJ36" s="430"/>
      <c r="CK36" s="431"/>
      <c r="CL36" s="431"/>
      <c r="CM36" s="432"/>
      <c r="CN36" s="436">
        <f t="shared" si="3"/>
        <v>0</v>
      </c>
      <c r="CO36" s="436"/>
      <c r="CP36" s="436"/>
      <c r="CQ36" s="436"/>
      <c r="CR36" s="436"/>
      <c r="CS36" s="436"/>
    </row>
    <row r="37" spans="1:97" customFormat="1" ht="15.75" customHeight="1" x14ac:dyDescent="0.35">
      <c r="A37" s="212">
        <v>1.1111111111111112E-2</v>
      </c>
      <c r="B37" s="95">
        <f t="shared" si="2"/>
        <v>0.29166666666925367</v>
      </c>
      <c r="C37" s="214" t="str">
        <f>IF(ISNA(VLOOKUP(D37,[2]listing!$A$1:$E$80,4,FALSE)),"NN",VLOOKUP(D37,[2]listing!$A$1:$E$80,4,FALSE))</f>
        <v>NN</v>
      </c>
      <c r="D37" s="245"/>
      <c r="E37" s="300">
        <v>36526.625</v>
      </c>
      <c r="F37" s="298">
        <v>36526.947222222225</v>
      </c>
      <c r="G37" s="299">
        <v>4.1666666666666664E-2</v>
      </c>
      <c r="H37" s="222" t="str" cm="1">
        <f t="array" ref="H37">IF(SUMPRODUCT(--ISNUMBER(SEARCH(BOUTIQUES,D37))) &gt;0, "XC",IF(ISNUMBER(SEARCH("pool",D37)),"P",IF(ISNUMBER(SEARCH("int",D37)),"I",IF(ISNUMBER(SEARCH("HAP",$G$1))," "))))</f>
        <v xml:space="preserve"> </v>
      </c>
      <c r="I37" s="243"/>
      <c r="J37" s="136"/>
      <c r="K37" s="137"/>
      <c r="L37" s="135"/>
      <c r="M37" s="136"/>
      <c r="N37" s="136"/>
      <c r="O37" s="137"/>
      <c r="P37" s="135"/>
      <c r="Q37" s="136"/>
      <c r="R37" s="136"/>
      <c r="S37" s="137"/>
      <c r="T37" s="135"/>
      <c r="U37" s="136"/>
      <c r="V37" s="136"/>
      <c r="W37" s="137"/>
      <c r="X37" s="135"/>
      <c r="Y37" s="136"/>
      <c r="Z37" s="136"/>
      <c r="AA37" s="137"/>
      <c r="AB37" s="135"/>
      <c r="AC37" s="136"/>
      <c r="AD37" s="136"/>
      <c r="AE37" s="137"/>
      <c r="AF37" s="135"/>
      <c r="AG37" s="136"/>
      <c r="AH37" s="136"/>
      <c r="AI37" s="137" t="s">
        <v>83</v>
      </c>
      <c r="AJ37" s="244" t="s">
        <v>26</v>
      </c>
      <c r="AK37" s="136" t="s">
        <v>26</v>
      </c>
      <c r="AL37" s="136" t="s">
        <v>26</v>
      </c>
      <c r="AM37" s="137" t="s">
        <v>26</v>
      </c>
      <c r="AN37" s="135" t="s">
        <v>26</v>
      </c>
      <c r="AO37" s="136" t="s">
        <v>26</v>
      </c>
      <c r="AP37" s="136" t="s">
        <v>26</v>
      </c>
      <c r="AQ37" s="137" t="s">
        <v>26</v>
      </c>
      <c r="AR37" s="229" t="s">
        <v>25</v>
      </c>
      <c r="AS37" s="227" t="s">
        <v>25</v>
      </c>
      <c r="AT37" s="227" t="s">
        <v>25</v>
      </c>
      <c r="AU37" s="228" t="s">
        <v>26</v>
      </c>
      <c r="AV37" s="136" t="s">
        <v>26</v>
      </c>
      <c r="AW37" s="136" t="s">
        <v>26</v>
      </c>
      <c r="AX37" s="136" t="s">
        <v>26</v>
      </c>
      <c r="AY37" s="137" t="s">
        <v>26</v>
      </c>
      <c r="AZ37" s="136" t="s">
        <v>26</v>
      </c>
      <c r="BA37" s="136" t="s">
        <v>26</v>
      </c>
      <c r="BB37" s="136" t="s">
        <v>26</v>
      </c>
      <c r="BC37" s="137" t="s">
        <v>26</v>
      </c>
      <c r="BD37" s="135" t="s">
        <v>26</v>
      </c>
      <c r="BE37" s="136" t="s">
        <v>26</v>
      </c>
      <c r="BF37" s="136" t="s">
        <v>26</v>
      </c>
      <c r="BG37" s="137" t="s">
        <v>26</v>
      </c>
      <c r="BH37" s="229" t="s">
        <v>24</v>
      </c>
      <c r="BI37" s="136" t="s">
        <v>28</v>
      </c>
      <c r="BJ37" s="136" t="s">
        <v>28</v>
      </c>
      <c r="BK37" s="137" t="s">
        <v>26</v>
      </c>
      <c r="BL37" s="136" t="s">
        <v>26</v>
      </c>
      <c r="BM37" s="136" t="s">
        <v>26</v>
      </c>
      <c r="BN37" s="136" t="s">
        <v>26</v>
      </c>
      <c r="BO37" s="137" t="s">
        <v>82</v>
      </c>
      <c r="BP37" s="135"/>
      <c r="BQ37" s="136"/>
      <c r="BR37" s="136"/>
      <c r="BS37" s="137"/>
      <c r="BT37" s="135"/>
      <c r="BU37" s="136"/>
      <c r="BV37" s="136"/>
      <c r="BW37" s="137"/>
      <c r="BX37" s="135"/>
      <c r="BY37" s="136"/>
      <c r="BZ37" s="136"/>
      <c r="CA37" s="137"/>
      <c r="CB37" s="135"/>
      <c r="CC37" s="136"/>
      <c r="CD37" s="136"/>
      <c r="CE37" s="137"/>
      <c r="CF37" s="416"/>
      <c r="CG37" s="417"/>
      <c r="CH37" s="417"/>
      <c r="CI37" s="418"/>
      <c r="CJ37" s="430"/>
      <c r="CK37" s="431"/>
      <c r="CL37" s="431"/>
      <c r="CM37" s="432"/>
      <c r="CN37" s="436">
        <f t="shared" si="3"/>
        <v>0</v>
      </c>
      <c r="CO37" s="436"/>
      <c r="CP37" s="436"/>
      <c r="CQ37" s="436"/>
      <c r="CR37" s="436"/>
      <c r="CS37" s="436"/>
    </row>
    <row r="38" spans="1:97" customFormat="1" ht="15.75" customHeight="1" x14ac:dyDescent="0.35">
      <c r="A38" s="212">
        <v>1.1111111111111112E-2</v>
      </c>
      <c r="B38" s="95">
        <f t="shared" si="2"/>
        <v>0.29166666666925367</v>
      </c>
      <c r="C38" s="214" t="str">
        <f>IF(ISNA(VLOOKUP(D38,[2]listing!$A$1:$E$80,4,FALSE)),"NN",VLOOKUP(D38,[2]listing!$A$1:$E$80,4,FALSE))</f>
        <v>NN</v>
      </c>
      <c r="D38" s="245"/>
      <c r="E38" s="300">
        <v>36526.625</v>
      </c>
      <c r="F38" s="298">
        <v>36526.947222222225</v>
      </c>
      <c r="G38" s="299">
        <v>4.1666666666666664E-2</v>
      </c>
      <c r="H38" s="222" t="str" cm="1">
        <f t="array" ref="H38">IF(SUMPRODUCT(--ISNUMBER(SEARCH(BOUTIQUES,D38))) &gt;0, "XC",IF(ISNUMBER(SEARCH("pool",D38)),"P",IF(ISNUMBER(SEARCH("int",D38)),"I",IF(ISNUMBER(SEARCH("HAP",$G$1))," "))))</f>
        <v xml:space="preserve"> </v>
      </c>
      <c r="I38" s="243"/>
      <c r="J38" s="136"/>
      <c r="K38" s="137"/>
      <c r="L38" s="135"/>
      <c r="M38" s="136"/>
      <c r="N38" s="136"/>
      <c r="O38" s="137"/>
      <c r="P38" s="135"/>
      <c r="Q38" s="136"/>
      <c r="R38" s="136"/>
      <c r="S38" s="137"/>
      <c r="T38" s="135"/>
      <c r="U38" s="136"/>
      <c r="V38" s="136"/>
      <c r="W38" s="137"/>
      <c r="X38" s="135"/>
      <c r="Y38" s="136"/>
      <c r="Z38" s="136"/>
      <c r="AA38" s="137"/>
      <c r="AB38" s="135"/>
      <c r="AC38" s="136"/>
      <c r="AD38" s="136"/>
      <c r="AE38" s="137"/>
      <c r="AF38" s="135"/>
      <c r="AG38" s="136"/>
      <c r="AH38" s="136"/>
      <c r="AI38" s="137" t="s">
        <v>83</v>
      </c>
      <c r="AJ38" s="244" t="s">
        <v>26</v>
      </c>
      <c r="AK38" s="136" t="s">
        <v>26</v>
      </c>
      <c r="AL38" s="136" t="s">
        <v>26</v>
      </c>
      <c r="AM38" s="137" t="s">
        <v>26</v>
      </c>
      <c r="AN38" s="135" t="s">
        <v>26</v>
      </c>
      <c r="AO38" s="136" t="s">
        <v>26</v>
      </c>
      <c r="AP38" s="136" t="s">
        <v>26</v>
      </c>
      <c r="AQ38" s="137" t="s">
        <v>26</v>
      </c>
      <c r="AR38" s="135" t="s">
        <v>26</v>
      </c>
      <c r="AS38" s="136" t="s">
        <v>26</v>
      </c>
      <c r="AT38" s="136" t="s">
        <v>26</v>
      </c>
      <c r="AU38" s="137" t="s">
        <v>26</v>
      </c>
      <c r="AV38" s="135" t="s">
        <v>25</v>
      </c>
      <c r="AW38" s="136" t="s">
        <v>25</v>
      </c>
      <c r="AX38" s="136" t="s">
        <v>25</v>
      </c>
      <c r="AY38" s="137" t="s">
        <v>26</v>
      </c>
      <c r="AZ38" s="136" t="s">
        <v>26</v>
      </c>
      <c r="BA38" s="136" t="s">
        <v>26</v>
      </c>
      <c r="BB38" s="136" t="s">
        <v>26</v>
      </c>
      <c r="BC38" s="137" t="s">
        <v>26</v>
      </c>
      <c r="BD38" s="135" t="s">
        <v>26</v>
      </c>
      <c r="BE38" s="136" t="s">
        <v>26</v>
      </c>
      <c r="BF38" s="136" t="s">
        <v>26</v>
      </c>
      <c r="BG38" s="137" t="s">
        <v>26</v>
      </c>
      <c r="BH38" s="229" t="s">
        <v>24</v>
      </c>
      <c r="BI38" s="136" t="s">
        <v>28</v>
      </c>
      <c r="BJ38" s="136" t="s">
        <v>28</v>
      </c>
      <c r="BK38" s="137" t="s">
        <v>26</v>
      </c>
      <c r="BL38" s="136" t="s">
        <v>26</v>
      </c>
      <c r="BM38" s="136" t="s">
        <v>26</v>
      </c>
      <c r="BN38" s="136" t="s">
        <v>26</v>
      </c>
      <c r="BO38" s="137" t="s">
        <v>82</v>
      </c>
      <c r="BP38" s="135"/>
      <c r="BQ38" s="136"/>
      <c r="BR38" s="136"/>
      <c r="BS38" s="137"/>
      <c r="BT38" s="135"/>
      <c r="BU38" s="136"/>
      <c r="BV38" s="136"/>
      <c r="BW38" s="137"/>
      <c r="BX38" s="135"/>
      <c r="BY38" s="136"/>
      <c r="BZ38" s="136"/>
      <c r="CA38" s="137"/>
      <c r="CB38" s="135"/>
      <c r="CC38" s="136"/>
      <c r="CD38" s="136"/>
      <c r="CE38" s="137"/>
      <c r="CF38" s="435"/>
      <c r="CG38" s="435"/>
      <c r="CH38" s="435"/>
      <c r="CI38" s="435"/>
      <c r="CJ38" s="435"/>
      <c r="CK38" s="435"/>
      <c r="CL38" s="435"/>
      <c r="CM38" s="435"/>
      <c r="CN38" s="436">
        <f t="shared" si="3"/>
        <v>0</v>
      </c>
      <c r="CO38" s="436"/>
      <c r="CP38" s="436"/>
      <c r="CQ38" s="436"/>
      <c r="CR38" s="436"/>
      <c r="CS38" s="436"/>
    </row>
    <row r="39" spans="1:97" customFormat="1" ht="15.75" customHeight="1" x14ac:dyDescent="0.35">
      <c r="A39" s="212">
        <v>1.1111111111111112E-2</v>
      </c>
      <c r="B39" s="95">
        <f t="shared" si="2"/>
        <v>0.29166666666925367</v>
      </c>
      <c r="C39" s="214" t="str">
        <f>IF(ISNA(VLOOKUP(D39,[2]listing!$A$1:$E$80,4,FALSE)),"NN",VLOOKUP(D39,[2]listing!$A$1:$E$80,4,FALSE))</f>
        <v>NN</v>
      </c>
      <c r="D39" s="245"/>
      <c r="E39" s="300">
        <v>36526.625</v>
      </c>
      <c r="F39" s="298">
        <v>36526.947222222225</v>
      </c>
      <c r="G39" s="299">
        <v>4.1666666666666664E-2</v>
      </c>
      <c r="H39" s="222" t="str" cm="1">
        <f t="array" ref="H39">IF(SUMPRODUCT(--ISNUMBER(SEARCH(BOUTIQUES,D39))) &gt;0, "XC",IF(ISNUMBER(SEARCH("pool",D39)),"P",IF(ISNUMBER(SEARCH("int",D39)),"I",IF(ISNUMBER(SEARCH("HAP",$G$1))," "))))</f>
        <v xml:space="preserve"> </v>
      </c>
      <c r="I39" s="243"/>
      <c r="J39" s="136"/>
      <c r="K39" s="137"/>
      <c r="L39" s="135"/>
      <c r="M39" s="136"/>
      <c r="N39" s="136"/>
      <c r="O39" s="137"/>
      <c r="P39" s="135"/>
      <c r="Q39" s="136"/>
      <c r="R39" s="136"/>
      <c r="S39" s="137"/>
      <c r="T39" s="135"/>
      <c r="U39" s="136"/>
      <c r="V39" s="136"/>
      <c r="W39" s="137"/>
      <c r="X39" s="135"/>
      <c r="Y39" s="136"/>
      <c r="Z39" s="136"/>
      <c r="AA39" s="137"/>
      <c r="AB39" s="135"/>
      <c r="AC39" s="136"/>
      <c r="AD39" s="136"/>
      <c r="AE39" s="137"/>
      <c r="AF39" s="135"/>
      <c r="AG39" s="136"/>
      <c r="AH39" s="136"/>
      <c r="AI39" s="137" t="s">
        <v>83</v>
      </c>
      <c r="AJ39" s="244" t="s">
        <v>26</v>
      </c>
      <c r="AK39" s="136" t="s">
        <v>26</v>
      </c>
      <c r="AL39" s="136" t="s">
        <v>26</v>
      </c>
      <c r="AM39" s="137" t="s">
        <v>26</v>
      </c>
      <c r="AN39" s="135" t="s">
        <v>26</v>
      </c>
      <c r="AO39" s="136" t="s">
        <v>26</v>
      </c>
      <c r="AP39" s="136" t="s">
        <v>26</v>
      </c>
      <c r="AQ39" s="137" t="s">
        <v>26</v>
      </c>
      <c r="AR39" s="135" t="s">
        <v>26</v>
      </c>
      <c r="AS39" s="136" t="s">
        <v>26</v>
      </c>
      <c r="AT39" s="136" t="s">
        <v>26</v>
      </c>
      <c r="AU39" s="137" t="s">
        <v>26</v>
      </c>
      <c r="AV39" s="135" t="s">
        <v>25</v>
      </c>
      <c r="AW39" s="136" t="s">
        <v>25</v>
      </c>
      <c r="AX39" s="136" t="s">
        <v>25</v>
      </c>
      <c r="AY39" s="137" t="s">
        <v>26</v>
      </c>
      <c r="AZ39" s="136" t="s">
        <v>26</v>
      </c>
      <c r="BA39" s="136" t="s">
        <v>26</v>
      </c>
      <c r="BB39" s="136" t="s">
        <v>26</v>
      </c>
      <c r="BC39" s="137" t="s">
        <v>26</v>
      </c>
      <c r="BD39" s="135" t="s">
        <v>26</v>
      </c>
      <c r="BE39" s="136" t="s">
        <v>26</v>
      </c>
      <c r="BF39" s="136" t="s">
        <v>26</v>
      </c>
      <c r="BG39" s="137" t="s">
        <v>26</v>
      </c>
      <c r="BH39" s="229" t="s">
        <v>24</v>
      </c>
      <c r="BI39" s="136" t="s">
        <v>28</v>
      </c>
      <c r="BJ39" s="136" t="s">
        <v>28</v>
      </c>
      <c r="BK39" s="137" t="s">
        <v>26</v>
      </c>
      <c r="BL39" s="136" t="s">
        <v>26</v>
      </c>
      <c r="BM39" s="136" t="s">
        <v>26</v>
      </c>
      <c r="BN39" s="136" t="s">
        <v>26</v>
      </c>
      <c r="BO39" s="137" t="s">
        <v>82</v>
      </c>
      <c r="BP39" s="135"/>
      <c r="BQ39" s="136"/>
      <c r="BR39" s="136"/>
      <c r="BS39" s="137"/>
      <c r="BT39" s="135"/>
      <c r="BU39" s="136"/>
      <c r="BV39" s="136"/>
      <c r="BW39" s="137"/>
      <c r="BX39" s="135"/>
      <c r="BY39" s="136"/>
      <c r="BZ39" s="136"/>
      <c r="CA39" s="137"/>
      <c r="CB39" s="135"/>
      <c r="CC39" s="136"/>
      <c r="CD39" s="136"/>
      <c r="CE39" s="137"/>
      <c r="CF39" s="435"/>
      <c r="CG39" s="435"/>
      <c r="CH39" s="435"/>
      <c r="CI39" s="435"/>
      <c r="CJ39" s="435"/>
      <c r="CK39" s="435"/>
      <c r="CL39" s="435"/>
      <c r="CM39" s="435"/>
      <c r="CN39" s="436">
        <f t="shared" si="3"/>
        <v>0</v>
      </c>
      <c r="CO39" s="436"/>
      <c r="CP39" s="436"/>
      <c r="CQ39" s="436"/>
      <c r="CR39" s="436"/>
      <c r="CS39" s="436"/>
    </row>
    <row r="40" spans="1:97" customFormat="1" ht="15.75" customHeight="1" x14ac:dyDescent="0.35">
      <c r="A40" s="212">
        <v>1.1111111111111112E-2</v>
      </c>
      <c r="B40" s="95">
        <f t="shared" si="2"/>
        <v>0.29166666666925367</v>
      </c>
      <c r="C40" s="214" t="str">
        <f>IF(ISNA(VLOOKUP(D40,[2]listing!$A$1:$E$80,4,FALSE)),"NN",VLOOKUP(D40,[2]listing!$A$1:$E$80,4,FALSE))</f>
        <v>NN</v>
      </c>
      <c r="D40" s="305"/>
      <c r="E40" s="300">
        <v>36526.625</v>
      </c>
      <c r="F40" s="298">
        <v>36526.947222222225</v>
      </c>
      <c r="G40" s="299">
        <v>4.1666666666666664E-2</v>
      </c>
      <c r="H40" s="222" t="str" cm="1">
        <f t="array" ref="H40">IF(SUMPRODUCT(--ISNUMBER(SEARCH(BOUTIQUES,D40))) &gt;0, "XC",IF(ISNUMBER(SEARCH("pool",D40)),"P",IF(ISNUMBER(SEARCH("int",D40)),"I",IF(ISNUMBER(SEARCH("HAP",$G$1))," "))))</f>
        <v xml:space="preserve"> </v>
      </c>
      <c r="I40" s="248"/>
      <c r="J40" s="249"/>
      <c r="K40" s="250"/>
      <c r="L40" s="251"/>
      <c r="M40" s="249"/>
      <c r="N40" s="249"/>
      <c r="O40" s="250"/>
      <c r="P40" s="251"/>
      <c r="Q40" s="249"/>
      <c r="R40" s="249"/>
      <c r="S40" s="250"/>
      <c r="T40" s="251"/>
      <c r="U40" s="249"/>
      <c r="V40" s="249"/>
      <c r="W40" s="250"/>
      <c r="X40" s="251"/>
      <c r="Y40" s="249"/>
      <c r="Z40" s="249"/>
      <c r="AA40" s="250"/>
      <c r="AB40" s="251"/>
      <c r="AC40" s="249"/>
      <c r="AD40" s="249"/>
      <c r="AE40" s="250"/>
      <c r="AF40" s="251"/>
      <c r="AG40" s="249"/>
      <c r="AH40" s="249"/>
      <c r="AI40" s="250"/>
      <c r="AJ40" s="251"/>
      <c r="AK40" s="249"/>
      <c r="AL40" s="249"/>
      <c r="AM40" s="250"/>
      <c r="AN40" s="251"/>
      <c r="AO40" s="249"/>
      <c r="AP40" s="249"/>
      <c r="AQ40" s="250"/>
      <c r="AR40" s="251"/>
      <c r="AS40" s="249"/>
      <c r="AT40" s="249"/>
      <c r="AU40" s="250"/>
      <c r="AV40" s="251"/>
      <c r="AW40" s="249"/>
      <c r="AX40" s="249"/>
      <c r="AY40" s="250"/>
      <c r="AZ40" s="251"/>
      <c r="BA40" s="249"/>
      <c r="BB40" s="249"/>
      <c r="BC40" s="250"/>
      <c r="BD40" s="251"/>
      <c r="BE40" s="249"/>
      <c r="BF40" s="249"/>
      <c r="BG40" s="250"/>
      <c r="BH40" s="251"/>
      <c r="BI40" s="249"/>
      <c r="BJ40" s="249"/>
      <c r="BK40" s="250"/>
      <c r="BL40" s="251"/>
      <c r="BM40" s="249"/>
      <c r="BN40" s="249"/>
      <c r="BO40" s="250"/>
      <c r="BP40" s="251"/>
      <c r="BQ40" s="249"/>
      <c r="BR40" s="249"/>
      <c r="BS40" s="250"/>
      <c r="BT40" s="251"/>
      <c r="BU40" s="249"/>
      <c r="BV40" s="249"/>
      <c r="BW40" s="250"/>
      <c r="BX40" s="251"/>
      <c r="BY40" s="249"/>
      <c r="BZ40" s="249"/>
      <c r="CA40" s="250"/>
      <c r="CB40" s="251"/>
      <c r="CC40" s="249"/>
      <c r="CD40" s="249"/>
      <c r="CE40" s="250"/>
      <c r="CF40" s="435"/>
      <c r="CG40" s="435"/>
      <c r="CH40" s="435"/>
      <c r="CI40" s="435"/>
      <c r="CJ40" s="435"/>
      <c r="CK40" s="435"/>
      <c r="CL40" s="435"/>
      <c r="CM40" s="435"/>
      <c r="CN40" s="436">
        <f t="shared" si="3"/>
        <v>0</v>
      </c>
      <c r="CO40" s="436"/>
      <c r="CP40" s="436"/>
      <c r="CQ40" s="436"/>
      <c r="CR40" s="436"/>
      <c r="CS40" s="436"/>
    </row>
    <row r="41" spans="1:97" customFormat="1" ht="15.75" customHeight="1" x14ac:dyDescent="0.35">
      <c r="A41" s="212">
        <v>1.1111111111111112E-2</v>
      </c>
      <c r="B41" s="95">
        <f t="shared" si="2"/>
        <v>0.29166666666925367</v>
      </c>
      <c r="C41" s="214" t="str">
        <f>IF(ISNA(VLOOKUP(D41,[2]listing!$A$1:$E$80,4,FALSE)),"NN",VLOOKUP(D41,[2]listing!$A$1:$E$80,4,FALSE))</f>
        <v>NN</v>
      </c>
      <c r="D41" s="305"/>
      <c r="E41" s="300">
        <v>36526.625</v>
      </c>
      <c r="F41" s="298">
        <v>36526.947222222225</v>
      </c>
      <c r="G41" s="299">
        <v>4.1666666666666664E-2</v>
      </c>
      <c r="H41" s="222" t="str" cm="1">
        <f t="array" ref="H41">IF(SUMPRODUCT(--ISNUMBER(SEARCH(BOUTIQUES,D41))) &gt;0, "XC",IF(ISNUMBER(SEARCH("pool",D41)),"P",IF(ISNUMBER(SEARCH("int",D41)),"I",IF(ISNUMBER(SEARCH("HAP",$G$1))," "))))</f>
        <v xml:space="preserve"> </v>
      </c>
      <c r="I41" s="248"/>
      <c r="J41" s="249"/>
      <c r="K41" s="250"/>
      <c r="L41" s="251"/>
      <c r="M41" s="249"/>
      <c r="N41" s="249"/>
      <c r="O41" s="250"/>
      <c r="P41" s="251"/>
      <c r="Q41" s="249"/>
      <c r="R41" s="249"/>
      <c r="S41" s="250"/>
      <c r="T41" s="251"/>
      <c r="U41" s="249"/>
      <c r="V41" s="249"/>
      <c r="W41" s="250"/>
      <c r="X41" s="251"/>
      <c r="Y41" s="249"/>
      <c r="Z41" s="249"/>
      <c r="AA41" s="250"/>
      <c r="AB41" s="251"/>
      <c r="AC41" s="249"/>
      <c r="AD41" s="249"/>
      <c r="AE41" s="250"/>
      <c r="AF41" s="251"/>
      <c r="AG41" s="249"/>
      <c r="AH41" s="249"/>
      <c r="AI41" s="250"/>
      <c r="AJ41" s="251"/>
      <c r="AK41" s="249"/>
      <c r="AL41" s="249"/>
      <c r="AM41" s="250"/>
      <c r="AN41" s="251"/>
      <c r="AO41" s="249"/>
      <c r="AP41" s="249"/>
      <c r="AQ41" s="250"/>
      <c r="AR41" s="251"/>
      <c r="AS41" s="249"/>
      <c r="AT41" s="249"/>
      <c r="AU41" s="250"/>
      <c r="AV41" s="251"/>
      <c r="AW41" s="249"/>
      <c r="AX41" s="249"/>
      <c r="AY41" s="250"/>
      <c r="AZ41" s="251"/>
      <c r="BA41" s="249"/>
      <c r="BB41" s="249"/>
      <c r="BC41" s="250"/>
      <c r="BD41" s="251"/>
      <c r="BE41" s="249"/>
      <c r="BF41" s="249"/>
      <c r="BG41" s="250"/>
      <c r="BH41" s="251"/>
      <c r="BI41" s="249"/>
      <c r="BJ41" s="249"/>
      <c r="BK41" s="250"/>
      <c r="BL41" s="251"/>
      <c r="BM41" s="249"/>
      <c r="BN41" s="249"/>
      <c r="BO41" s="250"/>
      <c r="BP41" s="251"/>
      <c r="BQ41" s="249"/>
      <c r="BR41" s="249"/>
      <c r="BS41" s="250"/>
      <c r="BT41" s="251"/>
      <c r="BU41" s="249"/>
      <c r="BV41" s="249"/>
      <c r="BW41" s="250"/>
      <c r="BX41" s="251"/>
      <c r="BY41" s="249"/>
      <c r="BZ41" s="249"/>
      <c r="CA41" s="250"/>
      <c r="CB41" s="251"/>
      <c r="CC41" s="249"/>
      <c r="CD41" s="249"/>
      <c r="CE41" s="250"/>
      <c r="CF41" s="435"/>
      <c r="CG41" s="435"/>
      <c r="CH41" s="435"/>
      <c r="CI41" s="435"/>
      <c r="CJ41" s="435"/>
      <c r="CK41" s="435"/>
      <c r="CL41" s="435"/>
      <c r="CM41" s="435"/>
      <c r="CN41" s="436">
        <f t="shared" si="3"/>
        <v>0</v>
      </c>
      <c r="CO41" s="436"/>
      <c r="CP41" s="436"/>
      <c r="CQ41" s="436"/>
      <c r="CR41" s="436"/>
      <c r="CS41" s="436"/>
    </row>
    <row r="42" spans="1:97" customFormat="1" ht="15.75" customHeight="1" x14ac:dyDescent="0.35">
      <c r="A42" s="212">
        <v>1.1111111111111112E-2</v>
      </c>
      <c r="B42" s="95">
        <f t="shared" si="2"/>
        <v>0.29166666666925367</v>
      </c>
      <c r="C42" s="214" t="str">
        <f>IF(ISNA(VLOOKUP(D42,[2]listing!$A$1:$E$80,4,FALSE)),"NN",VLOOKUP(D42,[2]listing!$A$1:$E$80,4,FALSE))</f>
        <v>NN</v>
      </c>
      <c r="D42" s="305"/>
      <c r="E42" s="300">
        <v>36526.666666666664</v>
      </c>
      <c r="F42" s="298">
        <v>36526.988888888889</v>
      </c>
      <c r="G42" s="299">
        <v>4.1666666666666664E-2</v>
      </c>
      <c r="H42" s="222" t="str" cm="1">
        <f t="array" ref="H42">IF(SUMPRODUCT(--ISNUMBER(SEARCH(BOUTIQUES,D42))) &gt;0, "XC",IF(ISNUMBER(SEARCH("pool",D42)),"P",IF(ISNUMBER(SEARCH("int",D42)),"I",IF(ISNUMBER(SEARCH("HAP",$G$1))," "))))</f>
        <v xml:space="preserve"> </v>
      </c>
      <c r="I42" s="248"/>
      <c r="J42" s="249"/>
      <c r="K42" s="250"/>
      <c r="L42" s="251"/>
      <c r="M42" s="249"/>
      <c r="N42" s="249"/>
      <c r="O42" s="250"/>
      <c r="P42" s="251"/>
      <c r="Q42" s="249"/>
      <c r="R42" s="249"/>
      <c r="S42" s="250"/>
      <c r="T42" s="251"/>
      <c r="U42" s="249"/>
      <c r="V42" s="249"/>
      <c r="W42" s="250"/>
      <c r="X42" s="251"/>
      <c r="Y42" s="249"/>
      <c r="Z42" s="249"/>
      <c r="AA42" s="250"/>
      <c r="AB42" s="251"/>
      <c r="AC42" s="249"/>
      <c r="AD42" s="249"/>
      <c r="AE42" s="250"/>
      <c r="AF42" s="251"/>
      <c r="AG42" s="249"/>
      <c r="AH42" s="249"/>
      <c r="AI42" s="250"/>
      <c r="AJ42" s="251"/>
      <c r="AK42" s="249"/>
      <c r="AL42" s="249"/>
      <c r="AM42" s="250"/>
      <c r="AN42" s="251"/>
      <c r="AO42" s="249"/>
      <c r="AP42" s="249"/>
      <c r="AQ42" s="250"/>
      <c r="AR42" s="251"/>
      <c r="AS42" s="249"/>
      <c r="AT42" s="249"/>
      <c r="AU42" s="250"/>
      <c r="AV42" s="251"/>
      <c r="AW42" s="249"/>
      <c r="AX42" s="249"/>
      <c r="AY42" s="250"/>
      <c r="AZ42" s="251"/>
      <c r="BA42" s="249"/>
      <c r="BB42" s="249"/>
      <c r="BC42" s="250"/>
      <c r="BD42" s="251"/>
      <c r="BE42" s="249"/>
      <c r="BF42" s="249"/>
      <c r="BG42" s="250"/>
      <c r="BH42" s="251"/>
      <c r="BI42" s="249"/>
      <c r="BJ42" s="249"/>
      <c r="BK42" s="250"/>
      <c r="BL42" s="251"/>
      <c r="BM42" s="249"/>
      <c r="BN42" s="249"/>
      <c r="BO42" s="250"/>
      <c r="BP42" s="251"/>
      <c r="BQ42" s="249"/>
      <c r="BR42" s="249"/>
      <c r="BS42" s="250"/>
      <c r="BT42" s="251"/>
      <c r="BU42" s="249"/>
      <c r="BV42" s="249"/>
      <c r="BW42" s="250"/>
      <c r="BX42" s="251"/>
      <c r="BY42" s="249"/>
      <c r="BZ42" s="249"/>
      <c r="CA42" s="250"/>
      <c r="CB42" s="251"/>
      <c r="CC42" s="249"/>
      <c r="CD42" s="249"/>
      <c r="CE42" s="250"/>
      <c r="CF42" s="435"/>
      <c r="CG42" s="435"/>
      <c r="CH42" s="435"/>
      <c r="CI42" s="435"/>
      <c r="CJ42" s="435"/>
      <c r="CK42" s="435"/>
      <c r="CL42" s="435"/>
      <c r="CM42" s="435"/>
      <c r="CN42" s="436">
        <f t="shared" si="3"/>
        <v>0</v>
      </c>
      <c r="CO42" s="436"/>
      <c r="CP42" s="436"/>
      <c r="CQ42" s="436"/>
      <c r="CR42" s="436"/>
      <c r="CS42" s="436"/>
    </row>
    <row r="43" spans="1:97" customFormat="1" ht="15.75" customHeight="1" x14ac:dyDescent="0.35">
      <c r="A43" s="212">
        <v>1.1111111111111112E-2</v>
      </c>
      <c r="B43" s="95">
        <f t="shared" si="2"/>
        <v>0.29166666666197771</v>
      </c>
      <c r="C43" s="214" t="str">
        <f>IF(ISNA(VLOOKUP(D43,[2]listing!$A$1:$E$80,4,FALSE)),"NN",VLOOKUP(D43,[2]listing!$A$1:$E$80,4,FALSE))</f>
        <v>NN</v>
      </c>
      <c r="D43" s="305"/>
      <c r="E43" s="300">
        <v>36526.708333333336</v>
      </c>
      <c r="F43" s="298">
        <v>36527.030555555553</v>
      </c>
      <c r="G43" s="299">
        <v>4.1666666666666664E-2</v>
      </c>
      <c r="H43" s="222" t="str" cm="1">
        <f t="array" ref="H43">IF(SUMPRODUCT(--ISNUMBER(SEARCH(BOUTIQUES,D43))) &gt;0, "XC",IF(ISNUMBER(SEARCH("pool",D43)),"P",IF(ISNUMBER(SEARCH("int",D43)),"I",IF(ISNUMBER(SEARCH("HAP",$G$1))," "))))</f>
        <v xml:space="preserve"> </v>
      </c>
      <c r="I43" s="248"/>
      <c r="J43" s="249"/>
      <c r="K43" s="250"/>
      <c r="L43" s="251"/>
      <c r="M43" s="249"/>
      <c r="N43" s="249"/>
      <c r="O43" s="250"/>
      <c r="P43" s="251"/>
      <c r="Q43" s="249"/>
      <c r="R43" s="249"/>
      <c r="S43" s="250"/>
      <c r="T43" s="251"/>
      <c r="U43" s="249"/>
      <c r="V43" s="249"/>
      <c r="W43" s="250"/>
      <c r="X43" s="251"/>
      <c r="Y43" s="249"/>
      <c r="Z43" s="249"/>
      <c r="AA43" s="250"/>
      <c r="AB43" s="251"/>
      <c r="AC43" s="249"/>
      <c r="AD43" s="249"/>
      <c r="AE43" s="250"/>
      <c r="AF43" s="251"/>
      <c r="AG43" s="249"/>
      <c r="AH43" s="249"/>
      <c r="AI43" s="250"/>
      <c r="AJ43" s="251"/>
      <c r="AK43" s="249"/>
      <c r="AL43" s="249"/>
      <c r="AM43" s="250"/>
      <c r="AN43" s="251"/>
      <c r="AO43" s="249"/>
      <c r="AP43" s="249"/>
      <c r="AQ43" s="250"/>
      <c r="AR43" s="251"/>
      <c r="AS43" s="249"/>
      <c r="AT43" s="249"/>
      <c r="AU43" s="250"/>
      <c r="AV43" s="251"/>
      <c r="AW43" s="249"/>
      <c r="AX43" s="249"/>
      <c r="AY43" s="250"/>
      <c r="AZ43" s="251"/>
      <c r="BA43" s="249"/>
      <c r="BB43" s="249"/>
      <c r="BC43" s="250"/>
      <c r="BD43" s="251"/>
      <c r="BE43" s="249"/>
      <c r="BF43" s="249"/>
      <c r="BG43" s="250"/>
      <c r="BH43" s="251"/>
      <c r="BI43" s="249"/>
      <c r="BJ43" s="249"/>
      <c r="BK43" s="250"/>
      <c r="BL43" s="251"/>
      <c r="BM43" s="249"/>
      <c r="BN43" s="249"/>
      <c r="BO43" s="250"/>
      <c r="BP43" s="251"/>
      <c r="BQ43" s="249"/>
      <c r="BR43" s="249"/>
      <c r="BS43" s="250"/>
      <c r="BT43" s="251"/>
      <c r="BU43" s="249"/>
      <c r="BV43" s="249"/>
      <c r="BW43" s="250"/>
      <c r="BX43" s="251"/>
      <c r="BY43" s="249"/>
      <c r="BZ43" s="249"/>
      <c r="CA43" s="250"/>
      <c r="CB43" s="251"/>
      <c r="CC43" s="249"/>
      <c r="CD43" s="249"/>
      <c r="CE43" s="250"/>
      <c r="CF43" s="435"/>
      <c r="CG43" s="435"/>
      <c r="CH43" s="435"/>
      <c r="CI43" s="435"/>
      <c r="CJ43" s="435"/>
      <c r="CK43" s="435"/>
      <c r="CL43" s="435"/>
      <c r="CM43" s="435"/>
      <c r="CN43" s="436">
        <f t="shared" si="3"/>
        <v>0</v>
      </c>
      <c r="CO43" s="436"/>
      <c r="CP43" s="436"/>
      <c r="CQ43" s="436"/>
      <c r="CR43" s="436"/>
      <c r="CS43" s="436"/>
    </row>
    <row r="44" spans="1:97" customFormat="1" ht="15.75" customHeight="1" thickBot="1" x14ac:dyDescent="0.4">
      <c r="A44" s="212">
        <v>1.1111111111111112E-2</v>
      </c>
      <c r="B44" s="95">
        <f t="shared" si="2"/>
        <v>0.29166666666925367</v>
      </c>
      <c r="C44" s="214" t="str">
        <f>IF(ISNA(VLOOKUP(D44,[2]listing!$A$1:$E$80,4,FALSE)),"NN",VLOOKUP(D44,[2]listing!$A$1:$E$80,4,FALSE))</f>
        <v>NN</v>
      </c>
      <c r="D44" s="305"/>
      <c r="E44" s="300">
        <v>36526.75</v>
      </c>
      <c r="F44" s="298">
        <v>36527.072222222225</v>
      </c>
      <c r="G44" s="299">
        <v>4.1666666666666664E-2</v>
      </c>
      <c r="H44" s="222" t="str" cm="1">
        <f t="array" ref="H44">IF(SUMPRODUCT(--ISNUMBER(SEARCH(BOUTIQUES,D44))) &gt;0, "XC",IF(ISNUMBER(SEARCH("pool",D44)),"P",IF(ISNUMBER(SEARCH("int",D44)),"I",IF(ISNUMBER(SEARCH("HAP",$G$1))," "))))</f>
        <v xml:space="preserve"> </v>
      </c>
      <c r="I44" s="248"/>
      <c r="J44" s="249"/>
      <c r="K44" s="250"/>
      <c r="L44" s="251"/>
      <c r="M44" s="249"/>
      <c r="N44" s="249"/>
      <c r="O44" s="250"/>
      <c r="P44" s="251"/>
      <c r="Q44" s="249"/>
      <c r="R44" s="249"/>
      <c r="S44" s="250"/>
      <c r="T44" s="251"/>
      <c r="U44" s="249"/>
      <c r="V44" s="249"/>
      <c r="W44" s="250"/>
      <c r="X44" s="251"/>
      <c r="Y44" s="249"/>
      <c r="Z44" s="249"/>
      <c r="AA44" s="250"/>
      <c r="AB44" s="251"/>
      <c r="AC44" s="249"/>
      <c r="AD44" s="249"/>
      <c r="AE44" s="250"/>
      <c r="AF44" s="251"/>
      <c r="AG44" s="249"/>
      <c r="AH44" s="249"/>
      <c r="AI44" s="250"/>
      <c r="AJ44" s="251"/>
      <c r="AK44" s="249"/>
      <c r="AL44" s="249"/>
      <c r="AM44" s="250"/>
      <c r="AN44" s="251"/>
      <c r="AO44" s="249"/>
      <c r="AP44" s="249"/>
      <c r="AQ44" s="250"/>
      <c r="AR44" s="251"/>
      <c r="AS44" s="249"/>
      <c r="AT44" s="249"/>
      <c r="AU44" s="250"/>
      <c r="AV44" s="251"/>
      <c r="AW44" s="249"/>
      <c r="AX44" s="249"/>
      <c r="AY44" s="250"/>
      <c r="AZ44" s="251"/>
      <c r="BA44" s="249"/>
      <c r="BB44" s="249"/>
      <c r="BC44" s="250"/>
      <c r="BD44" s="251"/>
      <c r="BE44" s="249"/>
      <c r="BF44" s="249"/>
      <c r="BG44" s="250"/>
      <c r="BH44" s="251"/>
      <c r="BI44" s="249"/>
      <c r="BJ44" s="249"/>
      <c r="BK44" s="250"/>
      <c r="BL44" s="251"/>
      <c r="BM44" s="249"/>
      <c r="BN44" s="249"/>
      <c r="BO44" s="250"/>
      <c r="BP44" s="251"/>
      <c r="BQ44" s="249"/>
      <c r="BR44" s="249"/>
      <c r="BS44" s="250"/>
      <c r="BT44" s="251"/>
      <c r="BU44" s="249"/>
      <c r="BV44" s="249"/>
      <c r="BW44" s="250"/>
      <c r="BX44" s="251"/>
      <c r="BY44" s="249"/>
      <c r="BZ44" s="249"/>
      <c r="CA44" s="250"/>
      <c r="CB44" s="251"/>
      <c r="CC44" s="249"/>
      <c r="CD44" s="249"/>
      <c r="CE44" s="250"/>
      <c r="CF44" s="435"/>
      <c r="CG44" s="435"/>
      <c r="CH44" s="435"/>
      <c r="CI44" s="435"/>
      <c r="CJ44" s="435"/>
      <c r="CK44" s="435"/>
      <c r="CL44" s="435"/>
      <c r="CM44" s="435"/>
      <c r="CN44" s="436">
        <f t="shared" si="3"/>
        <v>0</v>
      </c>
      <c r="CO44" s="436"/>
      <c r="CP44" s="436"/>
      <c r="CQ44" s="436"/>
      <c r="CR44" s="436"/>
      <c r="CS44" s="436"/>
    </row>
    <row r="45" spans="1:97" customFormat="1" ht="15.75" hidden="1" customHeight="1" x14ac:dyDescent="0.35">
      <c r="A45" s="212">
        <v>1.1111111111111112E-2</v>
      </c>
      <c r="B45" s="95">
        <f t="shared" si="2"/>
        <v>0.29166666666925367</v>
      </c>
      <c r="C45" s="214" t="str">
        <f>IF(ISNA(VLOOKUP(D45,[2]listing!$A$1:$E$80,4,FALSE)),"NN",VLOOKUP(D45,[2]listing!$A$1:$E$80,4,FALSE))</f>
        <v>NN</v>
      </c>
      <c r="D45" s="305"/>
      <c r="E45" s="300">
        <v>36526.625</v>
      </c>
      <c r="F45" s="298">
        <v>36526.947222222225</v>
      </c>
      <c r="G45" s="299">
        <v>4.1666666666666664E-2</v>
      </c>
      <c r="H45" s="222" t="str" cm="1">
        <f t="array" ref="H45">IF(SUMPRODUCT(--ISNUMBER(SEARCH(BOUTIQUES,D45))) &gt;0, "XC",IF(ISNUMBER(SEARCH("pool",D45)),"P",IF(ISNUMBER(SEARCH("int",D45)),"I",IF(ISNUMBER(SEARCH("HAP",$G$1))," "))))</f>
        <v xml:space="preserve"> </v>
      </c>
      <c r="I45" s="248"/>
      <c r="J45" s="249"/>
      <c r="K45" s="250"/>
      <c r="L45" s="251"/>
      <c r="M45" s="249"/>
      <c r="N45" s="249"/>
      <c r="O45" s="250"/>
      <c r="P45" s="251"/>
      <c r="Q45" s="249"/>
      <c r="R45" s="249"/>
      <c r="S45" s="250"/>
      <c r="T45" s="251"/>
      <c r="U45" s="249"/>
      <c r="V45" s="249"/>
      <c r="W45" s="250"/>
      <c r="X45" s="251"/>
      <c r="Y45" s="249"/>
      <c r="Z45" s="249"/>
      <c r="AA45" s="250"/>
      <c r="AB45" s="251"/>
      <c r="AC45" s="249"/>
      <c r="AD45" s="249"/>
      <c r="AE45" s="250"/>
      <c r="AF45" s="251"/>
      <c r="AG45" s="249"/>
      <c r="AH45" s="249"/>
      <c r="AI45" s="250"/>
      <c r="AJ45" s="251"/>
      <c r="AK45" s="249"/>
      <c r="AL45" s="249"/>
      <c r="AM45" s="250"/>
      <c r="AN45" s="251"/>
      <c r="AO45" s="249"/>
      <c r="AP45" s="249"/>
      <c r="AQ45" s="250"/>
      <c r="AR45" s="251"/>
      <c r="AS45" s="249"/>
      <c r="AT45" s="249"/>
      <c r="AU45" s="250"/>
      <c r="AV45" s="251"/>
      <c r="AW45" s="249"/>
      <c r="AX45" s="249"/>
      <c r="AY45" s="250"/>
      <c r="AZ45" s="251"/>
      <c r="BA45" s="249"/>
      <c r="BB45" s="249"/>
      <c r="BC45" s="250"/>
      <c r="BD45" s="251"/>
      <c r="BE45" s="249"/>
      <c r="BF45" s="249"/>
      <c r="BG45" s="250"/>
      <c r="BH45" s="251"/>
      <c r="BI45" s="249"/>
      <c r="BJ45" s="249"/>
      <c r="BK45" s="250"/>
      <c r="BL45" s="251"/>
      <c r="BM45" s="249"/>
      <c r="BN45" s="249"/>
      <c r="BO45" s="250"/>
      <c r="BP45" s="251"/>
      <c r="BQ45" s="249"/>
      <c r="BR45" s="249"/>
      <c r="BS45" s="250"/>
      <c r="BT45" s="251"/>
      <c r="BU45" s="249"/>
      <c r="BV45" s="249"/>
      <c r="BW45" s="250"/>
      <c r="BX45" s="251"/>
      <c r="BY45" s="249"/>
      <c r="BZ45" s="249"/>
      <c r="CA45" s="250"/>
      <c r="CB45" s="251"/>
      <c r="CC45" s="249"/>
      <c r="CD45" s="249"/>
      <c r="CE45" s="250"/>
      <c r="CF45" s="435"/>
      <c r="CG45" s="435"/>
      <c r="CH45" s="435"/>
      <c r="CI45" s="435"/>
      <c r="CJ45" s="435"/>
      <c r="CK45" s="435"/>
      <c r="CL45" s="435"/>
      <c r="CM45" s="435"/>
      <c r="CN45" s="436">
        <f t="shared" si="3"/>
        <v>0</v>
      </c>
      <c r="CO45" s="436"/>
      <c r="CP45" s="436"/>
      <c r="CQ45" s="436"/>
      <c r="CR45" s="436"/>
      <c r="CS45" s="436"/>
    </row>
    <row r="46" spans="1:97" customFormat="1" ht="15.75" hidden="1" customHeight="1" x14ac:dyDescent="0.35">
      <c r="A46" s="212">
        <v>1.1111111111111112E-2</v>
      </c>
      <c r="B46" s="95">
        <f t="shared" si="2"/>
        <v>0.29166666666925367</v>
      </c>
      <c r="C46" s="214" t="str">
        <f>IF(ISNA(VLOOKUP(D46,[2]listing!$A$1:$E$80,4,FALSE)),"NN",VLOOKUP(D46,[2]listing!$A$1:$E$80,4,FALSE))</f>
        <v>NN</v>
      </c>
      <c r="D46" s="305"/>
      <c r="E46" s="300">
        <v>36526.625</v>
      </c>
      <c r="F46" s="298">
        <v>36526.947222222225</v>
      </c>
      <c r="G46" s="299">
        <v>4.1666666666666664E-2</v>
      </c>
      <c r="H46" s="222" t="str" cm="1">
        <f t="array" ref="H46">IF(SUMPRODUCT(--ISNUMBER(SEARCH(BOUTIQUES,D46))) &gt;0, "XC",IF(ISNUMBER(SEARCH("pool",D46)),"P",IF(ISNUMBER(SEARCH("int",D46)),"I",IF(ISNUMBER(SEARCH("HAP",$G$1))," "))))</f>
        <v xml:space="preserve"> </v>
      </c>
      <c r="I46" s="248"/>
      <c r="J46" s="249"/>
      <c r="K46" s="250"/>
      <c r="L46" s="251"/>
      <c r="M46" s="249"/>
      <c r="N46" s="249"/>
      <c r="O46" s="250"/>
      <c r="P46" s="251"/>
      <c r="Q46" s="249"/>
      <c r="R46" s="249"/>
      <c r="S46" s="250"/>
      <c r="T46" s="251"/>
      <c r="U46" s="249"/>
      <c r="V46" s="249"/>
      <c r="W46" s="250"/>
      <c r="X46" s="251"/>
      <c r="Y46" s="249"/>
      <c r="Z46" s="249"/>
      <c r="AA46" s="250"/>
      <c r="AB46" s="251"/>
      <c r="AC46" s="249"/>
      <c r="AD46" s="249"/>
      <c r="AE46" s="250"/>
      <c r="AF46" s="251"/>
      <c r="AG46" s="249"/>
      <c r="AH46" s="249"/>
      <c r="AI46" s="250"/>
      <c r="AJ46" s="251"/>
      <c r="AK46" s="249"/>
      <c r="AL46" s="249"/>
      <c r="AM46" s="250"/>
      <c r="AN46" s="251"/>
      <c r="AO46" s="249"/>
      <c r="AP46" s="249"/>
      <c r="AQ46" s="250"/>
      <c r="AR46" s="251"/>
      <c r="AS46" s="249"/>
      <c r="AT46" s="249"/>
      <c r="AU46" s="250"/>
      <c r="AV46" s="251"/>
      <c r="AW46" s="249"/>
      <c r="AX46" s="249"/>
      <c r="AY46" s="250"/>
      <c r="AZ46" s="251"/>
      <c r="BA46" s="249"/>
      <c r="BB46" s="249"/>
      <c r="BC46" s="250"/>
      <c r="BD46" s="251"/>
      <c r="BE46" s="249"/>
      <c r="BF46" s="249"/>
      <c r="BG46" s="250"/>
      <c r="BH46" s="251"/>
      <c r="BI46" s="249"/>
      <c r="BJ46" s="249"/>
      <c r="BK46" s="250"/>
      <c r="BL46" s="251"/>
      <c r="BM46" s="249"/>
      <c r="BN46" s="249"/>
      <c r="BO46" s="250"/>
      <c r="BP46" s="251"/>
      <c r="BQ46" s="249"/>
      <c r="BR46" s="249"/>
      <c r="BS46" s="250"/>
      <c r="BT46" s="251"/>
      <c r="BU46" s="249"/>
      <c r="BV46" s="249"/>
      <c r="BW46" s="250"/>
      <c r="BX46" s="251"/>
      <c r="BY46" s="249"/>
      <c r="BZ46" s="249"/>
      <c r="CA46" s="250"/>
      <c r="CB46" s="251"/>
      <c r="CC46" s="249"/>
      <c r="CD46" s="249"/>
      <c r="CE46" s="250"/>
      <c r="CF46" s="435"/>
      <c r="CG46" s="435"/>
      <c r="CH46" s="435"/>
      <c r="CI46" s="435"/>
      <c r="CJ46" s="435"/>
      <c r="CK46" s="435"/>
      <c r="CL46" s="435"/>
      <c r="CM46" s="435"/>
      <c r="CN46" s="436">
        <f t="shared" si="3"/>
        <v>0</v>
      </c>
      <c r="CO46" s="436"/>
      <c r="CP46" s="436"/>
      <c r="CQ46" s="436"/>
      <c r="CR46" s="436"/>
      <c r="CS46" s="436"/>
    </row>
    <row r="47" spans="1:97" customFormat="1" ht="15.75" hidden="1" customHeight="1" x14ac:dyDescent="0.35">
      <c r="A47" s="212">
        <v>1.1111111111111112E-2</v>
      </c>
      <c r="B47" s="95">
        <f t="shared" si="2"/>
        <v>0.29166666666925367</v>
      </c>
      <c r="C47" s="214" t="str">
        <f>IF(ISNA(VLOOKUP(D47,[2]listing!$A$1:$E$80,4,FALSE)),"NN",VLOOKUP(D47,[2]listing!$A$1:$E$80,4,FALSE))</f>
        <v>NN</v>
      </c>
      <c r="D47" s="305"/>
      <c r="E47" s="300">
        <v>36526.625</v>
      </c>
      <c r="F47" s="298">
        <v>36526.947222222225</v>
      </c>
      <c r="G47" s="299">
        <v>4.1666666666666664E-2</v>
      </c>
      <c r="H47" s="222" t="str" cm="1">
        <f t="array" ref="H47">IF(SUMPRODUCT(--ISNUMBER(SEARCH(BOUTIQUES,D47))) &gt;0, "XC",IF(ISNUMBER(SEARCH("pool",D47)),"P",IF(ISNUMBER(SEARCH("int",D47)),"I",IF(ISNUMBER(SEARCH("HAP",$G$1))," "))))</f>
        <v xml:space="preserve"> </v>
      </c>
      <c r="I47" s="248"/>
      <c r="J47" s="249"/>
      <c r="K47" s="250"/>
      <c r="L47" s="251"/>
      <c r="M47" s="249"/>
      <c r="N47" s="249"/>
      <c r="O47" s="250"/>
      <c r="P47" s="251"/>
      <c r="Q47" s="249"/>
      <c r="R47" s="249"/>
      <c r="S47" s="250"/>
      <c r="T47" s="251"/>
      <c r="U47" s="249"/>
      <c r="V47" s="249"/>
      <c r="W47" s="250"/>
      <c r="X47" s="251"/>
      <c r="Y47" s="249"/>
      <c r="Z47" s="249"/>
      <c r="AA47" s="250"/>
      <c r="AB47" s="251"/>
      <c r="AC47" s="249"/>
      <c r="AD47" s="249"/>
      <c r="AE47" s="250"/>
      <c r="AF47" s="251"/>
      <c r="AG47" s="249"/>
      <c r="AH47" s="249"/>
      <c r="AI47" s="250"/>
      <c r="AJ47" s="251"/>
      <c r="AK47" s="249"/>
      <c r="AL47" s="249"/>
      <c r="AM47" s="250"/>
      <c r="AN47" s="251"/>
      <c r="AO47" s="249"/>
      <c r="AP47" s="249"/>
      <c r="AQ47" s="250"/>
      <c r="AR47" s="251"/>
      <c r="AS47" s="249"/>
      <c r="AT47" s="249"/>
      <c r="AU47" s="250"/>
      <c r="AV47" s="251"/>
      <c r="AW47" s="249"/>
      <c r="AX47" s="249"/>
      <c r="AY47" s="250"/>
      <c r="AZ47" s="251"/>
      <c r="BA47" s="249"/>
      <c r="BB47" s="249"/>
      <c r="BC47" s="250"/>
      <c r="BD47" s="251"/>
      <c r="BE47" s="249"/>
      <c r="BF47" s="249"/>
      <c r="BG47" s="250"/>
      <c r="BH47" s="251"/>
      <c r="BI47" s="249"/>
      <c r="BJ47" s="249"/>
      <c r="BK47" s="250"/>
      <c r="BL47" s="251"/>
      <c r="BM47" s="249"/>
      <c r="BN47" s="249"/>
      <c r="BO47" s="250"/>
      <c r="BP47" s="251"/>
      <c r="BQ47" s="249"/>
      <c r="BR47" s="249"/>
      <c r="BS47" s="250"/>
      <c r="BT47" s="251"/>
      <c r="BU47" s="249"/>
      <c r="BV47" s="249"/>
      <c r="BW47" s="250"/>
      <c r="BX47" s="251"/>
      <c r="BY47" s="249"/>
      <c r="BZ47" s="249"/>
      <c r="CA47" s="250"/>
      <c r="CB47" s="251"/>
      <c r="CC47" s="249"/>
      <c r="CD47" s="249"/>
      <c r="CE47" s="250"/>
      <c r="CF47" s="435"/>
      <c r="CG47" s="435"/>
      <c r="CH47" s="435"/>
      <c r="CI47" s="435"/>
      <c r="CJ47" s="435"/>
      <c r="CK47" s="435"/>
      <c r="CL47" s="435"/>
      <c r="CM47" s="435"/>
      <c r="CN47" s="436">
        <f t="shared" si="3"/>
        <v>0</v>
      </c>
      <c r="CO47" s="436"/>
      <c r="CP47" s="436"/>
      <c r="CQ47" s="436"/>
      <c r="CR47" s="436"/>
      <c r="CS47" s="436"/>
    </row>
    <row r="48" spans="1:97" customFormat="1" ht="15.75" hidden="1" customHeight="1" x14ac:dyDescent="0.35">
      <c r="A48" s="212">
        <v>1.1111111111111112E-2</v>
      </c>
      <c r="B48" s="95">
        <f t="shared" si="2"/>
        <v>0.29166666666925367</v>
      </c>
      <c r="C48" s="214" t="str">
        <f>IF(ISNA(VLOOKUP(D48,[2]listing!$A$1:$E$80,4,FALSE)),"NN",VLOOKUP(D48,[2]listing!$A$1:$E$80,4,FALSE))</f>
        <v>NN</v>
      </c>
      <c r="D48" s="305"/>
      <c r="E48" s="300">
        <v>36526.625</v>
      </c>
      <c r="F48" s="298">
        <v>36526.947222222225</v>
      </c>
      <c r="G48" s="299">
        <v>4.1666666666666664E-2</v>
      </c>
      <c r="H48" s="222" t="str" cm="1">
        <f t="array" ref="H48">IF(SUMPRODUCT(--ISNUMBER(SEARCH(BOUTIQUES,D48))) &gt;0, "XC",IF(ISNUMBER(SEARCH("pool",D48)),"P",IF(ISNUMBER(SEARCH("int",D48)),"I",IF(ISNUMBER(SEARCH("HAP",$G$1))," "))))</f>
        <v xml:space="preserve"> </v>
      </c>
      <c r="I48" s="248"/>
      <c r="J48" s="249"/>
      <c r="K48" s="250"/>
      <c r="L48" s="251"/>
      <c r="M48" s="249"/>
      <c r="N48" s="249"/>
      <c r="O48" s="250"/>
      <c r="P48" s="251"/>
      <c r="Q48" s="249"/>
      <c r="R48" s="249"/>
      <c r="S48" s="250"/>
      <c r="T48" s="251"/>
      <c r="U48" s="249"/>
      <c r="V48" s="249"/>
      <c r="W48" s="250"/>
      <c r="X48" s="251"/>
      <c r="Y48" s="249"/>
      <c r="Z48" s="249"/>
      <c r="AA48" s="250"/>
      <c r="AB48" s="251"/>
      <c r="AC48" s="249"/>
      <c r="AD48" s="249"/>
      <c r="AE48" s="250"/>
      <c r="AF48" s="251"/>
      <c r="AG48" s="249"/>
      <c r="AH48" s="249"/>
      <c r="AI48" s="250"/>
      <c r="AJ48" s="251"/>
      <c r="AK48" s="249"/>
      <c r="AL48" s="249"/>
      <c r="AM48" s="250"/>
      <c r="AN48" s="251"/>
      <c r="AO48" s="249"/>
      <c r="AP48" s="249"/>
      <c r="AQ48" s="250"/>
      <c r="AR48" s="251"/>
      <c r="AS48" s="249"/>
      <c r="AT48" s="249"/>
      <c r="AU48" s="250"/>
      <c r="AV48" s="251"/>
      <c r="AW48" s="249"/>
      <c r="AX48" s="249"/>
      <c r="AY48" s="250"/>
      <c r="AZ48" s="251"/>
      <c r="BA48" s="249"/>
      <c r="BB48" s="249"/>
      <c r="BC48" s="250"/>
      <c r="BD48" s="251"/>
      <c r="BE48" s="249"/>
      <c r="BF48" s="249"/>
      <c r="BG48" s="250"/>
      <c r="BH48" s="251"/>
      <c r="BI48" s="249"/>
      <c r="BJ48" s="249"/>
      <c r="BK48" s="250"/>
      <c r="BL48" s="251"/>
      <c r="BM48" s="249"/>
      <c r="BN48" s="249"/>
      <c r="BO48" s="250"/>
      <c r="BP48" s="251"/>
      <c r="BQ48" s="249"/>
      <c r="BR48" s="249"/>
      <c r="BS48" s="250"/>
      <c r="BT48" s="251"/>
      <c r="BU48" s="249"/>
      <c r="BV48" s="249"/>
      <c r="BW48" s="250"/>
      <c r="BX48" s="251"/>
      <c r="BY48" s="249"/>
      <c r="BZ48" s="249"/>
      <c r="CA48" s="250"/>
      <c r="CB48" s="251"/>
      <c r="CC48" s="249"/>
      <c r="CD48" s="249"/>
      <c r="CE48" s="250"/>
      <c r="CF48" s="435"/>
      <c r="CG48" s="435"/>
      <c r="CH48" s="435"/>
      <c r="CI48" s="435"/>
      <c r="CJ48" s="435"/>
      <c r="CK48" s="435"/>
      <c r="CL48" s="435"/>
      <c r="CM48" s="435"/>
      <c r="CN48" s="436">
        <f t="shared" si="3"/>
        <v>0</v>
      </c>
      <c r="CO48" s="436"/>
      <c r="CP48" s="436"/>
      <c r="CQ48" s="436"/>
      <c r="CR48" s="436"/>
      <c r="CS48" s="436"/>
    </row>
    <row r="49" spans="1:97" customFormat="1" ht="15.75" hidden="1" customHeight="1" x14ac:dyDescent="0.35">
      <c r="A49" s="212">
        <v>1.1111111111111112E-2</v>
      </c>
      <c r="B49" s="95">
        <f t="shared" si="2"/>
        <v>0.29166666666925367</v>
      </c>
      <c r="C49" s="214" t="str">
        <f>IF(ISNA(VLOOKUP(D49,[2]listing!$A$1:$E$80,4,FALSE)),"NN",VLOOKUP(D49,[2]listing!$A$1:$E$80,4,FALSE))</f>
        <v>NN</v>
      </c>
      <c r="D49" s="305"/>
      <c r="E49" s="300">
        <v>36526.625</v>
      </c>
      <c r="F49" s="298">
        <v>36526.947222222225</v>
      </c>
      <c r="G49" s="299">
        <v>4.1666666666666664E-2</v>
      </c>
      <c r="H49" s="222" t="str" cm="1">
        <f t="array" ref="H49">IF(SUMPRODUCT(--ISNUMBER(SEARCH(BOUTIQUES,D49))) &gt;0, "XC",IF(ISNUMBER(SEARCH("pool",D49)),"P",IF(ISNUMBER(SEARCH("int",D49)),"I",IF(ISNUMBER(SEARCH("HAP",$G$1))," "))))</f>
        <v xml:space="preserve"> </v>
      </c>
      <c r="I49" s="248"/>
      <c r="J49" s="249"/>
      <c r="K49" s="250"/>
      <c r="L49" s="251"/>
      <c r="M49" s="249"/>
      <c r="N49" s="249"/>
      <c r="O49" s="250"/>
      <c r="P49" s="251"/>
      <c r="Q49" s="249"/>
      <c r="R49" s="249"/>
      <c r="S49" s="250"/>
      <c r="T49" s="251"/>
      <c r="U49" s="249"/>
      <c r="V49" s="249"/>
      <c r="W49" s="250"/>
      <c r="X49" s="251"/>
      <c r="Y49" s="249"/>
      <c r="Z49" s="249"/>
      <c r="AA49" s="250"/>
      <c r="AB49" s="251"/>
      <c r="AC49" s="249"/>
      <c r="AD49" s="249"/>
      <c r="AE49" s="250"/>
      <c r="AF49" s="251"/>
      <c r="AG49" s="249"/>
      <c r="AH49" s="249"/>
      <c r="AI49" s="250"/>
      <c r="AJ49" s="251"/>
      <c r="AK49" s="249"/>
      <c r="AL49" s="249"/>
      <c r="AM49" s="250"/>
      <c r="AN49" s="251"/>
      <c r="AO49" s="249"/>
      <c r="AP49" s="249"/>
      <c r="AQ49" s="250"/>
      <c r="AR49" s="251"/>
      <c r="AS49" s="249"/>
      <c r="AT49" s="249"/>
      <c r="AU49" s="250"/>
      <c r="AV49" s="251"/>
      <c r="AW49" s="249"/>
      <c r="AX49" s="249"/>
      <c r="AY49" s="250"/>
      <c r="AZ49" s="251"/>
      <c r="BA49" s="249"/>
      <c r="BB49" s="249"/>
      <c r="BC49" s="250"/>
      <c r="BD49" s="251"/>
      <c r="BE49" s="249"/>
      <c r="BF49" s="249"/>
      <c r="BG49" s="250"/>
      <c r="BH49" s="251"/>
      <c r="BI49" s="249"/>
      <c r="BJ49" s="249"/>
      <c r="BK49" s="250"/>
      <c r="BL49" s="251"/>
      <c r="BM49" s="249"/>
      <c r="BN49" s="249"/>
      <c r="BO49" s="250"/>
      <c r="BP49" s="251"/>
      <c r="BQ49" s="249"/>
      <c r="BR49" s="249"/>
      <c r="BS49" s="250"/>
      <c r="BT49" s="251"/>
      <c r="BU49" s="249"/>
      <c r="BV49" s="249"/>
      <c r="BW49" s="250"/>
      <c r="BX49" s="251"/>
      <c r="BY49" s="249"/>
      <c r="BZ49" s="249"/>
      <c r="CA49" s="250"/>
      <c r="CB49" s="251"/>
      <c r="CC49" s="249"/>
      <c r="CD49" s="249"/>
      <c r="CE49" s="250"/>
      <c r="CF49" s="435"/>
      <c r="CG49" s="435"/>
      <c r="CH49" s="435"/>
      <c r="CI49" s="435"/>
      <c r="CJ49" s="435"/>
      <c r="CK49" s="435"/>
      <c r="CL49" s="435"/>
      <c r="CM49" s="435"/>
      <c r="CN49" s="436">
        <f t="shared" si="3"/>
        <v>0</v>
      </c>
      <c r="CO49" s="436"/>
      <c r="CP49" s="436"/>
      <c r="CQ49" s="436"/>
      <c r="CR49" s="436"/>
      <c r="CS49" s="436"/>
    </row>
    <row r="50" spans="1:97" customFormat="1" ht="15.75" hidden="1" customHeight="1" x14ac:dyDescent="0.35">
      <c r="A50" s="212">
        <v>1.1111111111111112E-2</v>
      </c>
      <c r="B50" s="95">
        <f t="shared" si="2"/>
        <v>0.29166666666925367</v>
      </c>
      <c r="C50" s="214" t="str">
        <f>IF(ISNA(VLOOKUP(D50,[2]listing!$A$1:$E$80,4,FALSE)),"NN",VLOOKUP(D50,[2]listing!$A$1:$E$80,4,FALSE))</f>
        <v>NN</v>
      </c>
      <c r="D50" s="305"/>
      <c r="E50" s="300">
        <v>36526.625</v>
      </c>
      <c r="F50" s="298">
        <v>36526.947222222225</v>
      </c>
      <c r="G50" s="299">
        <v>4.1666666666666664E-2</v>
      </c>
      <c r="H50" s="222" t="str" cm="1">
        <f t="array" ref="H50">IF(SUMPRODUCT(--ISNUMBER(SEARCH(BOUTIQUES,D50))) &gt;0, "XC",IF(ISNUMBER(SEARCH("pool",D50)),"P",IF(ISNUMBER(SEARCH("int",D50)),"I",IF(ISNUMBER(SEARCH("HAP",$G$1))," "))))</f>
        <v xml:space="preserve"> </v>
      </c>
      <c r="I50" s="248"/>
      <c r="J50" s="249"/>
      <c r="K50" s="250"/>
      <c r="L50" s="251"/>
      <c r="M50" s="249"/>
      <c r="N50" s="249"/>
      <c r="O50" s="250"/>
      <c r="P50" s="251"/>
      <c r="Q50" s="249"/>
      <c r="R50" s="249"/>
      <c r="S50" s="250"/>
      <c r="T50" s="251"/>
      <c r="U50" s="249"/>
      <c r="V50" s="249"/>
      <c r="W50" s="250"/>
      <c r="X50" s="251"/>
      <c r="Y50" s="249"/>
      <c r="Z50" s="249"/>
      <c r="AA50" s="250"/>
      <c r="AB50" s="251"/>
      <c r="AC50" s="249"/>
      <c r="AD50" s="249"/>
      <c r="AE50" s="250"/>
      <c r="AF50" s="251"/>
      <c r="AG50" s="249"/>
      <c r="AH50" s="249"/>
      <c r="AI50" s="250"/>
      <c r="AJ50" s="251"/>
      <c r="AK50" s="249"/>
      <c r="AL50" s="249"/>
      <c r="AM50" s="250"/>
      <c r="AN50" s="251"/>
      <c r="AO50" s="249"/>
      <c r="AP50" s="249"/>
      <c r="AQ50" s="250"/>
      <c r="AR50" s="251"/>
      <c r="AS50" s="249"/>
      <c r="AT50" s="249"/>
      <c r="AU50" s="250"/>
      <c r="AV50" s="251"/>
      <c r="AW50" s="249"/>
      <c r="AX50" s="249"/>
      <c r="AY50" s="250"/>
      <c r="AZ50" s="251"/>
      <c r="BA50" s="249"/>
      <c r="BB50" s="249"/>
      <c r="BC50" s="250"/>
      <c r="BD50" s="251"/>
      <c r="BE50" s="249"/>
      <c r="BF50" s="249"/>
      <c r="BG50" s="250"/>
      <c r="BH50" s="251"/>
      <c r="BI50" s="249"/>
      <c r="BJ50" s="249"/>
      <c r="BK50" s="250"/>
      <c r="BL50" s="251"/>
      <c r="BM50" s="249"/>
      <c r="BN50" s="249"/>
      <c r="BO50" s="250"/>
      <c r="BP50" s="251"/>
      <c r="BQ50" s="249"/>
      <c r="BR50" s="249"/>
      <c r="BS50" s="250"/>
      <c r="BT50" s="251"/>
      <c r="BU50" s="249"/>
      <c r="BV50" s="249"/>
      <c r="BW50" s="250"/>
      <c r="BX50" s="251"/>
      <c r="BY50" s="249"/>
      <c r="BZ50" s="249"/>
      <c r="CA50" s="250"/>
      <c r="CB50" s="251"/>
      <c r="CC50" s="249"/>
      <c r="CD50" s="249"/>
      <c r="CE50" s="250"/>
      <c r="CF50" s="435"/>
      <c r="CG50" s="435"/>
      <c r="CH50" s="435"/>
      <c r="CI50" s="435"/>
      <c r="CJ50" s="435"/>
      <c r="CK50" s="435"/>
      <c r="CL50" s="435"/>
      <c r="CM50" s="435"/>
      <c r="CN50" s="436">
        <f t="shared" si="3"/>
        <v>0</v>
      </c>
      <c r="CO50" s="436"/>
      <c r="CP50" s="436"/>
      <c r="CQ50" s="436"/>
      <c r="CR50" s="436"/>
      <c r="CS50" s="436"/>
    </row>
    <row r="51" spans="1:97" customFormat="1" ht="15.75" hidden="1" customHeight="1" x14ac:dyDescent="0.35">
      <c r="A51" s="212">
        <v>1.1111111111111112E-2</v>
      </c>
      <c r="B51" s="95">
        <f t="shared" si="2"/>
        <v>0.29166666666925367</v>
      </c>
      <c r="C51" s="214" t="str">
        <f>IF(ISNA(VLOOKUP(D51,[2]listing!$A$1:$E$80,4,FALSE)),"NN",VLOOKUP(D51,[2]listing!$A$1:$E$80,4,FALSE))</f>
        <v>NN</v>
      </c>
      <c r="D51" s="305"/>
      <c r="E51" s="300">
        <v>36526.625</v>
      </c>
      <c r="F51" s="298">
        <v>36526.947222222225</v>
      </c>
      <c r="G51" s="299">
        <v>4.1666666666666664E-2</v>
      </c>
      <c r="H51" s="222" t="str" cm="1">
        <f t="array" ref="H51">IF(SUMPRODUCT(--ISNUMBER(SEARCH(BOUTIQUES,D51))) &gt;0, "XC",IF(ISNUMBER(SEARCH("pool",D51)),"P",IF(ISNUMBER(SEARCH("int",D51)),"I",IF(ISNUMBER(SEARCH("HAP",$G$1))," "))))</f>
        <v xml:space="preserve"> </v>
      </c>
      <c r="I51" s="248"/>
      <c r="J51" s="249"/>
      <c r="K51" s="250"/>
      <c r="L51" s="251"/>
      <c r="M51" s="249"/>
      <c r="N51" s="249"/>
      <c r="O51" s="250"/>
      <c r="P51" s="251"/>
      <c r="Q51" s="249"/>
      <c r="R51" s="249"/>
      <c r="S51" s="250"/>
      <c r="T51" s="251"/>
      <c r="U51" s="249"/>
      <c r="V51" s="249"/>
      <c r="W51" s="250"/>
      <c r="X51" s="251"/>
      <c r="Y51" s="249"/>
      <c r="Z51" s="249"/>
      <c r="AA51" s="250"/>
      <c r="AB51" s="251"/>
      <c r="AC51" s="249"/>
      <c r="AD51" s="249"/>
      <c r="AE51" s="250"/>
      <c r="AF51" s="251"/>
      <c r="AG51" s="249"/>
      <c r="AH51" s="249"/>
      <c r="AI51" s="250"/>
      <c r="AJ51" s="251"/>
      <c r="AK51" s="249"/>
      <c r="AL51" s="249"/>
      <c r="AM51" s="250"/>
      <c r="AN51" s="251"/>
      <c r="AO51" s="249"/>
      <c r="AP51" s="249"/>
      <c r="AQ51" s="250"/>
      <c r="AR51" s="251"/>
      <c r="AS51" s="249"/>
      <c r="AT51" s="249"/>
      <c r="AU51" s="250"/>
      <c r="AV51" s="251"/>
      <c r="AW51" s="249"/>
      <c r="AX51" s="249"/>
      <c r="AY51" s="250"/>
      <c r="AZ51" s="251"/>
      <c r="BA51" s="249"/>
      <c r="BB51" s="249"/>
      <c r="BC51" s="250"/>
      <c r="BD51" s="251"/>
      <c r="BE51" s="249"/>
      <c r="BF51" s="249"/>
      <c r="BG51" s="250"/>
      <c r="BH51" s="251"/>
      <c r="BI51" s="249"/>
      <c r="BJ51" s="249"/>
      <c r="BK51" s="250"/>
      <c r="BL51" s="251"/>
      <c r="BM51" s="249"/>
      <c r="BN51" s="249"/>
      <c r="BO51" s="250"/>
      <c r="BP51" s="251"/>
      <c r="BQ51" s="249"/>
      <c r="BR51" s="249"/>
      <c r="BS51" s="250"/>
      <c r="BT51" s="251"/>
      <c r="BU51" s="249"/>
      <c r="BV51" s="249"/>
      <c r="BW51" s="250"/>
      <c r="BX51" s="251"/>
      <c r="BY51" s="249"/>
      <c r="BZ51" s="249"/>
      <c r="CA51" s="250"/>
      <c r="CB51" s="251"/>
      <c r="CC51" s="249"/>
      <c r="CD51" s="249"/>
      <c r="CE51" s="250"/>
      <c r="CF51" s="435"/>
      <c r="CG51" s="435"/>
      <c r="CH51" s="435"/>
      <c r="CI51" s="435"/>
      <c r="CJ51" s="435"/>
      <c r="CK51" s="435"/>
      <c r="CL51" s="435"/>
      <c r="CM51" s="435"/>
      <c r="CN51" s="436">
        <f t="shared" si="3"/>
        <v>0</v>
      </c>
      <c r="CO51" s="436"/>
      <c r="CP51" s="436"/>
      <c r="CQ51" s="436"/>
      <c r="CR51" s="436"/>
      <c r="CS51" s="436"/>
    </row>
    <row r="52" spans="1:97" customFormat="1" ht="15.75" hidden="1" customHeight="1" x14ac:dyDescent="0.35">
      <c r="A52" s="212">
        <v>1.1111111111111112E-2</v>
      </c>
      <c r="B52" s="95">
        <f t="shared" si="2"/>
        <v>0.29166666666925367</v>
      </c>
      <c r="C52" s="214" t="str">
        <f>IF(ISNA(VLOOKUP(D52,[2]listing!$A$1:$E$80,4,FALSE)),"NN",VLOOKUP(D52,[2]listing!$A$1:$E$80,4,FALSE))</f>
        <v>NN</v>
      </c>
      <c r="D52" s="305"/>
      <c r="E52" s="300">
        <v>36526.625</v>
      </c>
      <c r="F52" s="298">
        <v>36526.947222222225</v>
      </c>
      <c r="G52" s="299">
        <v>4.1666666666666664E-2</v>
      </c>
      <c r="H52" s="222" t="str" cm="1">
        <f t="array" ref="H52">IF(SUMPRODUCT(--ISNUMBER(SEARCH(BOUTIQUES,D52))) &gt;0, "XC",IF(ISNUMBER(SEARCH("pool",D52)),"P",IF(ISNUMBER(SEARCH("int",D52)),"I",IF(ISNUMBER(SEARCH("HAP",$G$1))," "))))</f>
        <v xml:space="preserve"> </v>
      </c>
      <c r="I52" s="248"/>
      <c r="J52" s="249"/>
      <c r="K52" s="250"/>
      <c r="L52" s="251"/>
      <c r="M52" s="249"/>
      <c r="N52" s="249"/>
      <c r="O52" s="250"/>
      <c r="P52" s="251"/>
      <c r="Q52" s="249"/>
      <c r="R52" s="249"/>
      <c r="S52" s="250"/>
      <c r="T52" s="251"/>
      <c r="U52" s="249"/>
      <c r="V52" s="249"/>
      <c r="W52" s="250"/>
      <c r="X52" s="251"/>
      <c r="Y52" s="249"/>
      <c r="Z52" s="249"/>
      <c r="AA52" s="250"/>
      <c r="AB52" s="251"/>
      <c r="AC52" s="249"/>
      <c r="AD52" s="249"/>
      <c r="AE52" s="250"/>
      <c r="AF52" s="251"/>
      <c r="AG52" s="249"/>
      <c r="AH52" s="249"/>
      <c r="AI52" s="250"/>
      <c r="AJ52" s="251"/>
      <c r="AK52" s="249"/>
      <c r="AL52" s="249"/>
      <c r="AM52" s="250"/>
      <c r="AN52" s="251"/>
      <c r="AO52" s="249"/>
      <c r="AP52" s="249"/>
      <c r="AQ52" s="250"/>
      <c r="AR52" s="251"/>
      <c r="AS52" s="249"/>
      <c r="AT52" s="249"/>
      <c r="AU52" s="250"/>
      <c r="AV52" s="251"/>
      <c r="AW52" s="249"/>
      <c r="AX52" s="249"/>
      <c r="AY52" s="250"/>
      <c r="AZ52" s="251"/>
      <c r="BA52" s="249"/>
      <c r="BB52" s="249"/>
      <c r="BC52" s="250"/>
      <c r="BD52" s="251"/>
      <c r="BE52" s="249"/>
      <c r="BF52" s="249"/>
      <c r="BG52" s="250"/>
      <c r="BH52" s="251"/>
      <c r="BI52" s="249"/>
      <c r="BJ52" s="249"/>
      <c r="BK52" s="250"/>
      <c r="BL52" s="251"/>
      <c r="BM52" s="249"/>
      <c r="BN52" s="249"/>
      <c r="BO52" s="250"/>
      <c r="BP52" s="251"/>
      <c r="BQ52" s="249"/>
      <c r="BR52" s="249"/>
      <c r="BS52" s="250"/>
      <c r="BT52" s="251"/>
      <c r="BU52" s="249"/>
      <c r="BV52" s="249"/>
      <c r="BW52" s="250"/>
      <c r="BX52" s="251"/>
      <c r="BY52" s="249"/>
      <c r="BZ52" s="249"/>
      <c r="CA52" s="250"/>
      <c r="CB52" s="251"/>
      <c r="CC52" s="249"/>
      <c r="CD52" s="249"/>
      <c r="CE52" s="250"/>
      <c r="CF52" s="435"/>
      <c r="CG52" s="435"/>
      <c r="CH52" s="435"/>
      <c r="CI52" s="435"/>
      <c r="CJ52" s="435"/>
      <c r="CK52" s="435"/>
      <c r="CL52" s="435"/>
      <c r="CM52" s="435"/>
      <c r="CN52" s="436">
        <f t="shared" si="3"/>
        <v>0</v>
      </c>
      <c r="CO52" s="436"/>
      <c r="CP52" s="436"/>
      <c r="CQ52" s="436"/>
      <c r="CR52" s="436"/>
      <c r="CS52" s="436"/>
    </row>
    <row r="53" spans="1:97" customFormat="1" ht="15.75" hidden="1" customHeight="1" x14ac:dyDescent="0.35">
      <c r="A53" s="212">
        <v>1.1111111111111112E-2</v>
      </c>
      <c r="B53" s="95">
        <f t="shared" si="2"/>
        <v>0.29166666666925367</v>
      </c>
      <c r="C53" s="214" t="str">
        <f>IF(ISNA(VLOOKUP(D53,[2]listing!$A$1:$E$80,4,FALSE)),"NN",VLOOKUP(D53,[2]listing!$A$1:$E$80,4,FALSE))</f>
        <v>NN</v>
      </c>
      <c r="D53" s="305"/>
      <c r="E53" s="300">
        <v>36526.625</v>
      </c>
      <c r="F53" s="298">
        <v>36526.947222222225</v>
      </c>
      <c r="G53" s="299">
        <v>4.1666666666666664E-2</v>
      </c>
      <c r="H53" s="222" t="str" cm="1">
        <f t="array" ref="H53">IF(SUMPRODUCT(--ISNUMBER(SEARCH(BOUTIQUES,D53))) &gt;0, "XC",IF(ISNUMBER(SEARCH("pool",D53)),"P",IF(ISNUMBER(SEARCH("int",D53)),"I",IF(ISNUMBER(SEARCH("HAP",$G$1))," "))))</f>
        <v xml:space="preserve"> </v>
      </c>
      <c r="I53" s="248"/>
      <c r="J53" s="249"/>
      <c r="K53" s="250"/>
      <c r="L53" s="251"/>
      <c r="M53" s="249"/>
      <c r="N53" s="249"/>
      <c r="O53" s="250"/>
      <c r="P53" s="251"/>
      <c r="Q53" s="249"/>
      <c r="R53" s="249"/>
      <c r="S53" s="250"/>
      <c r="T53" s="251"/>
      <c r="U53" s="249"/>
      <c r="V53" s="249"/>
      <c r="W53" s="250"/>
      <c r="X53" s="251"/>
      <c r="Y53" s="249"/>
      <c r="Z53" s="249"/>
      <c r="AA53" s="250"/>
      <c r="AB53" s="251"/>
      <c r="AC53" s="249"/>
      <c r="AD53" s="249"/>
      <c r="AE53" s="250"/>
      <c r="AF53" s="251"/>
      <c r="AG53" s="249"/>
      <c r="AH53" s="249"/>
      <c r="AI53" s="250"/>
      <c r="AJ53" s="251"/>
      <c r="AK53" s="249"/>
      <c r="AL53" s="249"/>
      <c r="AM53" s="250"/>
      <c r="AN53" s="251"/>
      <c r="AO53" s="249"/>
      <c r="AP53" s="249"/>
      <c r="AQ53" s="250"/>
      <c r="AR53" s="251"/>
      <c r="AS53" s="249"/>
      <c r="AT53" s="249"/>
      <c r="AU53" s="250"/>
      <c r="AV53" s="251"/>
      <c r="AW53" s="249"/>
      <c r="AX53" s="249"/>
      <c r="AY53" s="250"/>
      <c r="AZ53" s="251"/>
      <c r="BA53" s="249"/>
      <c r="BB53" s="249"/>
      <c r="BC53" s="250"/>
      <c r="BD53" s="251"/>
      <c r="BE53" s="249"/>
      <c r="BF53" s="249"/>
      <c r="BG53" s="250"/>
      <c r="BH53" s="251"/>
      <c r="BI53" s="249"/>
      <c r="BJ53" s="249"/>
      <c r="BK53" s="250"/>
      <c r="BL53" s="251"/>
      <c r="BM53" s="249"/>
      <c r="BN53" s="249"/>
      <c r="BO53" s="250"/>
      <c r="BP53" s="251"/>
      <c r="BQ53" s="249"/>
      <c r="BR53" s="249"/>
      <c r="BS53" s="250"/>
      <c r="BT53" s="251"/>
      <c r="BU53" s="249"/>
      <c r="BV53" s="249"/>
      <c r="BW53" s="250"/>
      <c r="BX53" s="251"/>
      <c r="BY53" s="249"/>
      <c r="BZ53" s="249"/>
      <c r="CA53" s="250"/>
      <c r="CB53" s="251"/>
      <c r="CC53" s="249"/>
      <c r="CD53" s="249"/>
      <c r="CE53" s="250"/>
      <c r="CF53" s="435"/>
      <c r="CG53" s="435"/>
      <c r="CH53" s="435"/>
      <c r="CI53" s="435"/>
      <c r="CJ53" s="435"/>
      <c r="CK53" s="435"/>
      <c r="CL53" s="435"/>
      <c r="CM53" s="435"/>
      <c r="CN53" s="436">
        <f t="shared" si="3"/>
        <v>0</v>
      </c>
      <c r="CO53" s="436"/>
      <c r="CP53" s="436"/>
      <c r="CQ53" s="436"/>
      <c r="CR53" s="436"/>
      <c r="CS53" s="436"/>
    </row>
    <row r="54" spans="1:97" customFormat="1" ht="15.75" hidden="1" customHeight="1" x14ac:dyDescent="0.35">
      <c r="A54" s="212">
        <v>1.1111111111111112E-2</v>
      </c>
      <c r="B54" s="95">
        <f t="shared" si="2"/>
        <v>0.29166666666925367</v>
      </c>
      <c r="C54" s="214" t="str">
        <f>IF(ISNA(VLOOKUP(D54,[2]listing!$A$1:$E$80,4,FALSE)),"NN",VLOOKUP(D54,[2]listing!$A$1:$E$80,4,FALSE))</f>
        <v>NN</v>
      </c>
      <c r="D54" s="305"/>
      <c r="E54" s="300">
        <v>36526.625</v>
      </c>
      <c r="F54" s="298">
        <v>36526.947222222225</v>
      </c>
      <c r="G54" s="299">
        <v>4.1666666666666664E-2</v>
      </c>
      <c r="H54" s="222" t="str" cm="1">
        <f t="array" ref="H54">IF(SUMPRODUCT(--ISNUMBER(SEARCH(BOUTIQUES,D54))) &gt;0, "XC",IF(ISNUMBER(SEARCH("pool",D54)),"P",IF(ISNUMBER(SEARCH("int",D54)),"I",IF(ISNUMBER(SEARCH("HAP",$G$1))," "))))</f>
        <v xml:space="preserve"> </v>
      </c>
      <c r="I54" s="248"/>
      <c r="J54" s="249"/>
      <c r="K54" s="250"/>
      <c r="L54" s="251"/>
      <c r="M54" s="249"/>
      <c r="N54" s="249"/>
      <c r="O54" s="250"/>
      <c r="P54" s="251"/>
      <c r="Q54" s="249"/>
      <c r="R54" s="249"/>
      <c r="S54" s="250"/>
      <c r="T54" s="251"/>
      <c r="U54" s="249"/>
      <c r="V54" s="249"/>
      <c r="W54" s="250"/>
      <c r="X54" s="251"/>
      <c r="Y54" s="249"/>
      <c r="Z54" s="249"/>
      <c r="AA54" s="250"/>
      <c r="AB54" s="251"/>
      <c r="AC54" s="249"/>
      <c r="AD54" s="249"/>
      <c r="AE54" s="250"/>
      <c r="AF54" s="251"/>
      <c r="AG54" s="249"/>
      <c r="AH54" s="249"/>
      <c r="AI54" s="250"/>
      <c r="AJ54" s="251"/>
      <c r="AK54" s="249"/>
      <c r="AL54" s="249"/>
      <c r="AM54" s="250"/>
      <c r="AN54" s="251"/>
      <c r="AO54" s="249"/>
      <c r="AP54" s="249"/>
      <c r="AQ54" s="250"/>
      <c r="AR54" s="251"/>
      <c r="AS54" s="249"/>
      <c r="AT54" s="249"/>
      <c r="AU54" s="250"/>
      <c r="AV54" s="251"/>
      <c r="AW54" s="249"/>
      <c r="AX54" s="249"/>
      <c r="AY54" s="250"/>
      <c r="AZ54" s="251"/>
      <c r="BA54" s="249"/>
      <c r="BB54" s="249"/>
      <c r="BC54" s="250"/>
      <c r="BD54" s="251"/>
      <c r="BE54" s="249"/>
      <c r="BF54" s="249"/>
      <c r="BG54" s="250"/>
      <c r="BH54" s="251"/>
      <c r="BI54" s="249"/>
      <c r="BJ54" s="249"/>
      <c r="BK54" s="250"/>
      <c r="BL54" s="251"/>
      <c r="BM54" s="249"/>
      <c r="BN54" s="249"/>
      <c r="BO54" s="250"/>
      <c r="BP54" s="251"/>
      <c r="BQ54" s="249"/>
      <c r="BR54" s="249"/>
      <c r="BS54" s="250"/>
      <c r="BT54" s="251"/>
      <c r="BU54" s="249"/>
      <c r="BV54" s="249"/>
      <c r="BW54" s="250"/>
      <c r="BX54" s="251"/>
      <c r="BY54" s="249"/>
      <c r="BZ54" s="249"/>
      <c r="CA54" s="250"/>
      <c r="CB54" s="251"/>
      <c r="CC54" s="249"/>
      <c r="CD54" s="249"/>
      <c r="CE54" s="250"/>
      <c r="CF54" s="416"/>
      <c r="CG54" s="417"/>
      <c r="CH54" s="417"/>
      <c r="CI54" s="418"/>
      <c r="CJ54" s="416"/>
      <c r="CK54" s="417"/>
      <c r="CL54" s="417"/>
      <c r="CM54" s="418"/>
      <c r="CN54" s="422">
        <f t="shared" si="3"/>
        <v>0</v>
      </c>
      <c r="CO54" s="423"/>
      <c r="CP54" s="423"/>
      <c r="CQ54" s="423"/>
      <c r="CR54" s="423"/>
      <c r="CS54" s="424"/>
    </row>
    <row r="55" spans="1:97" customFormat="1" ht="15.75" hidden="1" customHeight="1" x14ac:dyDescent="0.35">
      <c r="A55" s="212">
        <v>1.1111111111111112E-2</v>
      </c>
      <c r="B55" s="95">
        <f t="shared" si="2"/>
        <v>0.29166666666925367</v>
      </c>
      <c r="C55" s="214" t="str">
        <f>IF(ISNA(VLOOKUP(D55,[2]listing!$A$1:$E$80,4,FALSE)),"NN",VLOOKUP(D55,[2]listing!$A$1:$E$80,4,FALSE))</f>
        <v>NN</v>
      </c>
      <c r="D55" s="305"/>
      <c r="E55" s="300">
        <v>36526.625</v>
      </c>
      <c r="F55" s="298">
        <v>36526.947222222225</v>
      </c>
      <c r="G55" s="299">
        <v>4.1666666666666664E-2</v>
      </c>
      <c r="H55" s="222" t="str" cm="1">
        <f t="array" ref="H55">IF(SUMPRODUCT(--ISNUMBER(SEARCH(BOUTIQUES,D55))) &gt;0, "XC",IF(ISNUMBER(SEARCH("pool",D55)),"P",IF(ISNUMBER(SEARCH("int",D55)),"I",IF(ISNUMBER(SEARCH("HAP",$G$1))," "))))</f>
        <v xml:space="preserve"> </v>
      </c>
      <c r="I55" s="248"/>
      <c r="J55" s="249"/>
      <c r="K55" s="250"/>
      <c r="L55" s="251"/>
      <c r="M55" s="249"/>
      <c r="N55" s="249"/>
      <c r="O55" s="250"/>
      <c r="P55" s="251"/>
      <c r="Q55" s="249"/>
      <c r="R55" s="249"/>
      <c r="S55" s="250"/>
      <c r="T55" s="251"/>
      <c r="U55" s="249"/>
      <c r="V55" s="249"/>
      <c r="W55" s="250"/>
      <c r="X55" s="251"/>
      <c r="Y55" s="249"/>
      <c r="Z55" s="249"/>
      <c r="AA55" s="250"/>
      <c r="AB55" s="251"/>
      <c r="AC55" s="249"/>
      <c r="AD55" s="249"/>
      <c r="AE55" s="250"/>
      <c r="AF55" s="251"/>
      <c r="AG55" s="249"/>
      <c r="AH55" s="249"/>
      <c r="AI55" s="250"/>
      <c r="AJ55" s="251"/>
      <c r="AK55" s="249"/>
      <c r="AL55" s="249"/>
      <c r="AM55" s="250"/>
      <c r="AN55" s="251"/>
      <c r="AO55" s="249"/>
      <c r="AP55" s="249"/>
      <c r="AQ55" s="250"/>
      <c r="AR55" s="251"/>
      <c r="AS55" s="249"/>
      <c r="AT55" s="249"/>
      <c r="AU55" s="250"/>
      <c r="AV55" s="251"/>
      <c r="AW55" s="249"/>
      <c r="AX55" s="249"/>
      <c r="AY55" s="250"/>
      <c r="AZ55" s="251"/>
      <c r="BA55" s="249"/>
      <c r="BB55" s="249"/>
      <c r="BC55" s="250"/>
      <c r="BD55" s="251"/>
      <c r="BE55" s="249"/>
      <c r="BF55" s="249"/>
      <c r="BG55" s="250"/>
      <c r="BH55" s="251"/>
      <c r="BI55" s="249"/>
      <c r="BJ55" s="249"/>
      <c r="BK55" s="250"/>
      <c r="BL55" s="251"/>
      <c r="BM55" s="249"/>
      <c r="BN55" s="249"/>
      <c r="BO55" s="250"/>
      <c r="BP55" s="251"/>
      <c r="BQ55" s="249"/>
      <c r="BR55" s="249"/>
      <c r="BS55" s="250"/>
      <c r="BT55" s="251"/>
      <c r="BU55" s="249"/>
      <c r="BV55" s="249"/>
      <c r="BW55" s="250"/>
      <c r="BX55" s="251"/>
      <c r="BY55" s="249"/>
      <c r="BZ55" s="249"/>
      <c r="CA55" s="250"/>
      <c r="CB55" s="251"/>
      <c r="CC55" s="249"/>
      <c r="CD55" s="249"/>
      <c r="CE55" s="250"/>
      <c r="CF55" s="435"/>
      <c r="CG55" s="435"/>
      <c r="CH55" s="435"/>
      <c r="CI55" s="435"/>
      <c r="CJ55" s="435"/>
      <c r="CK55" s="435"/>
      <c r="CL55" s="435"/>
      <c r="CM55" s="435"/>
      <c r="CN55" s="436">
        <f t="shared" si="3"/>
        <v>0</v>
      </c>
      <c r="CO55" s="436"/>
      <c r="CP55" s="436"/>
      <c r="CQ55" s="436"/>
      <c r="CR55" s="436"/>
      <c r="CS55" s="436"/>
    </row>
    <row r="56" spans="1:97" customFormat="1" ht="15.75" hidden="1" customHeight="1" x14ac:dyDescent="0.35">
      <c r="A56" s="212">
        <v>1.1111111111111112E-2</v>
      </c>
      <c r="B56" s="95">
        <f t="shared" si="2"/>
        <v>0.29166666666925367</v>
      </c>
      <c r="C56" s="214" t="str">
        <f>IF(ISNA(VLOOKUP(D56,[2]listing!$A$1:$E$80,4,FALSE)),"NN",VLOOKUP(D56,[2]listing!$A$1:$E$80,4,FALSE))</f>
        <v>NN</v>
      </c>
      <c r="D56" s="305"/>
      <c r="E56" s="300">
        <v>36526.625</v>
      </c>
      <c r="F56" s="298">
        <v>36526.947222222225</v>
      </c>
      <c r="G56" s="299">
        <v>4.1666666666666664E-2</v>
      </c>
      <c r="H56" s="222" t="str" cm="1">
        <f t="array" ref="H56">IF(SUMPRODUCT(--ISNUMBER(SEARCH(BOUTIQUES,D56))) &gt;0, "XC",IF(ISNUMBER(SEARCH("pool",D56)),"P",IF(ISNUMBER(SEARCH("int",D56)),"I",IF(ISNUMBER(SEARCH("HAP",$G$1))," "))))</f>
        <v xml:space="preserve"> </v>
      </c>
      <c r="I56" s="248"/>
      <c r="J56" s="249"/>
      <c r="K56" s="250"/>
      <c r="L56" s="251"/>
      <c r="M56" s="249"/>
      <c r="N56" s="249"/>
      <c r="O56" s="250"/>
      <c r="P56" s="251"/>
      <c r="Q56" s="249"/>
      <c r="R56" s="249"/>
      <c r="S56" s="250"/>
      <c r="T56" s="251"/>
      <c r="U56" s="249"/>
      <c r="V56" s="249"/>
      <c r="W56" s="250"/>
      <c r="X56" s="251"/>
      <c r="Y56" s="249"/>
      <c r="Z56" s="249"/>
      <c r="AA56" s="250"/>
      <c r="AB56" s="251"/>
      <c r="AC56" s="249"/>
      <c r="AD56" s="249"/>
      <c r="AE56" s="250"/>
      <c r="AF56" s="251"/>
      <c r="AG56" s="249"/>
      <c r="AH56" s="249"/>
      <c r="AI56" s="250"/>
      <c r="AJ56" s="251"/>
      <c r="AK56" s="249"/>
      <c r="AL56" s="249"/>
      <c r="AM56" s="250"/>
      <c r="AN56" s="251"/>
      <c r="AO56" s="249"/>
      <c r="AP56" s="249"/>
      <c r="AQ56" s="250"/>
      <c r="AR56" s="251"/>
      <c r="AS56" s="249"/>
      <c r="AT56" s="249"/>
      <c r="AU56" s="250"/>
      <c r="AV56" s="251"/>
      <c r="AW56" s="249"/>
      <c r="AX56" s="249"/>
      <c r="AY56" s="250"/>
      <c r="AZ56" s="251"/>
      <c r="BA56" s="249"/>
      <c r="BB56" s="249"/>
      <c r="BC56" s="250"/>
      <c r="BD56" s="251"/>
      <c r="BE56" s="249"/>
      <c r="BF56" s="249"/>
      <c r="BG56" s="250"/>
      <c r="BH56" s="251"/>
      <c r="BI56" s="249"/>
      <c r="BJ56" s="249"/>
      <c r="BK56" s="250"/>
      <c r="BL56" s="251"/>
      <c r="BM56" s="249"/>
      <c r="BN56" s="249"/>
      <c r="BO56" s="250"/>
      <c r="BP56" s="251"/>
      <c r="BQ56" s="249"/>
      <c r="BR56" s="249"/>
      <c r="BS56" s="250"/>
      <c r="BT56" s="251"/>
      <c r="BU56" s="249"/>
      <c r="BV56" s="249"/>
      <c r="BW56" s="250"/>
      <c r="BX56" s="251"/>
      <c r="BY56" s="249"/>
      <c r="BZ56" s="249"/>
      <c r="CA56" s="250"/>
      <c r="CB56" s="251"/>
      <c r="CC56" s="249"/>
      <c r="CD56" s="249"/>
      <c r="CE56" s="250"/>
      <c r="CF56" s="435"/>
      <c r="CG56" s="435"/>
      <c r="CH56" s="435"/>
      <c r="CI56" s="435"/>
      <c r="CJ56" s="435"/>
      <c r="CK56" s="435"/>
      <c r="CL56" s="435"/>
      <c r="CM56" s="435"/>
      <c r="CN56" s="436">
        <f t="shared" si="3"/>
        <v>0</v>
      </c>
      <c r="CO56" s="436"/>
      <c r="CP56" s="436"/>
      <c r="CQ56" s="436"/>
      <c r="CR56" s="436"/>
      <c r="CS56" s="436"/>
    </row>
    <row r="57" spans="1:97" customFormat="1" ht="15.75" hidden="1" customHeight="1" x14ac:dyDescent="0.35">
      <c r="A57" s="212">
        <v>1.1111111111111112E-2</v>
      </c>
      <c r="B57" s="95">
        <f t="shared" si="2"/>
        <v>0.29166666666925367</v>
      </c>
      <c r="C57" s="214" t="str">
        <f>IF(ISNA(VLOOKUP(D57,[2]listing!$A$1:$E$80,4,FALSE)),"NN",VLOOKUP(D57,[2]listing!$A$1:$E$80,4,FALSE))</f>
        <v>NN</v>
      </c>
      <c r="D57" s="305"/>
      <c r="E57" s="300">
        <v>36526.625</v>
      </c>
      <c r="F57" s="298">
        <v>36526.947222222225</v>
      </c>
      <c r="G57" s="299">
        <v>4.1666666666666664E-2</v>
      </c>
      <c r="H57" s="222" t="str" cm="1">
        <f t="array" ref="H57">IF(SUMPRODUCT(--ISNUMBER(SEARCH(BOUTIQUES,D57))) &gt;0, "XC",IF(ISNUMBER(SEARCH("pool",D57)),"P",IF(ISNUMBER(SEARCH("int",D57)),"I",IF(ISNUMBER(SEARCH("HAP",$G$1))," "))))</f>
        <v xml:space="preserve"> </v>
      </c>
      <c r="I57" s="248"/>
      <c r="J57" s="249"/>
      <c r="K57" s="250"/>
      <c r="L57" s="251"/>
      <c r="M57" s="249"/>
      <c r="N57" s="249"/>
      <c r="O57" s="250"/>
      <c r="P57" s="251"/>
      <c r="Q57" s="249"/>
      <c r="R57" s="249"/>
      <c r="S57" s="250"/>
      <c r="T57" s="251"/>
      <c r="U57" s="249"/>
      <c r="V57" s="249"/>
      <c r="W57" s="250"/>
      <c r="X57" s="251"/>
      <c r="Y57" s="249"/>
      <c r="Z57" s="249"/>
      <c r="AA57" s="250"/>
      <c r="AB57" s="251"/>
      <c r="AC57" s="249"/>
      <c r="AD57" s="249"/>
      <c r="AE57" s="250"/>
      <c r="AF57" s="251"/>
      <c r="AG57" s="249"/>
      <c r="AH57" s="249"/>
      <c r="AI57" s="250"/>
      <c r="AJ57" s="251"/>
      <c r="AK57" s="249"/>
      <c r="AL57" s="249"/>
      <c r="AM57" s="250"/>
      <c r="AN57" s="251"/>
      <c r="AO57" s="249"/>
      <c r="AP57" s="249"/>
      <c r="AQ57" s="250"/>
      <c r="AR57" s="251"/>
      <c r="AS57" s="249"/>
      <c r="AT57" s="249"/>
      <c r="AU57" s="250"/>
      <c r="AV57" s="251"/>
      <c r="AW57" s="249"/>
      <c r="AX57" s="249"/>
      <c r="AY57" s="250"/>
      <c r="AZ57" s="251"/>
      <c r="BA57" s="249"/>
      <c r="BB57" s="249"/>
      <c r="BC57" s="250"/>
      <c r="BD57" s="251"/>
      <c r="BE57" s="249"/>
      <c r="BF57" s="249"/>
      <c r="BG57" s="250"/>
      <c r="BH57" s="251"/>
      <c r="BI57" s="249"/>
      <c r="BJ57" s="249"/>
      <c r="BK57" s="250"/>
      <c r="BL57" s="251"/>
      <c r="BM57" s="249"/>
      <c r="BN57" s="249"/>
      <c r="BO57" s="250"/>
      <c r="BP57" s="251"/>
      <c r="BQ57" s="249"/>
      <c r="BR57" s="249"/>
      <c r="BS57" s="250"/>
      <c r="BT57" s="251"/>
      <c r="BU57" s="249"/>
      <c r="BV57" s="249"/>
      <c r="BW57" s="250"/>
      <c r="BX57" s="251"/>
      <c r="BY57" s="249"/>
      <c r="BZ57" s="249"/>
      <c r="CA57" s="250"/>
      <c r="CB57" s="251"/>
      <c r="CC57" s="249"/>
      <c r="CD57" s="249"/>
      <c r="CE57" s="250"/>
      <c r="CF57" s="435"/>
      <c r="CG57" s="435"/>
      <c r="CH57" s="435"/>
      <c r="CI57" s="435"/>
      <c r="CJ57" s="435"/>
      <c r="CK57" s="435"/>
      <c r="CL57" s="435"/>
      <c r="CM57" s="435"/>
      <c r="CN57" s="436">
        <f t="shared" si="3"/>
        <v>0</v>
      </c>
      <c r="CO57" s="436"/>
      <c r="CP57" s="436"/>
      <c r="CQ57" s="436"/>
      <c r="CR57" s="436"/>
      <c r="CS57" s="436"/>
    </row>
    <row r="58" spans="1:97" customFormat="1" ht="15.75" hidden="1" customHeight="1" x14ac:dyDescent="0.35">
      <c r="A58" s="212">
        <v>1.1111111111111112E-2</v>
      </c>
      <c r="B58" s="95">
        <f t="shared" si="2"/>
        <v>0.29166666666925367</v>
      </c>
      <c r="C58" s="214" t="str">
        <f>IF(ISNA(VLOOKUP(D58,[2]listing!$A$1:$E$80,4,FALSE)),"NN",VLOOKUP(D58,[2]listing!$A$1:$E$80,4,FALSE))</f>
        <v>NN</v>
      </c>
      <c r="D58" s="305"/>
      <c r="E58" s="300">
        <v>36526.625</v>
      </c>
      <c r="F58" s="298">
        <v>36526.947222222225</v>
      </c>
      <c r="G58" s="299">
        <v>4.1666666666666664E-2</v>
      </c>
      <c r="H58" s="222" t="str" cm="1">
        <f t="array" ref="H58">IF(SUMPRODUCT(--ISNUMBER(SEARCH(BOUTIQUES,D58))) &gt;0, "XC",IF(ISNUMBER(SEARCH("pool",D58)),"P",IF(ISNUMBER(SEARCH("int",D58)),"I",IF(ISNUMBER(SEARCH("HAP",$G$1))," "))))</f>
        <v xml:space="preserve"> </v>
      </c>
      <c r="I58" s="248"/>
      <c r="J58" s="249"/>
      <c r="K58" s="250"/>
      <c r="L58" s="251"/>
      <c r="M58" s="249"/>
      <c r="N58" s="249"/>
      <c r="O58" s="250"/>
      <c r="P58" s="251"/>
      <c r="Q58" s="249"/>
      <c r="R58" s="249"/>
      <c r="S58" s="250"/>
      <c r="T58" s="251"/>
      <c r="U58" s="249"/>
      <c r="V58" s="249"/>
      <c r="W58" s="250"/>
      <c r="X58" s="251"/>
      <c r="Y58" s="249"/>
      <c r="Z58" s="249"/>
      <c r="AA58" s="250"/>
      <c r="AB58" s="251"/>
      <c r="AC58" s="249"/>
      <c r="AD58" s="249"/>
      <c r="AE58" s="250"/>
      <c r="AF58" s="251"/>
      <c r="AG58" s="249"/>
      <c r="AH58" s="249"/>
      <c r="AI58" s="250"/>
      <c r="AJ58" s="251"/>
      <c r="AK58" s="249"/>
      <c r="AL58" s="249"/>
      <c r="AM58" s="250"/>
      <c r="AN58" s="251"/>
      <c r="AO58" s="249"/>
      <c r="AP58" s="249"/>
      <c r="AQ58" s="250"/>
      <c r="AR58" s="251"/>
      <c r="AS58" s="249"/>
      <c r="AT58" s="249"/>
      <c r="AU58" s="250"/>
      <c r="AV58" s="251"/>
      <c r="AW58" s="249"/>
      <c r="AX58" s="249"/>
      <c r="AY58" s="250"/>
      <c r="AZ58" s="251"/>
      <c r="BA58" s="249"/>
      <c r="BB58" s="249"/>
      <c r="BC58" s="250"/>
      <c r="BD58" s="251"/>
      <c r="BE58" s="249"/>
      <c r="BF58" s="249"/>
      <c r="BG58" s="250"/>
      <c r="BH58" s="251"/>
      <c r="BI58" s="249"/>
      <c r="BJ58" s="249"/>
      <c r="BK58" s="250"/>
      <c r="BL58" s="251"/>
      <c r="BM58" s="249"/>
      <c r="BN58" s="249"/>
      <c r="BO58" s="250"/>
      <c r="BP58" s="251"/>
      <c r="BQ58" s="249"/>
      <c r="BR58" s="249"/>
      <c r="BS58" s="250"/>
      <c r="BT58" s="251"/>
      <c r="BU58" s="249"/>
      <c r="BV58" s="249"/>
      <c r="BW58" s="250"/>
      <c r="BX58" s="251"/>
      <c r="BY58" s="249"/>
      <c r="BZ58" s="249"/>
      <c r="CA58" s="250"/>
      <c r="CB58" s="251"/>
      <c r="CC58" s="249"/>
      <c r="CD58" s="249"/>
      <c r="CE58" s="250"/>
      <c r="CF58" s="435"/>
      <c r="CG58" s="435"/>
      <c r="CH58" s="435"/>
      <c r="CI58" s="435"/>
      <c r="CJ58" s="435"/>
      <c r="CK58" s="435"/>
      <c r="CL58" s="435"/>
      <c r="CM58" s="435"/>
      <c r="CN58" s="436">
        <f t="shared" si="3"/>
        <v>0</v>
      </c>
      <c r="CO58" s="436"/>
      <c r="CP58" s="436"/>
      <c r="CQ58" s="436"/>
      <c r="CR58" s="436"/>
      <c r="CS58" s="436"/>
    </row>
    <row r="59" spans="1:97" customFormat="1" ht="15.75" hidden="1" customHeight="1" x14ac:dyDescent="0.35">
      <c r="A59" s="212">
        <v>1.1111111111111112E-2</v>
      </c>
      <c r="B59" s="95">
        <f t="shared" si="2"/>
        <v>0.29166666666925367</v>
      </c>
      <c r="C59" s="214" t="str">
        <f>IF(ISNA(VLOOKUP(D59,[2]listing!$A$1:$E$80,4,FALSE)),"NN",VLOOKUP(D59,[2]listing!$A$1:$E$80,4,FALSE))</f>
        <v>NN</v>
      </c>
      <c r="D59" s="305"/>
      <c r="E59" s="300">
        <v>36526.625</v>
      </c>
      <c r="F59" s="298">
        <v>36526.947222222225</v>
      </c>
      <c r="G59" s="299">
        <v>4.1666666666666664E-2</v>
      </c>
      <c r="H59" s="222" t="str" cm="1">
        <f t="array" ref="H59">IF(SUMPRODUCT(--ISNUMBER(SEARCH(BOUTIQUES,D59))) &gt;0, "XC",IF(ISNUMBER(SEARCH("pool",D59)),"P",IF(ISNUMBER(SEARCH("int",D59)),"I",IF(ISNUMBER(SEARCH("HAP",$G$1))," "))))</f>
        <v xml:space="preserve"> </v>
      </c>
      <c r="I59" s="248"/>
      <c r="J59" s="249"/>
      <c r="K59" s="250"/>
      <c r="L59" s="251"/>
      <c r="M59" s="249"/>
      <c r="N59" s="249"/>
      <c r="O59" s="250"/>
      <c r="P59" s="251"/>
      <c r="Q59" s="249"/>
      <c r="R59" s="249"/>
      <c r="S59" s="250"/>
      <c r="T59" s="251"/>
      <c r="U59" s="249"/>
      <c r="V59" s="249"/>
      <c r="W59" s="250"/>
      <c r="X59" s="251"/>
      <c r="Y59" s="249"/>
      <c r="Z59" s="249"/>
      <c r="AA59" s="250"/>
      <c r="AB59" s="251"/>
      <c r="AC59" s="249"/>
      <c r="AD59" s="249"/>
      <c r="AE59" s="250"/>
      <c r="AF59" s="251"/>
      <c r="AG59" s="249"/>
      <c r="AH59" s="249"/>
      <c r="AI59" s="250"/>
      <c r="AJ59" s="251"/>
      <c r="AK59" s="249"/>
      <c r="AL59" s="249"/>
      <c r="AM59" s="250"/>
      <c r="AN59" s="251"/>
      <c r="AO59" s="249"/>
      <c r="AP59" s="249"/>
      <c r="AQ59" s="250"/>
      <c r="AR59" s="251"/>
      <c r="AS59" s="249"/>
      <c r="AT59" s="249"/>
      <c r="AU59" s="250"/>
      <c r="AV59" s="251"/>
      <c r="AW59" s="249"/>
      <c r="AX59" s="249"/>
      <c r="AY59" s="250"/>
      <c r="AZ59" s="251"/>
      <c r="BA59" s="249"/>
      <c r="BB59" s="249"/>
      <c r="BC59" s="250"/>
      <c r="BD59" s="251"/>
      <c r="BE59" s="249"/>
      <c r="BF59" s="249"/>
      <c r="BG59" s="250"/>
      <c r="BH59" s="251"/>
      <c r="BI59" s="249"/>
      <c r="BJ59" s="249"/>
      <c r="BK59" s="250"/>
      <c r="BL59" s="251"/>
      <c r="BM59" s="249"/>
      <c r="BN59" s="249"/>
      <c r="BO59" s="250"/>
      <c r="BP59" s="251"/>
      <c r="BQ59" s="249"/>
      <c r="BR59" s="249"/>
      <c r="BS59" s="250"/>
      <c r="BT59" s="251"/>
      <c r="BU59" s="249"/>
      <c r="BV59" s="249"/>
      <c r="BW59" s="250"/>
      <c r="BX59" s="251"/>
      <c r="BY59" s="249"/>
      <c r="BZ59" s="249"/>
      <c r="CA59" s="250"/>
      <c r="CB59" s="251"/>
      <c r="CC59" s="249"/>
      <c r="CD59" s="249"/>
      <c r="CE59" s="250"/>
      <c r="CF59" s="435"/>
      <c r="CG59" s="435"/>
      <c r="CH59" s="435"/>
      <c r="CI59" s="435"/>
      <c r="CJ59" s="435"/>
      <c r="CK59" s="435"/>
      <c r="CL59" s="435"/>
      <c r="CM59" s="435"/>
      <c r="CN59" s="436">
        <f t="shared" si="3"/>
        <v>0</v>
      </c>
      <c r="CO59" s="436"/>
      <c r="CP59" s="436"/>
      <c r="CQ59" s="436"/>
      <c r="CR59" s="436"/>
      <c r="CS59" s="436"/>
    </row>
    <row r="60" spans="1:97" customFormat="1" ht="15" hidden="1" thickBot="1" x14ac:dyDescent="0.4">
      <c r="A60" s="212">
        <v>1.1111111111111112E-2</v>
      </c>
      <c r="B60" s="95">
        <f t="shared" si="2"/>
        <v>0.29166666666925367</v>
      </c>
      <c r="C60" s="215" t="str">
        <f>IF(ISNA(VLOOKUP(D60,[2]listing!$A$1:$E$80,4,FALSE)),"NN",VLOOKUP(D60,[2]listing!$A$1:$E$80,4,FALSE))</f>
        <v>NN</v>
      </c>
      <c r="D60" s="306"/>
      <c r="E60" s="300">
        <v>36526.625</v>
      </c>
      <c r="F60" s="298">
        <v>36526.947222222225</v>
      </c>
      <c r="G60" s="299">
        <v>4.1666666666666664E-2</v>
      </c>
      <c r="H60" s="222" t="str" cm="1">
        <f t="array" ref="H60">IF(SUMPRODUCT(--ISNUMBER(SEARCH(BOUTIQUES,D60))) &gt;0, "XC",IF(ISNUMBER(SEARCH("pool",D60)),"P",IF(ISNUMBER(SEARCH("int",D60)),"I",IF(ISNUMBER(SEARCH("HAP",$G$1))," "))))</f>
        <v xml:space="preserve"> </v>
      </c>
      <c r="I60" s="253"/>
      <c r="J60" s="164"/>
      <c r="K60" s="155"/>
      <c r="L60" s="163"/>
      <c r="M60" s="164"/>
      <c r="N60" s="164"/>
      <c r="O60" s="155"/>
      <c r="P60" s="163"/>
      <c r="Q60" s="164"/>
      <c r="R60" s="164"/>
      <c r="S60" s="155"/>
      <c r="T60" s="163"/>
      <c r="U60" s="164"/>
      <c r="V60" s="164"/>
      <c r="W60" s="155"/>
      <c r="X60" s="163"/>
      <c r="Y60" s="164"/>
      <c r="Z60" s="164"/>
      <c r="AA60" s="155"/>
      <c r="AB60" s="163"/>
      <c r="AC60" s="164"/>
      <c r="AD60" s="164"/>
      <c r="AE60" s="155"/>
      <c r="AF60" s="163"/>
      <c r="AG60" s="164"/>
      <c r="AH60" s="164"/>
      <c r="AI60" s="155"/>
      <c r="AJ60" s="163"/>
      <c r="AK60" s="164"/>
      <c r="AL60" s="164"/>
      <c r="AM60" s="155"/>
      <c r="AN60" s="163"/>
      <c r="AO60" s="164"/>
      <c r="AP60" s="164"/>
      <c r="AQ60" s="155"/>
      <c r="AR60" s="163"/>
      <c r="AS60" s="164"/>
      <c r="AT60" s="164"/>
      <c r="AU60" s="155"/>
      <c r="AV60" s="163"/>
      <c r="AW60" s="164"/>
      <c r="AX60" s="164"/>
      <c r="AY60" s="155"/>
      <c r="AZ60" s="163"/>
      <c r="BA60" s="164"/>
      <c r="BB60" s="164"/>
      <c r="BC60" s="155"/>
      <c r="BD60" s="163"/>
      <c r="BE60" s="164"/>
      <c r="BF60" s="164"/>
      <c r="BG60" s="155"/>
      <c r="BH60" s="163"/>
      <c r="BI60" s="164"/>
      <c r="BJ60" s="164"/>
      <c r="BK60" s="155"/>
      <c r="BL60" s="163"/>
      <c r="BM60" s="164"/>
      <c r="BN60" s="164"/>
      <c r="BO60" s="155"/>
      <c r="BP60" s="163"/>
      <c r="BQ60" s="164"/>
      <c r="BR60" s="164"/>
      <c r="BS60" s="155"/>
      <c r="BT60" s="163"/>
      <c r="BU60" s="164"/>
      <c r="BV60" s="164"/>
      <c r="BW60" s="155"/>
      <c r="BX60" s="163"/>
      <c r="BY60" s="164"/>
      <c r="BZ60" s="164"/>
      <c r="CA60" s="155"/>
      <c r="CB60" s="163"/>
      <c r="CC60" s="164"/>
      <c r="CD60" s="164"/>
      <c r="CE60" s="155"/>
      <c r="CF60" s="437"/>
      <c r="CG60" s="437"/>
      <c r="CH60" s="437"/>
      <c r="CI60" s="437"/>
      <c r="CJ60" s="437"/>
      <c r="CK60" s="437"/>
      <c r="CL60" s="437"/>
      <c r="CM60" s="437"/>
      <c r="CN60" s="438">
        <f t="shared" si="3"/>
        <v>0</v>
      </c>
      <c r="CO60" s="438"/>
      <c r="CP60" s="438"/>
      <c r="CQ60" s="438"/>
      <c r="CR60" s="438"/>
      <c r="CS60" s="438"/>
    </row>
    <row r="61" spans="1:97" customFormat="1" ht="19" customHeight="1" thickBot="1" x14ac:dyDescent="0.4">
      <c r="A61" s="212"/>
      <c r="B61" s="86"/>
      <c r="C61" s="178"/>
      <c r="D61" s="310"/>
      <c r="E61" s="310"/>
      <c r="F61" s="310"/>
      <c r="G61" s="310"/>
      <c r="H61" s="52"/>
      <c r="I61" s="52"/>
      <c r="J61" s="52"/>
      <c r="K61" s="52"/>
      <c r="L61" s="52"/>
      <c r="M61" s="52"/>
      <c r="N61" s="52"/>
      <c r="O61" s="52"/>
      <c r="P61" s="52"/>
      <c r="Q61" s="52"/>
      <c r="R61" s="52"/>
      <c r="S61" s="52"/>
      <c r="T61" s="52"/>
      <c r="U61" s="52"/>
      <c r="V61" s="52"/>
      <c r="W61" s="52"/>
      <c r="X61" s="52"/>
      <c r="Y61" s="52"/>
      <c r="Z61" s="52"/>
      <c r="AA61" s="52"/>
      <c r="AB61" s="52"/>
      <c r="AC61" s="52"/>
      <c r="AD61" s="52"/>
      <c r="AE61" s="52"/>
      <c r="AF61" s="52"/>
      <c r="AG61" s="52"/>
      <c r="AH61" s="52"/>
      <c r="AI61" s="52"/>
      <c r="AJ61" s="52"/>
      <c r="AK61" s="52"/>
      <c r="AL61" s="52"/>
      <c r="AM61" s="52"/>
      <c r="AN61" s="52"/>
      <c r="AO61" s="52"/>
      <c r="AP61" s="52"/>
      <c r="AQ61" s="52"/>
      <c r="AR61" s="52"/>
      <c r="AS61" s="52"/>
      <c r="AT61" s="52"/>
      <c r="AU61" s="52"/>
      <c r="AV61" s="52"/>
      <c r="AW61" s="52"/>
      <c r="AX61" s="52"/>
      <c r="AY61" s="52"/>
      <c r="AZ61" s="52"/>
      <c r="BA61" s="52"/>
      <c r="BB61" s="52"/>
      <c r="BC61" s="52"/>
      <c r="BD61" s="52"/>
      <c r="BE61" s="52"/>
      <c r="BF61" s="52"/>
      <c r="BG61" s="52"/>
      <c r="BH61" s="52"/>
      <c r="BI61" s="52"/>
      <c r="BJ61" s="52"/>
      <c r="BK61" s="52"/>
      <c r="BL61" s="52"/>
      <c r="BM61" s="52"/>
      <c r="BN61" s="52"/>
      <c r="BO61" s="52"/>
      <c r="BP61" s="52"/>
      <c r="BQ61" s="52"/>
      <c r="BR61" s="52"/>
      <c r="BS61" s="52"/>
      <c r="BT61" s="52"/>
      <c r="BU61" s="52"/>
      <c r="BV61" s="52"/>
      <c r="BW61" s="52"/>
      <c r="BX61" s="52"/>
      <c r="BY61" s="52"/>
      <c r="BZ61" s="52"/>
      <c r="CA61" s="52"/>
      <c r="CB61" s="52"/>
      <c r="CC61" s="52"/>
      <c r="CD61" s="52"/>
      <c r="CE61" s="52"/>
      <c r="CF61" s="439" t="s">
        <v>111</v>
      </c>
      <c r="CG61" s="440"/>
      <c r="CH61" s="440"/>
      <c r="CI61" s="440"/>
      <c r="CJ61" s="440"/>
      <c r="CK61" s="440"/>
      <c r="CL61" s="440"/>
      <c r="CM61" s="441"/>
      <c r="CN61" s="442"/>
      <c r="CO61" s="442"/>
      <c r="CP61" s="442"/>
      <c r="CQ61" s="442"/>
      <c r="CR61" s="442"/>
      <c r="CS61" s="442"/>
    </row>
    <row r="62" spans="1:97" customFormat="1" ht="15.75" customHeight="1" thickBot="1" x14ac:dyDescent="0.4">
      <c r="A62" s="212"/>
      <c r="B62" s="86"/>
      <c r="C62" s="178"/>
      <c r="D62" s="351" t="s">
        <v>2</v>
      </c>
      <c r="E62" s="433" t="s">
        <v>59</v>
      </c>
      <c r="F62" s="434"/>
      <c r="G62" s="352" t="s">
        <v>58</v>
      </c>
      <c r="H62" s="397" t="s">
        <v>3</v>
      </c>
      <c r="I62" s="398"/>
      <c r="J62" s="398"/>
      <c r="K62" s="399"/>
      <c r="L62" s="397" t="s">
        <v>4</v>
      </c>
      <c r="M62" s="398"/>
      <c r="N62" s="398"/>
      <c r="O62" s="399"/>
      <c r="P62" s="397" t="s">
        <v>5</v>
      </c>
      <c r="Q62" s="398"/>
      <c r="R62" s="398"/>
      <c r="S62" s="399"/>
      <c r="T62" s="397" t="s">
        <v>6</v>
      </c>
      <c r="U62" s="398"/>
      <c r="V62" s="398"/>
      <c r="W62" s="399"/>
      <c r="X62" s="397" t="s">
        <v>7</v>
      </c>
      <c r="Y62" s="398"/>
      <c r="Z62" s="398"/>
      <c r="AA62" s="399"/>
      <c r="AB62" s="397" t="s">
        <v>8</v>
      </c>
      <c r="AC62" s="398"/>
      <c r="AD62" s="398"/>
      <c r="AE62" s="399"/>
      <c r="AF62" s="397" t="s">
        <v>9</v>
      </c>
      <c r="AG62" s="398"/>
      <c r="AH62" s="398"/>
      <c r="AI62" s="399"/>
      <c r="AJ62" s="397" t="s">
        <v>10</v>
      </c>
      <c r="AK62" s="398"/>
      <c r="AL62" s="398"/>
      <c r="AM62" s="399"/>
      <c r="AN62" s="397" t="s">
        <v>11</v>
      </c>
      <c r="AO62" s="398"/>
      <c r="AP62" s="398"/>
      <c r="AQ62" s="399"/>
      <c r="AR62" s="397" t="s">
        <v>12</v>
      </c>
      <c r="AS62" s="398"/>
      <c r="AT62" s="398"/>
      <c r="AU62" s="399"/>
      <c r="AV62" s="397" t="s">
        <v>13</v>
      </c>
      <c r="AW62" s="398"/>
      <c r="AX62" s="398"/>
      <c r="AY62" s="399"/>
      <c r="AZ62" s="397" t="s">
        <v>14</v>
      </c>
      <c r="BA62" s="398"/>
      <c r="BB62" s="398"/>
      <c r="BC62" s="399"/>
      <c r="BD62" s="397" t="s">
        <v>15</v>
      </c>
      <c r="BE62" s="398"/>
      <c r="BF62" s="398"/>
      <c r="BG62" s="399"/>
      <c r="BH62" s="397" t="s">
        <v>16</v>
      </c>
      <c r="BI62" s="398"/>
      <c r="BJ62" s="398"/>
      <c r="BK62" s="399"/>
      <c r="BL62" s="397" t="s">
        <v>17</v>
      </c>
      <c r="BM62" s="398"/>
      <c r="BN62" s="398"/>
      <c r="BO62" s="399"/>
      <c r="BP62" s="397" t="s">
        <v>18</v>
      </c>
      <c r="BQ62" s="398"/>
      <c r="BR62" s="398"/>
      <c r="BS62" s="399"/>
      <c r="BT62" s="397" t="s">
        <v>19</v>
      </c>
      <c r="BU62" s="398"/>
      <c r="BV62" s="398"/>
      <c r="BW62" s="399"/>
      <c r="BX62" s="397" t="s">
        <v>20</v>
      </c>
      <c r="BY62" s="398"/>
      <c r="BZ62" s="398"/>
      <c r="CA62" s="399"/>
      <c r="CB62" s="397" t="s">
        <v>21</v>
      </c>
      <c r="CC62" s="398"/>
      <c r="CD62" s="398"/>
      <c r="CE62" s="399"/>
      <c r="CF62" s="425" t="s">
        <v>22</v>
      </c>
      <c r="CG62" s="426"/>
      <c r="CH62" s="426"/>
      <c r="CI62" s="427"/>
      <c r="CJ62" s="425" t="s">
        <v>23</v>
      </c>
      <c r="CK62" s="426"/>
      <c r="CL62" s="426"/>
      <c r="CM62" s="427"/>
      <c r="CN62" s="428"/>
      <c r="CO62" s="429"/>
      <c r="CP62" s="429"/>
      <c r="CQ62" s="429"/>
      <c r="CR62" s="429"/>
      <c r="CS62" s="429"/>
    </row>
    <row r="63" spans="1:97" customFormat="1" ht="15.75" customHeight="1" x14ac:dyDescent="0.35">
      <c r="A63" s="212">
        <v>1.1111111111111112E-2</v>
      </c>
      <c r="B63" s="179">
        <f>SUM(F63-E63)-G63+A63</f>
        <v>0.29166666666197771</v>
      </c>
      <c r="C63" s="207"/>
      <c r="D63" s="290"/>
      <c r="E63" s="291">
        <v>36526.318055555559</v>
      </c>
      <c r="F63" s="292">
        <v>36526.640277777777</v>
      </c>
      <c r="G63" s="293">
        <v>4.1666666666666664E-2</v>
      </c>
      <c r="H63" s="254" t="s">
        <v>29</v>
      </c>
      <c r="I63" s="255" t="s">
        <v>29</v>
      </c>
      <c r="J63" s="255" t="s">
        <v>29</v>
      </c>
      <c r="K63" s="256" t="s">
        <v>29</v>
      </c>
      <c r="L63" s="254" t="s">
        <v>29</v>
      </c>
      <c r="M63" s="255" t="s">
        <v>29</v>
      </c>
      <c r="N63" s="255" t="s">
        <v>29</v>
      </c>
      <c r="O63" s="256" t="s">
        <v>29</v>
      </c>
      <c r="P63" s="254" t="s">
        <v>24</v>
      </c>
      <c r="Q63" s="255" t="s">
        <v>29</v>
      </c>
      <c r="R63" s="255" t="s">
        <v>29</v>
      </c>
      <c r="S63" s="256" t="s">
        <v>29</v>
      </c>
      <c r="T63" s="254" t="s">
        <v>29</v>
      </c>
      <c r="U63" s="255" t="s">
        <v>29</v>
      </c>
      <c r="V63" s="255" t="s">
        <v>29</v>
      </c>
      <c r="W63" s="257" t="s">
        <v>29</v>
      </c>
      <c r="X63" s="258" t="s">
        <v>25</v>
      </c>
      <c r="Y63" s="255" t="s">
        <v>25</v>
      </c>
      <c r="Z63" s="255" t="s">
        <v>25</v>
      </c>
      <c r="AA63" s="256" t="s">
        <v>26</v>
      </c>
      <c r="AB63" s="254" t="s">
        <v>30</v>
      </c>
      <c r="AC63" s="255" t="s">
        <v>30</v>
      </c>
      <c r="AD63" s="255" t="s">
        <v>30</v>
      </c>
      <c r="AE63" s="256" t="s">
        <v>30</v>
      </c>
      <c r="AF63" s="254" t="s">
        <v>30</v>
      </c>
      <c r="AG63" s="255" t="s">
        <v>30</v>
      </c>
      <c r="AH63" s="255" t="s">
        <v>30</v>
      </c>
      <c r="AI63" s="256" t="s">
        <v>30</v>
      </c>
      <c r="AJ63" s="254" t="s">
        <v>30</v>
      </c>
      <c r="AK63" s="255" t="s">
        <v>30</v>
      </c>
      <c r="AL63" s="255" t="s">
        <v>30</v>
      </c>
      <c r="AM63" s="256" t="s">
        <v>30</v>
      </c>
      <c r="AN63" s="254" t="s">
        <v>30</v>
      </c>
      <c r="AO63" s="255" t="s">
        <v>82</v>
      </c>
      <c r="AP63" s="255"/>
      <c r="AQ63" s="259"/>
      <c r="AR63" s="254"/>
      <c r="AS63" s="255"/>
      <c r="AT63" s="255"/>
      <c r="AU63" s="256"/>
      <c r="AV63" s="260"/>
      <c r="AW63" s="255"/>
      <c r="AX63" s="255"/>
      <c r="AY63" s="256"/>
      <c r="AZ63" s="254"/>
      <c r="BA63" s="255"/>
      <c r="BB63" s="255"/>
      <c r="BC63" s="256"/>
      <c r="BD63" s="260"/>
      <c r="BE63" s="255"/>
      <c r="BF63" s="255"/>
      <c r="BG63" s="259"/>
      <c r="BH63" s="254"/>
      <c r="BI63" s="255"/>
      <c r="BJ63" s="255"/>
      <c r="BK63" s="256"/>
      <c r="BL63" s="254"/>
      <c r="BM63" s="255"/>
      <c r="BN63" s="255"/>
      <c r="BO63" s="256"/>
      <c r="BP63" s="254"/>
      <c r="BQ63" s="255"/>
      <c r="BR63" s="255"/>
      <c r="BS63" s="256"/>
      <c r="BT63" s="254"/>
      <c r="BU63" s="255"/>
      <c r="BV63" s="255"/>
      <c r="BW63" s="256"/>
      <c r="BX63" s="254"/>
      <c r="BY63" s="255"/>
      <c r="BZ63" s="255"/>
      <c r="CA63" s="256"/>
      <c r="CB63" s="254"/>
      <c r="CC63" s="255"/>
      <c r="CD63" s="255"/>
      <c r="CE63" s="256"/>
      <c r="CF63" s="416"/>
      <c r="CG63" s="417"/>
      <c r="CH63" s="417"/>
      <c r="CI63" s="418"/>
      <c r="CJ63" s="416"/>
      <c r="CK63" s="417"/>
      <c r="CL63" s="417"/>
      <c r="CM63" s="418"/>
      <c r="CN63" s="419">
        <f>D63</f>
        <v>0</v>
      </c>
      <c r="CO63" s="420"/>
      <c r="CP63" s="420"/>
      <c r="CQ63" s="420"/>
      <c r="CR63" s="420"/>
      <c r="CS63" s="421"/>
    </row>
    <row r="64" spans="1:97" customFormat="1" ht="15.75" customHeight="1" x14ac:dyDescent="0.35">
      <c r="A64" s="212">
        <v>1.1111111111111112E-2</v>
      </c>
      <c r="B64" s="96">
        <f>SUM(F64-E64)-G64+A64</f>
        <v>0.29166666666925367</v>
      </c>
      <c r="C64" s="208"/>
      <c r="D64" s="245"/>
      <c r="E64" s="302">
        <v>36526.490277777775</v>
      </c>
      <c r="F64" s="298">
        <v>36526.8125</v>
      </c>
      <c r="G64" s="311">
        <v>4.1666666666666664E-2</v>
      </c>
      <c r="H64" s="261"/>
      <c r="I64" s="262"/>
      <c r="J64" s="262"/>
      <c r="K64" s="263"/>
      <c r="L64" s="261"/>
      <c r="M64" s="262"/>
      <c r="N64" s="262"/>
      <c r="O64" s="263"/>
      <c r="P64" s="261"/>
      <c r="Q64" s="262"/>
      <c r="R64" s="262"/>
      <c r="S64" s="263"/>
      <c r="T64" s="261"/>
      <c r="U64" s="262"/>
      <c r="V64" s="262" t="s">
        <v>83</v>
      </c>
      <c r="W64" s="264" t="s">
        <v>26</v>
      </c>
      <c r="X64" s="265" t="s">
        <v>29</v>
      </c>
      <c r="Y64" s="262" t="s">
        <v>29</v>
      </c>
      <c r="Z64" s="262" t="s">
        <v>29</v>
      </c>
      <c r="AA64" s="263" t="s">
        <v>29</v>
      </c>
      <c r="AB64" s="261" t="s">
        <v>29</v>
      </c>
      <c r="AC64" s="262" t="s">
        <v>29</v>
      </c>
      <c r="AD64" s="262" t="s">
        <v>29</v>
      </c>
      <c r="AE64" s="263" t="s">
        <v>29</v>
      </c>
      <c r="AF64" s="261" t="s">
        <v>30</v>
      </c>
      <c r="AG64" s="262" t="s">
        <v>30</v>
      </c>
      <c r="AH64" s="262" t="s">
        <v>30</v>
      </c>
      <c r="AI64" s="266" t="s">
        <v>30</v>
      </c>
      <c r="AJ64" s="267" t="s">
        <v>25</v>
      </c>
      <c r="AK64" s="262" t="s">
        <v>25</v>
      </c>
      <c r="AL64" s="262" t="s">
        <v>25</v>
      </c>
      <c r="AM64" s="263" t="s">
        <v>26</v>
      </c>
      <c r="AN64" s="261" t="s">
        <v>30</v>
      </c>
      <c r="AO64" s="262" t="s">
        <v>30</v>
      </c>
      <c r="AP64" s="262" t="s">
        <v>30</v>
      </c>
      <c r="AQ64" s="266" t="s">
        <v>30</v>
      </c>
      <c r="AR64" s="261" t="s">
        <v>29</v>
      </c>
      <c r="AS64" s="262" t="s">
        <v>29</v>
      </c>
      <c r="AT64" s="262" t="s">
        <v>29</v>
      </c>
      <c r="AU64" s="263" t="s">
        <v>29</v>
      </c>
      <c r="AV64" s="261" t="s">
        <v>29</v>
      </c>
      <c r="AW64" s="262" t="s">
        <v>29</v>
      </c>
      <c r="AX64" s="262" t="s">
        <v>29</v>
      </c>
      <c r="AY64" s="263" t="s">
        <v>29</v>
      </c>
      <c r="AZ64" s="261" t="s">
        <v>30</v>
      </c>
      <c r="BA64" s="262" t="s">
        <v>24</v>
      </c>
      <c r="BB64" s="262" t="s">
        <v>82</v>
      </c>
      <c r="BC64" s="263"/>
      <c r="BD64" s="261"/>
      <c r="BE64" s="262"/>
      <c r="BF64" s="262"/>
      <c r="BG64" s="263"/>
      <c r="BH64" s="261"/>
      <c r="BI64" s="262"/>
      <c r="BJ64" s="262"/>
      <c r="BK64" s="263"/>
      <c r="BL64" s="261"/>
      <c r="BM64" s="262"/>
      <c r="BN64" s="262"/>
      <c r="BO64" s="263"/>
      <c r="BP64" s="261"/>
      <c r="BQ64" s="262"/>
      <c r="BR64" s="262"/>
      <c r="BS64" s="263"/>
      <c r="BT64" s="261"/>
      <c r="BU64" s="262"/>
      <c r="BV64" s="262"/>
      <c r="BW64" s="263"/>
      <c r="BX64" s="261"/>
      <c r="BY64" s="262"/>
      <c r="BZ64" s="262"/>
      <c r="CA64" s="263"/>
      <c r="CB64" s="261"/>
      <c r="CC64" s="262"/>
      <c r="CD64" s="262"/>
      <c r="CE64" s="263"/>
      <c r="CF64" s="416"/>
      <c r="CG64" s="417"/>
      <c r="CH64" s="417"/>
      <c r="CI64" s="418"/>
      <c r="CJ64" s="416"/>
      <c r="CK64" s="417"/>
      <c r="CL64" s="417"/>
      <c r="CM64" s="418"/>
      <c r="CN64" s="422">
        <f>D64</f>
        <v>0</v>
      </c>
      <c r="CO64" s="423"/>
      <c r="CP64" s="423"/>
      <c r="CQ64" s="423"/>
      <c r="CR64" s="423"/>
      <c r="CS64" s="424"/>
    </row>
    <row r="65" spans="1:97" customFormat="1" ht="15.75" customHeight="1" x14ac:dyDescent="0.35">
      <c r="A65" s="212">
        <v>1.1111111111111112E-2</v>
      </c>
      <c r="B65" s="96">
        <f>SUM(F65-E65)-G65+A65</f>
        <v>0.33333333333349502</v>
      </c>
      <c r="C65" s="208"/>
      <c r="D65" s="245"/>
      <c r="E65" s="302">
        <v>36526.541666666664</v>
      </c>
      <c r="F65" s="298">
        <v>36526.905555555553</v>
      </c>
      <c r="G65" s="311">
        <v>4.1666666666666664E-2</v>
      </c>
      <c r="H65" s="261"/>
      <c r="I65" s="262"/>
      <c r="J65" s="262"/>
      <c r="K65" s="263"/>
      <c r="L65" s="261"/>
      <c r="M65" s="262"/>
      <c r="N65" s="262"/>
      <c r="O65" s="263"/>
      <c r="P65" s="261"/>
      <c r="Q65" s="262"/>
      <c r="R65" s="262"/>
      <c r="S65" s="263"/>
      <c r="T65" s="261"/>
      <c r="U65" s="262"/>
      <c r="V65" s="262"/>
      <c r="W65" s="263"/>
      <c r="X65" s="261"/>
      <c r="Y65" s="262"/>
      <c r="Z65" s="262"/>
      <c r="AA65" s="263" t="s">
        <v>83</v>
      </c>
      <c r="AB65" s="261" t="s">
        <v>29</v>
      </c>
      <c r="AC65" s="262" t="s">
        <v>29</v>
      </c>
      <c r="AD65" s="262" t="s">
        <v>29</v>
      </c>
      <c r="AE65" s="263" t="s">
        <v>29</v>
      </c>
      <c r="AF65" s="261" t="s">
        <v>29</v>
      </c>
      <c r="AG65" s="262" t="s">
        <v>29</v>
      </c>
      <c r="AH65" s="262" t="s">
        <v>29</v>
      </c>
      <c r="AI65" s="263" t="s">
        <v>29</v>
      </c>
      <c r="AJ65" s="261" t="s">
        <v>29</v>
      </c>
      <c r="AK65" s="262" t="s">
        <v>29</v>
      </c>
      <c r="AL65" s="262" t="s">
        <v>29</v>
      </c>
      <c r="AM65" s="263" t="s">
        <v>29</v>
      </c>
      <c r="AN65" s="261" t="s">
        <v>29</v>
      </c>
      <c r="AO65" s="262" t="s">
        <v>29</v>
      </c>
      <c r="AP65" s="262" t="s">
        <v>29</v>
      </c>
      <c r="AQ65" s="263" t="s">
        <v>29</v>
      </c>
      <c r="AR65" s="267" t="s">
        <v>25</v>
      </c>
      <c r="AS65" s="262" t="s">
        <v>25</v>
      </c>
      <c r="AT65" s="262" t="s">
        <v>25</v>
      </c>
      <c r="AU65" s="268" t="s">
        <v>26</v>
      </c>
      <c r="AV65" s="261" t="s">
        <v>30</v>
      </c>
      <c r="AW65" s="262" t="s">
        <v>30</v>
      </c>
      <c r="AX65" s="262" t="s">
        <v>30</v>
      </c>
      <c r="AY65" s="266" t="s">
        <v>30</v>
      </c>
      <c r="AZ65" s="261" t="s">
        <v>30</v>
      </c>
      <c r="BA65" s="262" t="s">
        <v>30</v>
      </c>
      <c r="BB65" s="262" t="s">
        <v>30</v>
      </c>
      <c r="BC65" s="263" t="s">
        <v>30</v>
      </c>
      <c r="BD65" s="261" t="s">
        <v>30</v>
      </c>
      <c r="BE65" s="262" t="s">
        <v>30</v>
      </c>
      <c r="BF65" s="262" t="s">
        <v>30</v>
      </c>
      <c r="BG65" s="263" t="s">
        <v>30</v>
      </c>
      <c r="BH65" s="261" t="s">
        <v>30</v>
      </c>
      <c r="BI65" s="262" t="s">
        <v>30</v>
      </c>
      <c r="BJ65" s="262" t="s">
        <v>30</v>
      </c>
      <c r="BK65" s="137" t="s">
        <v>82</v>
      </c>
      <c r="BL65" s="261"/>
      <c r="BM65" s="262"/>
      <c r="BN65" s="262"/>
      <c r="BO65" s="263"/>
      <c r="BP65" s="261"/>
      <c r="BQ65" s="262"/>
      <c r="BR65" s="262"/>
      <c r="BS65" s="263"/>
      <c r="BT65" s="261"/>
      <c r="BU65" s="262"/>
      <c r="BV65" s="262"/>
      <c r="BW65" s="263"/>
      <c r="BX65" s="261"/>
      <c r="BY65" s="262"/>
      <c r="BZ65" s="262"/>
      <c r="CA65" s="263"/>
      <c r="CB65" s="261"/>
      <c r="CC65" s="262"/>
      <c r="CD65" s="262"/>
      <c r="CE65" s="263"/>
      <c r="CF65" s="416"/>
      <c r="CG65" s="417"/>
      <c r="CH65" s="417"/>
      <c r="CI65" s="418"/>
      <c r="CJ65" s="430"/>
      <c r="CK65" s="431"/>
      <c r="CL65" s="431"/>
      <c r="CM65" s="432"/>
      <c r="CN65" s="422">
        <f>D65</f>
        <v>0</v>
      </c>
      <c r="CO65" s="423"/>
      <c r="CP65" s="423"/>
      <c r="CQ65" s="423"/>
      <c r="CR65" s="423"/>
      <c r="CS65" s="424"/>
    </row>
    <row r="66" spans="1:97" ht="15.75" customHeight="1" thickBot="1" x14ac:dyDescent="0.4">
      <c r="A66" s="212">
        <v>1.1111111111111112E-2</v>
      </c>
      <c r="B66" s="110">
        <f>SUM(F66-E66)-G66+A66</f>
        <v>0.29166666666925367</v>
      </c>
      <c r="C66" s="209"/>
      <c r="D66" s="306"/>
      <c r="E66" s="307">
        <v>36526.625</v>
      </c>
      <c r="F66" s="308">
        <v>36526.947222222225</v>
      </c>
      <c r="G66" s="309">
        <v>4.1666666666666664E-2</v>
      </c>
      <c r="H66" s="163"/>
      <c r="I66" s="164"/>
      <c r="J66" s="164"/>
      <c r="K66" s="155"/>
      <c r="L66" s="163"/>
      <c r="M66" s="164"/>
      <c r="N66" s="164"/>
      <c r="O66" s="155"/>
      <c r="P66" s="163"/>
      <c r="Q66" s="164"/>
      <c r="R66" s="164"/>
      <c r="S66" s="155"/>
      <c r="T66" s="163"/>
      <c r="U66" s="164"/>
      <c r="V66" s="164"/>
      <c r="W66" s="155"/>
      <c r="X66" s="163"/>
      <c r="Y66" s="164"/>
      <c r="Z66" s="164"/>
      <c r="AA66" s="155"/>
      <c r="AB66" s="163"/>
      <c r="AC66" s="164"/>
      <c r="AD66" s="164"/>
      <c r="AE66" s="155"/>
      <c r="AF66" s="269"/>
      <c r="AG66" s="270"/>
      <c r="AH66" s="270"/>
      <c r="AI66" s="271" t="s">
        <v>83</v>
      </c>
      <c r="AJ66" s="269" t="s">
        <v>30</v>
      </c>
      <c r="AK66" s="270" t="s">
        <v>30</v>
      </c>
      <c r="AL66" s="270" t="s">
        <v>30</v>
      </c>
      <c r="AM66" s="271" t="s">
        <v>30</v>
      </c>
      <c r="AN66" s="269" t="s">
        <v>30</v>
      </c>
      <c r="AO66" s="270" t="s">
        <v>30</v>
      </c>
      <c r="AP66" s="270" t="s">
        <v>30</v>
      </c>
      <c r="AQ66" s="271" t="s">
        <v>30</v>
      </c>
      <c r="AR66" s="269" t="s">
        <v>30</v>
      </c>
      <c r="AS66" s="270" t="s">
        <v>30</v>
      </c>
      <c r="AT66" s="270" t="s">
        <v>30</v>
      </c>
      <c r="AU66" s="272" t="s">
        <v>30</v>
      </c>
      <c r="AV66" s="273" t="s">
        <v>25</v>
      </c>
      <c r="AW66" s="270" t="s">
        <v>25</v>
      </c>
      <c r="AX66" s="270" t="s">
        <v>25</v>
      </c>
      <c r="AY66" s="274" t="s">
        <v>26</v>
      </c>
      <c r="AZ66" s="269" t="s">
        <v>29</v>
      </c>
      <c r="BA66" s="270" t="s">
        <v>29</v>
      </c>
      <c r="BB66" s="270" t="s">
        <v>29</v>
      </c>
      <c r="BC66" s="272" t="s">
        <v>29</v>
      </c>
      <c r="BD66" s="269" t="s">
        <v>29</v>
      </c>
      <c r="BE66" s="270" t="s">
        <v>29</v>
      </c>
      <c r="BF66" s="270" t="s">
        <v>29</v>
      </c>
      <c r="BG66" s="272" t="s">
        <v>29</v>
      </c>
      <c r="BH66" s="269" t="s">
        <v>29</v>
      </c>
      <c r="BI66" s="270" t="s">
        <v>29</v>
      </c>
      <c r="BJ66" s="270" t="s">
        <v>29</v>
      </c>
      <c r="BK66" s="272" t="s">
        <v>29</v>
      </c>
      <c r="BL66" s="269" t="s">
        <v>29</v>
      </c>
      <c r="BM66" s="270" t="s">
        <v>29</v>
      </c>
      <c r="BN66" s="270" t="s">
        <v>29</v>
      </c>
      <c r="BO66" s="155" t="s">
        <v>82</v>
      </c>
      <c r="BP66" s="163"/>
      <c r="BQ66" s="164"/>
      <c r="BR66" s="164"/>
      <c r="BS66" s="155"/>
      <c r="BT66" s="163"/>
      <c r="BU66" s="164"/>
      <c r="BV66" s="164"/>
      <c r="BW66" s="155"/>
      <c r="BX66" s="163"/>
      <c r="BY66" s="164"/>
      <c r="BZ66" s="164"/>
      <c r="CA66" s="155"/>
      <c r="CB66" s="269"/>
      <c r="CC66" s="270"/>
      <c r="CD66" s="270"/>
      <c r="CE66" s="271"/>
      <c r="CF66" s="410"/>
      <c r="CG66" s="411"/>
      <c r="CH66" s="411"/>
      <c r="CI66" s="412"/>
      <c r="CJ66" s="410"/>
      <c r="CK66" s="411"/>
      <c r="CL66" s="411"/>
      <c r="CM66" s="412"/>
      <c r="CN66" s="413">
        <f>D66</f>
        <v>0</v>
      </c>
      <c r="CO66" s="414"/>
      <c r="CP66" s="414"/>
      <c r="CQ66" s="414"/>
      <c r="CR66" s="414"/>
      <c r="CS66" s="415"/>
    </row>
    <row r="67" spans="1:97" ht="15" thickBot="1" x14ac:dyDescent="0.4"/>
    <row r="68" spans="1:97" ht="15" thickBot="1" x14ac:dyDescent="0.4">
      <c r="B68" s="94"/>
      <c r="D68" s="405" t="s">
        <v>32</v>
      </c>
      <c r="E68" s="406"/>
      <c r="F68" s="406"/>
      <c r="G68" s="407"/>
      <c r="I68" s="405" t="s">
        <v>31</v>
      </c>
      <c r="J68" s="406"/>
      <c r="K68" s="406"/>
      <c r="L68" s="406"/>
      <c r="M68" s="406"/>
      <c r="N68" s="406"/>
      <c r="O68" s="406"/>
      <c r="P68" s="406"/>
      <c r="Q68" s="406"/>
      <c r="R68" s="406"/>
      <c r="S68" s="406"/>
      <c r="T68" s="406"/>
      <c r="U68" s="406"/>
      <c r="V68" s="406"/>
      <c r="W68" s="406"/>
      <c r="X68" s="406"/>
      <c r="Y68" s="406"/>
      <c r="Z68" s="406"/>
      <c r="AA68" s="406"/>
      <c r="AB68" s="406"/>
      <c r="AC68" s="406"/>
      <c r="AD68" s="406"/>
      <c r="AE68" s="407"/>
      <c r="AG68" s="477" t="s">
        <v>67</v>
      </c>
      <c r="AH68" s="478"/>
      <c r="AI68" s="478"/>
      <c r="AJ68" s="478"/>
      <c r="AK68" s="478"/>
      <c r="AL68" s="478"/>
      <c r="AM68" s="478"/>
      <c r="AN68" s="478"/>
      <c r="AO68" s="478"/>
      <c r="AP68" s="478"/>
      <c r="AQ68" s="478"/>
      <c r="AR68" s="478"/>
      <c r="AS68" s="478"/>
      <c r="AT68" s="478"/>
      <c r="AU68" s="478"/>
      <c r="AV68" s="478"/>
      <c r="AW68" s="478"/>
      <c r="AX68" s="478"/>
      <c r="AY68" s="478"/>
      <c r="AZ68" s="478"/>
      <c r="BA68" s="478"/>
      <c r="BB68" s="478"/>
      <c r="BC68" s="478"/>
      <c r="BD68" s="478"/>
      <c r="BE68" s="478"/>
      <c r="BF68" s="478"/>
      <c r="BG68" s="478"/>
      <c r="BH68" s="478"/>
      <c r="BI68" s="478"/>
      <c r="BJ68" s="478"/>
      <c r="BK68" s="478"/>
      <c r="BL68" s="479"/>
    </row>
    <row r="69" spans="1:97" ht="15.75" customHeight="1" thickBot="1" x14ac:dyDescent="0.4">
      <c r="B69" s="94"/>
      <c r="D69" s="84"/>
      <c r="E69" s="80">
        <v>36526</v>
      </c>
      <c r="F69" s="81">
        <v>36527</v>
      </c>
      <c r="G69" s="82">
        <v>4.1666666666666664E-2</v>
      </c>
      <c r="I69" s="476"/>
      <c r="J69" s="401"/>
      <c r="K69" s="401"/>
      <c r="L69" s="401"/>
      <c r="M69" s="401"/>
      <c r="N69" s="401"/>
      <c r="O69" s="401"/>
      <c r="P69" s="401"/>
      <c r="Q69" s="401"/>
      <c r="R69" s="401"/>
      <c r="S69" s="401"/>
      <c r="T69" s="401"/>
      <c r="U69" s="401"/>
      <c r="V69" s="401"/>
      <c r="W69" s="401"/>
      <c r="X69" s="401"/>
      <c r="Y69" s="401"/>
      <c r="Z69" s="401"/>
      <c r="AA69" s="401"/>
      <c r="AB69" s="401"/>
      <c r="AC69" s="401"/>
      <c r="AD69" s="401"/>
      <c r="AE69" s="402"/>
      <c r="AG69" s="408" t="s">
        <v>68</v>
      </c>
      <c r="AH69" s="408"/>
      <c r="AI69" s="408"/>
      <c r="AJ69" s="408"/>
      <c r="AK69" s="408"/>
      <c r="AL69" s="408"/>
      <c r="AM69" s="408" t="s">
        <v>113</v>
      </c>
      <c r="AN69" s="408"/>
      <c r="AO69" s="408"/>
      <c r="AP69" s="408"/>
      <c r="AQ69" s="408"/>
      <c r="AR69" s="408"/>
      <c r="AS69" s="408"/>
      <c r="AT69" s="408"/>
      <c r="AU69" s="408"/>
      <c r="AV69" s="408"/>
      <c r="AW69" s="408"/>
      <c r="AX69" s="409" t="s">
        <v>69</v>
      </c>
      <c r="AY69" s="409"/>
      <c r="AZ69" s="409"/>
      <c r="BA69" s="409"/>
      <c r="BB69" s="409"/>
      <c r="BC69" s="409"/>
      <c r="BD69" s="409" t="s">
        <v>70</v>
      </c>
      <c r="BE69" s="409"/>
      <c r="BF69" s="409"/>
      <c r="BG69" s="409" t="s">
        <v>71</v>
      </c>
      <c r="BH69" s="409"/>
      <c r="BI69" s="409"/>
      <c r="BJ69" s="409" t="s">
        <v>72</v>
      </c>
      <c r="BK69" s="409"/>
      <c r="BL69" s="409"/>
    </row>
    <row r="70" spans="1:97" ht="15" thickBot="1" x14ac:dyDescent="0.4">
      <c r="B70" s="94"/>
      <c r="D70" s="84"/>
      <c r="E70" s="80">
        <v>36526</v>
      </c>
      <c r="F70" s="81">
        <v>36527</v>
      </c>
      <c r="G70" s="82">
        <v>4.1666666666666664E-2</v>
      </c>
      <c r="I70" s="476"/>
      <c r="J70" s="401"/>
      <c r="K70" s="401"/>
      <c r="L70" s="401"/>
      <c r="M70" s="401"/>
      <c r="N70" s="401"/>
      <c r="O70" s="401"/>
      <c r="P70" s="401"/>
      <c r="Q70" s="401"/>
      <c r="R70" s="401"/>
      <c r="S70" s="401"/>
      <c r="T70" s="401"/>
      <c r="U70" s="401"/>
      <c r="V70" s="401"/>
      <c r="W70" s="401"/>
      <c r="X70" s="401"/>
      <c r="Y70" s="401"/>
      <c r="Z70" s="401"/>
      <c r="AA70" s="401"/>
      <c r="AB70" s="401"/>
      <c r="AC70" s="401"/>
      <c r="AD70" s="401"/>
      <c r="AE70" s="402"/>
      <c r="AG70" s="404">
        <f>FO!AE3</f>
        <v>0</v>
      </c>
      <c r="AH70" s="404"/>
      <c r="AI70" s="404"/>
      <c r="AJ70" s="404"/>
      <c r="AK70" s="404"/>
      <c r="AL70" s="404"/>
      <c r="AM70" s="404">
        <f>FO!AF3</f>
        <v>0</v>
      </c>
      <c r="AN70" s="404"/>
      <c r="AO70" s="404"/>
      <c r="AP70" s="404"/>
      <c r="AQ70" s="404"/>
      <c r="AR70" s="404"/>
      <c r="AS70" s="404"/>
      <c r="AT70" s="404"/>
      <c r="AU70" s="404"/>
      <c r="AV70" s="404"/>
      <c r="AW70" s="404"/>
      <c r="AX70" s="475">
        <f>FO!AG3</f>
        <v>0</v>
      </c>
      <c r="AY70" s="475"/>
      <c r="AZ70" s="475"/>
      <c r="BA70" s="475"/>
      <c r="BB70" s="475"/>
      <c r="BC70" s="475"/>
      <c r="BD70" s="403">
        <f>FO!AH3</f>
        <v>0</v>
      </c>
      <c r="BE70" s="403"/>
      <c r="BF70" s="403"/>
      <c r="BG70" s="403">
        <f>FO!AI3</f>
        <v>0</v>
      </c>
      <c r="BH70" s="403"/>
      <c r="BI70" s="403"/>
      <c r="BJ70" s="403">
        <f>BG70-BD70</f>
        <v>0</v>
      </c>
      <c r="BK70" s="403"/>
      <c r="BL70" s="403"/>
    </row>
    <row r="71" spans="1:97" ht="15" thickBot="1" x14ac:dyDescent="0.4">
      <c r="B71" s="94"/>
      <c r="D71" s="84"/>
      <c r="E71" s="80">
        <v>36526</v>
      </c>
      <c r="F71" s="81">
        <v>36527</v>
      </c>
      <c r="G71" s="82">
        <v>4.1666666666666664E-2</v>
      </c>
      <c r="I71" s="476"/>
      <c r="J71" s="401"/>
      <c r="K71" s="401"/>
      <c r="L71" s="401"/>
      <c r="M71" s="401"/>
      <c r="N71" s="401"/>
      <c r="O71" s="401"/>
      <c r="P71" s="401"/>
      <c r="Q71" s="401"/>
      <c r="R71" s="401"/>
      <c r="S71" s="401"/>
      <c r="T71" s="401"/>
      <c r="U71" s="401"/>
      <c r="V71" s="401"/>
      <c r="W71" s="401"/>
      <c r="X71" s="401"/>
      <c r="Y71" s="401"/>
      <c r="Z71" s="401"/>
      <c r="AA71" s="401"/>
      <c r="AB71" s="401"/>
      <c r="AC71" s="401"/>
      <c r="AD71" s="401"/>
      <c r="AE71" s="402"/>
      <c r="AG71" s="404">
        <f>FO!AE4</f>
        <v>0</v>
      </c>
      <c r="AH71" s="404"/>
      <c r="AI71" s="404"/>
      <c r="AJ71" s="404"/>
      <c r="AK71" s="404"/>
      <c r="AL71" s="404"/>
      <c r="AM71" s="404">
        <f>FO!AF4</f>
        <v>0</v>
      </c>
      <c r="AN71" s="404"/>
      <c r="AO71" s="404"/>
      <c r="AP71" s="404"/>
      <c r="AQ71" s="404"/>
      <c r="AR71" s="404"/>
      <c r="AS71" s="404"/>
      <c r="AT71" s="404"/>
      <c r="AU71" s="404"/>
      <c r="AV71" s="404"/>
      <c r="AW71" s="404"/>
      <c r="AX71" s="475">
        <f>FO!AG4</f>
        <v>0</v>
      </c>
      <c r="AY71" s="475"/>
      <c r="AZ71" s="475"/>
      <c r="BA71" s="475"/>
      <c r="BB71" s="475"/>
      <c r="BC71" s="475"/>
      <c r="BD71" s="403">
        <f>FO!AH4</f>
        <v>0</v>
      </c>
      <c r="BE71" s="403"/>
      <c r="BF71" s="403"/>
      <c r="BG71" s="403">
        <f>FO!AI4</f>
        <v>0</v>
      </c>
      <c r="BH71" s="403"/>
      <c r="BI71" s="403"/>
      <c r="BJ71" s="403">
        <f t="shared" ref="BJ71:BJ77" si="4">BG71-BD71</f>
        <v>0</v>
      </c>
      <c r="BK71" s="403"/>
      <c r="BL71" s="403"/>
    </row>
    <row r="72" spans="1:97" ht="15" thickBot="1" x14ac:dyDescent="0.4">
      <c r="B72" s="94"/>
      <c r="D72" s="84"/>
      <c r="E72" s="80">
        <v>36526</v>
      </c>
      <c r="F72" s="81">
        <v>36527</v>
      </c>
      <c r="G72" s="82">
        <v>4.1666666666666664E-2</v>
      </c>
      <c r="I72" s="476"/>
      <c r="J72" s="401"/>
      <c r="K72" s="401"/>
      <c r="L72" s="401"/>
      <c r="M72" s="401"/>
      <c r="N72" s="401"/>
      <c r="O72" s="401"/>
      <c r="P72" s="401"/>
      <c r="Q72" s="401"/>
      <c r="R72" s="401"/>
      <c r="S72" s="401"/>
      <c r="T72" s="401"/>
      <c r="U72" s="401"/>
      <c r="V72" s="401"/>
      <c r="W72" s="401"/>
      <c r="X72" s="401"/>
      <c r="Y72" s="401"/>
      <c r="Z72" s="401"/>
      <c r="AA72" s="401"/>
      <c r="AB72" s="401"/>
      <c r="AC72" s="401"/>
      <c r="AD72" s="401"/>
      <c r="AE72" s="402"/>
      <c r="AG72" s="404">
        <f>FO!AE5</f>
        <v>0</v>
      </c>
      <c r="AH72" s="404"/>
      <c r="AI72" s="404"/>
      <c r="AJ72" s="404"/>
      <c r="AK72" s="404"/>
      <c r="AL72" s="404"/>
      <c r="AM72" s="404">
        <f>FO!AF5</f>
        <v>0</v>
      </c>
      <c r="AN72" s="404"/>
      <c r="AO72" s="404"/>
      <c r="AP72" s="404"/>
      <c r="AQ72" s="404"/>
      <c r="AR72" s="404"/>
      <c r="AS72" s="404"/>
      <c r="AT72" s="404"/>
      <c r="AU72" s="404"/>
      <c r="AV72" s="404"/>
      <c r="AW72" s="404"/>
      <c r="AX72" s="475">
        <f>FO!AG5</f>
        <v>0</v>
      </c>
      <c r="AY72" s="475"/>
      <c r="AZ72" s="475"/>
      <c r="BA72" s="475"/>
      <c r="BB72" s="475"/>
      <c r="BC72" s="475"/>
      <c r="BD72" s="403">
        <f>FO!AH5</f>
        <v>0</v>
      </c>
      <c r="BE72" s="403"/>
      <c r="BF72" s="403"/>
      <c r="BG72" s="403">
        <f>FO!AI5</f>
        <v>0</v>
      </c>
      <c r="BH72" s="403"/>
      <c r="BI72" s="403"/>
      <c r="BJ72" s="403">
        <f t="shared" si="4"/>
        <v>0</v>
      </c>
      <c r="BK72" s="403"/>
      <c r="BL72" s="403"/>
    </row>
    <row r="73" spans="1:97" ht="15" thickBot="1" x14ac:dyDescent="0.4">
      <c r="B73" s="94"/>
      <c r="D73" s="84"/>
      <c r="E73" s="80">
        <v>36526</v>
      </c>
      <c r="F73" s="81">
        <v>36527</v>
      </c>
      <c r="G73" s="82">
        <v>4.1666666666666664E-2</v>
      </c>
      <c r="I73" s="476"/>
      <c r="J73" s="401"/>
      <c r="K73" s="401"/>
      <c r="L73" s="401"/>
      <c r="M73" s="401"/>
      <c r="N73" s="401"/>
      <c r="O73" s="401"/>
      <c r="P73" s="401"/>
      <c r="Q73" s="401"/>
      <c r="R73" s="401"/>
      <c r="S73" s="401"/>
      <c r="T73" s="401"/>
      <c r="U73" s="401"/>
      <c r="V73" s="401"/>
      <c r="W73" s="401"/>
      <c r="X73" s="401"/>
      <c r="Y73" s="401"/>
      <c r="Z73" s="401"/>
      <c r="AA73" s="401"/>
      <c r="AB73" s="401"/>
      <c r="AC73" s="401"/>
      <c r="AD73" s="401"/>
      <c r="AE73" s="402"/>
      <c r="AG73" s="404">
        <f>FO!AE6</f>
        <v>0</v>
      </c>
      <c r="AH73" s="404"/>
      <c r="AI73" s="404"/>
      <c r="AJ73" s="404"/>
      <c r="AK73" s="404"/>
      <c r="AL73" s="404"/>
      <c r="AM73" s="404">
        <f>FO!AF6</f>
        <v>0</v>
      </c>
      <c r="AN73" s="404"/>
      <c r="AO73" s="404"/>
      <c r="AP73" s="404"/>
      <c r="AQ73" s="404"/>
      <c r="AR73" s="404"/>
      <c r="AS73" s="404"/>
      <c r="AT73" s="404"/>
      <c r="AU73" s="404"/>
      <c r="AV73" s="404"/>
      <c r="AW73" s="404"/>
      <c r="AX73" s="475">
        <f>FO!AG6</f>
        <v>0</v>
      </c>
      <c r="AY73" s="475"/>
      <c r="AZ73" s="475"/>
      <c r="BA73" s="475"/>
      <c r="BB73" s="475"/>
      <c r="BC73" s="475"/>
      <c r="BD73" s="403">
        <f>FO!AH6</f>
        <v>0</v>
      </c>
      <c r="BE73" s="403"/>
      <c r="BF73" s="403"/>
      <c r="BG73" s="403">
        <f>FO!AI6</f>
        <v>0</v>
      </c>
      <c r="BH73" s="403"/>
      <c r="BI73" s="403"/>
      <c r="BJ73" s="403">
        <f t="shared" si="4"/>
        <v>0</v>
      </c>
      <c r="BK73" s="403"/>
      <c r="BL73" s="403"/>
    </row>
    <row r="74" spans="1:97" ht="15" thickBot="1" x14ac:dyDescent="0.4">
      <c r="B74" s="94"/>
      <c r="D74" s="84"/>
      <c r="E74" s="80">
        <v>36526</v>
      </c>
      <c r="F74" s="81">
        <v>36527</v>
      </c>
      <c r="G74" s="82">
        <v>4.1666666666666664E-2</v>
      </c>
      <c r="I74" s="476"/>
      <c r="J74" s="401"/>
      <c r="K74" s="401"/>
      <c r="L74" s="401"/>
      <c r="M74" s="401"/>
      <c r="N74" s="401"/>
      <c r="O74" s="401"/>
      <c r="P74" s="401"/>
      <c r="Q74" s="401"/>
      <c r="R74" s="401"/>
      <c r="S74" s="401"/>
      <c r="T74" s="401"/>
      <c r="U74" s="401"/>
      <c r="V74" s="401"/>
      <c r="W74" s="401"/>
      <c r="X74" s="401"/>
      <c r="Y74" s="401"/>
      <c r="Z74" s="401"/>
      <c r="AA74" s="401"/>
      <c r="AB74" s="401"/>
      <c r="AC74" s="401"/>
      <c r="AD74" s="401"/>
      <c r="AE74" s="402"/>
      <c r="AG74" s="404">
        <f>FO!AE7</f>
        <v>0</v>
      </c>
      <c r="AH74" s="404"/>
      <c r="AI74" s="404"/>
      <c r="AJ74" s="404"/>
      <c r="AK74" s="404"/>
      <c r="AL74" s="404"/>
      <c r="AM74" s="404">
        <f>FO!AF7</f>
        <v>0</v>
      </c>
      <c r="AN74" s="404"/>
      <c r="AO74" s="404"/>
      <c r="AP74" s="404"/>
      <c r="AQ74" s="404"/>
      <c r="AR74" s="404"/>
      <c r="AS74" s="404"/>
      <c r="AT74" s="404"/>
      <c r="AU74" s="404"/>
      <c r="AV74" s="404"/>
      <c r="AW74" s="404"/>
      <c r="AX74" s="475">
        <f>FO!AG7</f>
        <v>0</v>
      </c>
      <c r="AY74" s="475"/>
      <c r="AZ74" s="475"/>
      <c r="BA74" s="475"/>
      <c r="BB74" s="475"/>
      <c r="BC74" s="475"/>
      <c r="BD74" s="403">
        <f>FO!AH7</f>
        <v>0</v>
      </c>
      <c r="BE74" s="403"/>
      <c r="BF74" s="403"/>
      <c r="BG74" s="403">
        <f>FO!AI7</f>
        <v>0</v>
      </c>
      <c r="BH74" s="403"/>
      <c r="BI74" s="403"/>
      <c r="BJ74" s="403">
        <f t="shared" si="4"/>
        <v>0</v>
      </c>
      <c r="BK74" s="403"/>
      <c r="BL74" s="403"/>
    </row>
    <row r="75" spans="1:97" ht="15" thickBot="1" x14ac:dyDescent="0.4">
      <c r="B75" s="94"/>
      <c r="D75" s="84"/>
      <c r="E75" s="80">
        <v>36526</v>
      </c>
      <c r="F75" s="81">
        <v>36527</v>
      </c>
      <c r="G75" s="82">
        <v>4.1666666666666664E-2</v>
      </c>
      <c r="I75" s="472"/>
      <c r="J75" s="473"/>
      <c r="K75" s="473"/>
      <c r="L75" s="473"/>
      <c r="M75" s="473"/>
      <c r="N75" s="473"/>
      <c r="O75" s="473"/>
      <c r="P75" s="473"/>
      <c r="Q75" s="473"/>
      <c r="R75" s="473"/>
      <c r="S75" s="473"/>
      <c r="T75" s="473"/>
      <c r="U75" s="473"/>
      <c r="V75" s="473"/>
      <c r="W75" s="473"/>
      <c r="X75" s="473"/>
      <c r="Y75" s="473"/>
      <c r="Z75" s="473"/>
      <c r="AA75" s="473"/>
      <c r="AB75" s="473"/>
      <c r="AC75" s="473"/>
      <c r="AD75" s="473"/>
      <c r="AE75" s="474"/>
      <c r="AG75" s="404">
        <f>FO!AE8</f>
        <v>0</v>
      </c>
      <c r="AH75" s="404"/>
      <c r="AI75" s="404"/>
      <c r="AJ75" s="404"/>
      <c r="AK75" s="404"/>
      <c r="AL75" s="404"/>
      <c r="AM75" s="404">
        <f>FO!AF8</f>
        <v>0</v>
      </c>
      <c r="AN75" s="404"/>
      <c r="AO75" s="404"/>
      <c r="AP75" s="404"/>
      <c r="AQ75" s="404"/>
      <c r="AR75" s="404"/>
      <c r="AS75" s="404"/>
      <c r="AT75" s="404"/>
      <c r="AU75" s="404"/>
      <c r="AV75" s="404"/>
      <c r="AW75" s="404"/>
      <c r="AX75" s="475">
        <f>FO!AG8</f>
        <v>0</v>
      </c>
      <c r="AY75" s="475"/>
      <c r="AZ75" s="475"/>
      <c r="BA75" s="475"/>
      <c r="BB75" s="475"/>
      <c r="BC75" s="475"/>
      <c r="BD75" s="403">
        <f>FO!AH8</f>
        <v>0</v>
      </c>
      <c r="BE75" s="403"/>
      <c r="BF75" s="403"/>
      <c r="BG75" s="403">
        <f>FO!AI8</f>
        <v>0</v>
      </c>
      <c r="BH75" s="403"/>
      <c r="BI75" s="403"/>
      <c r="BJ75" s="403">
        <f t="shared" si="4"/>
        <v>0</v>
      </c>
      <c r="BK75" s="403"/>
      <c r="BL75" s="403"/>
    </row>
    <row r="76" spans="1:97" ht="15" thickBot="1" x14ac:dyDescent="0.4">
      <c r="B76" s="94"/>
      <c r="D76" s="84"/>
      <c r="E76" s="80">
        <v>36526</v>
      </c>
      <c r="F76" s="81">
        <v>36527</v>
      </c>
      <c r="G76" s="82">
        <v>4.1666666666666664E-2</v>
      </c>
      <c r="I76" s="472"/>
      <c r="J76" s="473"/>
      <c r="K76" s="473"/>
      <c r="L76" s="473"/>
      <c r="M76" s="473"/>
      <c r="N76" s="473"/>
      <c r="O76" s="473"/>
      <c r="P76" s="473"/>
      <c r="Q76" s="473"/>
      <c r="R76" s="473"/>
      <c r="S76" s="473"/>
      <c r="T76" s="473"/>
      <c r="U76" s="473"/>
      <c r="V76" s="473"/>
      <c r="W76" s="473"/>
      <c r="X76" s="473"/>
      <c r="Y76" s="473"/>
      <c r="Z76" s="473"/>
      <c r="AA76" s="473"/>
      <c r="AB76" s="473"/>
      <c r="AC76" s="473"/>
      <c r="AD76" s="473"/>
      <c r="AE76" s="474"/>
      <c r="AG76" s="404">
        <f>FO!AE9</f>
        <v>0</v>
      </c>
      <c r="AH76" s="404"/>
      <c r="AI76" s="404"/>
      <c r="AJ76" s="404"/>
      <c r="AK76" s="404"/>
      <c r="AL76" s="404"/>
      <c r="AM76" s="404">
        <f>FO!AF9</f>
        <v>0</v>
      </c>
      <c r="AN76" s="404"/>
      <c r="AO76" s="404"/>
      <c r="AP76" s="404"/>
      <c r="AQ76" s="404"/>
      <c r="AR76" s="404"/>
      <c r="AS76" s="404"/>
      <c r="AT76" s="404"/>
      <c r="AU76" s="404"/>
      <c r="AV76" s="404"/>
      <c r="AW76" s="404"/>
      <c r="AX76" s="475">
        <f>FO!AG9</f>
        <v>0</v>
      </c>
      <c r="AY76" s="475"/>
      <c r="AZ76" s="475"/>
      <c r="BA76" s="475"/>
      <c r="BB76" s="475"/>
      <c r="BC76" s="475"/>
      <c r="BD76" s="403">
        <f>FO!AH9</f>
        <v>0</v>
      </c>
      <c r="BE76" s="403"/>
      <c r="BF76" s="403"/>
      <c r="BG76" s="403">
        <f>FO!AI9</f>
        <v>0</v>
      </c>
      <c r="BH76" s="403"/>
      <c r="BI76" s="403"/>
      <c r="BJ76" s="403">
        <f t="shared" si="4"/>
        <v>0</v>
      </c>
      <c r="BK76" s="403"/>
      <c r="BL76" s="403"/>
    </row>
    <row r="77" spans="1:97" ht="15" thickBot="1" x14ac:dyDescent="0.4">
      <c r="B77" s="94"/>
      <c r="D77" s="85"/>
      <c r="E77" s="176">
        <v>36526</v>
      </c>
      <c r="F77" s="177">
        <v>36527</v>
      </c>
      <c r="G77" s="83">
        <v>4.1666666666666664E-2</v>
      </c>
      <c r="I77" s="472"/>
      <c r="J77" s="473"/>
      <c r="K77" s="473"/>
      <c r="L77" s="473"/>
      <c r="M77" s="473"/>
      <c r="N77" s="473"/>
      <c r="O77" s="473"/>
      <c r="P77" s="473"/>
      <c r="Q77" s="473"/>
      <c r="R77" s="473"/>
      <c r="S77" s="473"/>
      <c r="T77" s="473"/>
      <c r="U77" s="473"/>
      <c r="V77" s="473"/>
      <c r="W77" s="473"/>
      <c r="X77" s="473"/>
      <c r="Y77" s="473"/>
      <c r="Z77" s="473"/>
      <c r="AA77" s="473"/>
      <c r="AB77" s="473"/>
      <c r="AC77" s="473"/>
      <c r="AD77" s="473"/>
      <c r="AE77" s="474"/>
      <c r="AG77" s="404">
        <f>FO!AE10</f>
        <v>0</v>
      </c>
      <c r="AH77" s="404"/>
      <c r="AI77" s="404"/>
      <c r="AJ77" s="404"/>
      <c r="AK77" s="404"/>
      <c r="AL77" s="404"/>
      <c r="AM77" s="404">
        <f>FO!AF10</f>
        <v>0</v>
      </c>
      <c r="AN77" s="404"/>
      <c r="AO77" s="404"/>
      <c r="AP77" s="404"/>
      <c r="AQ77" s="404"/>
      <c r="AR77" s="404"/>
      <c r="AS77" s="404"/>
      <c r="AT77" s="404"/>
      <c r="AU77" s="404"/>
      <c r="AV77" s="404"/>
      <c r="AW77" s="404"/>
      <c r="AX77" s="475">
        <f>FO!AG10</f>
        <v>0</v>
      </c>
      <c r="AY77" s="475"/>
      <c r="AZ77" s="475"/>
      <c r="BA77" s="475"/>
      <c r="BB77" s="475"/>
      <c r="BC77" s="475"/>
      <c r="BD77" s="403">
        <f>FO!AH10</f>
        <v>0</v>
      </c>
      <c r="BE77" s="403"/>
      <c r="BF77" s="403"/>
      <c r="BG77" s="403">
        <f>FO!AI10</f>
        <v>0</v>
      </c>
      <c r="BH77" s="403"/>
      <c r="BI77" s="403"/>
      <c r="BJ77" s="403">
        <f t="shared" si="4"/>
        <v>0</v>
      </c>
      <c r="BK77" s="403"/>
      <c r="BL77" s="403"/>
      <c r="BN77" s="400">
        <f>SUM(BJ70:BL77)</f>
        <v>0</v>
      </c>
      <c r="BO77" s="401"/>
      <c r="BP77" s="402"/>
    </row>
    <row r="78" spans="1:97" ht="15" thickBot="1" x14ac:dyDescent="0.4">
      <c r="B78" s="94"/>
    </row>
    <row r="79" spans="1:97" ht="15" thickBot="1" x14ac:dyDescent="0.4">
      <c r="H79" s="397" t="s">
        <v>3</v>
      </c>
      <c r="I79" s="398"/>
      <c r="J79" s="398"/>
      <c r="K79" s="399"/>
      <c r="L79" s="397" t="s">
        <v>4</v>
      </c>
      <c r="M79" s="398"/>
      <c r="N79" s="398"/>
      <c r="O79" s="399"/>
      <c r="P79" s="397" t="s">
        <v>5</v>
      </c>
      <c r="Q79" s="398"/>
      <c r="R79" s="398"/>
      <c r="S79" s="399"/>
      <c r="T79" s="397" t="s">
        <v>6</v>
      </c>
      <c r="U79" s="398"/>
      <c r="V79" s="398"/>
      <c r="W79" s="399"/>
      <c r="X79" s="397" t="s">
        <v>7</v>
      </c>
      <c r="Y79" s="398"/>
      <c r="Z79" s="398"/>
      <c r="AA79" s="399"/>
      <c r="AB79" s="397" t="s">
        <v>8</v>
      </c>
      <c r="AC79" s="398"/>
      <c r="AD79" s="398"/>
      <c r="AE79" s="399"/>
      <c r="AF79" s="397" t="s">
        <v>9</v>
      </c>
      <c r="AG79" s="398"/>
      <c r="AH79" s="398"/>
      <c r="AI79" s="399"/>
      <c r="AJ79" s="397" t="s">
        <v>10</v>
      </c>
      <c r="AK79" s="398"/>
      <c r="AL79" s="398"/>
      <c r="AM79" s="399"/>
      <c r="AN79" s="397" t="s">
        <v>11</v>
      </c>
      <c r="AO79" s="398"/>
      <c r="AP79" s="398"/>
      <c r="AQ79" s="399"/>
      <c r="AR79" s="397" t="s">
        <v>12</v>
      </c>
      <c r="AS79" s="398"/>
      <c r="AT79" s="398"/>
      <c r="AU79" s="399"/>
      <c r="AV79" s="397" t="s">
        <v>13</v>
      </c>
      <c r="AW79" s="398"/>
      <c r="AX79" s="398"/>
      <c r="AY79" s="399"/>
      <c r="AZ79" s="397" t="s">
        <v>14</v>
      </c>
      <c r="BA79" s="398"/>
      <c r="BB79" s="398"/>
      <c r="BC79" s="399"/>
      <c r="BD79" s="397" t="s">
        <v>15</v>
      </c>
      <c r="BE79" s="398"/>
      <c r="BF79" s="398"/>
      <c r="BG79" s="399"/>
      <c r="BH79" s="397" t="s">
        <v>16</v>
      </c>
      <c r="BI79" s="398"/>
      <c r="BJ79" s="398"/>
      <c r="BK79" s="399"/>
      <c r="BL79" s="397" t="s">
        <v>17</v>
      </c>
      <c r="BM79" s="398"/>
      <c r="BN79" s="398"/>
      <c r="BO79" s="399"/>
      <c r="BP79" s="397" t="s">
        <v>18</v>
      </c>
      <c r="BQ79" s="398"/>
      <c r="BR79" s="398"/>
      <c r="BS79" s="399"/>
      <c r="BT79" s="397" t="s">
        <v>19</v>
      </c>
      <c r="BU79" s="398"/>
      <c r="BV79" s="398"/>
      <c r="BW79" s="399"/>
      <c r="BX79" s="397" t="s">
        <v>20</v>
      </c>
      <c r="BY79" s="398"/>
      <c r="BZ79" s="398"/>
      <c r="CA79" s="399"/>
    </row>
    <row r="80" spans="1:97" x14ac:dyDescent="0.35">
      <c r="B80" s="388">
        <v>10</v>
      </c>
      <c r="C80" s="389"/>
      <c r="D80" s="389"/>
      <c r="E80" s="389"/>
      <c r="F80" s="389"/>
      <c r="G80" s="390"/>
      <c r="H80" s="53">
        <f t="shared" ref="H80:W95" si="5">COUNTIF(H$5:H$65,$B80)</f>
        <v>0</v>
      </c>
      <c r="I80" s="53">
        <f t="shared" si="5"/>
        <v>0</v>
      </c>
      <c r="J80" s="53">
        <f t="shared" si="5"/>
        <v>0</v>
      </c>
      <c r="K80" s="53">
        <f t="shared" si="5"/>
        <v>0</v>
      </c>
      <c r="L80" s="53">
        <f t="shared" si="5"/>
        <v>0</v>
      </c>
      <c r="M80" s="53">
        <f t="shared" si="5"/>
        <v>0</v>
      </c>
      <c r="N80" s="53">
        <f t="shared" si="5"/>
        <v>0</v>
      </c>
      <c r="O80" s="53">
        <f t="shared" si="5"/>
        <v>0</v>
      </c>
      <c r="P80" s="53">
        <f t="shared" si="5"/>
        <v>0</v>
      </c>
      <c r="Q80" s="53">
        <f t="shared" si="5"/>
        <v>0</v>
      </c>
      <c r="R80" s="53">
        <f t="shared" si="5"/>
        <v>0</v>
      </c>
      <c r="S80" s="53">
        <f t="shared" si="5"/>
        <v>0</v>
      </c>
      <c r="T80" s="53">
        <f t="shared" si="5"/>
        <v>0</v>
      </c>
      <c r="U80" s="53">
        <f t="shared" si="5"/>
        <v>0</v>
      </c>
      <c r="V80" s="53">
        <f t="shared" si="5"/>
        <v>0</v>
      </c>
      <c r="W80" s="53">
        <f t="shared" si="5"/>
        <v>0</v>
      </c>
      <c r="X80" s="53">
        <f t="shared" ref="X80:AM95" si="6">COUNTIF(X$5:X$65,$B80)</f>
        <v>0</v>
      </c>
      <c r="Y80" s="53">
        <f t="shared" si="6"/>
        <v>0</v>
      </c>
      <c r="Z80" s="53">
        <f t="shared" si="6"/>
        <v>0</v>
      </c>
      <c r="AA80" s="53">
        <f t="shared" si="6"/>
        <v>0</v>
      </c>
      <c r="AB80" s="53">
        <f t="shared" si="6"/>
        <v>0</v>
      </c>
      <c r="AC80" s="53">
        <f t="shared" si="6"/>
        <v>0</v>
      </c>
      <c r="AD80" s="53">
        <f t="shared" si="6"/>
        <v>0</v>
      </c>
      <c r="AE80" s="53">
        <f t="shared" si="6"/>
        <v>0</v>
      </c>
      <c r="AF80" s="53">
        <f t="shared" si="6"/>
        <v>0</v>
      </c>
      <c r="AG80" s="53">
        <f t="shared" si="6"/>
        <v>0</v>
      </c>
      <c r="AH80" s="53">
        <f t="shared" si="6"/>
        <v>0</v>
      </c>
      <c r="AI80" s="53">
        <f t="shared" si="6"/>
        <v>0</v>
      </c>
      <c r="AJ80" s="53">
        <f t="shared" si="6"/>
        <v>0</v>
      </c>
      <c r="AK80" s="53">
        <f t="shared" si="6"/>
        <v>0</v>
      </c>
      <c r="AL80" s="53">
        <f t="shared" si="6"/>
        <v>0</v>
      </c>
      <c r="AM80" s="53">
        <f t="shared" si="6"/>
        <v>0</v>
      </c>
      <c r="AN80" s="53">
        <f t="shared" ref="AN80:BC95" si="7">COUNTIF(AN$5:AN$65,$B80)</f>
        <v>0</v>
      </c>
      <c r="AO80" s="53">
        <f t="shared" si="7"/>
        <v>0</v>
      </c>
      <c r="AP80" s="53">
        <f t="shared" si="7"/>
        <v>0</v>
      </c>
      <c r="AQ80" s="53">
        <f t="shared" si="7"/>
        <v>0</v>
      </c>
      <c r="AR80" s="53">
        <f t="shared" si="7"/>
        <v>0</v>
      </c>
      <c r="AS80" s="53">
        <f t="shared" si="7"/>
        <v>0</v>
      </c>
      <c r="AT80" s="53">
        <f t="shared" si="7"/>
        <v>0</v>
      </c>
      <c r="AU80" s="53">
        <f t="shared" si="7"/>
        <v>0</v>
      </c>
      <c r="AV80" s="53">
        <f t="shared" si="7"/>
        <v>0</v>
      </c>
      <c r="AW80" s="53">
        <f t="shared" si="7"/>
        <v>0</v>
      </c>
      <c r="AX80" s="53">
        <f t="shared" si="7"/>
        <v>0</v>
      </c>
      <c r="AY80" s="53">
        <f t="shared" si="7"/>
        <v>0</v>
      </c>
      <c r="AZ80" s="53">
        <f t="shared" si="7"/>
        <v>0</v>
      </c>
      <c r="BA80" s="53">
        <f t="shared" si="7"/>
        <v>0</v>
      </c>
      <c r="BB80" s="53">
        <f t="shared" si="7"/>
        <v>0</v>
      </c>
      <c r="BC80" s="171">
        <f t="shared" si="7"/>
        <v>0</v>
      </c>
      <c r="BD80" s="169">
        <f t="shared" ref="BD80:BS95" si="8">COUNTIF(BD$5:BD$65,$B80)</f>
        <v>0</v>
      </c>
      <c r="BE80" s="53">
        <f t="shared" si="8"/>
        <v>0</v>
      </c>
      <c r="BF80" s="53">
        <f t="shared" si="8"/>
        <v>0</v>
      </c>
      <c r="BG80" s="53">
        <f t="shared" si="8"/>
        <v>0</v>
      </c>
      <c r="BH80" s="53">
        <f t="shared" si="8"/>
        <v>0</v>
      </c>
      <c r="BI80" s="53">
        <f t="shared" si="8"/>
        <v>0</v>
      </c>
      <c r="BJ80" s="53">
        <f t="shared" si="8"/>
        <v>0</v>
      </c>
      <c r="BK80" s="53">
        <f t="shared" si="8"/>
        <v>0</v>
      </c>
      <c r="BL80" s="53">
        <f t="shared" si="8"/>
        <v>0</v>
      </c>
      <c r="BM80" s="53">
        <f t="shared" si="8"/>
        <v>0</v>
      </c>
      <c r="BN80" s="53">
        <f t="shared" si="8"/>
        <v>0</v>
      </c>
      <c r="BO80" s="53">
        <f t="shared" si="8"/>
        <v>0</v>
      </c>
      <c r="BP80" s="53">
        <f t="shared" si="8"/>
        <v>0</v>
      </c>
      <c r="BQ80" s="53">
        <f t="shared" si="8"/>
        <v>0</v>
      </c>
      <c r="BR80" s="53">
        <f t="shared" si="8"/>
        <v>0</v>
      </c>
      <c r="BS80" s="53">
        <f t="shared" si="8"/>
        <v>0</v>
      </c>
      <c r="BT80" s="53">
        <f t="shared" ref="BP80:CA95" si="9">COUNTIF(BT$5:BT$65,$B80)</f>
        <v>0</v>
      </c>
      <c r="BU80" s="53">
        <f t="shared" si="9"/>
        <v>0</v>
      </c>
      <c r="BV80" s="53">
        <f t="shared" si="9"/>
        <v>0</v>
      </c>
      <c r="BW80" s="53">
        <f t="shared" si="9"/>
        <v>0</v>
      </c>
      <c r="BX80" s="53">
        <f t="shared" si="9"/>
        <v>0</v>
      </c>
      <c r="BY80" s="53">
        <f t="shared" si="9"/>
        <v>0</v>
      </c>
      <c r="BZ80" s="53">
        <f t="shared" si="9"/>
        <v>0</v>
      </c>
      <c r="CA80" s="53">
        <f t="shared" si="9"/>
        <v>0</v>
      </c>
    </row>
    <row r="81" spans="2:79" x14ac:dyDescent="0.35">
      <c r="B81" s="388">
        <v>11</v>
      </c>
      <c r="C81" s="389"/>
      <c r="D81" s="389"/>
      <c r="E81" s="389"/>
      <c r="F81" s="389"/>
      <c r="G81" s="390"/>
      <c r="H81" s="53">
        <f t="shared" si="5"/>
        <v>0</v>
      </c>
      <c r="I81" s="53">
        <f t="shared" si="5"/>
        <v>0</v>
      </c>
      <c r="J81" s="53">
        <f t="shared" si="5"/>
        <v>0</v>
      </c>
      <c r="K81" s="53">
        <f t="shared" si="5"/>
        <v>0</v>
      </c>
      <c r="L81" s="53">
        <f t="shared" si="5"/>
        <v>0</v>
      </c>
      <c r="M81" s="53">
        <f t="shared" si="5"/>
        <v>0</v>
      </c>
      <c r="N81" s="53">
        <f t="shared" si="5"/>
        <v>0</v>
      </c>
      <c r="O81" s="53">
        <f t="shared" si="5"/>
        <v>0</v>
      </c>
      <c r="P81" s="53">
        <f t="shared" si="5"/>
        <v>0</v>
      </c>
      <c r="Q81" s="53">
        <f t="shared" si="5"/>
        <v>0</v>
      </c>
      <c r="R81" s="53">
        <f t="shared" si="5"/>
        <v>0</v>
      </c>
      <c r="S81" s="53">
        <f t="shared" si="5"/>
        <v>0</v>
      </c>
      <c r="T81" s="53">
        <f t="shared" si="5"/>
        <v>0</v>
      </c>
      <c r="U81" s="53">
        <f t="shared" si="5"/>
        <v>0</v>
      </c>
      <c r="V81" s="53">
        <f t="shared" si="5"/>
        <v>0</v>
      </c>
      <c r="W81" s="53">
        <f t="shared" si="5"/>
        <v>0</v>
      </c>
      <c r="X81" s="53">
        <f t="shared" si="6"/>
        <v>0</v>
      </c>
      <c r="Y81" s="53">
        <f t="shared" si="6"/>
        <v>0</v>
      </c>
      <c r="Z81" s="53">
        <f t="shared" si="6"/>
        <v>0</v>
      </c>
      <c r="AA81" s="53">
        <f t="shared" si="6"/>
        <v>0</v>
      </c>
      <c r="AB81" s="53">
        <f t="shared" si="6"/>
        <v>0</v>
      </c>
      <c r="AC81" s="53">
        <f t="shared" si="6"/>
        <v>0</v>
      </c>
      <c r="AD81" s="53">
        <f t="shared" si="6"/>
        <v>0</v>
      </c>
      <c r="AE81" s="53">
        <f t="shared" si="6"/>
        <v>0</v>
      </c>
      <c r="AF81" s="53">
        <f t="shared" si="6"/>
        <v>0</v>
      </c>
      <c r="AG81" s="53">
        <f t="shared" si="6"/>
        <v>0</v>
      </c>
      <c r="AH81" s="53">
        <f t="shared" si="6"/>
        <v>0</v>
      </c>
      <c r="AI81" s="53">
        <f t="shared" si="6"/>
        <v>0</v>
      </c>
      <c r="AJ81" s="53">
        <f t="shared" si="6"/>
        <v>1</v>
      </c>
      <c r="AK81" s="53">
        <f t="shared" si="6"/>
        <v>1</v>
      </c>
      <c r="AL81" s="53">
        <f t="shared" si="6"/>
        <v>1</v>
      </c>
      <c r="AM81" s="53">
        <f t="shared" si="6"/>
        <v>1</v>
      </c>
      <c r="AN81" s="53">
        <f t="shared" si="7"/>
        <v>1</v>
      </c>
      <c r="AO81" s="53">
        <f t="shared" si="7"/>
        <v>1</v>
      </c>
      <c r="AP81" s="53">
        <f t="shared" si="7"/>
        <v>1</v>
      </c>
      <c r="AQ81" s="53">
        <f t="shared" si="7"/>
        <v>1</v>
      </c>
      <c r="AR81" s="53">
        <f t="shared" si="7"/>
        <v>0</v>
      </c>
      <c r="AS81" s="53">
        <f t="shared" si="7"/>
        <v>0</v>
      </c>
      <c r="AT81" s="53">
        <f t="shared" si="7"/>
        <v>0</v>
      </c>
      <c r="AU81" s="53">
        <f t="shared" si="7"/>
        <v>0</v>
      </c>
      <c r="AV81" s="53">
        <f t="shared" si="7"/>
        <v>1</v>
      </c>
      <c r="AW81" s="53">
        <f t="shared" si="7"/>
        <v>1</v>
      </c>
      <c r="AX81" s="53">
        <f t="shared" si="7"/>
        <v>1</v>
      </c>
      <c r="AY81" s="53">
        <f t="shared" si="7"/>
        <v>1</v>
      </c>
      <c r="AZ81" s="53">
        <f t="shared" si="7"/>
        <v>1</v>
      </c>
      <c r="BA81" s="53">
        <f t="shared" si="7"/>
        <v>1</v>
      </c>
      <c r="BB81" s="53">
        <f t="shared" si="7"/>
        <v>1</v>
      </c>
      <c r="BC81" s="53">
        <f t="shared" si="7"/>
        <v>1</v>
      </c>
      <c r="BD81" s="170">
        <f t="shared" si="8"/>
        <v>1</v>
      </c>
      <c r="BE81" s="53">
        <f t="shared" si="8"/>
        <v>1</v>
      </c>
      <c r="BF81" s="53">
        <f t="shared" si="8"/>
        <v>1</v>
      </c>
      <c r="BG81" s="53">
        <f t="shared" si="8"/>
        <v>1</v>
      </c>
      <c r="BH81" s="53">
        <f t="shared" si="8"/>
        <v>0</v>
      </c>
      <c r="BI81" s="53">
        <f t="shared" si="8"/>
        <v>0</v>
      </c>
      <c r="BJ81" s="53">
        <f t="shared" si="8"/>
        <v>0</v>
      </c>
      <c r="BK81" s="53">
        <f t="shared" si="8"/>
        <v>0</v>
      </c>
      <c r="BL81" s="53">
        <f t="shared" si="8"/>
        <v>0</v>
      </c>
      <c r="BM81" s="53">
        <f t="shared" si="8"/>
        <v>0</v>
      </c>
      <c r="BN81" s="53">
        <f t="shared" si="8"/>
        <v>0</v>
      </c>
      <c r="BO81" s="53">
        <f t="shared" si="8"/>
        <v>0</v>
      </c>
      <c r="BP81" s="53">
        <f t="shared" si="9"/>
        <v>0</v>
      </c>
      <c r="BQ81" s="53">
        <f t="shared" si="9"/>
        <v>0</v>
      </c>
      <c r="BR81" s="53">
        <f t="shared" si="9"/>
        <v>0</v>
      </c>
      <c r="BS81" s="53">
        <f t="shared" si="9"/>
        <v>0</v>
      </c>
      <c r="BT81" s="53">
        <f t="shared" si="9"/>
        <v>0</v>
      </c>
      <c r="BU81" s="53">
        <f t="shared" si="9"/>
        <v>0</v>
      </c>
      <c r="BV81" s="53">
        <f t="shared" si="9"/>
        <v>0</v>
      </c>
      <c r="BW81" s="53">
        <f t="shared" si="9"/>
        <v>0</v>
      </c>
      <c r="BX81" s="53">
        <f t="shared" si="9"/>
        <v>0</v>
      </c>
      <c r="BY81" s="53">
        <f t="shared" si="9"/>
        <v>0</v>
      </c>
      <c r="BZ81" s="53">
        <f t="shared" si="9"/>
        <v>0</v>
      </c>
      <c r="CA81" s="53">
        <f t="shared" si="9"/>
        <v>0</v>
      </c>
    </row>
    <row r="82" spans="2:79" x14ac:dyDescent="0.35">
      <c r="B82" s="388">
        <v>12</v>
      </c>
      <c r="C82" s="389"/>
      <c r="D82" s="389"/>
      <c r="E82" s="389"/>
      <c r="F82" s="389"/>
      <c r="G82" s="390"/>
      <c r="H82" s="53">
        <f t="shared" si="5"/>
        <v>0</v>
      </c>
      <c r="I82" s="53">
        <f t="shared" si="5"/>
        <v>0</v>
      </c>
      <c r="J82" s="53">
        <f t="shared" si="5"/>
        <v>0</v>
      </c>
      <c r="K82" s="53">
        <f t="shared" si="5"/>
        <v>0</v>
      </c>
      <c r="L82" s="53">
        <f t="shared" si="5"/>
        <v>0</v>
      </c>
      <c r="M82" s="53">
        <f t="shared" si="5"/>
        <v>0</v>
      </c>
      <c r="N82" s="53">
        <f t="shared" si="5"/>
        <v>0</v>
      </c>
      <c r="O82" s="53">
        <f t="shared" si="5"/>
        <v>0</v>
      </c>
      <c r="P82" s="53">
        <f t="shared" si="5"/>
        <v>0</v>
      </c>
      <c r="Q82" s="53">
        <f t="shared" si="5"/>
        <v>0</v>
      </c>
      <c r="R82" s="53">
        <f t="shared" si="5"/>
        <v>0</v>
      </c>
      <c r="S82" s="53">
        <f t="shared" si="5"/>
        <v>0</v>
      </c>
      <c r="T82" s="53">
        <f t="shared" si="5"/>
        <v>0</v>
      </c>
      <c r="U82" s="53">
        <f t="shared" si="5"/>
        <v>0</v>
      </c>
      <c r="V82" s="53">
        <f t="shared" si="5"/>
        <v>0</v>
      </c>
      <c r="W82" s="53">
        <f t="shared" si="5"/>
        <v>0</v>
      </c>
      <c r="X82" s="53">
        <f t="shared" si="6"/>
        <v>0</v>
      </c>
      <c r="Y82" s="53">
        <f t="shared" si="6"/>
        <v>0</v>
      </c>
      <c r="Z82" s="53">
        <f t="shared" si="6"/>
        <v>0</v>
      </c>
      <c r="AA82" s="53">
        <f t="shared" si="6"/>
        <v>0</v>
      </c>
      <c r="AB82" s="53">
        <f t="shared" si="6"/>
        <v>0</v>
      </c>
      <c r="AC82" s="53">
        <f t="shared" si="6"/>
        <v>0</v>
      </c>
      <c r="AD82" s="53">
        <f t="shared" si="6"/>
        <v>0</v>
      </c>
      <c r="AE82" s="53">
        <f t="shared" si="6"/>
        <v>0</v>
      </c>
      <c r="AF82" s="53">
        <f t="shared" si="6"/>
        <v>0</v>
      </c>
      <c r="AG82" s="53">
        <f t="shared" si="6"/>
        <v>0</v>
      </c>
      <c r="AH82" s="53">
        <f t="shared" si="6"/>
        <v>0</v>
      </c>
      <c r="AI82" s="53">
        <f t="shared" si="6"/>
        <v>0</v>
      </c>
      <c r="AJ82" s="53">
        <f t="shared" si="6"/>
        <v>1</v>
      </c>
      <c r="AK82" s="53">
        <f t="shared" si="6"/>
        <v>1</v>
      </c>
      <c r="AL82" s="53">
        <f t="shared" si="6"/>
        <v>1</v>
      </c>
      <c r="AM82" s="53">
        <f t="shared" si="6"/>
        <v>1</v>
      </c>
      <c r="AN82" s="53">
        <f t="shared" si="7"/>
        <v>1</v>
      </c>
      <c r="AO82" s="53">
        <f t="shared" si="7"/>
        <v>1</v>
      </c>
      <c r="AP82" s="53">
        <f t="shared" si="7"/>
        <v>1</v>
      </c>
      <c r="AQ82" s="53">
        <f t="shared" si="7"/>
        <v>1</v>
      </c>
      <c r="AR82" s="53">
        <f t="shared" si="7"/>
        <v>0</v>
      </c>
      <c r="AS82" s="53">
        <f t="shared" si="7"/>
        <v>0</v>
      </c>
      <c r="AT82" s="53">
        <f t="shared" si="7"/>
        <v>0</v>
      </c>
      <c r="AU82" s="53">
        <f t="shared" si="7"/>
        <v>0</v>
      </c>
      <c r="AV82" s="53">
        <f t="shared" si="7"/>
        <v>1</v>
      </c>
      <c r="AW82" s="53">
        <f t="shared" si="7"/>
        <v>1</v>
      </c>
      <c r="AX82" s="53">
        <f t="shared" si="7"/>
        <v>1</v>
      </c>
      <c r="AY82" s="53">
        <f t="shared" si="7"/>
        <v>1</v>
      </c>
      <c r="AZ82" s="53">
        <f t="shared" si="7"/>
        <v>1</v>
      </c>
      <c r="BA82" s="53">
        <f t="shared" si="7"/>
        <v>1</v>
      </c>
      <c r="BB82" s="53">
        <f t="shared" si="7"/>
        <v>1</v>
      </c>
      <c r="BC82" s="53">
        <f t="shared" si="7"/>
        <v>1</v>
      </c>
      <c r="BD82" s="170">
        <f t="shared" si="8"/>
        <v>1</v>
      </c>
      <c r="BE82" s="53">
        <f t="shared" si="8"/>
        <v>1</v>
      </c>
      <c r="BF82" s="53">
        <f t="shared" si="8"/>
        <v>1</v>
      </c>
      <c r="BG82" s="53">
        <f t="shared" si="8"/>
        <v>1</v>
      </c>
      <c r="BH82" s="53">
        <f t="shared" si="8"/>
        <v>0</v>
      </c>
      <c r="BI82" s="53">
        <f t="shared" si="8"/>
        <v>0</v>
      </c>
      <c r="BJ82" s="53">
        <f t="shared" si="8"/>
        <v>0</v>
      </c>
      <c r="BK82" s="53">
        <f t="shared" si="8"/>
        <v>0</v>
      </c>
      <c r="BL82" s="53">
        <f t="shared" si="8"/>
        <v>0</v>
      </c>
      <c r="BM82" s="53">
        <f t="shared" si="8"/>
        <v>0</v>
      </c>
      <c r="BN82" s="53">
        <f t="shared" si="8"/>
        <v>0</v>
      </c>
      <c r="BO82" s="53">
        <f t="shared" si="8"/>
        <v>0</v>
      </c>
      <c r="BP82" s="53">
        <f t="shared" si="9"/>
        <v>0</v>
      </c>
      <c r="BQ82" s="53">
        <f t="shared" si="9"/>
        <v>0</v>
      </c>
      <c r="BR82" s="53">
        <f t="shared" si="9"/>
        <v>0</v>
      </c>
      <c r="BS82" s="53">
        <f t="shared" si="9"/>
        <v>0</v>
      </c>
      <c r="BT82" s="53">
        <f t="shared" si="9"/>
        <v>0</v>
      </c>
      <c r="BU82" s="53">
        <f t="shared" si="9"/>
        <v>0</v>
      </c>
      <c r="BV82" s="53">
        <f t="shared" si="9"/>
        <v>0</v>
      </c>
      <c r="BW82" s="53">
        <f t="shared" si="9"/>
        <v>0</v>
      </c>
      <c r="BX82" s="53">
        <f t="shared" si="9"/>
        <v>0</v>
      </c>
      <c r="BY82" s="53">
        <f t="shared" si="9"/>
        <v>0</v>
      </c>
      <c r="BZ82" s="53">
        <f t="shared" si="9"/>
        <v>0</v>
      </c>
      <c r="CA82" s="53">
        <f t="shared" si="9"/>
        <v>0</v>
      </c>
    </row>
    <row r="83" spans="2:79" x14ac:dyDescent="0.35">
      <c r="B83" s="388">
        <v>13</v>
      </c>
      <c r="C83" s="389"/>
      <c r="D83" s="389"/>
      <c r="E83" s="389"/>
      <c r="F83" s="389"/>
      <c r="G83" s="390"/>
      <c r="H83" s="53">
        <f t="shared" si="5"/>
        <v>0</v>
      </c>
      <c r="I83" s="53">
        <f t="shared" si="5"/>
        <v>0</v>
      </c>
      <c r="J83" s="53">
        <f t="shared" si="5"/>
        <v>0</v>
      </c>
      <c r="K83" s="53">
        <f t="shared" si="5"/>
        <v>0</v>
      </c>
      <c r="L83" s="53">
        <f t="shared" si="5"/>
        <v>0</v>
      </c>
      <c r="M83" s="53">
        <f t="shared" si="5"/>
        <v>0</v>
      </c>
      <c r="N83" s="53">
        <f t="shared" si="5"/>
        <v>0</v>
      </c>
      <c r="O83" s="53">
        <f t="shared" si="5"/>
        <v>0</v>
      </c>
      <c r="P83" s="53">
        <f t="shared" si="5"/>
        <v>0</v>
      </c>
      <c r="Q83" s="53">
        <f t="shared" si="5"/>
        <v>0</v>
      </c>
      <c r="R83" s="53">
        <f t="shared" si="5"/>
        <v>0</v>
      </c>
      <c r="S83" s="53">
        <f t="shared" si="5"/>
        <v>0</v>
      </c>
      <c r="T83" s="53">
        <f t="shared" si="5"/>
        <v>0</v>
      </c>
      <c r="U83" s="53">
        <f t="shared" si="5"/>
        <v>0</v>
      </c>
      <c r="V83" s="53">
        <f t="shared" si="5"/>
        <v>0</v>
      </c>
      <c r="W83" s="53">
        <f t="shared" si="5"/>
        <v>0</v>
      </c>
      <c r="X83" s="53">
        <f t="shared" si="6"/>
        <v>0</v>
      </c>
      <c r="Y83" s="53">
        <f t="shared" si="6"/>
        <v>0</v>
      </c>
      <c r="Z83" s="53">
        <f t="shared" si="6"/>
        <v>0</v>
      </c>
      <c r="AA83" s="53">
        <f t="shared" si="6"/>
        <v>0</v>
      </c>
      <c r="AB83" s="53">
        <f t="shared" si="6"/>
        <v>0</v>
      </c>
      <c r="AC83" s="53">
        <f t="shared" si="6"/>
        <v>0</v>
      </c>
      <c r="AD83" s="53">
        <f t="shared" si="6"/>
        <v>0</v>
      </c>
      <c r="AE83" s="53">
        <f t="shared" si="6"/>
        <v>0</v>
      </c>
      <c r="AF83" s="53">
        <f t="shared" si="6"/>
        <v>0</v>
      </c>
      <c r="AG83" s="53">
        <f t="shared" si="6"/>
        <v>0</v>
      </c>
      <c r="AH83" s="53">
        <f t="shared" si="6"/>
        <v>0</v>
      </c>
      <c r="AI83" s="53">
        <f t="shared" si="6"/>
        <v>0</v>
      </c>
      <c r="AJ83" s="53">
        <f t="shared" si="6"/>
        <v>0</v>
      </c>
      <c r="AK83" s="53">
        <f t="shared" si="6"/>
        <v>0</v>
      </c>
      <c r="AL83" s="53">
        <f t="shared" si="6"/>
        <v>0</v>
      </c>
      <c r="AM83" s="53">
        <f t="shared" si="6"/>
        <v>0</v>
      </c>
      <c r="AN83" s="53">
        <f t="shared" si="7"/>
        <v>0</v>
      </c>
      <c r="AO83" s="53">
        <f t="shared" si="7"/>
        <v>0</v>
      </c>
      <c r="AP83" s="53">
        <f t="shared" si="7"/>
        <v>0</v>
      </c>
      <c r="AQ83" s="53">
        <f t="shared" si="7"/>
        <v>0</v>
      </c>
      <c r="AR83" s="53">
        <f t="shared" si="7"/>
        <v>0</v>
      </c>
      <c r="AS83" s="53">
        <f t="shared" si="7"/>
        <v>0</v>
      </c>
      <c r="AT83" s="53">
        <f t="shared" si="7"/>
        <v>0</v>
      </c>
      <c r="AU83" s="53">
        <f t="shared" si="7"/>
        <v>0</v>
      </c>
      <c r="AV83" s="53">
        <f t="shared" si="7"/>
        <v>0</v>
      </c>
      <c r="AW83" s="53">
        <f t="shared" si="7"/>
        <v>0</v>
      </c>
      <c r="AX83" s="53">
        <f t="shared" si="7"/>
        <v>0</v>
      </c>
      <c r="AY83" s="53">
        <f t="shared" si="7"/>
        <v>0</v>
      </c>
      <c r="AZ83" s="53">
        <f t="shared" si="7"/>
        <v>0</v>
      </c>
      <c r="BA83" s="53">
        <f t="shared" si="7"/>
        <v>0</v>
      </c>
      <c r="BB83" s="53">
        <f t="shared" si="7"/>
        <v>0</v>
      </c>
      <c r="BC83" s="53">
        <f t="shared" si="7"/>
        <v>0</v>
      </c>
      <c r="BD83" s="170">
        <f t="shared" si="8"/>
        <v>0</v>
      </c>
      <c r="BE83" s="53">
        <f t="shared" si="8"/>
        <v>0</v>
      </c>
      <c r="BF83" s="53">
        <f t="shared" si="8"/>
        <v>0</v>
      </c>
      <c r="BG83" s="53">
        <f t="shared" si="8"/>
        <v>0</v>
      </c>
      <c r="BH83" s="53">
        <f t="shared" si="8"/>
        <v>0</v>
      </c>
      <c r="BI83" s="53">
        <f t="shared" si="8"/>
        <v>0</v>
      </c>
      <c r="BJ83" s="53">
        <f t="shared" si="8"/>
        <v>0</v>
      </c>
      <c r="BK83" s="53">
        <f t="shared" si="8"/>
        <v>0</v>
      </c>
      <c r="BL83" s="53">
        <f t="shared" si="8"/>
        <v>0</v>
      </c>
      <c r="BM83" s="53">
        <f t="shared" si="8"/>
        <v>0</v>
      </c>
      <c r="BN83" s="53">
        <f t="shared" si="8"/>
        <v>0</v>
      </c>
      <c r="BO83" s="53">
        <f t="shared" si="8"/>
        <v>0</v>
      </c>
      <c r="BP83" s="53">
        <f t="shared" si="9"/>
        <v>0</v>
      </c>
      <c r="BQ83" s="53">
        <f t="shared" si="9"/>
        <v>0</v>
      </c>
      <c r="BR83" s="53">
        <f t="shared" si="9"/>
        <v>0</v>
      </c>
      <c r="BS83" s="53">
        <f t="shared" si="9"/>
        <v>0</v>
      </c>
      <c r="BT83" s="53">
        <f t="shared" si="9"/>
        <v>0</v>
      </c>
      <c r="BU83" s="53">
        <f t="shared" si="9"/>
        <v>0</v>
      </c>
      <c r="BV83" s="53">
        <f t="shared" si="9"/>
        <v>0</v>
      </c>
      <c r="BW83" s="53">
        <f t="shared" si="9"/>
        <v>0</v>
      </c>
      <c r="BX83" s="53">
        <f t="shared" si="9"/>
        <v>0</v>
      </c>
      <c r="BY83" s="53">
        <f t="shared" si="9"/>
        <v>0</v>
      </c>
      <c r="BZ83" s="53">
        <f t="shared" si="9"/>
        <v>0</v>
      </c>
      <c r="CA83" s="53">
        <f t="shared" si="9"/>
        <v>0</v>
      </c>
    </row>
    <row r="84" spans="2:79" x14ac:dyDescent="0.35">
      <c r="B84" s="391">
        <v>20</v>
      </c>
      <c r="C84" s="392"/>
      <c r="D84" s="392"/>
      <c r="E84" s="392"/>
      <c r="F84" s="392"/>
      <c r="G84" s="393"/>
      <c r="H84" s="53">
        <f t="shared" si="5"/>
        <v>0</v>
      </c>
      <c r="I84" s="53">
        <f t="shared" si="5"/>
        <v>0</v>
      </c>
      <c r="J84" s="53">
        <f t="shared" si="5"/>
        <v>0</v>
      </c>
      <c r="K84" s="53">
        <f t="shared" si="5"/>
        <v>0</v>
      </c>
      <c r="L84" s="53">
        <f t="shared" si="5"/>
        <v>0</v>
      </c>
      <c r="M84" s="53">
        <f t="shared" si="5"/>
        <v>0</v>
      </c>
      <c r="N84" s="53">
        <f t="shared" si="5"/>
        <v>0</v>
      </c>
      <c r="O84" s="53">
        <f t="shared" si="5"/>
        <v>0</v>
      </c>
      <c r="P84" s="53">
        <f t="shared" si="5"/>
        <v>0</v>
      </c>
      <c r="Q84" s="53">
        <f t="shared" si="5"/>
        <v>0</v>
      </c>
      <c r="R84" s="53">
        <f t="shared" si="5"/>
        <v>0</v>
      </c>
      <c r="S84" s="53">
        <f t="shared" si="5"/>
        <v>0</v>
      </c>
      <c r="T84" s="53">
        <f t="shared" si="5"/>
        <v>0</v>
      </c>
      <c r="U84" s="53">
        <f t="shared" si="5"/>
        <v>0</v>
      </c>
      <c r="V84" s="53">
        <f t="shared" si="5"/>
        <v>0</v>
      </c>
      <c r="W84" s="53">
        <f t="shared" si="5"/>
        <v>0</v>
      </c>
      <c r="X84" s="53">
        <f t="shared" si="6"/>
        <v>0</v>
      </c>
      <c r="Y84" s="53">
        <f t="shared" si="6"/>
        <v>0</v>
      </c>
      <c r="Z84" s="53">
        <f t="shared" si="6"/>
        <v>0</v>
      </c>
      <c r="AA84" s="53">
        <f t="shared" si="6"/>
        <v>0</v>
      </c>
      <c r="AB84" s="53">
        <f t="shared" si="6"/>
        <v>0</v>
      </c>
      <c r="AC84" s="53">
        <f t="shared" si="6"/>
        <v>0</v>
      </c>
      <c r="AD84" s="53">
        <f t="shared" si="6"/>
        <v>0</v>
      </c>
      <c r="AE84" s="53">
        <f t="shared" si="6"/>
        <v>0</v>
      </c>
      <c r="AF84" s="53">
        <f t="shared" si="6"/>
        <v>0</v>
      </c>
      <c r="AG84" s="53">
        <f t="shared" si="6"/>
        <v>0</v>
      </c>
      <c r="AH84" s="53">
        <f t="shared" si="6"/>
        <v>0</v>
      </c>
      <c r="AI84" s="53">
        <f t="shared" si="6"/>
        <v>0</v>
      </c>
      <c r="AJ84" s="53">
        <f t="shared" si="6"/>
        <v>0</v>
      </c>
      <c r="AK84" s="53">
        <f t="shared" si="6"/>
        <v>0</v>
      </c>
      <c r="AL84" s="53">
        <f t="shared" si="6"/>
        <v>0</v>
      </c>
      <c r="AM84" s="53">
        <f t="shared" si="6"/>
        <v>0</v>
      </c>
      <c r="AN84" s="53">
        <f t="shared" si="7"/>
        <v>0</v>
      </c>
      <c r="AO84" s="53">
        <f t="shared" si="7"/>
        <v>0</v>
      </c>
      <c r="AP84" s="53">
        <f t="shared" si="7"/>
        <v>0</v>
      </c>
      <c r="AQ84" s="53">
        <f t="shared" si="7"/>
        <v>0</v>
      </c>
      <c r="AR84" s="53">
        <f t="shared" si="7"/>
        <v>0</v>
      </c>
      <c r="AS84" s="53">
        <f t="shared" si="7"/>
        <v>0</v>
      </c>
      <c r="AT84" s="53">
        <f t="shared" si="7"/>
        <v>0</v>
      </c>
      <c r="AU84" s="53">
        <f t="shared" si="7"/>
        <v>0</v>
      </c>
      <c r="AV84" s="53">
        <f t="shared" si="7"/>
        <v>1</v>
      </c>
      <c r="AW84" s="53">
        <f t="shared" si="7"/>
        <v>1</v>
      </c>
      <c r="AX84" s="53">
        <f t="shared" si="7"/>
        <v>1</v>
      </c>
      <c r="AY84" s="53">
        <f t="shared" si="7"/>
        <v>1</v>
      </c>
      <c r="AZ84" s="53">
        <f t="shared" si="7"/>
        <v>1</v>
      </c>
      <c r="BA84" s="53">
        <f t="shared" si="7"/>
        <v>1</v>
      </c>
      <c r="BB84" s="53">
        <f t="shared" si="7"/>
        <v>1</v>
      </c>
      <c r="BC84" s="53">
        <f t="shared" si="7"/>
        <v>1</v>
      </c>
      <c r="BD84" s="170">
        <f t="shared" si="8"/>
        <v>1</v>
      </c>
      <c r="BE84" s="53">
        <f t="shared" si="8"/>
        <v>1</v>
      </c>
      <c r="BF84" s="53">
        <f t="shared" si="8"/>
        <v>1</v>
      </c>
      <c r="BG84" s="53">
        <f t="shared" si="8"/>
        <v>1</v>
      </c>
      <c r="BH84" s="53">
        <f t="shared" si="8"/>
        <v>0</v>
      </c>
      <c r="BI84" s="53">
        <f t="shared" si="8"/>
        <v>0</v>
      </c>
      <c r="BJ84" s="53">
        <f t="shared" si="8"/>
        <v>0</v>
      </c>
      <c r="BK84" s="53">
        <f t="shared" si="8"/>
        <v>0</v>
      </c>
      <c r="BL84" s="53">
        <f t="shared" si="8"/>
        <v>0</v>
      </c>
      <c r="BM84" s="53">
        <f t="shared" si="8"/>
        <v>0</v>
      </c>
      <c r="BN84" s="53">
        <f t="shared" si="8"/>
        <v>0</v>
      </c>
      <c r="BO84" s="53">
        <f t="shared" si="8"/>
        <v>0</v>
      </c>
      <c r="BP84" s="53">
        <f t="shared" si="9"/>
        <v>0</v>
      </c>
      <c r="BQ84" s="53">
        <f t="shared" si="9"/>
        <v>0</v>
      </c>
      <c r="BR84" s="53">
        <f t="shared" si="9"/>
        <v>0</v>
      </c>
      <c r="BS84" s="53">
        <f t="shared" si="9"/>
        <v>0</v>
      </c>
      <c r="BT84" s="53">
        <f t="shared" si="9"/>
        <v>0</v>
      </c>
      <c r="BU84" s="53">
        <f t="shared" si="9"/>
        <v>0</v>
      </c>
      <c r="BV84" s="53">
        <f t="shared" si="9"/>
        <v>0</v>
      </c>
      <c r="BW84" s="53">
        <f t="shared" si="9"/>
        <v>0</v>
      </c>
      <c r="BX84" s="53">
        <f t="shared" si="9"/>
        <v>0</v>
      </c>
      <c r="BY84" s="53">
        <f t="shared" si="9"/>
        <v>0</v>
      </c>
      <c r="BZ84" s="53">
        <f t="shared" si="9"/>
        <v>0</v>
      </c>
      <c r="CA84" s="53">
        <f t="shared" si="9"/>
        <v>0</v>
      </c>
    </row>
    <row r="85" spans="2:79" x14ac:dyDescent="0.35">
      <c r="B85" s="391">
        <v>21</v>
      </c>
      <c r="C85" s="392"/>
      <c r="D85" s="392"/>
      <c r="E85" s="392"/>
      <c r="F85" s="392"/>
      <c r="G85" s="393"/>
      <c r="H85" s="53">
        <f t="shared" si="5"/>
        <v>0</v>
      </c>
      <c r="I85" s="53">
        <f t="shared" si="5"/>
        <v>0</v>
      </c>
      <c r="J85" s="53">
        <f t="shared" si="5"/>
        <v>0</v>
      </c>
      <c r="K85" s="53">
        <f t="shared" si="5"/>
        <v>0</v>
      </c>
      <c r="L85" s="53">
        <f t="shared" si="5"/>
        <v>0</v>
      </c>
      <c r="M85" s="53">
        <f t="shared" si="5"/>
        <v>0</v>
      </c>
      <c r="N85" s="53">
        <f t="shared" si="5"/>
        <v>0</v>
      </c>
      <c r="O85" s="53">
        <f t="shared" si="5"/>
        <v>0</v>
      </c>
      <c r="P85" s="53">
        <f t="shared" si="5"/>
        <v>0</v>
      </c>
      <c r="Q85" s="53">
        <f t="shared" si="5"/>
        <v>0</v>
      </c>
      <c r="R85" s="53">
        <f t="shared" si="5"/>
        <v>0</v>
      </c>
      <c r="S85" s="53">
        <f t="shared" si="5"/>
        <v>0</v>
      </c>
      <c r="T85" s="53">
        <f t="shared" si="5"/>
        <v>0</v>
      </c>
      <c r="U85" s="53">
        <f t="shared" si="5"/>
        <v>0</v>
      </c>
      <c r="V85" s="53">
        <f t="shared" si="5"/>
        <v>0</v>
      </c>
      <c r="W85" s="53">
        <f t="shared" si="5"/>
        <v>0</v>
      </c>
      <c r="X85" s="53">
        <f t="shared" si="6"/>
        <v>0</v>
      </c>
      <c r="Y85" s="53">
        <f t="shared" si="6"/>
        <v>0</v>
      </c>
      <c r="Z85" s="53">
        <f t="shared" si="6"/>
        <v>0</v>
      </c>
      <c r="AA85" s="53">
        <f t="shared" si="6"/>
        <v>0</v>
      </c>
      <c r="AB85" s="53">
        <f t="shared" si="6"/>
        <v>0</v>
      </c>
      <c r="AC85" s="53">
        <f t="shared" si="6"/>
        <v>0</v>
      </c>
      <c r="AD85" s="53">
        <f t="shared" si="6"/>
        <v>0</v>
      </c>
      <c r="AE85" s="53">
        <f t="shared" si="6"/>
        <v>0</v>
      </c>
      <c r="AF85" s="53">
        <f t="shared" si="6"/>
        <v>0</v>
      </c>
      <c r="AG85" s="53">
        <f t="shared" si="6"/>
        <v>0</v>
      </c>
      <c r="AH85" s="53">
        <f t="shared" si="6"/>
        <v>0</v>
      </c>
      <c r="AI85" s="53">
        <f t="shared" si="6"/>
        <v>0</v>
      </c>
      <c r="AJ85" s="53">
        <f t="shared" si="6"/>
        <v>0</v>
      </c>
      <c r="AK85" s="53">
        <f t="shared" si="6"/>
        <v>0</v>
      </c>
      <c r="AL85" s="53">
        <f t="shared" si="6"/>
        <v>0</v>
      </c>
      <c r="AM85" s="53">
        <f t="shared" si="6"/>
        <v>0</v>
      </c>
      <c r="AN85" s="53">
        <f t="shared" si="7"/>
        <v>0</v>
      </c>
      <c r="AO85" s="53">
        <f t="shared" si="7"/>
        <v>0</v>
      </c>
      <c r="AP85" s="53">
        <f t="shared" si="7"/>
        <v>0</v>
      </c>
      <c r="AQ85" s="53">
        <f t="shared" si="7"/>
        <v>0</v>
      </c>
      <c r="AR85" s="53">
        <f t="shared" si="7"/>
        <v>0</v>
      </c>
      <c r="AS85" s="53">
        <f t="shared" si="7"/>
        <v>0</v>
      </c>
      <c r="AT85" s="53">
        <f t="shared" si="7"/>
        <v>0</v>
      </c>
      <c r="AU85" s="53">
        <f t="shared" si="7"/>
        <v>0</v>
      </c>
      <c r="AV85" s="53">
        <f t="shared" si="7"/>
        <v>0</v>
      </c>
      <c r="AW85" s="53">
        <f t="shared" si="7"/>
        <v>0</v>
      </c>
      <c r="AX85" s="53">
        <f t="shared" si="7"/>
        <v>0</v>
      </c>
      <c r="AY85" s="53">
        <f t="shared" si="7"/>
        <v>0</v>
      </c>
      <c r="AZ85" s="53">
        <f t="shared" si="7"/>
        <v>0</v>
      </c>
      <c r="BA85" s="53">
        <f t="shared" si="7"/>
        <v>0</v>
      </c>
      <c r="BB85" s="53">
        <f t="shared" si="7"/>
        <v>0</v>
      </c>
      <c r="BC85" s="53">
        <f t="shared" si="7"/>
        <v>0</v>
      </c>
      <c r="BD85" s="170">
        <f t="shared" si="8"/>
        <v>0</v>
      </c>
      <c r="BE85" s="53">
        <f t="shared" si="8"/>
        <v>0</v>
      </c>
      <c r="BF85" s="53">
        <f t="shared" si="8"/>
        <v>0</v>
      </c>
      <c r="BG85" s="53">
        <f t="shared" si="8"/>
        <v>0</v>
      </c>
      <c r="BH85" s="53">
        <f t="shared" si="8"/>
        <v>0</v>
      </c>
      <c r="BI85" s="53">
        <f t="shared" si="8"/>
        <v>0</v>
      </c>
      <c r="BJ85" s="53">
        <f t="shared" si="8"/>
        <v>0</v>
      </c>
      <c r="BK85" s="53">
        <f t="shared" si="8"/>
        <v>0</v>
      </c>
      <c r="BL85" s="53">
        <f t="shared" si="8"/>
        <v>0</v>
      </c>
      <c r="BM85" s="53">
        <f t="shared" si="8"/>
        <v>0</v>
      </c>
      <c r="BN85" s="53">
        <f t="shared" si="8"/>
        <v>0</v>
      </c>
      <c r="BO85" s="53">
        <f t="shared" si="8"/>
        <v>0</v>
      </c>
      <c r="BP85" s="53">
        <f t="shared" si="9"/>
        <v>0</v>
      </c>
      <c r="BQ85" s="53">
        <f t="shared" si="9"/>
        <v>0</v>
      </c>
      <c r="BR85" s="53">
        <f t="shared" si="9"/>
        <v>0</v>
      </c>
      <c r="BS85" s="53">
        <f t="shared" si="9"/>
        <v>0</v>
      </c>
      <c r="BT85" s="53">
        <f t="shared" si="9"/>
        <v>0</v>
      </c>
      <c r="BU85" s="53">
        <f t="shared" si="9"/>
        <v>0</v>
      </c>
      <c r="BV85" s="53">
        <f t="shared" si="9"/>
        <v>0</v>
      </c>
      <c r="BW85" s="53">
        <f t="shared" si="9"/>
        <v>0</v>
      </c>
      <c r="BX85" s="53">
        <f t="shared" si="9"/>
        <v>0</v>
      </c>
      <c r="BY85" s="53">
        <f t="shared" si="9"/>
        <v>0</v>
      </c>
      <c r="BZ85" s="53">
        <f t="shared" si="9"/>
        <v>0</v>
      </c>
      <c r="CA85" s="53">
        <f t="shared" si="9"/>
        <v>0</v>
      </c>
    </row>
    <row r="86" spans="2:79" x14ac:dyDescent="0.35">
      <c r="B86" s="391">
        <v>22</v>
      </c>
      <c r="C86" s="392"/>
      <c r="D86" s="392"/>
      <c r="E86" s="392"/>
      <c r="F86" s="392"/>
      <c r="G86" s="393"/>
      <c r="H86" s="53">
        <f t="shared" si="5"/>
        <v>0</v>
      </c>
      <c r="I86" s="53">
        <f t="shared" si="5"/>
        <v>0</v>
      </c>
      <c r="J86" s="53">
        <f t="shared" si="5"/>
        <v>0</v>
      </c>
      <c r="K86" s="53">
        <f t="shared" si="5"/>
        <v>0</v>
      </c>
      <c r="L86" s="53">
        <f t="shared" si="5"/>
        <v>0</v>
      </c>
      <c r="M86" s="53">
        <f t="shared" si="5"/>
        <v>0</v>
      </c>
      <c r="N86" s="53">
        <f t="shared" si="5"/>
        <v>0</v>
      </c>
      <c r="O86" s="53">
        <f t="shared" si="5"/>
        <v>0</v>
      </c>
      <c r="P86" s="53">
        <f t="shared" si="5"/>
        <v>0</v>
      </c>
      <c r="Q86" s="53">
        <f t="shared" si="5"/>
        <v>0</v>
      </c>
      <c r="R86" s="53">
        <f t="shared" si="5"/>
        <v>0</v>
      </c>
      <c r="S86" s="53">
        <f t="shared" si="5"/>
        <v>0</v>
      </c>
      <c r="T86" s="53">
        <f t="shared" si="5"/>
        <v>0</v>
      </c>
      <c r="U86" s="53">
        <f t="shared" si="5"/>
        <v>0</v>
      </c>
      <c r="V86" s="53">
        <f t="shared" si="5"/>
        <v>0</v>
      </c>
      <c r="W86" s="53">
        <f t="shared" si="5"/>
        <v>0</v>
      </c>
      <c r="X86" s="53">
        <f t="shared" si="6"/>
        <v>0</v>
      </c>
      <c r="Y86" s="53">
        <f t="shared" si="6"/>
        <v>0</v>
      </c>
      <c r="Z86" s="53">
        <f t="shared" si="6"/>
        <v>0</v>
      </c>
      <c r="AA86" s="53">
        <f t="shared" si="6"/>
        <v>0</v>
      </c>
      <c r="AB86" s="53">
        <f t="shared" si="6"/>
        <v>0</v>
      </c>
      <c r="AC86" s="53">
        <f t="shared" si="6"/>
        <v>0</v>
      </c>
      <c r="AD86" s="53">
        <f t="shared" si="6"/>
        <v>0</v>
      </c>
      <c r="AE86" s="53">
        <f t="shared" si="6"/>
        <v>0</v>
      </c>
      <c r="AF86" s="53">
        <f t="shared" si="6"/>
        <v>0</v>
      </c>
      <c r="AG86" s="53">
        <f t="shared" si="6"/>
        <v>0</v>
      </c>
      <c r="AH86" s="53">
        <f t="shared" si="6"/>
        <v>0</v>
      </c>
      <c r="AI86" s="53">
        <f t="shared" si="6"/>
        <v>0</v>
      </c>
      <c r="AJ86" s="53">
        <f t="shared" si="6"/>
        <v>0</v>
      </c>
      <c r="AK86" s="53">
        <f t="shared" si="6"/>
        <v>0</v>
      </c>
      <c r="AL86" s="53">
        <f t="shared" si="6"/>
        <v>0</v>
      </c>
      <c r="AM86" s="53">
        <f t="shared" si="6"/>
        <v>0</v>
      </c>
      <c r="AN86" s="53">
        <f t="shared" si="7"/>
        <v>0</v>
      </c>
      <c r="AO86" s="53">
        <f t="shared" si="7"/>
        <v>0</v>
      </c>
      <c r="AP86" s="53">
        <f t="shared" si="7"/>
        <v>0</v>
      </c>
      <c r="AQ86" s="53">
        <f t="shared" si="7"/>
        <v>0</v>
      </c>
      <c r="AR86" s="53">
        <f t="shared" si="7"/>
        <v>0</v>
      </c>
      <c r="AS86" s="53">
        <f t="shared" si="7"/>
        <v>0</v>
      </c>
      <c r="AT86" s="53">
        <f t="shared" si="7"/>
        <v>0</v>
      </c>
      <c r="AU86" s="53">
        <f t="shared" si="7"/>
        <v>0</v>
      </c>
      <c r="AV86" s="53">
        <f t="shared" si="7"/>
        <v>0</v>
      </c>
      <c r="AW86" s="53">
        <f t="shared" si="7"/>
        <v>0</v>
      </c>
      <c r="AX86" s="53">
        <f t="shared" si="7"/>
        <v>0</v>
      </c>
      <c r="AY86" s="53">
        <f t="shared" si="7"/>
        <v>0</v>
      </c>
      <c r="AZ86" s="53">
        <f t="shared" si="7"/>
        <v>0</v>
      </c>
      <c r="BA86" s="53">
        <f t="shared" si="7"/>
        <v>0</v>
      </c>
      <c r="BB86" s="53">
        <f t="shared" si="7"/>
        <v>0</v>
      </c>
      <c r="BC86" s="53">
        <f t="shared" si="7"/>
        <v>0</v>
      </c>
      <c r="BD86" s="170">
        <f t="shared" si="8"/>
        <v>0</v>
      </c>
      <c r="BE86" s="53">
        <f t="shared" si="8"/>
        <v>0</v>
      </c>
      <c r="BF86" s="53">
        <f t="shared" si="8"/>
        <v>0</v>
      </c>
      <c r="BG86" s="53">
        <f t="shared" si="8"/>
        <v>0</v>
      </c>
      <c r="BH86" s="53">
        <f t="shared" si="8"/>
        <v>0</v>
      </c>
      <c r="BI86" s="53">
        <f t="shared" si="8"/>
        <v>0</v>
      </c>
      <c r="BJ86" s="53">
        <f t="shared" si="8"/>
        <v>0</v>
      </c>
      <c r="BK86" s="53">
        <f t="shared" si="8"/>
        <v>0</v>
      </c>
      <c r="BL86" s="53">
        <f t="shared" si="8"/>
        <v>0</v>
      </c>
      <c r="BM86" s="53">
        <f t="shared" si="8"/>
        <v>0</v>
      </c>
      <c r="BN86" s="53">
        <f t="shared" si="8"/>
        <v>0</v>
      </c>
      <c r="BO86" s="53">
        <f t="shared" si="8"/>
        <v>0</v>
      </c>
      <c r="BP86" s="53">
        <f t="shared" si="9"/>
        <v>0</v>
      </c>
      <c r="BQ86" s="53">
        <f t="shared" si="9"/>
        <v>0</v>
      </c>
      <c r="BR86" s="53">
        <f t="shared" si="9"/>
        <v>0</v>
      </c>
      <c r="BS86" s="53">
        <f t="shared" si="9"/>
        <v>0</v>
      </c>
      <c r="BT86" s="53">
        <f t="shared" si="9"/>
        <v>0</v>
      </c>
      <c r="BU86" s="53">
        <f t="shared" si="9"/>
        <v>0</v>
      </c>
      <c r="BV86" s="53">
        <f t="shared" si="9"/>
        <v>0</v>
      </c>
      <c r="BW86" s="53">
        <f t="shared" si="9"/>
        <v>0</v>
      </c>
      <c r="BX86" s="53">
        <f t="shared" si="9"/>
        <v>0</v>
      </c>
      <c r="BY86" s="53">
        <f t="shared" si="9"/>
        <v>0</v>
      </c>
      <c r="BZ86" s="53">
        <f t="shared" si="9"/>
        <v>0</v>
      </c>
      <c r="CA86" s="53">
        <f t="shared" si="9"/>
        <v>0</v>
      </c>
    </row>
    <row r="87" spans="2:79" x14ac:dyDescent="0.35">
      <c r="B87" s="391">
        <v>23</v>
      </c>
      <c r="C87" s="392"/>
      <c r="D87" s="392"/>
      <c r="E87" s="392"/>
      <c r="F87" s="392"/>
      <c r="G87" s="393"/>
      <c r="H87" s="53">
        <f t="shared" si="5"/>
        <v>0</v>
      </c>
      <c r="I87" s="53">
        <f t="shared" si="5"/>
        <v>0</v>
      </c>
      <c r="J87" s="53">
        <f t="shared" si="5"/>
        <v>0</v>
      </c>
      <c r="K87" s="53">
        <f t="shared" si="5"/>
        <v>0</v>
      </c>
      <c r="L87" s="53">
        <f t="shared" si="5"/>
        <v>0</v>
      </c>
      <c r="M87" s="53">
        <f t="shared" si="5"/>
        <v>0</v>
      </c>
      <c r="N87" s="53">
        <f t="shared" si="5"/>
        <v>0</v>
      </c>
      <c r="O87" s="53">
        <f t="shared" si="5"/>
        <v>0</v>
      </c>
      <c r="P87" s="53">
        <f t="shared" si="5"/>
        <v>0</v>
      </c>
      <c r="Q87" s="53">
        <f t="shared" si="5"/>
        <v>0</v>
      </c>
      <c r="R87" s="53">
        <f t="shared" si="5"/>
        <v>0</v>
      </c>
      <c r="S87" s="53">
        <f t="shared" si="5"/>
        <v>0</v>
      </c>
      <c r="T87" s="53">
        <f t="shared" si="5"/>
        <v>0</v>
      </c>
      <c r="U87" s="53">
        <f t="shared" si="5"/>
        <v>0</v>
      </c>
      <c r="V87" s="53">
        <f t="shared" si="5"/>
        <v>0</v>
      </c>
      <c r="W87" s="53">
        <f t="shared" si="5"/>
        <v>0</v>
      </c>
      <c r="X87" s="53">
        <f t="shared" si="6"/>
        <v>0</v>
      </c>
      <c r="Y87" s="53">
        <f t="shared" si="6"/>
        <v>0</v>
      </c>
      <c r="Z87" s="53">
        <f t="shared" si="6"/>
        <v>0</v>
      </c>
      <c r="AA87" s="53">
        <f t="shared" si="6"/>
        <v>0</v>
      </c>
      <c r="AB87" s="53">
        <f t="shared" si="6"/>
        <v>0</v>
      </c>
      <c r="AC87" s="53">
        <f t="shared" si="6"/>
        <v>0</v>
      </c>
      <c r="AD87" s="53">
        <f t="shared" si="6"/>
        <v>0</v>
      </c>
      <c r="AE87" s="53">
        <f t="shared" si="6"/>
        <v>0</v>
      </c>
      <c r="AF87" s="53">
        <f t="shared" si="6"/>
        <v>0</v>
      </c>
      <c r="AG87" s="53">
        <f t="shared" si="6"/>
        <v>0</v>
      </c>
      <c r="AH87" s="53">
        <f t="shared" si="6"/>
        <v>0</v>
      </c>
      <c r="AI87" s="53">
        <f t="shared" si="6"/>
        <v>0</v>
      </c>
      <c r="AJ87" s="53">
        <f t="shared" si="6"/>
        <v>1</v>
      </c>
      <c r="AK87" s="53">
        <f t="shared" si="6"/>
        <v>1</v>
      </c>
      <c r="AL87" s="53">
        <f t="shared" si="6"/>
        <v>1</v>
      </c>
      <c r="AM87" s="53">
        <f t="shared" si="6"/>
        <v>1</v>
      </c>
      <c r="AN87" s="53">
        <f t="shared" si="7"/>
        <v>1</v>
      </c>
      <c r="AO87" s="53">
        <f t="shared" si="7"/>
        <v>1</v>
      </c>
      <c r="AP87" s="53">
        <f t="shared" si="7"/>
        <v>1</v>
      </c>
      <c r="AQ87" s="53">
        <f t="shared" si="7"/>
        <v>1</v>
      </c>
      <c r="AR87" s="53">
        <f t="shared" si="7"/>
        <v>0</v>
      </c>
      <c r="AS87" s="53">
        <f t="shared" si="7"/>
        <v>0</v>
      </c>
      <c r="AT87" s="53">
        <f t="shared" si="7"/>
        <v>0</v>
      </c>
      <c r="AU87" s="53">
        <f t="shared" si="7"/>
        <v>0</v>
      </c>
      <c r="AV87" s="53">
        <f t="shared" si="7"/>
        <v>1</v>
      </c>
      <c r="AW87" s="53">
        <f t="shared" si="7"/>
        <v>1</v>
      </c>
      <c r="AX87" s="53">
        <f t="shared" si="7"/>
        <v>1</v>
      </c>
      <c r="AY87" s="53">
        <f t="shared" si="7"/>
        <v>1</v>
      </c>
      <c r="AZ87" s="53">
        <f t="shared" si="7"/>
        <v>1</v>
      </c>
      <c r="BA87" s="53">
        <f t="shared" si="7"/>
        <v>1</v>
      </c>
      <c r="BB87" s="53">
        <f t="shared" si="7"/>
        <v>1</v>
      </c>
      <c r="BC87" s="53">
        <f t="shared" si="7"/>
        <v>1</v>
      </c>
      <c r="BD87" s="170">
        <f t="shared" si="8"/>
        <v>1</v>
      </c>
      <c r="BE87" s="53">
        <f t="shared" si="8"/>
        <v>1</v>
      </c>
      <c r="BF87" s="53">
        <f t="shared" si="8"/>
        <v>1</v>
      </c>
      <c r="BG87" s="53">
        <f t="shared" si="8"/>
        <v>1</v>
      </c>
      <c r="BH87" s="53">
        <f t="shared" si="8"/>
        <v>0</v>
      </c>
      <c r="BI87" s="53">
        <f t="shared" si="8"/>
        <v>0</v>
      </c>
      <c r="BJ87" s="53">
        <f t="shared" si="8"/>
        <v>0</v>
      </c>
      <c r="BK87" s="53">
        <f t="shared" si="8"/>
        <v>0</v>
      </c>
      <c r="BL87" s="53">
        <f t="shared" si="8"/>
        <v>0</v>
      </c>
      <c r="BM87" s="53">
        <f t="shared" si="8"/>
        <v>0</v>
      </c>
      <c r="BN87" s="53">
        <f t="shared" si="8"/>
        <v>0</v>
      </c>
      <c r="BO87" s="53">
        <f t="shared" si="8"/>
        <v>0</v>
      </c>
      <c r="BP87" s="53">
        <f t="shared" si="9"/>
        <v>0</v>
      </c>
      <c r="BQ87" s="53">
        <f t="shared" si="9"/>
        <v>0</v>
      </c>
      <c r="BR87" s="53">
        <f t="shared" si="9"/>
        <v>0</v>
      </c>
      <c r="BS87" s="53">
        <f t="shared" si="9"/>
        <v>0</v>
      </c>
      <c r="BT87" s="53">
        <f t="shared" si="9"/>
        <v>0</v>
      </c>
      <c r="BU87" s="53">
        <f t="shared" si="9"/>
        <v>0</v>
      </c>
      <c r="BV87" s="53">
        <f t="shared" si="9"/>
        <v>0</v>
      </c>
      <c r="BW87" s="53">
        <f t="shared" si="9"/>
        <v>0</v>
      </c>
      <c r="BX87" s="53">
        <f t="shared" si="9"/>
        <v>0</v>
      </c>
      <c r="BY87" s="53">
        <f t="shared" si="9"/>
        <v>0</v>
      </c>
      <c r="BZ87" s="53">
        <f t="shared" si="9"/>
        <v>0</v>
      </c>
      <c r="CA87" s="53">
        <f t="shared" si="9"/>
        <v>0</v>
      </c>
    </row>
    <row r="88" spans="2:79" x14ac:dyDescent="0.35">
      <c r="B88" s="394">
        <v>24</v>
      </c>
      <c r="C88" s="395"/>
      <c r="D88" s="395"/>
      <c r="E88" s="395"/>
      <c r="F88" s="395"/>
      <c r="G88" s="396"/>
      <c r="H88" s="53">
        <f t="shared" si="5"/>
        <v>0</v>
      </c>
      <c r="I88" s="53">
        <f t="shared" si="5"/>
        <v>0</v>
      </c>
      <c r="J88" s="53">
        <f t="shared" si="5"/>
        <v>0</v>
      </c>
      <c r="K88" s="53">
        <f t="shared" si="5"/>
        <v>0</v>
      </c>
      <c r="L88" s="53">
        <f t="shared" si="5"/>
        <v>0</v>
      </c>
      <c r="M88" s="53">
        <f t="shared" si="5"/>
        <v>0</v>
      </c>
      <c r="N88" s="53">
        <f t="shared" si="5"/>
        <v>0</v>
      </c>
      <c r="O88" s="53">
        <f t="shared" si="5"/>
        <v>0</v>
      </c>
      <c r="P88" s="53">
        <f t="shared" si="5"/>
        <v>0</v>
      </c>
      <c r="Q88" s="53">
        <f t="shared" si="5"/>
        <v>0</v>
      </c>
      <c r="R88" s="53">
        <f t="shared" si="5"/>
        <v>0</v>
      </c>
      <c r="S88" s="53">
        <f t="shared" si="5"/>
        <v>0</v>
      </c>
      <c r="T88" s="53">
        <f t="shared" si="5"/>
        <v>0</v>
      </c>
      <c r="U88" s="53">
        <f t="shared" si="5"/>
        <v>0</v>
      </c>
      <c r="V88" s="53">
        <f t="shared" si="5"/>
        <v>0</v>
      </c>
      <c r="W88" s="53">
        <f t="shared" si="5"/>
        <v>0</v>
      </c>
      <c r="X88" s="53">
        <f t="shared" si="6"/>
        <v>0</v>
      </c>
      <c r="Y88" s="53">
        <f t="shared" si="6"/>
        <v>0</v>
      </c>
      <c r="Z88" s="53">
        <f t="shared" si="6"/>
        <v>0</v>
      </c>
      <c r="AA88" s="53">
        <f t="shared" si="6"/>
        <v>0</v>
      </c>
      <c r="AB88" s="53">
        <f t="shared" si="6"/>
        <v>0</v>
      </c>
      <c r="AC88" s="53">
        <f t="shared" si="6"/>
        <v>0</v>
      </c>
      <c r="AD88" s="53">
        <f t="shared" si="6"/>
        <v>0</v>
      </c>
      <c r="AE88" s="53">
        <f t="shared" si="6"/>
        <v>0</v>
      </c>
      <c r="AF88" s="53">
        <f t="shared" si="6"/>
        <v>0</v>
      </c>
      <c r="AG88" s="53">
        <f t="shared" si="6"/>
        <v>0</v>
      </c>
      <c r="AH88" s="53">
        <f t="shared" si="6"/>
        <v>0</v>
      </c>
      <c r="AI88" s="53">
        <f t="shared" si="6"/>
        <v>0</v>
      </c>
      <c r="AJ88" s="53">
        <f t="shared" si="6"/>
        <v>0</v>
      </c>
      <c r="AK88" s="53">
        <f t="shared" si="6"/>
        <v>0</v>
      </c>
      <c r="AL88" s="53">
        <f t="shared" si="6"/>
        <v>0</v>
      </c>
      <c r="AM88" s="53">
        <f t="shared" si="6"/>
        <v>0</v>
      </c>
      <c r="AN88" s="53">
        <f t="shared" si="7"/>
        <v>0</v>
      </c>
      <c r="AO88" s="53">
        <f t="shared" si="7"/>
        <v>0</v>
      </c>
      <c r="AP88" s="53">
        <f t="shared" si="7"/>
        <v>0</v>
      </c>
      <c r="AQ88" s="53">
        <f t="shared" si="7"/>
        <v>0</v>
      </c>
      <c r="AR88" s="53">
        <f t="shared" si="7"/>
        <v>0</v>
      </c>
      <c r="AS88" s="53">
        <f t="shared" si="7"/>
        <v>0</v>
      </c>
      <c r="AT88" s="53">
        <f t="shared" si="7"/>
        <v>0</v>
      </c>
      <c r="AU88" s="53">
        <f t="shared" si="7"/>
        <v>0</v>
      </c>
      <c r="AV88" s="53">
        <f t="shared" si="7"/>
        <v>1</v>
      </c>
      <c r="AW88" s="53">
        <f t="shared" si="7"/>
        <v>1</v>
      </c>
      <c r="AX88" s="53">
        <f t="shared" si="7"/>
        <v>1</v>
      </c>
      <c r="AY88" s="53">
        <f t="shared" si="7"/>
        <v>1</v>
      </c>
      <c r="AZ88" s="53">
        <f t="shared" si="7"/>
        <v>1</v>
      </c>
      <c r="BA88" s="53">
        <f t="shared" si="7"/>
        <v>1</v>
      </c>
      <c r="BB88" s="53">
        <f t="shared" si="7"/>
        <v>1</v>
      </c>
      <c r="BC88" s="53">
        <f t="shared" si="7"/>
        <v>1</v>
      </c>
      <c r="BD88" s="170">
        <f t="shared" si="8"/>
        <v>1</v>
      </c>
      <c r="BE88" s="53">
        <f t="shared" si="8"/>
        <v>1</v>
      </c>
      <c r="BF88" s="53">
        <f t="shared" si="8"/>
        <v>1</v>
      </c>
      <c r="BG88" s="53">
        <f t="shared" si="8"/>
        <v>1</v>
      </c>
      <c r="BH88" s="53">
        <f t="shared" si="8"/>
        <v>0</v>
      </c>
      <c r="BI88" s="53">
        <f t="shared" si="8"/>
        <v>0</v>
      </c>
      <c r="BJ88" s="53">
        <f t="shared" si="8"/>
        <v>0</v>
      </c>
      <c r="BK88" s="53">
        <f t="shared" si="8"/>
        <v>0</v>
      </c>
      <c r="BL88" s="53">
        <f t="shared" si="8"/>
        <v>0</v>
      </c>
      <c r="BM88" s="53">
        <f t="shared" si="8"/>
        <v>0</v>
      </c>
      <c r="BN88" s="53">
        <f t="shared" si="8"/>
        <v>0</v>
      </c>
      <c r="BO88" s="53">
        <f t="shared" si="8"/>
        <v>0</v>
      </c>
      <c r="BP88" s="53">
        <f t="shared" si="9"/>
        <v>0</v>
      </c>
      <c r="BQ88" s="53">
        <f t="shared" si="9"/>
        <v>0</v>
      </c>
      <c r="BR88" s="53">
        <f t="shared" si="9"/>
        <v>0</v>
      </c>
      <c r="BS88" s="53">
        <f t="shared" si="9"/>
        <v>0</v>
      </c>
      <c r="BT88" s="53">
        <f t="shared" si="9"/>
        <v>0</v>
      </c>
      <c r="BU88" s="53">
        <f t="shared" si="9"/>
        <v>0</v>
      </c>
      <c r="BV88" s="53">
        <f t="shared" si="9"/>
        <v>0</v>
      </c>
      <c r="BW88" s="53">
        <f t="shared" si="9"/>
        <v>0</v>
      </c>
      <c r="BX88" s="53">
        <f t="shared" si="9"/>
        <v>0</v>
      </c>
      <c r="BY88" s="53">
        <f t="shared" si="9"/>
        <v>0</v>
      </c>
      <c r="BZ88" s="53">
        <f t="shared" si="9"/>
        <v>0</v>
      </c>
      <c r="CA88" s="53">
        <f t="shared" si="9"/>
        <v>0</v>
      </c>
    </row>
    <row r="89" spans="2:79" x14ac:dyDescent="0.35">
      <c r="B89" s="382">
        <v>26</v>
      </c>
      <c r="C89" s="383"/>
      <c r="D89" s="383"/>
      <c r="E89" s="383"/>
      <c r="F89" s="383"/>
      <c r="G89" s="384"/>
      <c r="H89" s="53">
        <f t="shared" si="5"/>
        <v>0</v>
      </c>
      <c r="I89" s="53">
        <f t="shared" si="5"/>
        <v>0</v>
      </c>
      <c r="J89" s="53">
        <f t="shared" si="5"/>
        <v>0</v>
      </c>
      <c r="K89" s="53">
        <f t="shared" si="5"/>
        <v>0</v>
      </c>
      <c r="L89" s="53">
        <f t="shared" si="5"/>
        <v>0</v>
      </c>
      <c r="M89" s="53">
        <f t="shared" si="5"/>
        <v>0</v>
      </c>
      <c r="N89" s="53">
        <f t="shared" si="5"/>
        <v>0</v>
      </c>
      <c r="O89" s="53">
        <f t="shared" si="5"/>
        <v>0</v>
      </c>
      <c r="P89" s="53">
        <f t="shared" si="5"/>
        <v>0</v>
      </c>
      <c r="Q89" s="53">
        <f t="shared" si="5"/>
        <v>0</v>
      </c>
      <c r="R89" s="53">
        <f t="shared" si="5"/>
        <v>0</v>
      </c>
      <c r="S89" s="53">
        <f t="shared" si="5"/>
        <v>0</v>
      </c>
      <c r="T89" s="53">
        <f t="shared" si="5"/>
        <v>0</v>
      </c>
      <c r="U89" s="53">
        <f t="shared" si="5"/>
        <v>0</v>
      </c>
      <c r="V89" s="53">
        <f t="shared" si="5"/>
        <v>0</v>
      </c>
      <c r="W89" s="53">
        <f t="shared" si="5"/>
        <v>0</v>
      </c>
      <c r="X89" s="53">
        <f t="shared" si="6"/>
        <v>0</v>
      </c>
      <c r="Y89" s="53">
        <f t="shared" si="6"/>
        <v>0</v>
      </c>
      <c r="Z89" s="53">
        <f t="shared" si="6"/>
        <v>0</v>
      </c>
      <c r="AA89" s="53">
        <f t="shared" si="6"/>
        <v>0</v>
      </c>
      <c r="AB89" s="53">
        <f t="shared" si="6"/>
        <v>0</v>
      </c>
      <c r="AC89" s="53">
        <f t="shared" si="6"/>
        <v>0</v>
      </c>
      <c r="AD89" s="53">
        <f t="shared" si="6"/>
        <v>0</v>
      </c>
      <c r="AE89" s="53">
        <f t="shared" si="6"/>
        <v>0</v>
      </c>
      <c r="AF89" s="53">
        <f t="shared" si="6"/>
        <v>0</v>
      </c>
      <c r="AG89" s="53">
        <f t="shared" si="6"/>
        <v>0</v>
      </c>
      <c r="AH89" s="53">
        <f t="shared" si="6"/>
        <v>0</v>
      </c>
      <c r="AI89" s="53">
        <f t="shared" si="6"/>
        <v>0</v>
      </c>
      <c r="AJ89" s="53">
        <f t="shared" si="6"/>
        <v>0</v>
      </c>
      <c r="AK89" s="53">
        <f t="shared" si="6"/>
        <v>0</v>
      </c>
      <c r="AL89" s="53">
        <f t="shared" si="6"/>
        <v>0</v>
      </c>
      <c r="AM89" s="53">
        <f t="shared" si="6"/>
        <v>0</v>
      </c>
      <c r="AN89" s="53">
        <f t="shared" si="7"/>
        <v>0</v>
      </c>
      <c r="AO89" s="53">
        <f t="shared" si="7"/>
        <v>0</v>
      </c>
      <c r="AP89" s="53">
        <f t="shared" si="7"/>
        <v>0</v>
      </c>
      <c r="AQ89" s="53">
        <f t="shared" si="7"/>
        <v>0</v>
      </c>
      <c r="AR89" s="53">
        <f t="shared" si="7"/>
        <v>0</v>
      </c>
      <c r="AS89" s="53">
        <f t="shared" si="7"/>
        <v>0</v>
      </c>
      <c r="AT89" s="53">
        <f t="shared" si="7"/>
        <v>0</v>
      </c>
      <c r="AU89" s="53">
        <f t="shared" si="7"/>
        <v>0</v>
      </c>
      <c r="AV89" s="53">
        <f t="shared" si="7"/>
        <v>1</v>
      </c>
      <c r="AW89" s="53">
        <f t="shared" si="7"/>
        <v>1</v>
      </c>
      <c r="AX89" s="53">
        <f t="shared" si="7"/>
        <v>1</v>
      </c>
      <c r="AY89" s="53">
        <f t="shared" si="7"/>
        <v>1</v>
      </c>
      <c r="AZ89" s="53">
        <f t="shared" si="7"/>
        <v>1</v>
      </c>
      <c r="BA89" s="53">
        <f t="shared" si="7"/>
        <v>1</v>
      </c>
      <c r="BB89" s="53">
        <f t="shared" si="7"/>
        <v>1</v>
      </c>
      <c r="BC89" s="53">
        <f t="shared" si="7"/>
        <v>1</v>
      </c>
      <c r="BD89" s="170">
        <f t="shared" si="8"/>
        <v>1</v>
      </c>
      <c r="BE89" s="53">
        <f t="shared" si="8"/>
        <v>1</v>
      </c>
      <c r="BF89" s="53">
        <f t="shared" si="8"/>
        <v>1</v>
      </c>
      <c r="BG89" s="53">
        <f t="shared" si="8"/>
        <v>1</v>
      </c>
      <c r="BH89" s="53">
        <f t="shared" si="8"/>
        <v>0</v>
      </c>
      <c r="BI89" s="53">
        <f t="shared" si="8"/>
        <v>0</v>
      </c>
      <c r="BJ89" s="53">
        <f t="shared" si="8"/>
        <v>0</v>
      </c>
      <c r="BK89" s="53">
        <f t="shared" si="8"/>
        <v>0</v>
      </c>
      <c r="BL89" s="53">
        <f t="shared" si="8"/>
        <v>0</v>
      </c>
      <c r="BM89" s="53">
        <f t="shared" si="8"/>
        <v>0</v>
      </c>
      <c r="BN89" s="53">
        <f t="shared" si="8"/>
        <v>0</v>
      </c>
      <c r="BO89" s="53">
        <f t="shared" si="8"/>
        <v>0</v>
      </c>
      <c r="BP89" s="53">
        <f t="shared" si="9"/>
        <v>0</v>
      </c>
      <c r="BQ89" s="53">
        <f t="shared" si="9"/>
        <v>0</v>
      </c>
      <c r="BR89" s="53">
        <f t="shared" si="9"/>
        <v>0</v>
      </c>
      <c r="BS89" s="53">
        <f t="shared" si="9"/>
        <v>0</v>
      </c>
      <c r="BT89" s="53">
        <f t="shared" si="9"/>
        <v>0</v>
      </c>
      <c r="BU89" s="53">
        <f t="shared" si="9"/>
        <v>0</v>
      </c>
      <c r="BV89" s="53">
        <f t="shared" si="9"/>
        <v>0</v>
      </c>
      <c r="BW89" s="53">
        <f t="shared" si="9"/>
        <v>0</v>
      </c>
      <c r="BX89" s="53">
        <f t="shared" si="9"/>
        <v>0</v>
      </c>
      <c r="BY89" s="53">
        <f t="shared" si="9"/>
        <v>0</v>
      </c>
      <c r="BZ89" s="53">
        <f t="shared" si="9"/>
        <v>0</v>
      </c>
      <c r="CA89" s="53">
        <f t="shared" si="9"/>
        <v>0</v>
      </c>
    </row>
    <row r="90" spans="2:79" x14ac:dyDescent="0.35">
      <c r="B90" s="382">
        <v>27</v>
      </c>
      <c r="C90" s="383"/>
      <c r="D90" s="383"/>
      <c r="E90" s="383"/>
      <c r="F90" s="383"/>
      <c r="G90" s="384"/>
      <c r="H90" s="53">
        <f t="shared" si="5"/>
        <v>0</v>
      </c>
      <c r="I90" s="53">
        <f t="shared" si="5"/>
        <v>0</v>
      </c>
      <c r="J90" s="53">
        <f t="shared" si="5"/>
        <v>0</v>
      </c>
      <c r="K90" s="53">
        <f t="shared" si="5"/>
        <v>0</v>
      </c>
      <c r="L90" s="53">
        <f t="shared" si="5"/>
        <v>0</v>
      </c>
      <c r="M90" s="53">
        <f t="shared" si="5"/>
        <v>0</v>
      </c>
      <c r="N90" s="53">
        <f t="shared" si="5"/>
        <v>0</v>
      </c>
      <c r="O90" s="53">
        <f t="shared" si="5"/>
        <v>0</v>
      </c>
      <c r="P90" s="53">
        <f t="shared" si="5"/>
        <v>0</v>
      </c>
      <c r="Q90" s="53">
        <f t="shared" si="5"/>
        <v>0</v>
      </c>
      <c r="R90" s="53">
        <f t="shared" si="5"/>
        <v>0</v>
      </c>
      <c r="S90" s="53">
        <f t="shared" si="5"/>
        <v>0</v>
      </c>
      <c r="T90" s="53">
        <f t="shared" si="5"/>
        <v>0</v>
      </c>
      <c r="U90" s="53">
        <f t="shared" si="5"/>
        <v>0</v>
      </c>
      <c r="V90" s="53">
        <f t="shared" si="5"/>
        <v>0</v>
      </c>
      <c r="W90" s="53">
        <f t="shared" si="5"/>
        <v>0</v>
      </c>
      <c r="X90" s="53">
        <f t="shared" si="6"/>
        <v>0</v>
      </c>
      <c r="Y90" s="53">
        <f t="shared" si="6"/>
        <v>0</v>
      </c>
      <c r="Z90" s="53">
        <f t="shared" si="6"/>
        <v>0</v>
      </c>
      <c r="AA90" s="53">
        <f t="shared" si="6"/>
        <v>0</v>
      </c>
      <c r="AB90" s="53">
        <f t="shared" si="6"/>
        <v>0</v>
      </c>
      <c r="AC90" s="53">
        <f t="shared" si="6"/>
        <v>0</v>
      </c>
      <c r="AD90" s="53">
        <f t="shared" si="6"/>
        <v>0</v>
      </c>
      <c r="AE90" s="53">
        <f t="shared" si="6"/>
        <v>0</v>
      </c>
      <c r="AF90" s="53">
        <f t="shared" si="6"/>
        <v>0</v>
      </c>
      <c r="AG90" s="53">
        <f t="shared" si="6"/>
        <v>0</v>
      </c>
      <c r="AH90" s="53">
        <f t="shared" si="6"/>
        <v>0</v>
      </c>
      <c r="AI90" s="53">
        <f t="shared" si="6"/>
        <v>0</v>
      </c>
      <c r="AJ90" s="53">
        <f t="shared" si="6"/>
        <v>0</v>
      </c>
      <c r="AK90" s="53">
        <f t="shared" si="6"/>
        <v>0</v>
      </c>
      <c r="AL90" s="53">
        <f t="shared" si="6"/>
        <v>0</v>
      </c>
      <c r="AM90" s="53">
        <f t="shared" si="6"/>
        <v>0</v>
      </c>
      <c r="AN90" s="53">
        <f t="shared" si="7"/>
        <v>0</v>
      </c>
      <c r="AO90" s="53">
        <f t="shared" si="7"/>
        <v>0</v>
      </c>
      <c r="AP90" s="53">
        <f t="shared" si="7"/>
        <v>0</v>
      </c>
      <c r="AQ90" s="53">
        <f t="shared" si="7"/>
        <v>0</v>
      </c>
      <c r="AR90" s="53">
        <f t="shared" si="7"/>
        <v>0</v>
      </c>
      <c r="AS90" s="53">
        <f t="shared" si="7"/>
        <v>0</v>
      </c>
      <c r="AT90" s="53">
        <f t="shared" si="7"/>
        <v>0</v>
      </c>
      <c r="AU90" s="53">
        <f t="shared" si="7"/>
        <v>0</v>
      </c>
      <c r="AV90" s="53">
        <f t="shared" si="7"/>
        <v>0</v>
      </c>
      <c r="AW90" s="53">
        <f t="shared" si="7"/>
        <v>0</v>
      </c>
      <c r="AX90" s="53">
        <f t="shared" si="7"/>
        <v>0</v>
      </c>
      <c r="AY90" s="53">
        <f t="shared" si="7"/>
        <v>0</v>
      </c>
      <c r="AZ90" s="53">
        <f t="shared" si="7"/>
        <v>0</v>
      </c>
      <c r="BA90" s="53">
        <f t="shared" si="7"/>
        <v>0</v>
      </c>
      <c r="BB90" s="53">
        <f t="shared" si="7"/>
        <v>0</v>
      </c>
      <c r="BC90" s="53">
        <f t="shared" si="7"/>
        <v>0</v>
      </c>
      <c r="BD90" s="170">
        <f t="shared" si="8"/>
        <v>0</v>
      </c>
      <c r="BE90" s="53">
        <f t="shared" si="8"/>
        <v>0</v>
      </c>
      <c r="BF90" s="53">
        <f t="shared" si="8"/>
        <v>0</v>
      </c>
      <c r="BG90" s="53">
        <f t="shared" si="8"/>
        <v>0</v>
      </c>
      <c r="BH90" s="53">
        <f t="shared" si="8"/>
        <v>0</v>
      </c>
      <c r="BI90" s="53">
        <f t="shared" si="8"/>
        <v>0</v>
      </c>
      <c r="BJ90" s="53">
        <f t="shared" si="8"/>
        <v>0</v>
      </c>
      <c r="BK90" s="53">
        <f t="shared" si="8"/>
        <v>0</v>
      </c>
      <c r="BL90" s="53">
        <f t="shared" si="8"/>
        <v>0</v>
      </c>
      <c r="BM90" s="53">
        <f t="shared" si="8"/>
        <v>0</v>
      </c>
      <c r="BN90" s="53">
        <f t="shared" si="8"/>
        <v>0</v>
      </c>
      <c r="BO90" s="53">
        <f t="shared" si="8"/>
        <v>0</v>
      </c>
      <c r="BP90" s="53">
        <f t="shared" si="9"/>
        <v>0</v>
      </c>
      <c r="BQ90" s="53">
        <f t="shared" si="9"/>
        <v>0</v>
      </c>
      <c r="BR90" s="53">
        <f t="shared" si="9"/>
        <v>0</v>
      </c>
      <c r="BS90" s="53">
        <f t="shared" si="9"/>
        <v>0</v>
      </c>
      <c r="BT90" s="53">
        <f t="shared" si="9"/>
        <v>0</v>
      </c>
      <c r="BU90" s="53">
        <f t="shared" si="9"/>
        <v>0</v>
      </c>
      <c r="BV90" s="53">
        <f t="shared" si="9"/>
        <v>0</v>
      </c>
      <c r="BW90" s="53">
        <f t="shared" si="9"/>
        <v>0</v>
      </c>
      <c r="BX90" s="53">
        <f t="shared" si="9"/>
        <v>0</v>
      </c>
      <c r="BY90" s="53">
        <f t="shared" si="9"/>
        <v>0</v>
      </c>
      <c r="BZ90" s="53">
        <f t="shared" si="9"/>
        <v>0</v>
      </c>
      <c r="CA90" s="53">
        <f t="shared" si="9"/>
        <v>0</v>
      </c>
    </row>
    <row r="91" spans="2:79" x14ac:dyDescent="0.35">
      <c r="B91" s="382">
        <v>28</v>
      </c>
      <c r="C91" s="383"/>
      <c r="D91" s="383"/>
      <c r="E91" s="383"/>
      <c r="F91" s="383"/>
      <c r="G91" s="384"/>
      <c r="H91" s="53">
        <f t="shared" si="5"/>
        <v>0</v>
      </c>
      <c r="I91" s="53">
        <f t="shared" si="5"/>
        <v>0</v>
      </c>
      <c r="J91" s="53">
        <f t="shared" si="5"/>
        <v>0</v>
      </c>
      <c r="K91" s="53">
        <f t="shared" si="5"/>
        <v>0</v>
      </c>
      <c r="L91" s="53">
        <f t="shared" si="5"/>
        <v>0</v>
      </c>
      <c r="M91" s="53">
        <f t="shared" si="5"/>
        <v>0</v>
      </c>
      <c r="N91" s="53">
        <f t="shared" si="5"/>
        <v>0</v>
      </c>
      <c r="O91" s="53">
        <f t="shared" si="5"/>
        <v>0</v>
      </c>
      <c r="P91" s="53">
        <f t="shared" si="5"/>
        <v>0</v>
      </c>
      <c r="Q91" s="53">
        <f t="shared" si="5"/>
        <v>0</v>
      </c>
      <c r="R91" s="53">
        <f t="shared" si="5"/>
        <v>0</v>
      </c>
      <c r="S91" s="53">
        <f t="shared" si="5"/>
        <v>0</v>
      </c>
      <c r="T91" s="53">
        <f t="shared" si="5"/>
        <v>0</v>
      </c>
      <c r="U91" s="53">
        <f t="shared" si="5"/>
        <v>0</v>
      </c>
      <c r="V91" s="53">
        <f t="shared" si="5"/>
        <v>0</v>
      </c>
      <c r="W91" s="53">
        <f t="shared" si="5"/>
        <v>0</v>
      </c>
      <c r="X91" s="53">
        <f t="shared" si="6"/>
        <v>0</v>
      </c>
      <c r="Y91" s="53">
        <f t="shared" si="6"/>
        <v>0</v>
      </c>
      <c r="Z91" s="53">
        <f t="shared" si="6"/>
        <v>0</v>
      </c>
      <c r="AA91" s="53">
        <f t="shared" si="6"/>
        <v>0</v>
      </c>
      <c r="AB91" s="53">
        <f t="shared" si="6"/>
        <v>0</v>
      </c>
      <c r="AC91" s="53">
        <f t="shared" si="6"/>
        <v>0</v>
      </c>
      <c r="AD91" s="53">
        <f t="shared" si="6"/>
        <v>0</v>
      </c>
      <c r="AE91" s="53">
        <f t="shared" si="6"/>
        <v>0</v>
      </c>
      <c r="AF91" s="53">
        <f t="shared" si="6"/>
        <v>0</v>
      </c>
      <c r="AG91" s="53">
        <f t="shared" si="6"/>
        <v>0</v>
      </c>
      <c r="AH91" s="53">
        <f t="shared" si="6"/>
        <v>0</v>
      </c>
      <c r="AI91" s="53">
        <f t="shared" si="6"/>
        <v>0</v>
      </c>
      <c r="AJ91" s="53">
        <f t="shared" si="6"/>
        <v>0</v>
      </c>
      <c r="AK91" s="53">
        <f t="shared" si="6"/>
        <v>0</v>
      </c>
      <c r="AL91" s="53">
        <f t="shared" si="6"/>
        <v>0</v>
      </c>
      <c r="AM91" s="53">
        <f t="shared" si="6"/>
        <v>0</v>
      </c>
      <c r="AN91" s="53">
        <f t="shared" si="7"/>
        <v>0</v>
      </c>
      <c r="AO91" s="53">
        <f t="shared" si="7"/>
        <v>0</v>
      </c>
      <c r="AP91" s="53">
        <f t="shared" si="7"/>
        <v>0</v>
      </c>
      <c r="AQ91" s="53">
        <f t="shared" si="7"/>
        <v>0</v>
      </c>
      <c r="AR91" s="53">
        <f t="shared" si="7"/>
        <v>0</v>
      </c>
      <c r="AS91" s="53">
        <f t="shared" si="7"/>
        <v>0</v>
      </c>
      <c r="AT91" s="53">
        <f t="shared" si="7"/>
        <v>0</v>
      </c>
      <c r="AU91" s="53">
        <f t="shared" si="7"/>
        <v>0</v>
      </c>
      <c r="AV91" s="53">
        <f t="shared" si="7"/>
        <v>0</v>
      </c>
      <c r="AW91" s="53">
        <f t="shared" si="7"/>
        <v>0</v>
      </c>
      <c r="AX91" s="53">
        <f t="shared" si="7"/>
        <v>0</v>
      </c>
      <c r="AY91" s="53">
        <f t="shared" si="7"/>
        <v>0</v>
      </c>
      <c r="AZ91" s="53">
        <f t="shared" si="7"/>
        <v>0</v>
      </c>
      <c r="BA91" s="53">
        <f t="shared" si="7"/>
        <v>0</v>
      </c>
      <c r="BB91" s="53">
        <f t="shared" si="7"/>
        <v>0</v>
      </c>
      <c r="BC91" s="53">
        <f t="shared" si="7"/>
        <v>0</v>
      </c>
      <c r="BD91" s="170">
        <f t="shared" si="8"/>
        <v>0</v>
      </c>
      <c r="BE91" s="53">
        <f t="shared" si="8"/>
        <v>0</v>
      </c>
      <c r="BF91" s="53">
        <f t="shared" si="8"/>
        <v>0</v>
      </c>
      <c r="BG91" s="53">
        <f t="shared" si="8"/>
        <v>0</v>
      </c>
      <c r="BH91" s="53">
        <f t="shared" si="8"/>
        <v>0</v>
      </c>
      <c r="BI91" s="53">
        <f t="shared" si="8"/>
        <v>0</v>
      </c>
      <c r="BJ91" s="53">
        <f t="shared" si="8"/>
        <v>0</v>
      </c>
      <c r="BK91" s="53">
        <f t="shared" si="8"/>
        <v>0</v>
      </c>
      <c r="BL91" s="53">
        <f t="shared" si="8"/>
        <v>0</v>
      </c>
      <c r="BM91" s="53">
        <f t="shared" si="8"/>
        <v>0</v>
      </c>
      <c r="BN91" s="53">
        <f t="shared" si="8"/>
        <v>0</v>
      </c>
      <c r="BO91" s="53">
        <f t="shared" si="8"/>
        <v>0</v>
      </c>
      <c r="BP91" s="53">
        <f t="shared" si="9"/>
        <v>0</v>
      </c>
      <c r="BQ91" s="53">
        <f t="shared" si="9"/>
        <v>0</v>
      </c>
      <c r="BR91" s="53">
        <f t="shared" si="9"/>
        <v>0</v>
      </c>
      <c r="BS91" s="53">
        <f t="shared" si="9"/>
        <v>0</v>
      </c>
      <c r="BT91" s="53">
        <f t="shared" si="9"/>
        <v>0</v>
      </c>
      <c r="BU91" s="53">
        <f t="shared" si="9"/>
        <v>0</v>
      </c>
      <c r="BV91" s="53">
        <f t="shared" si="9"/>
        <v>0</v>
      </c>
      <c r="BW91" s="53">
        <f t="shared" si="9"/>
        <v>0</v>
      </c>
      <c r="BX91" s="53">
        <f t="shared" si="9"/>
        <v>0</v>
      </c>
      <c r="BY91" s="53">
        <f t="shared" si="9"/>
        <v>0</v>
      </c>
      <c r="BZ91" s="53">
        <f t="shared" si="9"/>
        <v>0</v>
      </c>
      <c r="CA91" s="53">
        <f t="shared" si="9"/>
        <v>0</v>
      </c>
    </row>
    <row r="92" spans="2:79" x14ac:dyDescent="0.35">
      <c r="B92" s="382">
        <v>29</v>
      </c>
      <c r="C92" s="383"/>
      <c r="D92" s="383"/>
      <c r="E92" s="383"/>
      <c r="F92" s="383"/>
      <c r="G92" s="384"/>
      <c r="H92" s="53">
        <f t="shared" si="5"/>
        <v>0</v>
      </c>
      <c r="I92" s="53">
        <f t="shared" si="5"/>
        <v>0</v>
      </c>
      <c r="J92" s="53">
        <f t="shared" si="5"/>
        <v>0</v>
      </c>
      <c r="K92" s="53">
        <f t="shared" si="5"/>
        <v>0</v>
      </c>
      <c r="L92" s="53">
        <f t="shared" si="5"/>
        <v>0</v>
      </c>
      <c r="M92" s="53">
        <f t="shared" si="5"/>
        <v>0</v>
      </c>
      <c r="N92" s="53">
        <f t="shared" si="5"/>
        <v>0</v>
      </c>
      <c r="O92" s="53">
        <f t="shared" si="5"/>
        <v>0</v>
      </c>
      <c r="P92" s="53">
        <f t="shared" si="5"/>
        <v>0</v>
      </c>
      <c r="Q92" s="53">
        <f t="shared" si="5"/>
        <v>0</v>
      </c>
      <c r="R92" s="53">
        <f t="shared" si="5"/>
        <v>0</v>
      </c>
      <c r="S92" s="53">
        <f t="shared" si="5"/>
        <v>0</v>
      </c>
      <c r="T92" s="53">
        <f t="shared" si="5"/>
        <v>0</v>
      </c>
      <c r="U92" s="53">
        <f t="shared" si="5"/>
        <v>0</v>
      </c>
      <c r="V92" s="53">
        <f t="shared" si="5"/>
        <v>0</v>
      </c>
      <c r="W92" s="53">
        <f t="shared" si="5"/>
        <v>0</v>
      </c>
      <c r="X92" s="53">
        <f t="shared" si="6"/>
        <v>0</v>
      </c>
      <c r="Y92" s="53">
        <f t="shared" si="6"/>
        <v>0</v>
      </c>
      <c r="Z92" s="53">
        <f t="shared" si="6"/>
        <v>0</v>
      </c>
      <c r="AA92" s="53">
        <f t="shared" si="6"/>
        <v>0</v>
      </c>
      <c r="AB92" s="53">
        <f t="shared" si="6"/>
        <v>0</v>
      </c>
      <c r="AC92" s="53">
        <f t="shared" si="6"/>
        <v>0</v>
      </c>
      <c r="AD92" s="53">
        <f t="shared" si="6"/>
        <v>0</v>
      </c>
      <c r="AE92" s="53">
        <f t="shared" si="6"/>
        <v>0</v>
      </c>
      <c r="AF92" s="53">
        <f t="shared" si="6"/>
        <v>0</v>
      </c>
      <c r="AG92" s="53">
        <f t="shared" si="6"/>
        <v>0</v>
      </c>
      <c r="AH92" s="53">
        <f t="shared" si="6"/>
        <v>0</v>
      </c>
      <c r="AI92" s="53">
        <f t="shared" si="6"/>
        <v>0</v>
      </c>
      <c r="AJ92" s="53">
        <f t="shared" si="6"/>
        <v>0</v>
      </c>
      <c r="AK92" s="53">
        <f t="shared" si="6"/>
        <v>0</v>
      </c>
      <c r="AL92" s="53">
        <f t="shared" si="6"/>
        <v>0</v>
      </c>
      <c r="AM92" s="53">
        <f t="shared" si="6"/>
        <v>0</v>
      </c>
      <c r="AN92" s="53">
        <f t="shared" si="7"/>
        <v>0</v>
      </c>
      <c r="AO92" s="53">
        <f t="shared" si="7"/>
        <v>0</v>
      </c>
      <c r="AP92" s="53">
        <f t="shared" si="7"/>
        <v>0</v>
      </c>
      <c r="AQ92" s="53">
        <f t="shared" si="7"/>
        <v>0</v>
      </c>
      <c r="AR92" s="53">
        <f t="shared" si="7"/>
        <v>0</v>
      </c>
      <c r="AS92" s="53">
        <f t="shared" si="7"/>
        <v>0</v>
      </c>
      <c r="AT92" s="53">
        <f t="shared" si="7"/>
        <v>0</v>
      </c>
      <c r="AU92" s="53">
        <f t="shared" si="7"/>
        <v>0</v>
      </c>
      <c r="AV92" s="53">
        <f t="shared" si="7"/>
        <v>0</v>
      </c>
      <c r="AW92" s="53">
        <f t="shared" si="7"/>
        <v>0</v>
      </c>
      <c r="AX92" s="53">
        <f t="shared" si="7"/>
        <v>0</v>
      </c>
      <c r="AY92" s="53">
        <f t="shared" si="7"/>
        <v>0</v>
      </c>
      <c r="AZ92" s="53">
        <f t="shared" si="7"/>
        <v>0</v>
      </c>
      <c r="BA92" s="53">
        <f t="shared" si="7"/>
        <v>0</v>
      </c>
      <c r="BB92" s="53">
        <f t="shared" si="7"/>
        <v>0</v>
      </c>
      <c r="BC92" s="53">
        <f t="shared" si="7"/>
        <v>0</v>
      </c>
      <c r="BD92" s="170">
        <f t="shared" si="8"/>
        <v>0</v>
      </c>
      <c r="BE92" s="53">
        <f t="shared" si="8"/>
        <v>0</v>
      </c>
      <c r="BF92" s="53">
        <f t="shared" si="8"/>
        <v>0</v>
      </c>
      <c r="BG92" s="53">
        <f t="shared" si="8"/>
        <v>0</v>
      </c>
      <c r="BH92" s="53">
        <f t="shared" si="8"/>
        <v>0</v>
      </c>
      <c r="BI92" s="53">
        <f t="shared" si="8"/>
        <v>0</v>
      </c>
      <c r="BJ92" s="53">
        <f t="shared" si="8"/>
        <v>0</v>
      </c>
      <c r="BK92" s="53">
        <f t="shared" si="8"/>
        <v>0</v>
      </c>
      <c r="BL92" s="53">
        <f t="shared" si="8"/>
        <v>0</v>
      </c>
      <c r="BM92" s="53">
        <f t="shared" si="8"/>
        <v>0</v>
      </c>
      <c r="BN92" s="53">
        <f t="shared" si="8"/>
        <v>0</v>
      </c>
      <c r="BO92" s="53">
        <f t="shared" si="8"/>
        <v>0</v>
      </c>
      <c r="BP92" s="53">
        <f t="shared" si="9"/>
        <v>0</v>
      </c>
      <c r="BQ92" s="53">
        <f t="shared" si="9"/>
        <v>0</v>
      </c>
      <c r="BR92" s="53">
        <f t="shared" si="9"/>
        <v>0</v>
      </c>
      <c r="BS92" s="53">
        <f t="shared" si="9"/>
        <v>0</v>
      </c>
      <c r="BT92" s="53">
        <f t="shared" si="9"/>
        <v>0</v>
      </c>
      <c r="BU92" s="53">
        <f t="shared" si="9"/>
        <v>0</v>
      </c>
      <c r="BV92" s="53">
        <f t="shared" si="9"/>
        <v>0</v>
      </c>
      <c r="BW92" s="53">
        <f t="shared" si="9"/>
        <v>0</v>
      </c>
      <c r="BX92" s="53">
        <f t="shared" si="9"/>
        <v>0</v>
      </c>
      <c r="BY92" s="53">
        <f t="shared" si="9"/>
        <v>0</v>
      </c>
      <c r="BZ92" s="53">
        <f t="shared" si="9"/>
        <v>0</v>
      </c>
      <c r="CA92" s="53">
        <f t="shared" si="9"/>
        <v>0</v>
      </c>
    </row>
    <row r="93" spans="2:79" x14ac:dyDescent="0.35">
      <c r="B93" s="385">
        <v>30</v>
      </c>
      <c r="C93" s="386"/>
      <c r="D93" s="386"/>
      <c r="E93" s="386"/>
      <c r="F93" s="386"/>
      <c r="G93" s="387"/>
      <c r="H93" s="53">
        <f t="shared" si="5"/>
        <v>0</v>
      </c>
      <c r="I93" s="53">
        <f t="shared" si="5"/>
        <v>0</v>
      </c>
      <c r="J93" s="53">
        <f t="shared" si="5"/>
        <v>0</v>
      </c>
      <c r="K93" s="53">
        <f t="shared" si="5"/>
        <v>0</v>
      </c>
      <c r="L93" s="53">
        <f t="shared" si="5"/>
        <v>0</v>
      </c>
      <c r="M93" s="53">
        <f t="shared" si="5"/>
        <v>0</v>
      </c>
      <c r="N93" s="53">
        <f t="shared" si="5"/>
        <v>0</v>
      </c>
      <c r="O93" s="53">
        <f t="shared" si="5"/>
        <v>0</v>
      </c>
      <c r="P93" s="53">
        <f t="shared" si="5"/>
        <v>0</v>
      </c>
      <c r="Q93" s="53">
        <f t="shared" si="5"/>
        <v>0</v>
      </c>
      <c r="R93" s="53">
        <f t="shared" si="5"/>
        <v>0</v>
      </c>
      <c r="S93" s="53">
        <f t="shared" si="5"/>
        <v>0</v>
      </c>
      <c r="T93" s="53">
        <f t="shared" si="5"/>
        <v>0</v>
      </c>
      <c r="U93" s="53">
        <f t="shared" si="5"/>
        <v>0</v>
      </c>
      <c r="V93" s="53">
        <f t="shared" si="5"/>
        <v>0</v>
      </c>
      <c r="W93" s="53">
        <f t="shared" si="5"/>
        <v>0</v>
      </c>
      <c r="X93" s="53">
        <f t="shared" si="6"/>
        <v>0</v>
      </c>
      <c r="Y93" s="53">
        <f t="shared" si="6"/>
        <v>0</v>
      </c>
      <c r="Z93" s="53">
        <f t="shared" si="6"/>
        <v>0</v>
      </c>
      <c r="AA93" s="53">
        <f t="shared" si="6"/>
        <v>0</v>
      </c>
      <c r="AB93" s="53">
        <f t="shared" si="6"/>
        <v>0</v>
      </c>
      <c r="AC93" s="53">
        <f t="shared" si="6"/>
        <v>0</v>
      </c>
      <c r="AD93" s="53">
        <f t="shared" si="6"/>
        <v>0</v>
      </c>
      <c r="AE93" s="53">
        <f t="shared" si="6"/>
        <v>0</v>
      </c>
      <c r="AF93" s="53">
        <f t="shared" si="6"/>
        <v>0</v>
      </c>
      <c r="AG93" s="53">
        <f t="shared" si="6"/>
        <v>0</v>
      </c>
      <c r="AH93" s="53">
        <f t="shared" si="6"/>
        <v>0</v>
      </c>
      <c r="AI93" s="53">
        <f t="shared" si="6"/>
        <v>0</v>
      </c>
      <c r="AJ93" s="53">
        <f t="shared" si="6"/>
        <v>1</v>
      </c>
      <c r="AK93" s="53">
        <f t="shared" si="6"/>
        <v>1</v>
      </c>
      <c r="AL93" s="53">
        <f t="shared" si="6"/>
        <v>1</v>
      </c>
      <c r="AM93" s="53">
        <f t="shared" si="6"/>
        <v>1</v>
      </c>
      <c r="AN93" s="53">
        <f t="shared" si="7"/>
        <v>1</v>
      </c>
      <c r="AO93" s="53">
        <f t="shared" si="7"/>
        <v>1</v>
      </c>
      <c r="AP93" s="53">
        <f t="shared" si="7"/>
        <v>1</v>
      </c>
      <c r="AQ93" s="53">
        <f t="shared" si="7"/>
        <v>1</v>
      </c>
      <c r="AR93" s="53">
        <f t="shared" si="7"/>
        <v>0</v>
      </c>
      <c r="AS93" s="53">
        <f t="shared" si="7"/>
        <v>0</v>
      </c>
      <c r="AT93" s="53">
        <f t="shared" si="7"/>
        <v>0</v>
      </c>
      <c r="AU93" s="53">
        <f t="shared" si="7"/>
        <v>0</v>
      </c>
      <c r="AV93" s="53">
        <f t="shared" si="7"/>
        <v>1</v>
      </c>
      <c r="AW93" s="53">
        <f t="shared" si="7"/>
        <v>1</v>
      </c>
      <c r="AX93" s="53">
        <f t="shared" si="7"/>
        <v>1</v>
      </c>
      <c r="AY93" s="53">
        <f t="shared" si="7"/>
        <v>1</v>
      </c>
      <c r="AZ93" s="53">
        <f t="shared" si="7"/>
        <v>1</v>
      </c>
      <c r="BA93" s="53">
        <f t="shared" si="7"/>
        <v>1</v>
      </c>
      <c r="BB93" s="53">
        <f t="shared" si="7"/>
        <v>1</v>
      </c>
      <c r="BC93" s="53">
        <f t="shared" si="7"/>
        <v>1</v>
      </c>
      <c r="BD93" s="170">
        <f t="shared" si="8"/>
        <v>1</v>
      </c>
      <c r="BE93" s="53">
        <f t="shared" si="8"/>
        <v>1</v>
      </c>
      <c r="BF93" s="53">
        <f t="shared" si="8"/>
        <v>1</v>
      </c>
      <c r="BG93" s="53">
        <f t="shared" si="8"/>
        <v>1</v>
      </c>
      <c r="BH93" s="53">
        <f t="shared" si="8"/>
        <v>0</v>
      </c>
      <c r="BI93" s="53">
        <f t="shared" si="8"/>
        <v>0</v>
      </c>
      <c r="BJ93" s="53">
        <f t="shared" si="8"/>
        <v>0</v>
      </c>
      <c r="BK93" s="53">
        <f t="shared" si="8"/>
        <v>0</v>
      </c>
      <c r="BL93" s="53">
        <f t="shared" si="8"/>
        <v>0</v>
      </c>
      <c r="BM93" s="53">
        <f t="shared" si="8"/>
        <v>0</v>
      </c>
      <c r="BN93" s="53">
        <f t="shared" si="8"/>
        <v>0</v>
      </c>
      <c r="BO93" s="53">
        <f t="shared" si="8"/>
        <v>0</v>
      </c>
      <c r="BP93" s="53">
        <f t="shared" si="9"/>
        <v>0</v>
      </c>
      <c r="BQ93" s="53">
        <f t="shared" si="9"/>
        <v>0</v>
      </c>
      <c r="BR93" s="53">
        <f t="shared" si="9"/>
        <v>0</v>
      </c>
      <c r="BS93" s="53">
        <f t="shared" si="9"/>
        <v>0</v>
      </c>
      <c r="BT93" s="53">
        <f t="shared" si="9"/>
        <v>0</v>
      </c>
      <c r="BU93" s="53">
        <f t="shared" si="9"/>
        <v>0</v>
      </c>
      <c r="BV93" s="53">
        <f t="shared" si="9"/>
        <v>0</v>
      </c>
      <c r="BW93" s="53">
        <f t="shared" si="9"/>
        <v>0</v>
      </c>
      <c r="BX93" s="53">
        <f t="shared" si="9"/>
        <v>0</v>
      </c>
      <c r="BY93" s="53">
        <f t="shared" si="9"/>
        <v>0</v>
      </c>
      <c r="BZ93" s="53">
        <f t="shared" si="9"/>
        <v>0</v>
      </c>
      <c r="CA93" s="53">
        <f t="shared" si="9"/>
        <v>0</v>
      </c>
    </row>
    <row r="94" spans="2:79" x14ac:dyDescent="0.35">
      <c r="B94" s="373">
        <v>35</v>
      </c>
      <c r="C94" s="374"/>
      <c r="D94" s="374"/>
      <c r="E94" s="374"/>
      <c r="F94" s="374"/>
      <c r="G94" s="375"/>
      <c r="H94" s="53">
        <f t="shared" si="5"/>
        <v>0</v>
      </c>
      <c r="I94" s="53">
        <f t="shared" si="5"/>
        <v>0</v>
      </c>
      <c r="J94" s="53">
        <f t="shared" si="5"/>
        <v>0</v>
      </c>
      <c r="K94" s="53">
        <f t="shared" si="5"/>
        <v>0</v>
      </c>
      <c r="L94" s="53">
        <f t="shared" si="5"/>
        <v>0</v>
      </c>
      <c r="M94" s="53">
        <f t="shared" si="5"/>
        <v>0</v>
      </c>
      <c r="N94" s="53">
        <f t="shared" si="5"/>
        <v>0</v>
      </c>
      <c r="O94" s="53">
        <f t="shared" si="5"/>
        <v>0</v>
      </c>
      <c r="P94" s="53">
        <f t="shared" si="5"/>
        <v>0</v>
      </c>
      <c r="Q94" s="53">
        <f t="shared" si="5"/>
        <v>0</v>
      </c>
      <c r="R94" s="53">
        <f t="shared" si="5"/>
        <v>0</v>
      </c>
      <c r="S94" s="53">
        <f t="shared" si="5"/>
        <v>0</v>
      </c>
      <c r="T94" s="53">
        <f t="shared" si="5"/>
        <v>0</v>
      </c>
      <c r="U94" s="53">
        <f t="shared" si="5"/>
        <v>0</v>
      </c>
      <c r="V94" s="53">
        <f t="shared" si="5"/>
        <v>0</v>
      </c>
      <c r="W94" s="53">
        <f t="shared" si="5"/>
        <v>0</v>
      </c>
      <c r="X94" s="53">
        <f t="shared" si="6"/>
        <v>0</v>
      </c>
      <c r="Y94" s="53">
        <f t="shared" si="6"/>
        <v>0</v>
      </c>
      <c r="Z94" s="53">
        <f t="shared" si="6"/>
        <v>0</v>
      </c>
      <c r="AA94" s="53">
        <f t="shared" si="6"/>
        <v>0</v>
      </c>
      <c r="AB94" s="53">
        <f t="shared" si="6"/>
        <v>0</v>
      </c>
      <c r="AC94" s="53">
        <f t="shared" si="6"/>
        <v>0</v>
      </c>
      <c r="AD94" s="53">
        <f t="shared" si="6"/>
        <v>0</v>
      </c>
      <c r="AE94" s="53">
        <f t="shared" si="6"/>
        <v>0</v>
      </c>
      <c r="AF94" s="53">
        <f t="shared" si="6"/>
        <v>0</v>
      </c>
      <c r="AG94" s="53">
        <f t="shared" si="6"/>
        <v>0</v>
      </c>
      <c r="AH94" s="53">
        <f t="shared" si="6"/>
        <v>0</v>
      </c>
      <c r="AI94" s="53">
        <f t="shared" si="6"/>
        <v>0</v>
      </c>
      <c r="AJ94" s="53">
        <f t="shared" si="6"/>
        <v>1</v>
      </c>
      <c r="AK94" s="53">
        <f t="shared" si="6"/>
        <v>1</v>
      </c>
      <c r="AL94" s="53">
        <f t="shared" si="6"/>
        <v>1</v>
      </c>
      <c r="AM94" s="53">
        <f t="shared" si="6"/>
        <v>1</v>
      </c>
      <c r="AN94" s="53">
        <f t="shared" si="7"/>
        <v>1</v>
      </c>
      <c r="AO94" s="53">
        <f t="shared" si="7"/>
        <v>1</v>
      </c>
      <c r="AP94" s="53">
        <f t="shared" si="7"/>
        <v>1</v>
      </c>
      <c r="AQ94" s="53">
        <f t="shared" si="7"/>
        <v>1</v>
      </c>
      <c r="AR94" s="53">
        <f t="shared" si="7"/>
        <v>0</v>
      </c>
      <c r="AS94" s="53">
        <f t="shared" si="7"/>
        <v>0</v>
      </c>
      <c r="AT94" s="53">
        <f t="shared" si="7"/>
        <v>0</v>
      </c>
      <c r="AU94" s="53">
        <f t="shared" si="7"/>
        <v>0</v>
      </c>
      <c r="AV94" s="53">
        <f t="shared" si="7"/>
        <v>1</v>
      </c>
      <c r="AW94" s="53">
        <f t="shared" si="7"/>
        <v>1</v>
      </c>
      <c r="AX94" s="53">
        <f t="shared" si="7"/>
        <v>1</v>
      </c>
      <c r="AY94" s="53">
        <f t="shared" si="7"/>
        <v>1</v>
      </c>
      <c r="AZ94" s="53">
        <f t="shared" si="7"/>
        <v>1</v>
      </c>
      <c r="BA94" s="53">
        <f t="shared" si="7"/>
        <v>1</v>
      </c>
      <c r="BB94" s="53">
        <f t="shared" si="7"/>
        <v>1</v>
      </c>
      <c r="BC94" s="53">
        <f t="shared" si="7"/>
        <v>1</v>
      </c>
      <c r="BD94" s="170">
        <f t="shared" si="8"/>
        <v>1</v>
      </c>
      <c r="BE94" s="53">
        <f t="shared" si="8"/>
        <v>1</v>
      </c>
      <c r="BF94" s="53">
        <f t="shared" si="8"/>
        <v>1</v>
      </c>
      <c r="BG94" s="53">
        <f t="shared" si="8"/>
        <v>1</v>
      </c>
      <c r="BH94" s="53">
        <f t="shared" si="8"/>
        <v>0</v>
      </c>
      <c r="BI94" s="53">
        <f t="shared" si="8"/>
        <v>0</v>
      </c>
      <c r="BJ94" s="53">
        <f t="shared" si="8"/>
        <v>0</v>
      </c>
      <c r="BK94" s="53">
        <f t="shared" si="8"/>
        <v>0</v>
      </c>
      <c r="BL94" s="53">
        <f t="shared" si="8"/>
        <v>0</v>
      </c>
      <c r="BM94" s="53">
        <f t="shared" si="8"/>
        <v>0</v>
      </c>
      <c r="BN94" s="53">
        <f t="shared" si="8"/>
        <v>0</v>
      </c>
      <c r="BO94" s="53">
        <f t="shared" si="8"/>
        <v>0</v>
      </c>
      <c r="BP94" s="53">
        <f t="shared" si="9"/>
        <v>0</v>
      </c>
      <c r="BQ94" s="53">
        <f t="shared" si="9"/>
        <v>0</v>
      </c>
      <c r="BR94" s="53">
        <f t="shared" si="9"/>
        <v>0</v>
      </c>
      <c r="BS94" s="53">
        <f t="shared" si="9"/>
        <v>0</v>
      </c>
      <c r="BT94" s="53">
        <f t="shared" si="9"/>
        <v>0</v>
      </c>
      <c r="BU94" s="53">
        <f t="shared" si="9"/>
        <v>0</v>
      </c>
      <c r="BV94" s="53">
        <f t="shared" si="9"/>
        <v>0</v>
      </c>
      <c r="BW94" s="53">
        <f t="shared" si="9"/>
        <v>0</v>
      </c>
      <c r="BX94" s="53">
        <f t="shared" si="9"/>
        <v>0</v>
      </c>
      <c r="BY94" s="53">
        <f t="shared" si="9"/>
        <v>0</v>
      </c>
      <c r="BZ94" s="53">
        <f t="shared" si="9"/>
        <v>0</v>
      </c>
      <c r="CA94" s="53">
        <f t="shared" si="9"/>
        <v>0</v>
      </c>
    </row>
    <row r="95" spans="2:79" x14ac:dyDescent="0.35">
      <c r="B95" s="373">
        <v>37</v>
      </c>
      <c r="C95" s="374"/>
      <c r="D95" s="374"/>
      <c r="E95" s="374"/>
      <c r="F95" s="374"/>
      <c r="G95" s="375"/>
      <c r="H95" s="53">
        <f t="shared" si="5"/>
        <v>0</v>
      </c>
      <c r="I95" s="53">
        <f t="shared" si="5"/>
        <v>0</v>
      </c>
      <c r="J95" s="53">
        <f t="shared" si="5"/>
        <v>0</v>
      </c>
      <c r="K95" s="53">
        <f t="shared" si="5"/>
        <v>0</v>
      </c>
      <c r="L95" s="53">
        <f t="shared" si="5"/>
        <v>0</v>
      </c>
      <c r="M95" s="53">
        <f t="shared" si="5"/>
        <v>0</v>
      </c>
      <c r="N95" s="53">
        <f t="shared" si="5"/>
        <v>0</v>
      </c>
      <c r="O95" s="53">
        <f t="shared" si="5"/>
        <v>0</v>
      </c>
      <c r="P95" s="53">
        <f t="shared" si="5"/>
        <v>0</v>
      </c>
      <c r="Q95" s="53">
        <f t="shared" si="5"/>
        <v>0</v>
      </c>
      <c r="R95" s="53">
        <f t="shared" si="5"/>
        <v>0</v>
      </c>
      <c r="S95" s="53">
        <f t="shared" si="5"/>
        <v>0</v>
      </c>
      <c r="T95" s="53">
        <f t="shared" si="5"/>
        <v>0</v>
      </c>
      <c r="U95" s="53">
        <f t="shared" si="5"/>
        <v>0</v>
      </c>
      <c r="V95" s="53">
        <f t="shared" si="5"/>
        <v>0</v>
      </c>
      <c r="W95" s="53">
        <f t="shared" ref="R95:AG98" si="10">COUNTIF(W$5:W$65,$B95)</f>
        <v>0</v>
      </c>
      <c r="X95" s="53">
        <f t="shared" si="10"/>
        <v>0</v>
      </c>
      <c r="Y95" s="53">
        <f t="shared" si="10"/>
        <v>0</v>
      </c>
      <c r="Z95" s="53">
        <f t="shared" si="10"/>
        <v>0</v>
      </c>
      <c r="AA95" s="53">
        <f t="shared" si="10"/>
        <v>0</v>
      </c>
      <c r="AB95" s="53">
        <f t="shared" si="6"/>
        <v>0</v>
      </c>
      <c r="AC95" s="53">
        <f t="shared" si="6"/>
        <v>0</v>
      </c>
      <c r="AD95" s="53">
        <f t="shared" si="6"/>
        <v>0</v>
      </c>
      <c r="AE95" s="53">
        <f t="shared" si="6"/>
        <v>0</v>
      </c>
      <c r="AF95" s="53">
        <f t="shared" si="6"/>
        <v>0</v>
      </c>
      <c r="AG95" s="53">
        <f t="shared" si="6"/>
        <v>0</v>
      </c>
      <c r="AH95" s="53">
        <f t="shared" si="6"/>
        <v>0</v>
      </c>
      <c r="AI95" s="53">
        <f t="shared" si="6"/>
        <v>0</v>
      </c>
      <c r="AJ95" s="53">
        <f t="shared" si="6"/>
        <v>1</v>
      </c>
      <c r="AK95" s="53">
        <f t="shared" si="6"/>
        <v>1</v>
      </c>
      <c r="AL95" s="53">
        <f t="shared" si="6"/>
        <v>1</v>
      </c>
      <c r="AM95" s="53">
        <f t="shared" si="6"/>
        <v>1</v>
      </c>
      <c r="AN95" s="53">
        <f t="shared" si="7"/>
        <v>1</v>
      </c>
      <c r="AO95" s="53">
        <f t="shared" si="7"/>
        <v>1</v>
      </c>
      <c r="AP95" s="53">
        <f t="shared" si="7"/>
        <v>1</v>
      </c>
      <c r="AQ95" s="53">
        <f t="shared" si="7"/>
        <v>1</v>
      </c>
      <c r="AR95" s="53">
        <f t="shared" si="7"/>
        <v>0</v>
      </c>
      <c r="AS95" s="53">
        <f t="shared" si="7"/>
        <v>0</v>
      </c>
      <c r="AT95" s="53">
        <f t="shared" si="7"/>
        <v>0</v>
      </c>
      <c r="AU95" s="53">
        <f t="shared" si="7"/>
        <v>0</v>
      </c>
      <c r="AV95" s="53">
        <f t="shared" si="7"/>
        <v>1</v>
      </c>
      <c r="AW95" s="53">
        <f t="shared" si="7"/>
        <v>1</v>
      </c>
      <c r="AX95" s="53">
        <f t="shared" si="7"/>
        <v>1</v>
      </c>
      <c r="AY95" s="53">
        <f t="shared" si="7"/>
        <v>1</v>
      </c>
      <c r="AZ95" s="53">
        <f t="shared" si="7"/>
        <v>1</v>
      </c>
      <c r="BA95" s="53">
        <f t="shared" si="7"/>
        <v>1</v>
      </c>
      <c r="BB95" s="53">
        <f t="shared" si="7"/>
        <v>1</v>
      </c>
      <c r="BC95" s="53">
        <f t="shared" ref="BC95:BE95" si="11">COUNTIF(BC$5:BC$65,$B95)</f>
        <v>1</v>
      </c>
      <c r="BD95" s="170">
        <f t="shared" si="11"/>
        <v>1</v>
      </c>
      <c r="BE95" s="53">
        <f t="shared" si="11"/>
        <v>1</v>
      </c>
      <c r="BF95" s="53">
        <f t="shared" si="8"/>
        <v>1</v>
      </c>
      <c r="BG95" s="53">
        <f t="shared" si="8"/>
        <v>1</v>
      </c>
      <c r="BH95" s="53">
        <f t="shared" si="8"/>
        <v>0</v>
      </c>
      <c r="BI95" s="53">
        <f t="shared" si="8"/>
        <v>0</v>
      </c>
      <c r="BJ95" s="53">
        <f t="shared" si="8"/>
        <v>0</v>
      </c>
      <c r="BK95" s="53">
        <f t="shared" si="8"/>
        <v>0</v>
      </c>
      <c r="BL95" s="53">
        <f t="shared" si="8"/>
        <v>0</v>
      </c>
      <c r="BM95" s="53">
        <f t="shared" si="8"/>
        <v>0</v>
      </c>
      <c r="BN95" s="53">
        <f t="shared" si="8"/>
        <v>0</v>
      </c>
      <c r="BO95" s="53">
        <f t="shared" si="8"/>
        <v>0</v>
      </c>
      <c r="BP95" s="53">
        <f t="shared" si="9"/>
        <v>0</v>
      </c>
      <c r="BQ95" s="53">
        <f t="shared" si="9"/>
        <v>0</v>
      </c>
      <c r="BR95" s="53">
        <f t="shared" si="9"/>
        <v>0</v>
      </c>
      <c r="BS95" s="53">
        <f t="shared" si="9"/>
        <v>0</v>
      </c>
      <c r="BT95" s="53">
        <f t="shared" si="9"/>
        <v>0</v>
      </c>
      <c r="BU95" s="53">
        <f t="shared" si="9"/>
        <v>0</v>
      </c>
      <c r="BV95" s="53">
        <f t="shared" si="9"/>
        <v>0</v>
      </c>
      <c r="BW95" s="53">
        <f t="shared" si="9"/>
        <v>0</v>
      </c>
      <c r="BX95" s="53">
        <f t="shared" si="9"/>
        <v>0</v>
      </c>
      <c r="BY95" s="53">
        <f t="shared" si="9"/>
        <v>0</v>
      </c>
      <c r="BZ95" s="53">
        <f t="shared" si="9"/>
        <v>0</v>
      </c>
      <c r="CA95" s="53">
        <f t="shared" si="9"/>
        <v>0</v>
      </c>
    </row>
    <row r="96" spans="2:79" x14ac:dyDescent="0.35">
      <c r="B96" s="373">
        <v>36</v>
      </c>
      <c r="C96" s="374"/>
      <c r="D96" s="374"/>
      <c r="E96" s="374"/>
      <c r="F96" s="374"/>
      <c r="G96" s="375"/>
      <c r="H96" s="53">
        <f t="shared" ref="H96:Q98" si="12">COUNTIF(H$5:H$65,$B96)</f>
        <v>0</v>
      </c>
      <c r="I96" s="53">
        <f t="shared" si="12"/>
        <v>0</v>
      </c>
      <c r="J96" s="53">
        <f t="shared" si="12"/>
        <v>0</v>
      </c>
      <c r="K96" s="53">
        <f t="shared" si="12"/>
        <v>0</v>
      </c>
      <c r="L96" s="53">
        <f t="shared" si="12"/>
        <v>0</v>
      </c>
      <c r="M96" s="53">
        <f t="shared" si="12"/>
        <v>0</v>
      </c>
      <c r="N96" s="53">
        <f t="shared" si="12"/>
        <v>0</v>
      </c>
      <c r="O96" s="53">
        <f t="shared" si="12"/>
        <v>0</v>
      </c>
      <c r="P96" s="53">
        <f t="shared" si="12"/>
        <v>0</v>
      </c>
      <c r="Q96" s="53">
        <f t="shared" si="12"/>
        <v>0</v>
      </c>
      <c r="R96" s="53">
        <f t="shared" si="10"/>
        <v>0</v>
      </c>
      <c r="S96" s="53">
        <f t="shared" si="10"/>
        <v>0</v>
      </c>
      <c r="T96" s="53">
        <f t="shared" si="10"/>
        <v>0</v>
      </c>
      <c r="U96" s="53">
        <f t="shared" si="10"/>
        <v>0</v>
      </c>
      <c r="V96" s="53">
        <f t="shared" si="10"/>
        <v>0</v>
      </c>
      <c r="W96" s="53">
        <f t="shared" si="10"/>
        <v>0</v>
      </c>
      <c r="X96" s="53">
        <f t="shared" si="10"/>
        <v>0</v>
      </c>
      <c r="Y96" s="53">
        <f t="shared" si="10"/>
        <v>0</v>
      </c>
      <c r="Z96" s="53">
        <f t="shared" si="10"/>
        <v>0</v>
      </c>
      <c r="AA96" s="53">
        <f t="shared" si="10"/>
        <v>0</v>
      </c>
      <c r="AB96" s="53">
        <f t="shared" si="10"/>
        <v>0</v>
      </c>
      <c r="AC96" s="53">
        <f t="shared" si="10"/>
        <v>0</v>
      </c>
      <c r="AD96" s="53">
        <f t="shared" si="10"/>
        <v>0</v>
      </c>
      <c r="AE96" s="53">
        <f t="shared" si="10"/>
        <v>0</v>
      </c>
      <c r="AF96" s="53">
        <f t="shared" si="10"/>
        <v>0</v>
      </c>
      <c r="AG96" s="53">
        <f t="shared" si="10"/>
        <v>0</v>
      </c>
      <c r="AH96" s="53">
        <f t="shared" ref="AH96:AW98" si="13">COUNTIF(AH$5:AH$65,$B96)</f>
        <v>0</v>
      </c>
      <c r="AI96" s="53">
        <f t="shared" si="13"/>
        <v>0</v>
      </c>
      <c r="AJ96" s="53">
        <f t="shared" si="13"/>
        <v>0</v>
      </c>
      <c r="AK96" s="53">
        <f t="shared" si="13"/>
        <v>0</v>
      </c>
      <c r="AL96" s="53">
        <f t="shared" si="13"/>
        <v>0</v>
      </c>
      <c r="AM96" s="53">
        <f t="shared" si="13"/>
        <v>0</v>
      </c>
      <c r="AN96" s="53">
        <f t="shared" si="13"/>
        <v>0</v>
      </c>
      <c r="AO96" s="53">
        <f t="shared" si="13"/>
        <v>0</v>
      </c>
      <c r="AP96" s="53">
        <f t="shared" si="13"/>
        <v>0</v>
      </c>
      <c r="AQ96" s="53">
        <f t="shared" si="13"/>
        <v>0</v>
      </c>
      <c r="AR96" s="53">
        <f t="shared" si="13"/>
        <v>0</v>
      </c>
      <c r="AS96" s="53">
        <f t="shared" si="13"/>
        <v>0</v>
      </c>
      <c r="AT96" s="53">
        <f t="shared" si="13"/>
        <v>0</v>
      </c>
      <c r="AU96" s="53">
        <f t="shared" si="13"/>
        <v>0</v>
      </c>
      <c r="AV96" s="53">
        <f t="shared" si="13"/>
        <v>0</v>
      </c>
      <c r="AW96" s="53">
        <f t="shared" si="13"/>
        <v>0</v>
      </c>
      <c r="AX96" s="53">
        <f t="shared" ref="AX96:BM98" si="14">COUNTIF(AX$5:AX$65,$B96)</f>
        <v>0</v>
      </c>
      <c r="AY96" s="53">
        <f t="shared" si="14"/>
        <v>0</v>
      </c>
      <c r="AZ96" s="53">
        <f t="shared" si="14"/>
        <v>0</v>
      </c>
      <c r="BA96" s="53">
        <f t="shared" si="14"/>
        <v>0</v>
      </c>
      <c r="BB96" s="53">
        <f t="shared" si="14"/>
        <v>0</v>
      </c>
      <c r="BC96" s="53">
        <f t="shared" si="14"/>
        <v>0</v>
      </c>
      <c r="BD96" s="170">
        <f t="shared" si="14"/>
        <v>0</v>
      </c>
      <c r="BE96" s="53">
        <f t="shared" si="14"/>
        <v>0</v>
      </c>
      <c r="BF96" s="53">
        <f t="shared" si="14"/>
        <v>0</v>
      </c>
      <c r="BG96" s="53">
        <f t="shared" si="14"/>
        <v>0</v>
      </c>
      <c r="BH96" s="53">
        <f t="shared" si="14"/>
        <v>0</v>
      </c>
      <c r="BI96" s="53">
        <f t="shared" si="14"/>
        <v>0</v>
      </c>
      <c r="BJ96" s="53">
        <f t="shared" si="14"/>
        <v>0</v>
      </c>
      <c r="BK96" s="53">
        <f t="shared" si="14"/>
        <v>0</v>
      </c>
      <c r="BL96" s="53">
        <f t="shared" si="14"/>
        <v>0</v>
      </c>
      <c r="BM96" s="53">
        <f t="shared" si="14"/>
        <v>0</v>
      </c>
      <c r="BN96" s="53">
        <f t="shared" ref="BN96:CA98" si="15">COUNTIF(BN$5:BN$65,$B96)</f>
        <v>0</v>
      </c>
      <c r="BO96" s="53">
        <f t="shared" si="15"/>
        <v>0</v>
      </c>
      <c r="BP96" s="53">
        <f t="shared" si="15"/>
        <v>0</v>
      </c>
      <c r="BQ96" s="53">
        <f t="shared" si="15"/>
        <v>0</v>
      </c>
      <c r="BR96" s="53">
        <f t="shared" si="15"/>
        <v>0</v>
      </c>
      <c r="BS96" s="53">
        <f t="shared" si="15"/>
        <v>0</v>
      </c>
      <c r="BT96" s="53">
        <f t="shared" si="15"/>
        <v>0</v>
      </c>
      <c r="BU96" s="53">
        <f t="shared" si="15"/>
        <v>0</v>
      </c>
      <c r="BV96" s="53">
        <f t="shared" si="15"/>
        <v>0</v>
      </c>
      <c r="BW96" s="53">
        <f t="shared" si="15"/>
        <v>0</v>
      </c>
      <c r="BX96" s="53">
        <f t="shared" si="15"/>
        <v>0</v>
      </c>
      <c r="BY96" s="53">
        <f t="shared" si="15"/>
        <v>0</v>
      </c>
      <c r="BZ96" s="53">
        <f t="shared" si="15"/>
        <v>0</v>
      </c>
      <c r="CA96" s="53">
        <f t="shared" si="15"/>
        <v>0</v>
      </c>
    </row>
    <row r="97" spans="2:79" x14ac:dyDescent="0.35">
      <c r="B97" s="376" t="s">
        <v>26</v>
      </c>
      <c r="C97" s="377"/>
      <c r="D97" s="377"/>
      <c r="E97" s="377"/>
      <c r="F97" s="377"/>
      <c r="G97" s="378"/>
      <c r="H97" s="53">
        <f t="shared" si="12"/>
        <v>0</v>
      </c>
      <c r="I97" s="53">
        <f t="shared" si="12"/>
        <v>4</v>
      </c>
      <c r="J97" s="53">
        <f t="shared" si="12"/>
        <v>4</v>
      </c>
      <c r="K97" s="53">
        <f t="shared" si="12"/>
        <v>4</v>
      </c>
      <c r="L97" s="53">
        <f t="shared" si="12"/>
        <v>4</v>
      </c>
      <c r="M97" s="53">
        <f t="shared" si="12"/>
        <v>4</v>
      </c>
      <c r="N97" s="53">
        <f t="shared" si="12"/>
        <v>9</v>
      </c>
      <c r="O97" s="53">
        <f t="shared" si="12"/>
        <v>9</v>
      </c>
      <c r="P97" s="53">
        <f t="shared" si="12"/>
        <v>9</v>
      </c>
      <c r="Q97" s="53">
        <f t="shared" si="12"/>
        <v>9</v>
      </c>
      <c r="R97" s="53">
        <f t="shared" si="10"/>
        <v>9</v>
      </c>
      <c r="S97" s="53">
        <f t="shared" si="10"/>
        <v>9</v>
      </c>
      <c r="T97" s="53">
        <f t="shared" si="10"/>
        <v>12</v>
      </c>
      <c r="U97" s="53">
        <f t="shared" si="10"/>
        <v>12</v>
      </c>
      <c r="V97" s="53">
        <f t="shared" si="10"/>
        <v>12</v>
      </c>
      <c r="W97" s="53">
        <f t="shared" si="10"/>
        <v>19</v>
      </c>
      <c r="X97" s="53">
        <f t="shared" si="10"/>
        <v>14</v>
      </c>
      <c r="Y97" s="53">
        <f t="shared" si="10"/>
        <v>14</v>
      </c>
      <c r="Z97" s="53">
        <f t="shared" si="10"/>
        <v>14</v>
      </c>
      <c r="AA97" s="53">
        <f t="shared" si="10"/>
        <v>19</v>
      </c>
      <c r="AB97" s="53">
        <f t="shared" si="10"/>
        <v>13</v>
      </c>
      <c r="AC97" s="53">
        <f t="shared" si="10"/>
        <v>13</v>
      </c>
      <c r="AD97" s="53">
        <f t="shared" si="10"/>
        <v>13</v>
      </c>
      <c r="AE97" s="53">
        <f t="shared" si="10"/>
        <v>18</v>
      </c>
      <c r="AF97" s="53">
        <f t="shared" si="10"/>
        <v>17</v>
      </c>
      <c r="AG97" s="53">
        <f t="shared" si="10"/>
        <v>21</v>
      </c>
      <c r="AH97" s="53">
        <f t="shared" si="13"/>
        <v>21</v>
      </c>
      <c r="AI97" s="53">
        <f t="shared" si="13"/>
        <v>20</v>
      </c>
      <c r="AJ97" s="53">
        <f t="shared" si="13"/>
        <v>19</v>
      </c>
      <c r="AK97" s="53">
        <f t="shared" si="13"/>
        <v>19</v>
      </c>
      <c r="AL97" s="53">
        <f t="shared" si="13"/>
        <v>19</v>
      </c>
      <c r="AM97" s="53">
        <f t="shared" si="13"/>
        <v>26</v>
      </c>
      <c r="AN97" s="53">
        <f t="shared" si="13"/>
        <v>21</v>
      </c>
      <c r="AO97" s="53">
        <f t="shared" si="13"/>
        <v>25</v>
      </c>
      <c r="AP97" s="53">
        <f t="shared" si="13"/>
        <v>25</v>
      </c>
      <c r="AQ97" s="53">
        <f t="shared" si="13"/>
        <v>21</v>
      </c>
      <c r="AR97" s="53">
        <f t="shared" si="13"/>
        <v>11</v>
      </c>
      <c r="AS97" s="53">
        <f t="shared" si="13"/>
        <v>12</v>
      </c>
      <c r="AT97" s="53">
        <f t="shared" si="13"/>
        <v>12</v>
      </c>
      <c r="AU97" s="53">
        <f t="shared" si="13"/>
        <v>27</v>
      </c>
      <c r="AV97" s="53">
        <f t="shared" si="13"/>
        <v>6</v>
      </c>
      <c r="AW97" s="53">
        <f t="shared" si="13"/>
        <v>12</v>
      </c>
      <c r="AX97" s="53">
        <f t="shared" si="14"/>
        <v>12</v>
      </c>
      <c r="AY97" s="53">
        <f t="shared" si="14"/>
        <v>14</v>
      </c>
      <c r="AZ97" s="53">
        <f t="shared" si="14"/>
        <v>8</v>
      </c>
      <c r="BA97" s="53">
        <f t="shared" si="14"/>
        <v>8</v>
      </c>
      <c r="BB97" s="53">
        <f t="shared" si="14"/>
        <v>8</v>
      </c>
      <c r="BC97" s="53">
        <f t="shared" si="14"/>
        <v>8</v>
      </c>
      <c r="BD97" s="170">
        <f t="shared" si="14"/>
        <v>8</v>
      </c>
      <c r="BE97" s="53">
        <f t="shared" si="14"/>
        <v>8</v>
      </c>
      <c r="BF97" s="53">
        <f t="shared" si="14"/>
        <v>8</v>
      </c>
      <c r="BG97" s="53">
        <f t="shared" si="14"/>
        <v>8</v>
      </c>
      <c r="BH97" s="53">
        <f t="shared" si="14"/>
        <v>0</v>
      </c>
      <c r="BI97" s="53">
        <f t="shared" si="14"/>
        <v>0</v>
      </c>
      <c r="BJ97" s="53">
        <f t="shared" si="14"/>
        <v>0</v>
      </c>
      <c r="BK97" s="53">
        <f t="shared" si="14"/>
        <v>11</v>
      </c>
      <c r="BL97" s="53">
        <f t="shared" si="14"/>
        <v>11</v>
      </c>
      <c r="BM97" s="53">
        <f t="shared" si="14"/>
        <v>11</v>
      </c>
      <c r="BN97" s="53">
        <f t="shared" si="15"/>
        <v>11</v>
      </c>
      <c r="BO97" s="53">
        <f t="shared" si="15"/>
        <v>0</v>
      </c>
      <c r="BP97" s="53">
        <f t="shared" si="15"/>
        <v>0</v>
      </c>
      <c r="BQ97" s="53">
        <f t="shared" si="15"/>
        <v>0</v>
      </c>
      <c r="BR97" s="53">
        <f t="shared" si="15"/>
        <v>0</v>
      </c>
      <c r="BS97" s="53">
        <f t="shared" si="15"/>
        <v>0</v>
      </c>
      <c r="BT97" s="53">
        <f t="shared" si="15"/>
        <v>0</v>
      </c>
      <c r="BU97" s="53">
        <f t="shared" si="15"/>
        <v>0</v>
      </c>
      <c r="BV97" s="53">
        <f t="shared" si="15"/>
        <v>0</v>
      </c>
      <c r="BW97" s="53">
        <f t="shared" si="15"/>
        <v>0</v>
      </c>
      <c r="BX97" s="53">
        <f t="shared" si="15"/>
        <v>0</v>
      </c>
      <c r="BY97" s="53">
        <f t="shared" si="15"/>
        <v>0</v>
      </c>
      <c r="BZ97" s="53">
        <f t="shared" si="15"/>
        <v>0</v>
      </c>
      <c r="CA97" s="53">
        <f t="shared" si="15"/>
        <v>0</v>
      </c>
    </row>
    <row r="98" spans="2:79" x14ac:dyDescent="0.35">
      <c r="B98" s="379" t="s">
        <v>27</v>
      </c>
      <c r="C98" s="380"/>
      <c r="D98" s="380"/>
      <c r="E98" s="380"/>
      <c r="F98" s="380"/>
      <c r="G98" s="381"/>
      <c r="H98" s="53">
        <f t="shared" si="12"/>
        <v>0</v>
      </c>
      <c r="I98" s="53">
        <f t="shared" si="12"/>
        <v>0</v>
      </c>
      <c r="J98" s="53">
        <f t="shared" si="12"/>
        <v>0</v>
      </c>
      <c r="K98" s="53">
        <f t="shared" si="12"/>
        <v>0</v>
      </c>
      <c r="L98" s="53">
        <f t="shared" si="12"/>
        <v>0</v>
      </c>
      <c r="M98" s="53">
        <f t="shared" si="12"/>
        <v>0</v>
      </c>
      <c r="N98" s="53">
        <f t="shared" si="12"/>
        <v>0</v>
      </c>
      <c r="O98" s="53">
        <f t="shared" si="12"/>
        <v>0</v>
      </c>
      <c r="P98" s="53">
        <f t="shared" si="12"/>
        <v>0</v>
      </c>
      <c r="Q98" s="53">
        <f t="shared" si="12"/>
        <v>0</v>
      </c>
      <c r="R98" s="53">
        <f t="shared" si="10"/>
        <v>0</v>
      </c>
      <c r="S98" s="53">
        <f t="shared" si="10"/>
        <v>0</v>
      </c>
      <c r="T98" s="53">
        <f t="shared" si="10"/>
        <v>0</v>
      </c>
      <c r="U98" s="53">
        <f t="shared" si="10"/>
        <v>0</v>
      </c>
      <c r="V98" s="53">
        <f t="shared" si="10"/>
        <v>0</v>
      </c>
      <c r="W98" s="53">
        <f t="shared" si="10"/>
        <v>0</v>
      </c>
      <c r="X98" s="53">
        <f t="shared" si="10"/>
        <v>0</v>
      </c>
      <c r="Y98" s="53">
        <f t="shared" si="10"/>
        <v>0</v>
      </c>
      <c r="Z98" s="53">
        <f t="shared" si="10"/>
        <v>0</v>
      </c>
      <c r="AA98" s="53">
        <f t="shared" si="10"/>
        <v>0</v>
      </c>
      <c r="AB98" s="53">
        <f t="shared" si="10"/>
        <v>0</v>
      </c>
      <c r="AC98" s="53">
        <f t="shared" si="10"/>
        <v>0</v>
      </c>
      <c r="AD98" s="53">
        <f t="shared" si="10"/>
        <v>0</v>
      </c>
      <c r="AE98" s="53">
        <f t="shared" si="10"/>
        <v>0</v>
      </c>
      <c r="AF98" s="53">
        <f t="shared" si="10"/>
        <v>0</v>
      </c>
      <c r="AG98" s="53">
        <f t="shared" si="10"/>
        <v>0</v>
      </c>
      <c r="AH98" s="53">
        <f t="shared" si="13"/>
        <v>0</v>
      </c>
      <c r="AI98" s="53">
        <f t="shared" si="13"/>
        <v>0</v>
      </c>
      <c r="AJ98" s="53">
        <f t="shared" si="13"/>
        <v>0</v>
      </c>
      <c r="AK98" s="53">
        <f t="shared" si="13"/>
        <v>0</v>
      </c>
      <c r="AL98" s="53">
        <f t="shared" si="13"/>
        <v>0</v>
      </c>
      <c r="AM98" s="53">
        <f t="shared" si="13"/>
        <v>0</v>
      </c>
      <c r="AN98" s="53">
        <f t="shared" si="13"/>
        <v>0</v>
      </c>
      <c r="AO98" s="53">
        <f t="shared" si="13"/>
        <v>0</v>
      </c>
      <c r="AP98" s="53">
        <f t="shared" si="13"/>
        <v>0</v>
      </c>
      <c r="AQ98" s="53">
        <f t="shared" si="13"/>
        <v>0</v>
      </c>
      <c r="AR98" s="53">
        <f t="shared" si="13"/>
        <v>0</v>
      </c>
      <c r="AS98" s="53">
        <f t="shared" si="13"/>
        <v>0</v>
      </c>
      <c r="AT98" s="53">
        <f t="shared" si="13"/>
        <v>0</v>
      </c>
      <c r="AU98" s="53">
        <f t="shared" si="13"/>
        <v>0</v>
      </c>
      <c r="AV98" s="53">
        <f t="shared" si="13"/>
        <v>0</v>
      </c>
      <c r="AW98" s="53">
        <f t="shared" si="13"/>
        <v>0</v>
      </c>
      <c r="AX98" s="53">
        <f t="shared" si="14"/>
        <v>0</v>
      </c>
      <c r="AY98" s="53">
        <f t="shared" si="14"/>
        <v>0</v>
      </c>
      <c r="AZ98" s="53">
        <f t="shared" si="14"/>
        <v>0</v>
      </c>
      <c r="BA98" s="53">
        <f t="shared" si="14"/>
        <v>0</v>
      </c>
      <c r="BB98" s="53">
        <f t="shared" si="14"/>
        <v>0</v>
      </c>
      <c r="BC98" s="53">
        <f t="shared" si="14"/>
        <v>0</v>
      </c>
      <c r="BD98" s="170">
        <f t="shared" si="14"/>
        <v>0</v>
      </c>
      <c r="BE98" s="53">
        <f t="shared" si="14"/>
        <v>0</v>
      </c>
      <c r="BF98" s="53">
        <f t="shared" si="14"/>
        <v>0</v>
      </c>
      <c r="BG98" s="53">
        <f t="shared" si="14"/>
        <v>0</v>
      </c>
      <c r="BH98" s="53">
        <f t="shared" si="14"/>
        <v>0</v>
      </c>
      <c r="BI98" s="53">
        <f t="shared" si="14"/>
        <v>0</v>
      </c>
      <c r="BJ98" s="53">
        <f t="shared" si="14"/>
        <v>0</v>
      </c>
      <c r="BK98" s="53">
        <f t="shared" si="14"/>
        <v>0</v>
      </c>
      <c r="BL98" s="53">
        <f t="shared" si="14"/>
        <v>0</v>
      </c>
      <c r="BM98" s="53">
        <f t="shared" si="14"/>
        <v>0</v>
      </c>
      <c r="BN98" s="53">
        <f t="shared" si="15"/>
        <v>0</v>
      </c>
      <c r="BO98" s="53">
        <f t="shared" si="15"/>
        <v>0</v>
      </c>
      <c r="BP98" s="53">
        <f t="shared" si="15"/>
        <v>0</v>
      </c>
      <c r="BQ98" s="53">
        <f t="shared" si="15"/>
        <v>0</v>
      </c>
      <c r="BR98" s="53">
        <f t="shared" si="15"/>
        <v>0</v>
      </c>
      <c r="BS98" s="53">
        <f t="shared" si="15"/>
        <v>0</v>
      </c>
      <c r="BT98" s="53">
        <f t="shared" si="15"/>
        <v>0</v>
      </c>
      <c r="BU98" s="53">
        <f t="shared" si="15"/>
        <v>0</v>
      </c>
      <c r="BV98" s="53">
        <f t="shared" si="15"/>
        <v>0</v>
      </c>
      <c r="BW98" s="53">
        <f t="shared" si="15"/>
        <v>0</v>
      </c>
      <c r="BX98" s="53">
        <f t="shared" si="15"/>
        <v>0</v>
      </c>
      <c r="BY98" s="53">
        <f t="shared" si="15"/>
        <v>0</v>
      </c>
      <c r="BZ98" s="53">
        <f t="shared" si="15"/>
        <v>0</v>
      </c>
      <c r="CA98" s="53">
        <f t="shared" si="15"/>
        <v>0</v>
      </c>
    </row>
    <row r="100" spans="2:79" x14ac:dyDescent="0.35">
      <c r="E100" s="326"/>
      <c r="F100" s="326"/>
    </row>
    <row r="101" spans="2:79" x14ac:dyDescent="0.35">
      <c r="E101" s="326"/>
      <c r="F101" s="326"/>
    </row>
    <row r="102" spans="2:79" x14ac:dyDescent="0.35">
      <c r="E102" s="326"/>
      <c r="F102" s="326"/>
    </row>
    <row r="103" spans="2:79" x14ac:dyDescent="0.35">
      <c r="E103" s="326"/>
      <c r="F103" s="326"/>
    </row>
    <row r="104" spans="2:79" x14ac:dyDescent="0.35">
      <c r="E104" s="326"/>
      <c r="F104" s="326"/>
    </row>
    <row r="105" spans="2:79" x14ac:dyDescent="0.35">
      <c r="E105" s="326"/>
      <c r="F105" s="326"/>
    </row>
    <row r="106" spans="2:79" x14ac:dyDescent="0.35">
      <c r="E106" s="326"/>
      <c r="F106" s="326"/>
    </row>
    <row r="107" spans="2:79" x14ac:dyDescent="0.35">
      <c r="E107" s="326"/>
      <c r="F107" s="326"/>
    </row>
    <row r="108" spans="2:79" x14ac:dyDescent="0.35">
      <c r="E108" s="326"/>
      <c r="F108" s="326"/>
    </row>
    <row r="109" spans="2:79" x14ac:dyDescent="0.35">
      <c r="E109" s="326"/>
      <c r="F109" s="326"/>
    </row>
  </sheetData>
  <mergeCells count="347">
    <mergeCell ref="AA2:AQ2"/>
    <mergeCell ref="AV2:BB2"/>
    <mergeCell ref="BD2:BJ2"/>
    <mergeCell ref="CZ2:DB2"/>
    <mergeCell ref="DC2:DG2"/>
    <mergeCell ref="CF3:CM3"/>
    <mergeCell ref="CZ3:DB3"/>
    <mergeCell ref="DC3:DG3"/>
    <mergeCell ref="B1:F3"/>
    <mergeCell ref="G1:H1"/>
    <mergeCell ref="J1:K1"/>
    <mergeCell ref="M1:N1"/>
    <mergeCell ref="P1:Q1"/>
    <mergeCell ref="G2:H2"/>
    <mergeCell ref="J2:N2"/>
    <mergeCell ref="P2:S2"/>
    <mergeCell ref="AB4:AE4"/>
    <mergeCell ref="AF4:AI4"/>
    <mergeCell ref="AJ4:AM4"/>
    <mergeCell ref="AN4:AQ4"/>
    <mergeCell ref="AR4:AU4"/>
    <mergeCell ref="AV4:AY4"/>
    <mergeCell ref="E4:F4"/>
    <mergeCell ref="H4:K4"/>
    <mergeCell ref="L4:O4"/>
    <mergeCell ref="P4:S4"/>
    <mergeCell ref="T4:W4"/>
    <mergeCell ref="X4:AA4"/>
    <mergeCell ref="BX4:CA4"/>
    <mergeCell ref="CB4:CE4"/>
    <mergeCell ref="CF4:CI4"/>
    <mergeCell ref="CJ4:CM4"/>
    <mergeCell ref="CF5:CI5"/>
    <mergeCell ref="CJ5:CM5"/>
    <mergeCell ref="AZ4:BC4"/>
    <mergeCell ref="BD4:BG4"/>
    <mergeCell ref="BH4:BK4"/>
    <mergeCell ref="BL4:BO4"/>
    <mergeCell ref="BP4:BS4"/>
    <mergeCell ref="BT4:BW4"/>
    <mergeCell ref="CF8:CI8"/>
    <mergeCell ref="CJ8:CM8"/>
    <mergeCell ref="CN8:CS8"/>
    <mergeCell ref="CF9:CI9"/>
    <mergeCell ref="CJ9:CM9"/>
    <mergeCell ref="CN9:CS9"/>
    <mergeCell ref="CN5:CS5"/>
    <mergeCell ref="CF6:CI6"/>
    <mergeCell ref="CJ6:CM6"/>
    <mergeCell ref="CN6:CS6"/>
    <mergeCell ref="CF7:CI7"/>
    <mergeCell ref="CJ7:CM7"/>
    <mergeCell ref="CN7:CS7"/>
    <mergeCell ref="CF12:CI12"/>
    <mergeCell ref="CJ12:CM12"/>
    <mergeCell ref="CN12:CS12"/>
    <mergeCell ref="CF13:CI13"/>
    <mergeCell ref="CJ13:CM13"/>
    <mergeCell ref="CN13:CS13"/>
    <mergeCell ref="CF10:CI10"/>
    <mergeCell ref="CJ10:CM10"/>
    <mergeCell ref="CN10:CS10"/>
    <mergeCell ref="CF11:CI11"/>
    <mergeCell ref="CJ11:CM11"/>
    <mergeCell ref="CN11:CS11"/>
    <mergeCell ref="CF16:CI16"/>
    <mergeCell ref="CJ16:CM16"/>
    <mergeCell ref="CN16:CS16"/>
    <mergeCell ref="CF17:CI17"/>
    <mergeCell ref="CJ17:CM17"/>
    <mergeCell ref="CN17:CS17"/>
    <mergeCell ref="CF14:CI14"/>
    <mergeCell ref="CJ14:CM14"/>
    <mergeCell ref="CN14:CS14"/>
    <mergeCell ref="CF15:CI15"/>
    <mergeCell ref="CJ15:CM15"/>
    <mergeCell ref="CN15:CS15"/>
    <mergeCell ref="CF20:CI20"/>
    <mergeCell ref="CJ20:CM20"/>
    <mergeCell ref="CN20:CS20"/>
    <mergeCell ref="CF21:CI21"/>
    <mergeCell ref="CJ21:CM21"/>
    <mergeCell ref="CN21:CS21"/>
    <mergeCell ref="CF18:CI18"/>
    <mergeCell ref="CJ18:CM18"/>
    <mergeCell ref="CN18:CS18"/>
    <mergeCell ref="CF19:CI19"/>
    <mergeCell ref="CJ19:CM19"/>
    <mergeCell ref="CN19:CS19"/>
    <mergeCell ref="CF24:CI24"/>
    <mergeCell ref="CJ24:CM24"/>
    <mergeCell ref="CN24:CS24"/>
    <mergeCell ref="CF25:CI25"/>
    <mergeCell ref="CJ25:CM25"/>
    <mergeCell ref="CN25:CS25"/>
    <mergeCell ref="CF22:CI22"/>
    <mergeCell ref="CJ22:CM22"/>
    <mergeCell ref="CN22:CS22"/>
    <mergeCell ref="CF23:CI23"/>
    <mergeCell ref="CJ23:CM23"/>
    <mergeCell ref="CN23:CS23"/>
    <mergeCell ref="CF28:CI28"/>
    <mergeCell ref="CJ28:CM28"/>
    <mergeCell ref="CN28:CS28"/>
    <mergeCell ref="CF29:CI29"/>
    <mergeCell ref="CJ29:CM29"/>
    <mergeCell ref="CN29:CS29"/>
    <mergeCell ref="CF26:CI26"/>
    <mergeCell ref="CJ26:CM26"/>
    <mergeCell ref="CN26:CS26"/>
    <mergeCell ref="CF27:CI27"/>
    <mergeCell ref="CJ27:CM27"/>
    <mergeCell ref="CN27:CS27"/>
    <mergeCell ref="CF32:CI32"/>
    <mergeCell ref="CJ32:CM32"/>
    <mergeCell ref="CN32:CS32"/>
    <mergeCell ref="CF33:CI33"/>
    <mergeCell ref="CJ33:CM33"/>
    <mergeCell ref="CN33:CS33"/>
    <mergeCell ref="CF30:CI30"/>
    <mergeCell ref="CJ30:CM30"/>
    <mergeCell ref="CN30:CS30"/>
    <mergeCell ref="CF31:CI31"/>
    <mergeCell ref="CJ31:CM31"/>
    <mergeCell ref="CN31:CS31"/>
    <mergeCell ref="CF36:CI36"/>
    <mergeCell ref="CJ36:CM36"/>
    <mergeCell ref="CN36:CS36"/>
    <mergeCell ref="CF37:CI37"/>
    <mergeCell ref="CJ37:CM37"/>
    <mergeCell ref="CN37:CS37"/>
    <mergeCell ref="CF34:CI34"/>
    <mergeCell ref="CJ34:CM34"/>
    <mergeCell ref="CN34:CS34"/>
    <mergeCell ref="CF35:CI35"/>
    <mergeCell ref="CJ35:CM35"/>
    <mergeCell ref="CN35:CS35"/>
    <mergeCell ref="CF40:CI40"/>
    <mergeCell ref="CJ40:CM40"/>
    <mergeCell ref="CN40:CS40"/>
    <mergeCell ref="CF41:CI41"/>
    <mergeCell ref="CJ41:CM41"/>
    <mergeCell ref="CN41:CS41"/>
    <mergeCell ref="CF38:CI38"/>
    <mergeCell ref="CJ38:CM38"/>
    <mergeCell ref="CN38:CS38"/>
    <mergeCell ref="CF39:CI39"/>
    <mergeCell ref="CJ39:CM39"/>
    <mergeCell ref="CN39:CS39"/>
    <mergeCell ref="CF44:CI44"/>
    <mergeCell ref="CJ44:CM44"/>
    <mergeCell ref="CN44:CS44"/>
    <mergeCell ref="CF45:CI45"/>
    <mergeCell ref="CJ45:CM45"/>
    <mergeCell ref="CN45:CS45"/>
    <mergeCell ref="CF42:CI42"/>
    <mergeCell ref="CJ42:CM42"/>
    <mergeCell ref="CN42:CS42"/>
    <mergeCell ref="CF43:CI43"/>
    <mergeCell ref="CJ43:CM43"/>
    <mergeCell ref="CN43:CS43"/>
    <mergeCell ref="CF48:CI48"/>
    <mergeCell ref="CJ48:CM48"/>
    <mergeCell ref="CN48:CS48"/>
    <mergeCell ref="CF49:CI49"/>
    <mergeCell ref="CJ49:CM49"/>
    <mergeCell ref="CN49:CS49"/>
    <mergeCell ref="CF46:CI46"/>
    <mergeCell ref="CJ46:CM46"/>
    <mergeCell ref="CN46:CS46"/>
    <mergeCell ref="CF47:CI47"/>
    <mergeCell ref="CJ47:CM47"/>
    <mergeCell ref="CN47:CS47"/>
    <mergeCell ref="CF52:CI52"/>
    <mergeCell ref="CJ52:CM52"/>
    <mergeCell ref="CN52:CS52"/>
    <mergeCell ref="CF53:CI53"/>
    <mergeCell ref="CJ53:CM53"/>
    <mergeCell ref="CN53:CS53"/>
    <mergeCell ref="CF50:CI50"/>
    <mergeCell ref="CJ50:CM50"/>
    <mergeCell ref="CN50:CS50"/>
    <mergeCell ref="CF51:CI51"/>
    <mergeCell ref="CJ51:CM51"/>
    <mergeCell ref="CN51:CS51"/>
    <mergeCell ref="CF56:CI56"/>
    <mergeCell ref="CJ56:CM56"/>
    <mergeCell ref="CN56:CS56"/>
    <mergeCell ref="CF57:CI57"/>
    <mergeCell ref="CJ57:CM57"/>
    <mergeCell ref="CN57:CS57"/>
    <mergeCell ref="CF54:CI54"/>
    <mergeCell ref="CJ54:CM54"/>
    <mergeCell ref="CN54:CS54"/>
    <mergeCell ref="CF55:CI55"/>
    <mergeCell ref="CJ55:CM55"/>
    <mergeCell ref="CN55:CS55"/>
    <mergeCell ref="E62:F62"/>
    <mergeCell ref="H62:K62"/>
    <mergeCell ref="L62:O62"/>
    <mergeCell ref="P62:S62"/>
    <mergeCell ref="T62:W62"/>
    <mergeCell ref="CF58:CI58"/>
    <mergeCell ref="CJ58:CM58"/>
    <mergeCell ref="CN58:CS58"/>
    <mergeCell ref="CF59:CI59"/>
    <mergeCell ref="CJ59:CM59"/>
    <mergeCell ref="CN59:CS59"/>
    <mergeCell ref="X62:AA62"/>
    <mergeCell ref="AB62:AE62"/>
    <mergeCell ref="AF62:AI62"/>
    <mergeCell ref="AJ62:AM62"/>
    <mergeCell ref="AN62:AQ62"/>
    <mergeCell ref="AR62:AU62"/>
    <mergeCell ref="CF60:CI60"/>
    <mergeCell ref="CJ60:CM60"/>
    <mergeCell ref="CN60:CS60"/>
    <mergeCell ref="CF61:CM61"/>
    <mergeCell ref="CN61:CS61"/>
    <mergeCell ref="BT62:BW62"/>
    <mergeCell ref="BX62:CA62"/>
    <mergeCell ref="CB62:CE62"/>
    <mergeCell ref="CF62:CI62"/>
    <mergeCell ref="CJ62:CM62"/>
    <mergeCell ref="CN62:CS62"/>
    <mergeCell ref="AV62:AY62"/>
    <mergeCell ref="AZ62:BC62"/>
    <mergeCell ref="BD62:BG62"/>
    <mergeCell ref="BH62:BK62"/>
    <mergeCell ref="BL62:BO62"/>
    <mergeCell ref="BP62:BS62"/>
    <mergeCell ref="CF65:CI65"/>
    <mergeCell ref="CJ65:CM65"/>
    <mergeCell ref="CN65:CS65"/>
    <mergeCell ref="CF66:CI66"/>
    <mergeCell ref="CJ66:CM66"/>
    <mergeCell ref="CN66:CS66"/>
    <mergeCell ref="CF63:CI63"/>
    <mergeCell ref="CJ63:CM63"/>
    <mergeCell ref="CN63:CS63"/>
    <mergeCell ref="CF64:CI64"/>
    <mergeCell ref="CJ64:CM64"/>
    <mergeCell ref="CN64:CS64"/>
    <mergeCell ref="D68:G68"/>
    <mergeCell ref="I68:AE68"/>
    <mergeCell ref="AG68:BL68"/>
    <mergeCell ref="I69:AE69"/>
    <mergeCell ref="AG69:AL69"/>
    <mergeCell ref="AM69:AW69"/>
    <mergeCell ref="AX69:BC69"/>
    <mergeCell ref="BD69:BF69"/>
    <mergeCell ref="BG69:BI69"/>
    <mergeCell ref="BJ69:BL69"/>
    <mergeCell ref="BJ70:BL70"/>
    <mergeCell ref="I71:AE71"/>
    <mergeCell ref="AG71:AL71"/>
    <mergeCell ref="AM71:AW71"/>
    <mergeCell ref="AX71:BC71"/>
    <mergeCell ref="BD71:BF71"/>
    <mergeCell ref="BG71:BI71"/>
    <mergeCell ref="BJ71:BL71"/>
    <mergeCell ref="I70:AE70"/>
    <mergeCell ref="AG70:AL70"/>
    <mergeCell ref="AM70:AW70"/>
    <mergeCell ref="AX70:BC70"/>
    <mergeCell ref="BD70:BF70"/>
    <mergeCell ref="BG70:BI70"/>
    <mergeCell ref="BJ72:BL72"/>
    <mergeCell ref="I73:AE73"/>
    <mergeCell ref="AG73:AL73"/>
    <mergeCell ref="AM73:AW73"/>
    <mergeCell ref="AX73:BC73"/>
    <mergeCell ref="BD73:BF73"/>
    <mergeCell ref="BG73:BI73"/>
    <mergeCell ref="BJ73:BL73"/>
    <mergeCell ref="I72:AE72"/>
    <mergeCell ref="AG72:AL72"/>
    <mergeCell ref="AM72:AW72"/>
    <mergeCell ref="AX72:BC72"/>
    <mergeCell ref="BD72:BF72"/>
    <mergeCell ref="BG72:BI72"/>
    <mergeCell ref="BJ74:BL74"/>
    <mergeCell ref="I75:AE75"/>
    <mergeCell ref="AG75:AL75"/>
    <mergeCell ref="AM75:AW75"/>
    <mergeCell ref="AX75:BC75"/>
    <mergeCell ref="BD75:BF75"/>
    <mergeCell ref="BG75:BI75"/>
    <mergeCell ref="BJ75:BL75"/>
    <mergeCell ref="I74:AE74"/>
    <mergeCell ref="AG74:AL74"/>
    <mergeCell ref="AM74:AW74"/>
    <mergeCell ref="AX74:BC74"/>
    <mergeCell ref="BD74:BF74"/>
    <mergeCell ref="BG74:BI74"/>
    <mergeCell ref="BJ76:BL76"/>
    <mergeCell ref="I77:AE77"/>
    <mergeCell ref="AG77:AL77"/>
    <mergeCell ref="AM77:AW77"/>
    <mergeCell ref="AX77:BC77"/>
    <mergeCell ref="BD77:BF77"/>
    <mergeCell ref="BG77:BI77"/>
    <mergeCell ref="BJ77:BL77"/>
    <mergeCell ref="I76:AE76"/>
    <mergeCell ref="AG76:AL76"/>
    <mergeCell ref="AM76:AW76"/>
    <mergeCell ref="AX76:BC76"/>
    <mergeCell ref="BD76:BF76"/>
    <mergeCell ref="BG76:BI76"/>
    <mergeCell ref="BN77:BP77"/>
    <mergeCell ref="H79:K79"/>
    <mergeCell ref="L79:O79"/>
    <mergeCell ref="P79:S79"/>
    <mergeCell ref="T79:W79"/>
    <mergeCell ref="X79:AA79"/>
    <mergeCell ref="AB79:AE79"/>
    <mergeCell ref="AF79:AI79"/>
    <mergeCell ref="AJ79:AM79"/>
    <mergeCell ref="AN79:AQ79"/>
    <mergeCell ref="B83:G83"/>
    <mergeCell ref="B84:G84"/>
    <mergeCell ref="B85:G85"/>
    <mergeCell ref="B86:G86"/>
    <mergeCell ref="B87:G87"/>
    <mergeCell ref="B88:G88"/>
    <mergeCell ref="BP79:BS79"/>
    <mergeCell ref="BT79:BW79"/>
    <mergeCell ref="BX79:CA79"/>
    <mergeCell ref="B80:G80"/>
    <mergeCell ref="B81:G81"/>
    <mergeCell ref="B82:G82"/>
    <mergeCell ref="AR79:AU79"/>
    <mergeCell ref="AV79:AY79"/>
    <mergeCell ref="AZ79:BC79"/>
    <mergeCell ref="BD79:BG79"/>
    <mergeCell ref="BH79:BK79"/>
    <mergeCell ref="BL79:BO79"/>
    <mergeCell ref="B95:G95"/>
    <mergeCell ref="B96:G96"/>
    <mergeCell ref="B97:G97"/>
    <mergeCell ref="B98:G98"/>
    <mergeCell ref="B89:G89"/>
    <mergeCell ref="B90:G90"/>
    <mergeCell ref="B91:G91"/>
    <mergeCell ref="B92:G92"/>
    <mergeCell ref="B93:G93"/>
    <mergeCell ref="B94:G94"/>
  </mergeCells>
  <conditionalFormatting sqref="H80:CA98">
    <cfRule type="cellIs" dxfId="130" priority="35" operator="greaterThan">
      <formula>1</formula>
    </cfRule>
    <cfRule type="cellIs" dxfId="129" priority="36" operator="greaterThan">
      <formula>0</formula>
    </cfRule>
  </conditionalFormatting>
  <conditionalFormatting sqref="P2:S2">
    <cfRule type="cellIs" dxfId="128" priority="32" operator="greaterThan">
      <formula>3</formula>
    </cfRule>
    <cfRule type="cellIs" dxfId="127" priority="33" operator="between">
      <formula>-3</formula>
      <formula>3</formula>
    </cfRule>
    <cfRule type="cellIs" dxfId="126" priority="34" operator="lessThan">
      <formula>-3</formula>
    </cfRule>
  </conditionalFormatting>
  <conditionalFormatting sqref="D63:D66 D5:D60">
    <cfRule type="containsBlanks" dxfId="125" priority="25">
      <formula>LEN(TRIM(D5))=0</formula>
    </cfRule>
  </conditionalFormatting>
  <conditionalFormatting sqref="D5:D92">
    <cfRule type="duplicateValues" dxfId="124" priority="3"/>
  </conditionalFormatting>
  <conditionalFormatting sqref="H5:H60">
    <cfRule type="cellIs" dxfId="123" priority="27" operator="equal">
      <formula>"p"</formula>
    </cfRule>
    <cfRule type="cellIs" dxfId="122" priority="29" operator="equal">
      <formula>"i"</formula>
    </cfRule>
    <cfRule type="cellIs" dxfId="121" priority="30" operator="equal">
      <formula>"xc"</formula>
    </cfRule>
  </conditionalFormatting>
  <conditionalFormatting sqref="H5:CE60">
    <cfRule type="cellIs" dxfId="120" priority="21" operator="between">
      <formula>23</formula>
      <formula>24</formula>
    </cfRule>
    <cfRule type="cellIs" dxfId="119" priority="22" operator="between">
      <formula>10</formula>
      <formula>13</formula>
    </cfRule>
  </conditionalFormatting>
  <conditionalFormatting sqref="H5:CE80">
    <cfRule type="cellIs" dxfId="118" priority="15" operator="equal">
      <formula>"CC"</formula>
    </cfRule>
    <cfRule type="cellIs" dxfId="117" priority="16" operator="equal">
      <formula>"B"</formula>
    </cfRule>
    <cfRule type="cellIs" dxfId="116" priority="17" operator="equal">
      <formula>"Z"</formula>
    </cfRule>
    <cfRule type="cellIs" dxfId="115" priority="18" operator="equal">
      <formula>"A"</formula>
    </cfRule>
    <cfRule type="cellIs" dxfId="114" priority="19" operator="equal">
      <formula>"L"</formula>
    </cfRule>
    <cfRule type="cellIs" dxfId="113" priority="20" operator="equal">
      <formula>"F"</formula>
    </cfRule>
    <cfRule type="cellIs" dxfId="112" priority="24" operator="equal">
      <formula>"K"</formula>
    </cfRule>
  </conditionalFormatting>
  <conditionalFormatting sqref="D5:D60">
    <cfRule type="expression" dxfId="111" priority="26">
      <formula>$H5="p"</formula>
    </cfRule>
    <cfRule type="expression" dxfId="110" priority="28">
      <formula>$H5="i"</formula>
    </cfRule>
    <cfRule type="expression" dxfId="109" priority="31">
      <formula>$H5="XC"</formula>
    </cfRule>
  </conditionalFormatting>
  <conditionalFormatting sqref="I5:CE60">
    <cfRule type="cellIs" dxfId="108" priority="23" operator="between">
      <formula>14</formula>
      <formula>37</formula>
    </cfRule>
  </conditionalFormatting>
  <conditionalFormatting sqref="H5:CE66">
    <cfRule type="expression" dxfId="107" priority="1">
      <formula>AND(OR($H5="XC",$H5="P",$H5="I"),OR(H5="K",H5=24,H5=23,H5=10,H5=11,H5=12))</formula>
    </cfRule>
    <cfRule type="expression" dxfId="106" priority="2">
      <formula>AND(OR($D5="NORMA",$D5="SANDRINE",$D5="GIULIA",$D5="JULIANA",$D5="NATALIA",$D5="RITA",$D5="FATIMA",$D5="FATIHA",$D5="ISABEL",$D5="TAMI",$D5="MOHAMED"),OR(H5="K",H5=24,H5=23))</formula>
    </cfRule>
  </conditionalFormatting>
  <pageMargins left="0.25" right="0.25" top="0.75" bottom="0.75" header="0.3" footer="0.3"/>
  <pageSetup paperSize="9" scale="57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AfficherONGLETS.afficherONGLETS">
                <anchor moveWithCells="1" sizeWithCells="1">
                  <from>
                    <xdr:col>2</xdr:col>
                    <xdr:colOff>44450</xdr:colOff>
                    <xdr:row>130</xdr:row>
                    <xdr:rowOff>31750</xdr:rowOff>
                  </from>
                  <to>
                    <xdr:col>3</xdr:col>
                    <xdr:colOff>1003300</xdr:colOff>
                    <xdr:row>132</xdr:row>
                    <xdr:rowOff>107950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9BAF4DF4-E411-4647-B120-C16F845805B7}">
            <xm:f>IF($E5&gt;stats!$N$35,$E5&lt;stats!$O$35)</xm:f>
            <x14:dxf>
              <fill>
                <patternFill>
                  <bgColor rgb="FF95B3D7"/>
                </patternFill>
              </fill>
            </x14:dxf>
          </x14:cfRule>
          <x14:cfRule type="expression" priority="5" id="{33DAB1D0-A348-4E6B-B3D7-569883E8BA19}">
            <xm:f>IF($E5&gt;stats!$N$34,$E5&lt;stats!$O$34)</xm:f>
            <x14:dxf>
              <fill>
                <patternFill>
                  <bgColor rgb="FFE4D5FB"/>
                </patternFill>
              </fill>
            </x14:dxf>
          </x14:cfRule>
          <x14:cfRule type="expression" priority="6" id="{F9EA810C-A87C-4902-A256-E1A5ADE6C3B7}">
            <xm:f>IF($E5&gt;stats!$N$33,$E5&lt;stats!$O$33)</xm:f>
            <x14:dxf>
              <fill>
                <patternFill>
                  <bgColor rgb="FFCCFFFF"/>
                </patternFill>
              </fill>
            </x14:dxf>
          </x14:cfRule>
          <x14:cfRule type="expression" priority="7" id="{7AA83528-527C-41C9-9271-D6DFAFF66974}">
            <xm:f>IF($E5&gt;stats!$N$32,$E5&lt;stats!$O$32)</xm:f>
            <x14:dxf>
              <fill>
                <patternFill>
                  <bgColor rgb="FFFCD5B4"/>
                </patternFill>
              </fill>
            </x14:dxf>
          </x14:cfRule>
          <x14:cfRule type="expression" priority="8" id="{BA69D4E7-6FDA-4C7C-B14F-D9F72DAA6034}">
            <xm:f>IF($E5&gt;stats!$N$31,$E5&lt;stats!$O$31)</xm:f>
            <x14:dxf>
              <fill>
                <patternFill>
                  <bgColor rgb="FFCCFFCC"/>
                </patternFill>
              </fill>
            </x14:dxf>
          </x14:cfRule>
          <x14:cfRule type="expression" priority="9" id="{4BA979DD-C00B-446A-B79E-FEED82E710AC}">
            <xm:f>IF($E5&gt;stats!$N$30,$E5&lt;stats!$O$30)</xm:f>
            <x14:dxf>
              <fill>
                <patternFill>
                  <bgColor rgb="FFDDD9C4"/>
                </patternFill>
              </fill>
            </x14:dxf>
          </x14:cfRule>
          <x14:cfRule type="expression" priority="10" id="{1225C4A5-998A-4D40-A56B-41FEC1E01980}">
            <xm:f>IF($E5&gt;stats!$N$29,$E5&lt;stats!$O$29)</xm:f>
            <x14:dxf>
              <fill>
                <patternFill>
                  <bgColor rgb="FFFFE285"/>
                </patternFill>
              </fill>
            </x14:dxf>
          </x14:cfRule>
          <x14:cfRule type="expression" priority="11" id="{8659BB24-31E0-4FA6-9BE3-02CB14643409}">
            <xm:f>IF($E5&gt;stats!$N$28,$E5&lt;stats!$O$28)</xm:f>
            <x14:dxf>
              <fill>
                <patternFill>
                  <bgColor rgb="FFFFFFCC"/>
                </patternFill>
              </fill>
            </x14:dxf>
          </x14:cfRule>
          <x14:cfRule type="expression" priority="12" id="{832943C3-A0CC-47BD-AE47-E64D2A229F68}">
            <xm:f>IF($E5&gt;stats!$N$27,$E5&lt;stats!$O$27)</xm:f>
            <x14:dxf>
              <fill>
                <patternFill>
                  <bgColor rgb="FFE4DFEC"/>
                </patternFill>
              </fill>
            </x14:dxf>
          </x14:cfRule>
          <x14:cfRule type="expression" priority="13" id="{C10C953E-DE93-4B59-81FA-F9EE8D97D5BC}">
            <xm:f>IF($E5&gt;stats!$N$26,$E5&lt;stats!$O$26)</xm:f>
            <x14:dxf>
              <fill>
                <patternFill>
                  <bgColor rgb="FFFFCCFF"/>
                </patternFill>
              </fill>
            </x14:dxf>
          </x14:cfRule>
          <x14:cfRule type="expression" priority="14" id="{0588856B-3064-4CB6-846B-6D884DCC1E2A}">
            <xm:f>IF($E5&gt;stats!$N$25,$E5&lt;stats!$O$25)</xm:f>
            <x14:dxf>
              <fill>
                <patternFill>
                  <bgColor rgb="FFEBF1DE"/>
                </patternFill>
              </fill>
            </x14:dxf>
          </x14:cfRule>
          <xm:sqref>CF5:CM60 CF62:CM66 D5:G66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A4A62B-DC80-4C43-89BD-34232D9E6C71}">
  <sheetPr codeName="Sheet20">
    <pageSetUpPr fitToPage="1"/>
  </sheetPr>
  <dimension ref="A1:FO109"/>
  <sheetViews>
    <sheetView showGridLines="0" zoomScaleNormal="100" workbookViewId="0">
      <pane ySplit="4" topLeftCell="A5" activePane="bottomLeft" state="frozen"/>
      <selection activeCell="BO34" sqref="BO34"/>
      <selection pane="bottomLeft" activeCell="E37" sqref="E37"/>
    </sheetView>
  </sheetViews>
  <sheetFormatPr defaultColWidth="9.1796875" defaultRowHeight="14.5" x14ac:dyDescent="0.35"/>
  <cols>
    <col min="1" max="1" width="9.1796875" style="49" hidden="1" customWidth="1"/>
    <col min="2" max="3" width="6.7265625" style="49" customWidth="1"/>
    <col min="4" max="4" width="20.7265625" style="49" customWidth="1"/>
    <col min="5" max="7" width="6.7265625" style="49" customWidth="1"/>
    <col min="8" max="102" width="2.7265625" style="49" customWidth="1"/>
    <col min="103" max="111" width="2.7265625" style="49" hidden="1" customWidth="1"/>
    <col min="112" max="16384" width="9.1796875" style="49"/>
  </cols>
  <sheetData>
    <row r="1" spans="1:171" ht="15" thickBot="1" x14ac:dyDescent="0.4">
      <c r="B1" s="462" t="s">
        <v>133</v>
      </c>
      <c r="C1" s="462"/>
      <c r="D1" s="462"/>
      <c r="E1" s="462"/>
      <c r="F1" s="462"/>
      <c r="G1" s="463" t="s">
        <v>66</v>
      </c>
      <c r="H1" s="463"/>
      <c r="J1" s="463" t="s">
        <v>0</v>
      </c>
      <c r="K1" s="463"/>
      <c r="M1" s="463"/>
      <c r="N1" s="463"/>
      <c r="P1" s="463" t="s">
        <v>1</v>
      </c>
      <c r="Q1" s="463"/>
    </row>
    <row r="2" spans="1:171" ht="24" thickBot="1" x14ac:dyDescent="0.6">
      <c r="B2" s="462"/>
      <c r="C2" s="462"/>
      <c r="D2" s="462"/>
      <c r="E2" s="462"/>
      <c r="F2" s="462"/>
      <c r="G2" s="464">
        <v>13.541666666666666</v>
      </c>
      <c r="H2" s="465"/>
      <c r="I2" s="51"/>
      <c r="J2" s="466">
        <f>SUM(B5:B80)</f>
        <v>27.583333333345472</v>
      </c>
      <c r="K2" s="467"/>
      <c r="L2" s="467"/>
      <c r="M2" s="467"/>
      <c r="N2" s="468"/>
      <c r="O2" s="50"/>
      <c r="P2" s="469">
        <f>CZ2-CZ3</f>
        <v>337.00000000029127</v>
      </c>
      <c r="Q2" s="470"/>
      <c r="R2" s="470"/>
      <c r="S2" s="471"/>
      <c r="T2" s="213"/>
      <c r="U2" s="213"/>
      <c r="V2" s="213"/>
      <c r="W2" s="213"/>
      <c r="X2" s="213"/>
      <c r="Y2" s="51"/>
      <c r="AA2" s="449" t="str">
        <f>stats!L7&amp;stats!M7&amp;stats!N1</f>
        <v>SAMEDI 15 FEVRIER</v>
      </c>
      <c r="AB2" s="450"/>
      <c r="AC2" s="450"/>
      <c r="AD2" s="450"/>
      <c r="AE2" s="450"/>
      <c r="AF2" s="450"/>
      <c r="AG2" s="450"/>
      <c r="AH2" s="450"/>
      <c r="AI2" s="450"/>
      <c r="AJ2" s="450"/>
      <c r="AK2" s="450"/>
      <c r="AL2" s="450"/>
      <c r="AM2" s="450"/>
      <c r="AN2" s="450"/>
      <c r="AO2" s="450"/>
      <c r="AP2" s="450"/>
      <c r="AQ2" s="451"/>
      <c r="AV2" s="452" t="str">
        <f>"EMT "&amp;[0]!EMTsam</f>
        <v>EMT 08H00</v>
      </c>
      <c r="AW2" s="453"/>
      <c r="AX2" s="453"/>
      <c r="AY2" s="453"/>
      <c r="AZ2" s="453"/>
      <c r="BA2" s="453"/>
      <c r="BB2" s="454"/>
      <c r="BD2" s="452" t="str">
        <f>[0]!POHsam</f>
        <v>10H00 - 20H00</v>
      </c>
      <c r="BE2" s="453"/>
      <c r="BF2" s="453"/>
      <c r="BG2" s="453"/>
      <c r="BH2" s="453"/>
      <c r="BI2" s="453"/>
      <c r="BJ2" s="454"/>
      <c r="CZ2" s="455">
        <f>J2*24</f>
        <v>662.00000000029127</v>
      </c>
      <c r="DA2" s="455"/>
      <c r="DB2" s="455"/>
      <c r="DC2" s="456" t="s">
        <v>0</v>
      </c>
      <c r="DD2" s="456"/>
      <c r="DE2" s="456"/>
      <c r="DF2" s="456"/>
      <c r="DG2" s="456"/>
    </row>
    <row r="3" spans="1:171" ht="19" customHeight="1" thickBot="1" x14ac:dyDescent="0.55000000000000004">
      <c r="B3" s="462"/>
      <c r="C3" s="462"/>
      <c r="D3" s="462"/>
      <c r="E3" s="462"/>
      <c r="F3" s="462"/>
      <c r="X3" s="51"/>
      <c r="CF3" s="457" t="s">
        <v>111</v>
      </c>
      <c r="CG3" s="458"/>
      <c r="CH3" s="458"/>
      <c r="CI3" s="458"/>
      <c r="CJ3" s="458"/>
      <c r="CK3" s="458"/>
      <c r="CL3" s="458"/>
      <c r="CM3" s="459"/>
      <c r="CZ3" s="460">
        <f>G2*24</f>
        <v>325</v>
      </c>
      <c r="DA3" s="460"/>
      <c r="DB3" s="460"/>
      <c r="DC3" s="461" t="s">
        <v>66</v>
      </c>
      <c r="DD3" s="461"/>
      <c r="DE3" s="461"/>
      <c r="DF3" s="461"/>
      <c r="DG3" s="461"/>
    </row>
    <row r="4" spans="1:171" ht="15" customHeight="1" thickBot="1" x14ac:dyDescent="0.4">
      <c r="B4" s="94"/>
      <c r="C4" s="350" t="s">
        <v>54</v>
      </c>
      <c r="D4" s="351" t="s">
        <v>2</v>
      </c>
      <c r="E4" s="433" t="s">
        <v>59</v>
      </c>
      <c r="F4" s="434"/>
      <c r="G4" s="352" t="s">
        <v>58</v>
      </c>
      <c r="H4" s="397" t="s">
        <v>3</v>
      </c>
      <c r="I4" s="398"/>
      <c r="J4" s="398"/>
      <c r="K4" s="399"/>
      <c r="L4" s="397" t="s">
        <v>4</v>
      </c>
      <c r="M4" s="398"/>
      <c r="N4" s="398"/>
      <c r="O4" s="399"/>
      <c r="P4" s="397" t="s">
        <v>5</v>
      </c>
      <c r="Q4" s="398"/>
      <c r="R4" s="398"/>
      <c r="S4" s="399"/>
      <c r="T4" s="397" t="s">
        <v>6</v>
      </c>
      <c r="U4" s="398"/>
      <c r="V4" s="398"/>
      <c r="W4" s="399"/>
      <c r="X4" s="397" t="s">
        <v>7</v>
      </c>
      <c r="Y4" s="398"/>
      <c r="Z4" s="398"/>
      <c r="AA4" s="399"/>
      <c r="AB4" s="397" t="s">
        <v>8</v>
      </c>
      <c r="AC4" s="398"/>
      <c r="AD4" s="398"/>
      <c r="AE4" s="399"/>
      <c r="AF4" s="397" t="s">
        <v>9</v>
      </c>
      <c r="AG4" s="398"/>
      <c r="AH4" s="398"/>
      <c r="AI4" s="399"/>
      <c r="AJ4" s="397" t="s">
        <v>10</v>
      </c>
      <c r="AK4" s="398"/>
      <c r="AL4" s="398"/>
      <c r="AM4" s="399"/>
      <c r="AN4" s="397" t="s">
        <v>11</v>
      </c>
      <c r="AO4" s="398"/>
      <c r="AP4" s="398"/>
      <c r="AQ4" s="399"/>
      <c r="AR4" s="397" t="s">
        <v>12</v>
      </c>
      <c r="AS4" s="398"/>
      <c r="AT4" s="398"/>
      <c r="AU4" s="399"/>
      <c r="AV4" s="397" t="s">
        <v>13</v>
      </c>
      <c r="AW4" s="398"/>
      <c r="AX4" s="398"/>
      <c r="AY4" s="399"/>
      <c r="AZ4" s="397" t="s">
        <v>14</v>
      </c>
      <c r="BA4" s="398"/>
      <c r="BB4" s="398"/>
      <c r="BC4" s="399"/>
      <c r="BD4" s="397" t="s">
        <v>15</v>
      </c>
      <c r="BE4" s="398"/>
      <c r="BF4" s="398"/>
      <c r="BG4" s="399"/>
      <c r="BH4" s="397" t="s">
        <v>16</v>
      </c>
      <c r="BI4" s="398"/>
      <c r="BJ4" s="398"/>
      <c r="BK4" s="399"/>
      <c r="BL4" s="397" t="s">
        <v>17</v>
      </c>
      <c r="BM4" s="398"/>
      <c r="BN4" s="398"/>
      <c r="BO4" s="399"/>
      <c r="BP4" s="397" t="s">
        <v>18</v>
      </c>
      <c r="BQ4" s="398"/>
      <c r="BR4" s="398"/>
      <c r="BS4" s="399"/>
      <c r="BT4" s="397" t="s">
        <v>19</v>
      </c>
      <c r="BU4" s="398"/>
      <c r="BV4" s="398"/>
      <c r="BW4" s="399"/>
      <c r="BX4" s="397" t="s">
        <v>20</v>
      </c>
      <c r="BY4" s="398"/>
      <c r="BZ4" s="398"/>
      <c r="CA4" s="399"/>
      <c r="CB4" s="397" t="s">
        <v>21</v>
      </c>
      <c r="CC4" s="398"/>
      <c r="CD4" s="398"/>
      <c r="CE4" s="399"/>
      <c r="CF4" s="446" t="s">
        <v>22</v>
      </c>
      <c r="CG4" s="447"/>
      <c r="CH4" s="447"/>
      <c r="CI4" s="448"/>
      <c r="CJ4" s="446" t="s">
        <v>23</v>
      </c>
      <c r="CK4" s="447"/>
      <c r="CL4" s="447"/>
      <c r="CM4" s="448"/>
    </row>
    <row r="5" spans="1:171" customFormat="1" x14ac:dyDescent="0.35">
      <c r="A5" s="212">
        <v>1.1111111111111112E-2</v>
      </c>
      <c r="B5" s="179">
        <f>SUM(F5-E5)-G5+A5</f>
        <v>0.29166666666197771</v>
      </c>
      <c r="C5" s="214" t="str">
        <f>IF(ISNA(VLOOKUP(D5,[2]listing!$A$1:$E$80,4,FALSE)),"NN",VLOOKUP(D5,[2]listing!$A$1:$E$80,4,FALSE))</f>
        <v>NN</v>
      </c>
      <c r="D5" s="290"/>
      <c r="E5" s="291">
        <v>36526.318055555559</v>
      </c>
      <c r="F5" s="292">
        <v>36526.640277777777</v>
      </c>
      <c r="G5" s="293">
        <v>4.1666666666666664E-2</v>
      </c>
      <c r="H5" s="222" t="str" cm="1">
        <f t="array" ref="H5">IF(SUMPRODUCT(--ISNUMBER(SEARCH(BOUTIQUES,D5))) &gt;0, "XC",IF(ISNUMBER(SEARCH("pool",D5)),"P",IF(ISNUMBER(SEARCH("int",D5)),"I",IF(ISNUMBER(SEARCH("HAP",$G$1))," "))))</f>
        <v xml:space="preserve"> </v>
      </c>
      <c r="I5" s="226" t="s">
        <v>26</v>
      </c>
      <c r="J5" s="227" t="s">
        <v>26</v>
      </c>
      <c r="K5" s="228" t="s">
        <v>26</v>
      </c>
      <c r="L5" s="229" t="s">
        <v>26</v>
      </c>
      <c r="M5" s="227" t="s">
        <v>26</v>
      </c>
      <c r="N5" s="227" t="s">
        <v>26</v>
      </c>
      <c r="O5" s="230" t="s">
        <v>26</v>
      </c>
      <c r="P5" s="231" t="s">
        <v>26</v>
      </c>
      <c r="Q5" s="227" t="s">
        <v>26</v>
      </c>
      <c r="R5" s="227" t="s">
        <v>26</v>
      </c>
      <c r="S5" s="228" t="s">
        <v>26</v>
      </c>
      <c r="T5" s="229" t="s">
        <v>26</v>
      </c>
      <c r="U5" s="227" t="s">
        <v>26</v>
      </c>
      <c r="V5" s="227" t="s">
        <v>26</v>
      </c>
      <c r="W5" s="228" t="s">
        <v>26</v>
      </c>
      <c r="X5" s="135" t="s">
        <v>25</v>
      </c>
      <c r="Y5" s="136" t="s">
        <v>25</v>
      </c>
      <c r="Z5" s="136" t="s">
        <v>25</v>
      </c>
      <c r="AA5" s="137" t="s">
        <v>26</v>
      </c>
      <c r="AB5" s="135" t="s">
        <v>26</v>
      </c>
      <c r="AC5" s="136" t="s">
        <v>26</v>
      </c>
      <c r="AD5" s="136" t="s">
        <v>26</v>
      </c>
      <c r="AE5" s="137" t="s">
        <v>26</v>
      </c>
      <c r="AF5" s="135" t="s">
        <v>24</v>
      </c>
      <c r="AG5" s="136" t="s">
        <v>26</v>
      </c>
      <c r="AH5" s="136" t="s">
        <v>26</v>
      </c>
      <c r="AI5" s="346" t="s">
        <v>28</v>
      </c>
      <c r="AJ5" s="135" t="s">
        <v>28</v>
      </c>
      <c r="AK5" s="136" t="s">
        <v>126</v>
      </c>
      <c r="AL5" s="136"/>
      <c r="AM5" s="137"/>
      <c r="AN5" s="135"/>
      <c r="AO5" s="227"/>
      <c r="AP5" s="227"/>
      <c r="AQ5" s="228"/>
      <c r="AR5" s="229"/>
      <c r="AS5" s="227"/>
      <c r="AT5" s="227"/>
      <c r="AU5" s="228"/>
      <c r="AV5" s="229"/>
      <c r="AW5" s="227"/>
      <c r="AX5" s="227"/>
      <c r="AY5" s="228"/>
      <c r="AZ5" s="233"/>
      <c r="BA5" s="234"/>
      <c r="BB5" s="234"/>
      <c r="BC5" s="235"/>
      <c r="BD5" s="231"/>
      <c r="BE5" s="232"/>
      <c r="BF5" s="232"/>
      <c r="BG5" s="236"/>
      <c r="BH5" s="135"/>
      <c r="BI5" s="136"/>
      <c r="BJ5" s="136"/>
      <c r="BK5" s="137"/>
      <c r="BL5" s="135"/>
      <c r="BM5" s="136"/>
      <c r="BN5" s="136"/>
      <c r="BO5" s="137"/>
      <c r="BP5" s="135"/>
      <c r="BQ5" s="136"/>
      <c r="BR5" s="136"/>
      <c r="BS5" s="137"/>
      <c r="BT5" s="135"/>
      <c r="BU5" s="136"/>
      <c r="BV5" s="136"/>
      <c r="BW5" s="137"/>
      <c r="BX5" s="135"/>
      <c r="BY5" s="136"/>
      <c r="BZ5" s="136"/>
      <c r="CA5" s="137"/>
      <c r="CB5" s="233"/>
      <c r="CC5" s="234"/>
      <c r="CD5" s="234"/>
      <c r="CE5" s="235"/>
      <c r="CF5" s="416"/>
      <c r="CG5" s="417"/>
      <c r="CH5" s="417"/>
      <c r="CI5" s="418"/>
      <c r="CJ5" s="416"/>
      <c r="CK5" s="417"/>
      <c r="CL5" s="417"/>
      <c r="CM5" s="418"/>
      <c r="CN5" s="443">
        <f>D5</f>
        <v>0</v>
      </c>
      <c r="CO5" s="444"/>
      <c r="CP5" s="444"/>
      <c r="CQ5" s="444"/>
      <c r="CR5" s="444"/>
      <c r="CS5" s="445"/>
    </row>
    <row r="6" spans="1:171" x14ac:dyDescent="0.35">
      <c r="A6" s="212">
        <v>1.1111111111111112E-2</v>
      </c>
      <c r="B6" s="95">
        <f t="shared" ref="B6:B32" si="0">SUM(F6-E6)-G6+A6</f>
        <v>0.29166666666197771</v>
      </c>
      <c r="C6" s="214" t="str">
        <f>IF(ISNA(VLOOKUP(D6,[2]listing!$A$1:$E$80,4,FALSE)),"NN",VLOOKUP(D6,[2]listing!$A$1:$E$80,4,FALSE))</f>
        <v>NN</v>
      </c>
      <c r="D6" s="290"/>
      <c r="E6" s="294">
        <v>36526.318055555559</v>
      </c>
      <c r="F6" s="295">
        <v>36526.640277777777</v>
      </c>
      <c r="G6" s="293">
        <v>4.1666666666666664E-2</v>
      </c>
      <c r="H6" s="222" t="str" cm="1">
        <f t="array" ref="H6">IF(SUMPRODUCT(--ISNUMBER(SEARCH(BOUTIQUES,D6))) &gt;0, "XC",IF(ISNUMBER(SEARCH("pool",D6)),"P",IF(ISNUMBER(SEARCH("int",D6)),"I",IF(ISNUMBER(SEARCH("HAP",$G$1))," "))))</f>
        <v xml:space="preserve"> </v>
      </c>
      <c r="I6" s="226" t="s">
        <v>26</v>
      </c>
      <c r="J6" s="227" t="s">
        <v>26</v>
      </c>
      <c r="K6" s="228" t="s">
        <v>26</v>
      </c>
      <c r="L6" s="229" t="s">
        <v>26</v>
      </c>
      <c r="M6" s="227" t="s">
        <v>26</v>
      </c>
      <c r="N6" s="227" t="s">
        <v>26</v>
      </c>
      <c r="O6" s="346" t="s">
        <v>26</v>
      </c>
      <c r="P6" s="229" t="s">
        <v>26</v>
      </c>
      <c r="Q6" s="227" t="s">
        <v>26</v>
      </c>
      <c r="R6" s="227" t="s">
        <v>26</v>
      </c>
      <c r="S6" s="228" t="s">
        <v>26</v>
      </c>
      <c r="T6" s="229" t="s">
        <v>26</v>
      </c>
      <c r="U6" s="227" t="s">
        <v>26</v>
      </c>
      <c r="V6" s="227" t="s">
        <v>26</v>
      </c>
      <c r="W6" s="228" t="s">
        <v>26</v>
      </c>
      <c r="X6" s="135" t="s">
        <v>25</v>
      </c>
      <c r="Y6" s="136" t="s">
        <v>25</v>
      </c>
      <c r="Z6" s="136" t="s">
        <v>25</v>
      </c>
      <c r="AA6" s="137" t="s">
        <v>26</v>
      </c>
      <c r="AB6" s="135" t="s">
        <v>26</v>
      </c>
      <c r="AC6" s="136" t="s">
        <v>26</v>
      </c>
      <c r="AD6" s="136" t="s">
        <v>26</v>
      </c>
      <c r="AE6" s="137" t="s">
        <v>26</v>
      </c>
      <c r="AF6" s="135" t="s">
        <v>24</v>
      </c>
      <c r="AG6" s="346" t="s">
        <v>26</v>
      </c>
      <c r="AH6" s="136" t="s">
        <v>26</v>
      </c>
      <c r="AI6" s="346" t="s">
        <v>28</v>
      </c>
      <c r="AJ6" s="135" t="s">
        <v>28</v>
      </c>
      <c r="AK6" s="136" t="s">
        <v>126</v>
      </c>
      <c r="AL6" s="136"/>
      <c r="AM6" s="137"/>
      <c r="AN6" s="135"/>
      <c r="AO6" s="136"/>
      <c r="AP6" s="136"/>
      <c r="AQ6" s="137"/>
      <c r="AR6" s="135"/>
      <c r="AS6" s="136"/>
      <c r="AT6" s="136"/>
      <c r="AU6" s="137"/>
      <c r="AV6" s="135"/>
      <c r="AW6" s="136"/>
      <c r="AX6" s="136"/>
      <c r="AY6" s="137"/>
      <c r="AZ6" s="135"/>
      <c r="BA6" s="136"/>
      <c r="BB6" s="136"/>
      <c r="BC6" s="137"/>
      <c r="BD6" s="229"/>
      <c r="BE6" s="227"/>
      <c r="BF6" s="227"/>
      <c r="BG6" s="228"/>
      <c r="BH6" s="229"/>
      <c r="BI6" s="227"/>
      <c r="BJ6" s="227"/>
      <c r="BK6" s="228"/>
      <c r="BL6" s="229"/>
      <c r="BM6" s="227"/>
      <c r="BN6" s="227"/>
      <c r="BO6" s="228"/>
      <c r="BP6" s="229"/>
      <c r="BQ6" s="227"/>
      <c r="BR6" s="227"/>
      <c r="BS6" s="228"/>
      <c r="BT6" s="229"/>
      <c r="BU6" s="227"/>
      <c r="BV6" s="227"/>
      <c r="BW6" s="228"/>
      <c r="BX6" s="229"/>
      <c r="BY6" s="227"/>
      <c r="BZ6" s="227"/>
      <c r="CA6" s="228"/>
      <c r="CB6" s="135"/>
      <c r="CC6" s="136"/>
      <c r="CD6" s="136"/>
      <c r="CE6" s="137"/>
      <c r="CF6" s="430"/>
      <c r="CG6" s="431"/>
      <c r="CH6" s="431"/>
      <c r="CI6" s="432"/>
      <c r="CJ6" s="430"/>
      <c r="CK6" s="431"/>
      <c r="CL6" s="431"/>
      <c r="CM6" s="432"/>
      <c r="CN6" s="436">
        <f t="shared" ref="CN6:CN32" si="1">D6</f>
        <v>0</v>
      </c>
      <c r="CO6" s="436"/>
      <c r="CP6" s="436"/>
      <c r="CQ6" s="436"/>
      <c r="CR6" s="436"/>
      <c r="CS6" s="436"/>
    </row>
    <row r="7" spans="1:171" x14ac:dyDescent="0.35">
      <c r="A7" s="212">
        <v>1.1111111111111112E-2</v>
      </c>
      <c r="B7" s="95">
        <f t="shared" si="0"/>
        <v>0.29166666666197771</v>
      </c>
      <c r="C7" s="214" t="str">
        <f>IF(ISNA(VLOOKUP(D7,[2]listing!$A$1:$E$80,4,FALSE)),"NN",VLOOKUP(D7,[2]listing!$A$1:$E$80,4,FALSE))</f>
        <v>NN</v>
      </c>
      <c r="D7" s="296"/>
      <c r="E7" s="294">
        <v>36526.318055555559</v>
      </c>
      <c r="F7" s="295">
        <v>36526.640277777777</v>
      </c>
      <c r="G7" s="293">
        <v>4.1666666666666664E-2</v>
      </c>
      <c r="H7" s="222" t="str" cm="1">
        <f t="array" ref="H7">IF(SUMPRODUCT(--ISNUMBER(SEARCH(BOUTIQUES,D7))) &gt;0, "XC",IF(ISNUMBER(SEARCH("pool",D7)),"P",IF(ISNUMBER(SEARCH("int",D7)),"I",IF(ISNUMBER(SEARCH("HAP",$G$1))," "))))</f>
        <v xml:space="preserve"> </v>
      </c>
      <c r="I7" s="226" t="s">
        <v>26</v>
      </c>
      <c r="J7" s="227" t="s">
        <v>26</v>
      </c>
      <c r="K7" s="228" t="s">
        <v>26</v>
      </c>
      <c r="L7" s="229" t="s">
        <v>26</v>
      </c>
      <c r="M7" s="227" t="s">
        <v>26</v>
      </c>
      <c r="N7" s="227" t="s">
        <v>26</v>
      </c>
      <c r="O7" s="228" t="s">
        <v>26</v>
      </c>
      <c r="P7" s="136" t="s">
        <v>26</v>
      </c>
      <c r="Q7" s="227" t="s">
        <v>26</v>
      </c>
      <c r="R7" s="227" t="s">
        <v>26</v>
      </c>
      <c r="S7" s="228" t="s">
        <v>26</v>
      </c>
      <c r="T7" s="229" t="s">
        <v>26</v>
      </c>
      <c r="U7" s="227" t="s">
        <v>26</v>
      </c>
      <c r="V7" s="227" t="s">
        <v>26</v>
      </c>
      <c r="W7" s="228" t="s">
        <v>26</v>
      </c>
      <c r="X7" s="135" t="s">
        <v>25</v>
      </c>
      <c r="Y7" s="136" t="s">
        <v>25</v>
      </c>
      <c r="Z7" s="136" t="s">
        <v>25</v>
      </c>
      <c r="AA7" s="137" t="s">
        <v>26</v>
      </c>
      <c r="AB7" s="135" t="s">
        <v>26</v>
      </c>
      <c r="AC7" s="136" t="s">
        <v>26</v>
      </c>
      <c r="AD7" s="136" t="s">
        <v>26</v>
      </c>
      <c r="AE7" s="137" t="s">
        <v>26</v>
      </c>
      <c r="AF7" s="135" t="s">
        <v>24</v>
      </c>
      <c r="AG7" s="346" t="s">
        <v>26</v>
      </c>
      <c r="AH7" s="136" t="s">
        <v>26</v>
      </c>
      <c r="AI7" s="346" t="s">
        <v>28</v>
      </c>
      <c r="AJ7" s="135" t="s">
        <v>28</v>
      </c>
      <c r="AK7" s="227" t="s">
        <v>126</v>
      </c>
      <c r="AL7" s="227"/>
      <c r="AM7" s="228"/>
      <c r="AN7" s="229"/>
      <c r="AO7" s="227"/>
      <c r="AP7" s="227"/>
      <c r="AQ7" s="228"/>
      <c r="AR7" s="229"/>
      <c r="AS7" s="227"/>
      <c r="AT7" s="227"/>
      <c r="AU7" s="228"/>
      <c r="AV7" s="229"/>
      <c r="AW7" s="227"/>
      <c r="AX7" s="227"/>
      <c r="AY7" s="228"/>
      <c r="AZ7" s="229"/>
      <c r="BA7" s="227"/>
      <c r="BB7" s="227"/>
      <c r="BC7" s="228"/>
      <c r="BD7" s="237"/>
      <c r="BE7" s="238"/>
      <c r="BF7" s="238"/>
      <c r="BG7" s="239"/>
      <c r="BH7" s="237"/>
      <c r="BI7" s="238"/>
      <c r="BJ7" s="238"/>
      <c r="BK7" s="239"/>
      <c r="BL7" s="237"/>
      <c r="BM7" s="238"/>
      <c r="BN7" s="238"/>
      <c r="BO7" s="239"/>
      <c r="BP7" s="237"/>
      <c r="BQ7" s="238"/>
      <c r="BR7" s="238"/>
      <c r="BS7" s="239"/>
      <c r="BT7" s="237"/>
      <c r="BU7" s="238"/>
      <c r="BV7" s="238"/>
      <c r="BW7" s="239"/>
      <c r="BX7" s="237"/>
      <c r="BY7" s="238"/>
      <c r="BZ7" s="238"/>
      <c r="CA7" s="239"/>
      <c r="CB7" s="229"/>
      <c r="CC7" s="227"/>
      <c r="CD7" s="227"/>
      <c r="CE7" s="228"/>
      <c r="CF7" s="416"/>
      <c r="CG7" s="417"/>
      <c r="CH7" s="417"/>
      <c r="CI7" s="418"/>
      <c r="CJ7" s="416"/>
      <c r="CK7" s="417"/>
      <c r="CL7" s="417"/>
      <c r="CM7" s="418"/>
      <c r="CN7" s="436">
        <f t="shared" si="1"/>
        <v>0</v>
      </c>
      <c r="CO7" s="436"/>
      <c r="CP7" s="436"/>
      <c r="CQ7" s="436"/>
      <c r="CR7" s="436"/>
      <c r="CS7" s="436"/>
    </row>
    <row r="8" spans="1:171" customFormat="1" x14ac:dyDescent="0.35">
      <c r="A8" s="212">
        <v>1.1111111111111112E-2</v>
      </c>
      <c r="B8" s="95">
        <f t="shared" si="0"/>
        <v>0.29166666666197771</v>
      </c>
      <c r="C8" s="214" t="str">
        <f>IF(ISNA(VLOOKUP(D8,[2]listing!$A$1:$E$80,4,FALSE)),"NN",VLOOKUP(D8,[2]listing!$A$1:$E$80,4,FALSE))</f>
        <v>NN</v>
      </c>
      <c r="D8" s="296"/>
      <c r="E8" s="294">
        <v>36526.318055555559</v>
      </c>
      <c r="F8" s="295">
        <v>36526.640277777777</v>
      </c>
      <c r="G8" s="293">
        <v>4.1666666666666664E-2</v>
      </c>
      <c r="H8" s="222" t="str" cm="1">
        <f t="array" ref="H8">IF(SUMPRODUCT(--ISNUMBER(SEARCH(BOUTIQUES,D8))) &gt;0, "XC",IF(ISNUMBER(SEARCH("pool",D8)),"P",IF(ISNUMBER(SEARCH("int",D8)),"I",IF(ISNUMBER(SEARCH("HAP",$G$1))," "))))</f>
        <v xml:space="preserve"> </v>
      </c>
      <c r="I8" s="226" t="s">
        <v>26</v>
      </c>
      <c r="J8" s="227" t="s">
        <v>26</v>
      </c>
      <c r="K8" s="228" t="s">
        <v>26</v>
      </c>
      <c r="L8" s="229" t="s">
        <v>26</v>
      </c>
      <c r="M8" s="227" t="s">
        <v>26</v>
      </c>
      <c r="N8" s="227" t="s">
        <v>26</v>
      </c>
      <c r="O8" s="346" t="s">
        <v>26</v>
      </c>
      <c r="P8" s="229" t="s">
        <v>26</v>
      </c>
      <c r="Q8" s="227" t="s">
        <v>26</v>
      </c>
      <c r="R8" s="227" t="s">
        <v>26</v>
      </c>
      <c r="S8" s="228" t="s">
        <v>26</v>
      </c>
      <c r="T8" s="229" t="s">
        <v>26</v>
      </c>
      <c r="U8" s="227" t="s">
        <v>26</v>
      </c>
      <c r="V8" s="227" t="s">
        <v>26</v>
      </c>
      <c r="W8" s="228" t="s">
        <v>26</v>
      </c>
      <c r="X8" s="135" t="s">
        <v>25</v>
      </c>
      <c r="Y8" s="136" t="s">
        <v>25</v>
      </c>
      <c r="Z8" s="136" t="s">
        <v>25</v>
      </c>
      <c r="AA8" s="137" t="s">
        <v>26</v>
      </c>
      <c r="AB8" s="135" t="s">
        <v>26</v>
      </c>
      <c r="AC8" s="136" t="s">
        <v>26</v>
      </c>
      <c r="AD8" s="136" t="s">
        <v>26</v>
      </c>
      <c r="AE8" s="137" t="s">
        <v>26</v>
      </c>
      <c r="AF8" s="135" t="s">
        <v>24</v>
      </c>
      <c r="AG8" s="346" t="s">
        <v>26</v>
      </c>
      <c r="AH8" s="136" t="s">
        <v>26</v>
      </c>
      <c r="AI8" s="346" t="s">
        <v>28</v>
      </c>
      <c r="AJ8" s="135" t="s">
        <v>28</v>
      </c>
      <c r="AK8" s="136" t="s">
        <v>126</v>
      </c>
      <c r="AL8" s="136"/>
      <c r="AM8" s="137"/>
      <c r="AN8" s="135"/>
      <c r="AO8" s="136"/>
      <c r="AP8" s="136"/>
      <c r="AQ8" s="137"/>
      <c r="AR8" s="135"/>
      <c r="AS8" s="136"/>
      <c r="AT8" s="136"/>
      <c r="AU8" s="137"/>
      <c r="AV8" s="135"/>
      <c r="AW8" s="136"/>
      <c r="AX8" s="136"/>
      <c r="AY8" s="137"/>
      <c r="AZ8" s="135"/>
      <c r="BA8" s="136"/>
      <c r="BB8" s="136"/>
      <c r="BC8" s="137"/>
      <c r="BD8" s="135"/>
      <c r="BE8" s="136"/>
      <c r="BF8" s="136"/>
      <c r="BG8" s="137"/>
      <c r="BH8" s="135"/>
      <c r="BI8" s="136"/>
      <c r="BJ8" s="136"/>
      <c r="BK8" s="137"/>
      <c r="BL8" s="135"/>
      <c r="BM8" s="136"/>
      <c r="BN8" s="136"/>
      <c r="BO8" s="137"/>
      <c r="BP8" s="135"/>
      <c r="BQ8" s="136"/>
      <c r="BR8" s="136"/>
      <c r="BS8" s="137"/>
      <c r="BT8" s="135"/>
      <c r="BU8" s="136"/>
      <c r="BV8" s="136"/>
      <c r="BW8" s="137"/>
      <c r="BX8" s="135"/>
      <c r="BY8" s="136"/>
      <c r="BZ8" s="136"/>
      <c r="CA8" s="137"/>
      <c r="CB8" s="135"/>
      <c r="CC8" s="136"/>
      <c r="CD8" s="136"/>
      <c r="CE8" s="137"/>
      <c r="CF8" s="430"/>
      <c r="CG8" s="431"/>
      <c r="CH8" s="431"/>
      <c r="CI8" s="432"/>
      <c r="CJ8" s="430"/>
      <c r="CK8" s="431"/>
      <c r="CL8" s="431"/>
      <c r="CM8" s="432"/>
      <c r="CN8" s="436">
        <f t="shared" si="1"/>
        <v>0</v>
      </c>
      <c r="CO8" s="436"/>
      <c r="CP8" s="436"/>
      <c r="CQ8" s="436"/>
      <c r="CR8" s="436"/>
      <c r="CS8" s="436"/>
    </row>
    <row r="9" spans="1:171" customFormat="1" x14ac:dyDescent="0.35">
      <c r="A9" s="212">
        <v>1.1111111111111112E-2</v>
      </c>
      <c r="B9" s="95">
        <f t="shared" si="0"/>
        <v>0.29166666666197771</v>
      </c>
      <c r="C9" s="214" t="str">
        <f>IF(ISNA(VLOOKUP(D9,[2]listing!$A$1:$E$80,4,FALSE)),"NN",VLOOKUP(D9,[2]listing!$A$1:$E$80,4,FALSE))</f>
        <v>NN</v>
      </c>
      <c r="D9" s="290"/>
      <c r="E9" s="297">
        <v>36526.395833333336</v>
      </c>
      <c r="F9" s="298">
        <v>36526.718055555553</v>
      </c>
      <c r="G9" s="299">
        <v>4.1666666666666664E-2</v>
      </c>
      <c r="H9" s="222" t="str" cm="1">
        <f t="array" ref="H9">IF(SUMPRODUCT(--ISNUMBER(SEARCH(BOUTIQUES,D9))) &gt;0, "XC",IF(ISNUMBER(SEARCH("pool",D9)),"P",IF(ISNUMBER(SEARCH("int",D9)),"I",IF(ISNUMBER(SEARCH("HAP",$G$1))," "))))</f>
        <v xml:space="preserve"> </v>
      </c>
      <c r="I9" s="240"/>
      <c r="J9" s="241"/>
      <c r="K9" s="242"/>
      <c r="L9" s="135"/>
      <c r="M9" s="137" t="s">
        <v>125</v>
      </c>
      <c r="N9" s="136" t="s">
        <v>26</v>
      </c>
      <c r="O9" s="137" t="s">
        <v>26</v>
      </c>
      <c r="P9" s="135" t="s">
        <v>26</v>
      </c>
      <c r="Q9" s="136" t="s">
        <v>26</v>
      </c>
      <c r="R9" s="136" t="s">
        <v>26</v>
      </c>
      <c r="S9" s="137" t="s">
        <v>26</v>
      </c>
      <c r="T9" s="135" t="s">
        <v>26</v>
      </c>
      <c r="U9" s="136" t="s">
        <v>26</v>
      </c>
      <c r="V9" s="136" t="s">
        <v>26</v>
      </c>
      <c r="W9" s="137" t="s">
        <v>26</v>
      </c>
      <c r="X9" s="135" t="s">
        <v>26</v>
      </c>
      <c r="Y9" s="136" t="s">
        <v>26</v>
      </c>
      <c r="Z9" s="136" t="s">
        <v>26</v>
      </c>
      <c r="AA9" s="137" t="s">
        <v>26</v>
      </c>
      <c r="AB9" s="135" t="s">
        <v>25</v>
      </c>
      <c r="AC9" s="136" t="s">
        <v>25</v>
      </c>
      <c r="AD9" s="136" t="s">
        <v>25</v>
      </c>
      <c r="AE9" s="137" t="s">
        <v>26</v>
      </c>
      <c r="AF9" s="135" t="s">
        <v>26</v>
      </c>
      <c r="AG9" s="136" t="s">
        <v>26</v>
      </c>
      <c r="AH9" s="136" t="s">
        <v>26</v>
      </c>
      <c r="AI9" s="137" t="s">
        <v>26</v>
      </c>
      <c r="AJ9" s="135" t="s">
        <v>26</v>
      </c>
      <c r="AK9" s="136" t="s">
        <v>26</v>
      </c>
      <c r="AL9" s="136" t="s">
        <v>26</v>
      </c>
      <c r="AM9" s="137" t="s">
        <v>26</v>
      </c>
      <c r="AN9" s="136" t="s">
        <v>24</v>
      </c>
      <c r="AO9" s="136" t="s">
        <v>26</v>
      </c>
      <c r="AP9" s="136" t="s">
        <v>26</v>
      </c>
      <c r="AQ9" s="137" t="s">
        <v>28</v>
      </c>
      <c r="AR9" s="135" t="s">
        <v>28</v>
      </c>
      <c r="AS9" s="136" t="s">
        <v>126</v>
      </c>
      <c r="AT9" s="136"/>
      <c r="AU9" s="137"/>
      <c r="AV9" s="135"/>
      <c r="AW9" s="136"/>
      <c r="AX9" s="136"/>
      <c r="AY9" s="137"/>
      <c r="AZ9" s="135"/>
      <c r="BA9" s="136"/>
      <c r="BB9" s="136"/>
      <c r="BC9" s="137"/>
      <c r="BD9" s="135"/>
      <c r="BE9" s="136"/>
      <c r="BF9" s="136"/>
      <c r="BG9" s="137"/>
      <c r="BH9" s="135"/>
      <c r="BI9" s="136"/>
      <c r="BJ9" s="136"/>
      <c r="BK9" s="137"/>
      <c r="BL9" s="135"/>
      <c r="BM9" s="136"/>
      <c r="BN9" s="136"/>
      <c r="BO9" s="137"/>
      <c r="BP9" s="135"/>
      <c r="BQ9" s="136"/>
      <c r="BR9" s="136"/>
      <c r="BS9" s="137"/>
      <c r="BT9" s="135"/>
      <c r="BU9" s="136"/>
      <c r="BV9" s="136"/>
      <c r="BW9" s="137"/>
      <c r="BX9" s="135"/>
      <c r="BY9" s="136"/>
      <c r="BZ9" s="136"/>
      <c r="CA9" s="137"/>
      <c r="CB9" s="135"/>
      <c r="CC9" s="136"/>
      <c r="CD9" s="136"/>
      <c r="CE9" s="137"/>
      <c r="CF9" s="430"/>
      <c r="CG9" s="431"/>
      <c r="CH9" s="431"/>
      <c r="CI9" s="432"/>
      <c r="CJ9" s="430"/>
      <c r="CK9" s="431"/>
      <c r="CL9" s="431"/>
      <c r="CM9" s="432"/>
      <c r="CN9" s="436">
        <f t="shared" si="1"/>
        <v>0</v>
      </c>
      <c r="CO9" s="436"/>
      <c r="CP9" s="436"/>
      <c r="CQ9" s="436"/>
      <c r="CR9" s="436"/>
      <c r="CS9" s="436"/>
      <c r="FO9" s="223"/>
    </row>
    <row r="10" spans="1:171" customFormat="1" x14ac:dyDescent="0.35">
      <c r="A10" s="212">
        <v>1.1111111111111112E-2</v>
      </c>
      <c r="B10" s="95">
        <f t="shared" si="0"/>
        <v>0.29166666666197771</v>
      </c>
      <c r="C10" s="214" t="str">
        <f>IF(ISNA(VLOOKUP(D10,[2]listing!$A$1:$E$80,4,FALSE)),"NN",VLOOKUP(D10,[2]listing!$A$1:$E$80,4,FALSE))</f>
        <v>NN</v>
      </c>
      <c r="D10" s="245"/>
      <c r="E10" s="297">
        <v>36526.395833333336</v>
      </c>
      <c r="F10" s="298">
        <v>36526.718055555553</v>
      </c>
      <c r="G10" s="299">
        <v>4.1666666666666664E-2</v>
      </c>
      <c r="H10" s="222"/>
      <c r="I10" s="240"/>
      <c r="J10" s="241"/>
      <c r="K10" s="242"/>
      <c r="L10" s="135"/>
      <c r="M10" s="137" t="s">
        <v>125</v>
      </c>
      <c r="N10" s="136" t="s">
        <v>26</v>
      </c>
      <c r="O10" s="137" t="s">
        <v>26</v>
      </c>
      <c r="P10" s="135" t="s">
        <v>26</v>
      </c>
      <c r="Q10" s="136" t="s">
        <v>26</v>
      </c>
      <c r="R10" s="136" t="s">
        <v>26</v>
      </c>
      <c r="S10" s="137" t="s">
        <v>26</v>
      </c>
      <c r="T10" s="135" t="s">
        <v>26</v>
      </c>
      <c r="U10" s="136" t="s">
        <v>26</v>
      </c>
      <c r="V10" s="136" t="s">
        <v>26</v>
      </c>
      <c r="W10" s="137" t="s">
        <v>26</v>
      </c>
      <c r="X10" s="135" t="s">
        <v>26</v>
      </c>
      <c r="Y10" s="136" t="s">
        <v>26</v>
      </c>
      <c r="Z10" s="136" t="s">
        <v>26</v>
      </c>
      <c r="AA10" s="137" t="s">
        <v>26</v>
      </c>
      <c r="AB10" s="135" t="s">
        <v>25</v>
      </c>
      <c r="AC10" s="136" t="s">
        <v>25</v>
      </c>
      <c r="AD10" s="136" t="s">
        <v>25</v>
      </c>
      <c r="AE10" s="137" t="s">
        <v>26</v>
      </c>
      <c r="AF10" s="135" t="s">
        <v>26</v>
      </c>
      <c r="AG10" s="136" t="s">
        <v>26</v>
      </c>
      <c r="AH10" s="136" t="s">
        <v>26</v>
      </c>
      <c r="AI10" s="137" t="s">
        <v>26</v>
      </c>
      <c r="AJ10" s="135" t="s">
        <v>26</v>
      </c>
      <c r="AK10" s="136" t="s">
        <v>26</v>
      </c>
      <c r="AL10" s="136" t="s">
        <v>26</v>
      </c>
      <c r="AM10" s="137" t="s">
        <v>26</v>
      </c>
      <c r="AN10" s="136" t="s">
        <v>24</v>
      </c>
      <c r="AO10" s="136" t="s">
        <v>26</v>
      </c>
      <c r="AP10" s="136" t="s">
        <v>26</v>
      </c>
      <c r="AQ10" s="137" t="s">
        <v>28</v>
      </c>
      <c r="AR10" s="135" t="s">
        <v>28</v>
      </c>
      <c r="AS10" s="136" t="s">
        <v>126</v>
      </c>
      <c r="AT10" s="136"/>
      <c r="AU10" s="137"/>
      <c r="AV10" s="135"/>
      <c r="AW10" s="136"/>
      <c r="AX10" s="136"/>
      <c r="AY10" s="137"/>
      <c r="AZ10" s="135"/>
      <c r="BA10" s="136"/>
      <c r="BB10" s="136"/>
      <c r="BC10" s="137"/>
      <c r="BD10" s="135"/>
      <c r="BE10" s="136"/>
      <c r="BF10" s="136"/>
      <c r="BG10" s="137"/>
      <c r="BH10" s="135"/>
      <c r="BI10" s="136"/>
      <c r="BJ10" s="136"/>
      <c r="BK10" s="137"/>
      <c r="BL10" s="135"/>
      <c r="BM10" s="136"/>
      <c r="BN10" s="136"/>
      <c r="BO10" s="137"/>
      <c r="BP10" s="135"/>
      <c r="BQ10" s="136"/>
      <c r="BR10" s="136"/>
      <c r="BS10" s="137"/>
      <c r="BT10" s="135"/>
      <c r="BU10" s="136"/>
      <c r="BV10" s="136"/>
      <c r="BW10" s="137"/>
      <c r="BX10" s="135"/>
      <c r="BY10" s="136"/>
      <c r="BZ10" s="136"/>
      <c r="CA10" s="137"/>
      <c r="CB10" s="135"/>
      <c r="CC10" s="136"/>
      <c r="CD10" s="136"/>
      <c r="CE10" s="137"/>
      <c r="CF10" s="416"/>
      <c r="CG10" s="417"/>
      <c r="CH10" s="417"/>
      <c r="CI10" s="418"/>
      <c r="CJ10" s="430"/>
      <c r="CK10" s="431"/>
      <c r="CL10" s="431"/>
      <c r="CM10" s="432"/>
      <c r="CN10" s="436">
        <f t="shared" si="1"/>
        <v>0</v>
      </c>
      <c r="CO10" s="436"/>
      <c r="CP10" s="436"/>
      <c r="CQ10" s="436"/>
      <c r="CR10" s="436"/>
      <c r="CS10" s="436"/>
    </row>
    <row r="11" spans="1:171" customFormat="1" x14ac:dyDescent="0.35">
      <c r="A11" s="212">
        <v>1.1111111111111112E-2</v>
      </c>
      <c r="B11" s="95">
        <f t="shared" si="0"/>
        <v>0.29166666666197771</v>
      </c>
      <c r="C11" s="214" t="str">
        <f>IF(ISNA(VLOOKUP(D11,[2]listing!$A$1:$E$80,4,FALSE)),"NN",VLOOKUP(D11,[2]listing!$A$1:$E$80,4,FALSE))</f>
        <v>NN</v>
      </c>
      <c r="D11" s="245"/>
      <c r="E11" s="300">
        <v>36526.395833333336</v>
      </c>
      <c r="F11" s="298">
        <v>36526.718055555553</v>
      </c>
      <c r="G11" s="299">
        <v>4.1666666666666664E-2</v>
      </c>
      <c r="H11" s="222" t="str" cm="1">
        <f t="array" ref="H11">IF(SUMPRODUCT(--ISNUMBER(SEARCH(BOUTIQUES,D11))) &gt;0, "XC",IF(ISNUMBER(SEARCH("pool",D11)),"P",IF(ISNUMBER(SEARCH("int",D11)),"I",IF(ISNUMBER(SEARCH("HAP",$G$1))," "))))</f>
        <v xml:space="preserve"> </v>
      </c>
      <c r="I11" s="240"/>
      <c r="J11" s="241"/>
      <c r="K11" s="242"/>
      <c r="L11" s="135"/>
      <c r="M11" s="137" t="s">
        <v>125</v>
      </c>
      <c r="N11" s="136" t="s">
        <v>26</v>
      </c>
      <c r="O11" s="137" t="s">
        <v>26</v>
      </c>
      <c r="P11" s="135" t="s">
        <v>26</v>
      </c>
      <c r="Q11" s="136" t="s">
        <v>26</v>
      </c>
      <c r="R11" s="136" t="s">
        <v>26</v>
      </c>
      <c r="S11" s="137" t="s">
        <v>26</v>
      </c>
      <c r="T11" s="135" t="s">
        <v>26</v>
      </c>
      <c r="U11" s="136" t="s">
        <v>26</v>
      </c>
      <c r="V11" s="136" t="s">
        <v>26</v>
      </c>
      <c r="W11" s="137" t="s">
        <v>26</v>
      </c>
      <c r="X11" s="135" t="s">
        <v>26</v>
      </c>
      <c r="Y11" s="136" t="s">
        <v>26</v>
      </c>
      <c r="Z11" s="136" t="s">
        <v>26</v>
      </c>
      <c r="AA11" s="137" t="s">
        <v>26</v>
      </c>
      <c r="AB11" s="135" t="s">
        <v>25</v>
      </c>
      <c r="AC11" s="136" t="s">
        <v>25</v>
      </c>
      <c r="AD11" s="136" t="s">
        <v>25</v>
      </c>
      <c r="AE11" s="137" t="s">
        <v>26</v>
      </c>
      <c r="AF11" s="135" t="s">
        <v>26</v>
      </c>
      <c r="AG11" s="136" t="s">
        <v>26</v>
      </c>
      <c r="AH11" s="136" t="s">
        <v>26</v>
      </c>
      <c r="AI11" s="137" t="s">
        <v>26</v>
      </c>
      <c r="AJ11" s="135" t="s">
        <v>26</v>
      </c>
      <c r="AK11" s="136" t="s">
        <v>26</v>
      </c>
      <c r="AL11" s="136" t="s">
        <v>26</v>
      </c>
      <c r="AM11" s="137" t="s">
        <v>26</v>
      </c>
      <c r="AN11" s="136" t="s">
        <v>24</v>
      </c>
      <c r="AO11" s="136" t="s">
        <v>26</v>
      </c>
      <c r="AP11" s="136" t="s">
        <v>26</v>
      </c>
      <c r="AQ11" s="137" t="s">
        <v>28</v>
      </c>
      <c r="AR11" s="135" t="s">
        <v>28</v>
      </c>
      <c r="AS11" s="136" t="s">
        <v>126</v>
      </c>
      <c r="AT11" s="136"/>
      <c r="AU11" s="137"/>
      <c r="AV11" s="135"/>
      <c r="AW11" s="136"/>
      <c r="AX11" s="136"/>
      <c r="AY11" s="137"/>
      <c r="AZ11" s="135"/>
      <c r="BA11" s="136"/>
      <c r="BB11" s="136"/>
      <c r="BC11" s="137"/>
      <c r="BD11" s="135"/>
      <c r="BE11" s="136"/>
      <c r="BF11" s="136"/>
      <c r="BG11" s="137"/>
      <c r="BH11" s="135"/>
      <c r="BI11" s="136"/>
      <c r="BJ11" s="136"/>
      <c r="BK11" s="137"/>
      <c r="BL11" s="135"/>
      <c r="BM11" s="136"/>
      <c r="BN11" s="136"/>
      <c r="BO11" s="137"/>
      <c r="BP11" s="135"/>
      <c r="BQ11" s="136"/>
      <c r="BR11" s="136"/>
      <c r="BS11" s="137"/>
      <c r="BT11" s="135"/>
      <c r="BU11" s="136"/>
      <c r="BV11" s="136"/>
      <c r="BW11" s="137"/>
      <c r="BX11" s="135"/>
      <c r="BY11" s="136"/>
      <c r="BZ11" s="136"/>
      <c r="CA11" s="137"/>
      <c r="CB11" s="135"/>
      <c r="CC11" s="136"/>
      <c r="CD11" s="136"/>
      <c r="CE11" s="137"/>
      <c r="CF11" s="416"/>
      <c r="CG11" s="417"/>
      <c r="CH11" s="417"/>
      <c r="CI11" s="418"/>
      <c r="CJ11" s="430"/>
      <c r="CK11" s="431"/>
      <c r="CL11" s="431"/>
      <c r="CM11" s="432"/>
      <c r="CN11" s="436">
        <f t="shared" si="1"/>
        <v>0</v>
      </c>
      <c r="CO11" s="436"/>
      <c r="CP11" s="436"/>
      <c r="CQ11" s="436"/>
      <c r="CR11" s="436"/>
      <c r="CS11" s="436"/>
      <c r="FO11" s="223"/>
    </row>
    <row r="12" spans="1:171" customFormat="1" x14ac:dyDescent="0.35">
      <c r="A12" s="212">
        <v>1.1111111111111112E-2</v>
      </c>
      <c r="B12" s="95">
        <f t="shared" si="0"/>
        <v>0.29166666666197771</v>
      </c>
      <c r="C12" s="214" t="str">
        <f>IF(ISNA(VLOOKUP(D12,[2]listing!$A$1:$E$80,4,FALSE)),"NN",VLOOKUP(D12,[2]listing!$A$1:$E$80,4,FALSE))</f>
        <v>NN</v>
      </c>
      <c r="D12" s="245"/>
      <c r="E12" s="297">
        <v>36526.395833333336</v>
      </c>
      <c r="F12" s="301">
        <v>36526.718055555553</v>
      </c>
      <c r="G12" s="299">
        <v>4.1666666666666664E-2</v>
      </c>
      <c r="H12" s="222" t="str" cm="1">
        <f t="array" ref="H12">IF(SUMPRODUCT(--ISNUMBER(SEARCH(BOUTIQUES,D12))) &gt;0, "XC",IF(ISNUMBER(SEARCH("pool",D12)),"P",IF(ISNUMBER(SEARCH("int",D12)),"I",IF(ISNUMBER(SEARCH("HAP",$G$1))," "))))</f>
        <v xml:space="preserve"> </v>
      </c>
      <c r="I12" s="240"/>
      <c r="J12" s="241"/>
      <c r="K12" s="242"/>
      <c r="L12" s="135"/>
      <c r="M12" s="137" t="s">
        <v>125</v>
      </c>
      <c r="N12" s="136" t="s">
        <v>26</v>
      </c>
      <c r="O12" s="137" t="s">
        <v>26</v>
      </c>
      <c r="P12" s="135" t="s">
        <v>26</v>
      </c>
      <c r="Q12" s="136" t="s">
        <v>26</v>
      </c>
      <c r="R12" s="136" t="s">
        <v>26</v>
      </c>
      <c r="S12" s="137" t="s">
        <v>26</v>
      </c>
      <c r="T12" s="135" t="s">
        <v>26</v>
      </c>
      <c r="U12" s="136" t="s">
        <v>26</v>
      </c>
      <c r="V12" s="136" t="s">
        <v>26</v>
      </c>
      <c r="W12" s="137" t="s">
        <v>26</v>
      </c>
      <c r="X12" s="135" t="s">
        <v>26</v>
      </c>
      <c r="Y12" s="136" t="s">
        <v>26</v>
      </c>
      <c r="Z12" s="136" t="s">
        <v>26</v>
      </c>
      <c r="AA12" s="137" t="s">
        <v>26</v>
      </c>
      <c r="AB12" s="135" t="s">
        <v>25</v>
      </c>
      <c r="AC12" s="136" t="s">
        <v>25</v>
      </c>
      <c r="AD12" s="136" t="s">
        <v>25</v>
      </c>
      <c r="AE12" s="137" t="s">
        <v>26</v>
      </c>
      <c r="AF12" s="135" t="s">
        <v>26</v>
      </c>
      <c r="AG12" s="136" t="s">
        <v>26</v>
      </c>
      <c r="AH12" s="136" t="s">
        <v>26</v>
      </c>
      <c r="AI12" s="137" t="s">
        <v>26</v>
      </c>
      <c r="AJ12" s="135" t="s">
        <v>26</v>
      </c>
      <c r="AK12" s="136" t="s">
        <v>26</v>
      </c>
      <c r="AL12" s="136" t="s">
        <v>26</v>
      </c>
      <c r="AM12" s="137" t="s">
        <v>26</v>
      </c>
      <c r="AN12" s="136" t="s">
        <v>24</v>
      </c>
      <c r="AO12" s="136" t="s">
        <v>26</v>
      </c>
      <c r="AP12" s="136" t="s">
        <v>26</v>
      </c>
      <c r="AQ12" s="137" t="s">
        <v>28</v>
      </c>
      <c r="AR12" s="135" t="s">
        <v>28</v>
      </c>
      <c r="AS12" s="136" t="s">
        <v>126</v>
      </c>
      <c r="AT12" s="136"/>
      <c r="AU12" s="137"/>
      <c r="AV12" s="135"/>
      <c r="AW12" s="136"/>
      <c r="AX12" s="136"/>
      <c r="AY12" s="137"/>
      <c r="AZ12" s="135"/>
      <c r="BA12" s="136"/>
      <c r="BB12" s="136"/>
      <c r="BC12" s="137"/>
      <c r="BD12" s="135"/>
      <c r="BE12" s="136"/>
      <c r="BF12" s="136"/>
      <c r="BG12" s="137"/>
      <c r="BH12" s="135"/>
      <c r="BI12" s="136"/>
      <c r="BJ12" s="136"/>
      <c r="BK12" s="137"/>
      <c r="BL12" s="135"/>
      <c r="BM12" s="136"/>
      <c r="BN12" s="136"/>
      <c r="BO12" s="137"/>
      <c r="BP12" s="135"/>
      <c r="BQ12" s="136"/>
      <c r="BR12" s="136"/>
      <c r="BS12" s="137"/>
      <c r="BT12" s="135"/>
      <c r="BU12" s="136"/>
      <c r="BV12" s="136"/>
      <c r="BW12" s="137"/>
      <c r="BX12" s="135"/>
      <c r="BY12" s="136"/>
      <c r="BZ12" s="136"/>
      <c r="CA12" s="137"/>
      <c r="CB12" s="135"/>
      <c r="CC12" s="136"/>
      <c r="CD12" s="136"/>
      <c r="CE12" s="137"/>
      <c r="CF12" s="416"/>
      <c r="CG12" s="417"/>
      <c r="CH12" s="417"/>
      <c r="CI12" s="418"/>
      <c r="CJ12" s="430"/>
      <c r="CK12" s="431"/>
      <c r="CL12" s="431"/>
      <c r="CM12" s="432"/>
      <c r="CN12" s="436">
        <f t="shared" si="1"/>
        <v>0</v>
      </c>
      <c r="CO12" s="436"/>
      <c r="CP12" s="436"/>
      <c r="CQ12" s="436"/>
      <c r="CR12" s="436"/>
      <c r="CS12" s="436"/>
    </row>
    <row r="13" spans="1:171" customFormat="1" x14ac:dyDescent="0.35">
      <c r="A13" s="212">
        <v>1.1111111111111112E-2</v>
      </c>
      <c r="B13" s="95">
        <f t="shared" si="0"/>
        <v>0.33333333333349502</v>
      </c>
      <c r="C13" s="214" t="str">
        <f>IF(ISNA(VLOOKUP(D13,[2]listing!$A$1:$E$80,4,FALSE)),"NN",VLOOKUP(D13,[2]listing!$A$1:$E$80,4,FALSE))</f>
        <v>NN</v>
      </c>
      <c r="D13" s="245"/>
      <c r="E13" s="297">
        <v>36526.395833333336</v>
      </c>
      <c r="F13" s="301">
        <v>36526.759722222225</v>
      </c>
      <c r="G13" s="299">
        <v>4.1666666666666664E-2</v>
      </c>
      <c r="H13" s="222"/>
      <c r="I13" s="240"/>
      <c r="J13" s="241"/>
      <c r="K13" s="242"/>
      <c r="L13" s="135"/>
      <c r="M13" s="137" t="s">
        <v>125</v>
      </c>
      <c r="N13" s="136" t="s">
        <v>26</v>
      </c>
      <c r="O13" s="137" t="s">
        <v>26</v>
      </c>
      <c r="P13" s="135" t="s">
        <v>26</v>
      </c>
      <c r="Q13" s="136" t="s">
        <v>26</v>
      </c>
      <c r="R13" s="136" t="s">
        <v>26</v>
      </c>
      <c r="S13" s="137" t="s">
        <v>26</v>
      </c>
      <c r="T13" s="135" t="s">
        <v>26</v>
      </c>
      <c r="U13" s="136" t="s">
        <v>26</v>
      </c>
      <c r="V13" s="136" t="s">
        <v>26</v>
      </c>
      <c r="W13" s="137" t="s">
        <v>26</v>
      </c>
      <c r="X13" s="135" t="s">
        <v>26</v>
      </c>
      <c r="Y13" s="136" t="s">
        <v>26</v>
      </c>
      <c r="Z13" s="136" t="s">
        <v>26</v>
      </c>
      <c r="AA13" s="137" t="s">
        <v>26</v>
      </c>
      <c r="AB13" s="135" t="s">
        <v>25</v>
      </c>
      <c r="AC13" s="136" t="s">
        <v>25</v>
      </c>
      <c r="AD13" s="136" t="s">
        <v>25</v>
      </c>
      <c r="AE13" s="137" t="s">
        <v>26</v>
      </c>
      <c r="AF13" s="135" t="s">
        <v>26</v>
      </c>
      <c r="AG13" s="136" t="s">
        <v>26</v>
      </c>
      <c r="AH13" s="136" t="s">
        <v>26</v>
      </c>
      <c r="AI13" s="137" t="s">
        <v>26</v>
      </c>
      <c r="AJ13" s="135" t="s">
        <v>26</v>
      </c>
      <c r="AK13" s="136" t="s">
        <v>26</v>
      </c>
      <c r="AL13" s="136" t="s">
        <v>26</v>
      </c>
      <c r="AM13" s="137" t="s">
        <v>26</v>
      </c>
      <c r="AN13" s="136" t="s">
        <v>26</v>
      </c>
      <c r="AO13" s="136" t="s">
        <v>26</v>
      </c>
      <c r="AP13" s="136" t="s">
        <v>26</v>
      </c>
      <c r="AQ13" s="137" t="s">
        <v>26</v>
      </c>
      <c r="AR13" s="135" t="s">
        <v>24</v>
      </c>
      <c r="AS13" s="136" t="s">
        <v>26</v>
      </c>
      <c r="AT13" s="136" t="s">
        <v>26</v>
      </c>
      <c r="AU13" s="137" t="s">
        <v>28</v>
      </c>
      <c r="AV13" s="135" t="s">
        <v>28</v>
      </c>
      <c r="AW13" s="136" t="s">
        <v>126</v>
      </c>
      <c r="AX13" s="136"/>
      <c r="AY13" s="137"/>
      <c r="AZ13" s="135"/>
      <c r="BA13" s="136"/>
      <c r="BB13" s="136"/>
      <c r="BC13" s="137"/>
      <c r="BD13" s="135"/>
      <c r="BE13" s="136"/>
      <c r="BF13" s="136"/>
      <c r="BG13" s="137"/>
      <c r="BH13" s="135"/>
      <c r="BI13" s="136"/>
      <c r="BJ13" s="136"/>
      <c r="BK13" s="137"/>
      <c r="BL13" s="135"/>
      <c r="BM13" s="136"/>
      <c r="BN13" s="136"/>
      <c r="BO13" s="137"/>
      <c r="BP13" s="135"/>
      <c r="BQ13" s="136"/>
      <c r="BR13" s="136"/>
      <c r="BS13" s="137"/>
      <c r="BT13" s="135"/>
      <c r="BU13" s="136"/>
      <c r="BV13" s="136"/>
      <c r="BW13" s="137"/>
      <c r="BX13" s="135"/>
      <c r="BY13" s="136"/>
      <c r="BZ13" s="136"/>
      <c r="CA13" s="137"/>
      <c r="CB13" s="135"/>
      <c r="CC13" s="136"/>
      <c r="CD13" s="136"/>
      <c r="CE13" s="137"/>
      <c r="CF13" s="416"/>
      <c r="CG13" s="417"/>
      <c r="CH13" s="417"/>
      <c r="CI13" s="418"/>
      <c r="CJ13" s="416"/>
      <c r="CK13" s="417"/>
      <c r="CL13" s="417"/>
      <c r="CM13" s="418"/>
      <c r="CN13" s="436">
        <f t="shared" si="1"/>
        <v>0</v>
      </c>
      <c r="CO13" s="436"/>
      <c r="CP13" s="436"/>
      <c r="CQ13" s="436"/>
      <c r="CR13" s="436"/>
      <c r="CS13" s="436"/>
    </row>
    <row r="14" spans="1:171" customFormat="1" x14ac:dyDescent="0.35">
      <c r="A14" s="212">
        <v>1.1111111111111112E-2</v>
      </c>
      <c r="B14" s="95">
        <f t="shared" si="0"/>
        <v>0.29166666666197771</v>
      </c>
      <c r="C14" s="214" t="str">
        <f>IF(ISNA(VLOOKUP(D14,[2]listing!$A$1:$E$80,4,FALSE)),"NN",VLOOKUP(D14,[2]listing!$A$1:$E$80,4,FALSE))</f>
        <v>NN</v>
      </c>
      <c r="D14" s="245"/>
      <c r="E14" s="302">
        <v>36526.458333333336</v>
      </c>
      <c r="F14" s="303">
        <v>36526.780555555553</v>
      </c>
      <c r="G14" s="304">
        <v>4.1666666666666664E-2</v>
      </c>
      <c r="H14" s="222"/>
      <c r="I14" s="243"/>
      <c r="J14" s="136"/>
      <c r="K14" s="137"/>
      <c r="L14" s="135"/>
      <c r="M14" s="136"/>
      <c r="N14" s="136"/>
      <c r="O14" s="137"/>
      <c r="P14" s="135"/>
      <c r="Q14" s="136"/>
      <c r="R14" s="136"/>
      <c r="S14" s="137" t="s">
        <v>83</v>
      </c>
      <c r="T14" s="244" t="s">
        <v>26</v>
      </c>
      <c r="U14" s="136" t="s">
        <v>26</v>
      </c>
      <c r="V14" s="136" t="s">
        <v>26</v>
      </c>
      <c r="W14" s="137" t="s">
        <v>26</v>
      </c>
      <c r="X14" s="135" t="s">
        <v>26</v>
      </c>
      <c r="Y14" s="136" t="s">
        <v>26</v>
      </c>
      <c r="Z14" s="136" t="s">
        <v>26</v>
      </c>
      <c r="AA14" s="137" t="s">
        <v>26</v>
      </c>
      <c r="AB14" s="135" t="s">
        <v>26</v>
      </c>
      <c r="AC14" s="136" t="s">
        <v>26</v>
      </c>
      <c r="AD14" s="136" t="s">
        <v>26</v>
      </c>
      <c r="AE14" s="137" t="s">
        <v>26</v>
      </c>
      <c r="AF14" s="135" t="s">
        <v>25</v>
      </c>
      <c r="AG14" s="136" t="s">
        <v>25</v>
      </c>
      <c r="AH14" s="136" t="s">
        <v>25</v>
      </c>
      <c r="AI14" s="137" t="s">
        <v>26</v>
      </c>
      <c r="AJ14" s="135" t="s">
        <v>26</v>
      </c>
      <c r="AK14" s="136" t="s">
        <v>26</v>
      </c>
      <c r="AL14" s="136" t="s">
        <v>26</v>
      </c>
      <c r="AM14" s="137" t="s">
        <v>26</v>
      </c>
      <c r="AN14" s="135" t="s">
        <v>26</v>
      </c>
      <c r="AO14" s="136" t="s">
        <v>26</v>
      </c>
      <c r="AP14" s="136" t="s">
        <v>26</v>
      </c>
      <c r="AQ14" s="137" t="s">
        <v>26</v>
      </c>
      <c r="AR14" s="135" t="s">
        <v>26</v>
      </c>
      <c r="AS14" s="136" t="s">
        <v>26</v>
      </c>
      <c r="AT14" s="136" t="s">
        <v>26</v>
      </c>
      <c r="AU14" s="137" t="s">
        <v>26</v>
      </c>
      <c r="AV14" s="245" t="s">
        <v>24</v>
      </c>
      <c r="AW14" s="136" t="s">
        <v>28</v>
      </c>
      <c r="AX14" s="136" t="s">
        <v>28</v>
      </c>
      <c r="AY14" s="137" t="s">
        <v>82</v>
      </c>
      <c r="AZ14" s="135"/>
      <c r="BA14" s="136"/>
      <c r="BB14" s="136"/>
      <c r="BC14" s="137"/>
      <c r="BD14" s="135"/>
      <c r="BE14" s="136"/>
      <c r="BF14" s="136"/>
      <c r="BG14" s="137"/>
      <c r="BH14" s="135"/>
      <c r="BI14" s="136"/>
      <c r="BJ14" s="136"/>
      <c r="BK14" s="137"/>
      <c r="BL14" s="135"/>
      <c r="BM14" s="136"/>
      <c r="BN14" s="136"/>
      <c r="BO14" s="137"/>
      <c r="BP14" s="135"/>
      <c r="BQ14" s="136"/>
      <c r="BR14" s="136"/>
      <c r="BS14" s="137"/>
      <c r="BT14" s="135"/>
      <c r="BU14" s="136"/>
      <c r="BV14" s="136"/>
      <c r="BW14" s="137"/>
      <c r="BX14" s="135"/>
      <c r="BY14" s="136"/>
      <c r="BZ14" s="136"/>
      <c r="CA14" s="137"/>
      <c r="CB14" s="135"/>
      <c r="CC14" s="136"/>
      <c r="CD14" s="136"/>
      <c r="CE14" s="137"/>
      <c r="CF14" s="430"/>
      <c r="CG14" s="431"/>
      <c r="CH14" s="431"/>
      <c r="CI14" s="432"/>
      <c r="CJ14" s="430"/>
      <c r="CK14" s="431"/>
      <c r="CL14" s="431"/>
      <c r="CM14" s="432"/>
      <c r="CN14" s="436">
        <f t="shared" si="1"/>
        <v>0</v>
      </c>
      <c r="CO14" s="436"/>
      <c r="CP14" s="436"/>
      <c r="CQ14" s="436"/>
      <c r="CR14" s="436"/>
      <c r="CS14" s="436"/>
    </row>
    <row r="15" spans="1:171" customFormat="1" x14ac:dyDescent="0.35">
      <c r="A15" s="212">
        <v>1.1111111111111112E-2</v>
      </c>
      <c r="B15" s="95">
        <f t="shared" si="0"/>
        <v>0.29166666666197771</v>
      </c>
      <c r="C15" s="214" t="str">
        <f>IF(ISNA(VLOOKUP(D15,[2]listing!$A$1:$E$80,4,FALSE)),"NN",VLOOKUP(D15,[2]listing!$A$1:$E$80,4,FALSE))</f>
        <v>NN</v>
      </c>
      <c r="D15" s="245"/>
      <c r="E15" s="302">
        <v>36526.458333333336</v>
      </c>
      <c r="F15" s="303">
        <v>36526.780555555553</v>
      </c>
      <c r="G15" s="304">
        <v>4.1666666666666664E-2</v>
      </c>
      <c r="H15" s="222" t="str" cm="1">
        <f t="array" ref="H15">IF(SUMPRODUCT(--ISNUMBER(SEARCH(BOUTIQUES,D15))) &gt;0, "XC",IF(ISNUMBER(SEARCH("pool",D15)),"P",IF(ISNUMBER(SEARCH("int",D15)),"I",IF(ISNUMBER(SEARCH("HAP",$G$1))," "))))</f>
        <v xml:space="preserve"> </v>
      </c>
      <c r="I15" s="243"/>
      <c r="J15" s="136"/>
      <c r="K15" s="137"/>
      <c r="L15" s="135"/>
      <c r="M15" s="136"/>
      <c r="N15" s="136"/>
      <c r="O15" s="137"/>
      <c r="P15" s="135"/>
      <c r="Q15" s="136"/>
      <c r="R15" s="136"/>
      <c r="S15" s="137" t="s">
        <v>83</v>
      </c>
      <c r="T15" s="244" t="s">
        <v>26</v>
      </c>
      <c r="U15" s="136" t="s">
        <v>26</v>
      </c>
      <c r="V15" s="136" t="s">
        <v>26</v>
      </c>
      <c r="W15" s="137" t="s">
        <v>26</v>
      </c>
      <c r="X15" s="135" t="s">
        <v>26</v>
      </c>
      <c r="Y15" s="136" t="s">
        <v>26</v>
      </c>
      <c r="Z15" s="136" t="s">
        <v>26</v>
      </c>
      <c r="AA15" s="137" t="s">
        <v>26</v>
      </c>
      <c r="AB15" s="135" t="s">
        <v>26</v>
      </c>
      <c r="AC15" s="136" t="s">
        <v>26</v>
      </c>
      <c r="AD15" s="136" t="s">
        <v>26</v>
      </c>
      <c r="AE15" s="137" t="s">
        <v>26</v>
      </c>
      <c r="AF15" s="135" t="s">
        <v>25</v>
      </c>
      <c r="AG15" s="136" t="s">
        <v>25</v>
      </c>
      <c r="AH15" s="136" t="s">
        <v>25</v>
      </c>
      <c r="AI15" s="137" t="s">
        <v>26</v>
      </c>
      <c r="AJ15" s="135" t="s">
        <v>26</v>
      </c>
      <c r="AK15" s="136" t="s">
        <v>26</v>
      </c>
      <c r="AL15" s="136" t="s">
        <v>26</v>
      </c>
      <c r="AM15" s="137" t="s">
        <v>26</v>
      </c>
      <c r="AN15" s="135" t="s">
        <v>26</v>
      </c>
      <c r="AO15" s="136" t="s">
        <v>26</v>
      </c>
      <c r="AP15" s="136" t="s">
        <v>26</v>
      </c>
      <c r="AQ15" s="137" t="s">
        <v>26</v>
      </c>
      <c r="AR15" s="135" t="s">
        <v>26</v>
      </c>
      <c r="AS15" s="136" t="s">
        <v>26</v>
      </c>
      <c r="AT15" s="136" t="s">
        <v>26</v>
      </c>
      <c r="AU15" s="137" t="s">
        <v>26</v>
      </c>
      <c r="AV15" s="245" t="s">
        <v>24</v>
      </c>
      <c r="AW15" s="136" t="s">
        <v>28</v>
      </c>
      <c r="AX15" s="136" t="s">
        <v>28</v>
      </c>
      <c r="AY15" s="137" t="s">
        <v>82</v>
      </c>
      <c r="AZ15" s="135"/>
      <c r="BA15" s="136"/>
      <c r="BB15" s="136"/>
      <c r="BC15" s="137"/>
      <c r="BD15" s="135"/>
      <c r="BE15" s="136"/>
      <c r="BF15" s="136"/>
      <c r="BG15" s="137"/>
      <c r="BH15" s="135"/>
      <c r="BI15" s="136"/>
      <c r="BJ15" s="136"/>
      <c r="BK15" s="137"/>
      <c r="BL15" s="135"/>
      <c r="BM15" s="136"/>
      <c r="BN15" s="136"/>
      <c r="BO15" s="137"/>
      <c r="BP15" s="135"/>
      <c r="BQ15" s="136"/>
      <c r="BR15" s="136"/>
      <c r="BS15" s="137"/>
      <c r="BT15" s="135"/>
      <c r="BU15" s="136"/>
      <c r="BV15" s="136"/>
      <c r="BW15" s="137"/>
      <c r="BX15" s="135"/>
      <c r="BY15" s="136"/>
      <c r="BZ15" s="136"/>
      <c r="CA15" s="137"/>
      <c r="CB15" s="229"/>
      <c r="CC15" s="227"/>
      <c r="CD15" s="227"/>
      <c r="CE15" s="228"/>
      <c r="CF15" s="416"/>
      <c r="CG15" s="417"/>
      <c r="CH15" s="417"/>
      <c r="CI15" s="418"/>
      <c r="CJ15" s="416"/>
      <c r="CK15" s="417"/>
      <c r="CL15" s="417"/>
      <c r="CM15" s="418"/>
      <c r="CN15" s="436">
        <f t="shared" si="1"/>
        <v>0</v>
      </c>
      <c r="CO15" s="436"/>
      <c r="CP15" s="436"/>
      <c r="CQ15" s="436"/>
      <c r="CR15" s="436"/>
      <c r="CS15" s="436"/>
    </row>
    <row r="16" spans="1:171" customFormat="1" x14ac:dyDescent="0.35">
      <c r="A16" s="212">
        <v>1.1111111111111112E-2</v>
      </c>
      <c r="B16" s="95">
        <f t="shared" si="0"/>
        <v>0.29166666666197771</v>
      </c>
      <c r="C16" s="214" t="str">
        <f>IF(ISNA(VLOOKUP(D16,[2]listing!$A$1:$E$80,4,FALSE)),"NN",VLOOKUP(D16,[2]listing!$A$1:$E$80,4,FALSE))</f>
        <v>NN</v>
      </c>
      <c r="D16" s="245"/>
      <c r="E16" s="302">
        <v>36526.458333333336</v>
      </c>
      <c r="F16" s="303">
        <v>36526.780555555553</v>
      </c>
      <c r="G16" s="304">
        <v>4.1666666666666664E-2</v>
      </c>
      <c r="H16" s="222" t="str" cm="1">
        <f t="array" ref="H16">IF(SUMPRODUCT(--ISNUMBER(SEARCH(BOUTIQUES,D16))) &gt;0, "XC",IF(ISNUMBER(SEARCH("pool",D16)),"P",IF(ISNUMBER(SEARCH("int",D16)),"I",IF(ISNUMBER(SEARCH("HAP",$G$1))," "))))</f>
        <v xml:space="preserve"> </v>
      </c>
      <c r="I16" s="243"/>
      <c r="J16" s="136"/>
      <c r="K16" s="137"/>
      <c r="L16" s="135"/>
      <c r="M16" s="136"/>
      <c r="N16" s="136"/>
      <c r="O16" s="137"/>
      <c r="P16" s="135"/>
      <c r="Q16" s="136"/>
      <c r="R16" s="136"/>
      <c r="S16" s="137" t="s">
        <v>125</v>
      </c>
      <c r="T16" s="244" t="s">
        <v>26</v>
      </c>
      <c r="U16" s="136" t="s">
        <v>26</v>
      </c>
      <c r="V16" s="136" t="s">
        <v>26</v>
      </c>
      <c r="W16" s="137" t="s">
        <v>26</v>
      </c>
      <c r="X16" s="135" t="s">
        <v>26</v>
      </c>
      <c r="Y16" s="136" t="s">
        <v>26</v>
      </c>
      <c r="Z16" s="136" t="s">
        <v>26</v>
      </c>
      <c r="AA16" s="137" t="s">
        <v>26</v>
      </c>
      <c r="AB16" s="135" t="s">
        <v>26</v>
      </c>
      <c r="AC16" s="136" t="s">
        <v>26</v>
      </c>
      <c r="AD16" s="136" t="s">
        <v>26</v>
      </c>
      <c r="AE16" s="137" t="s">
        <v>26</v>
      </c>
      <c r="AF16" s="135" t="s">
        <v>25</v>
      </c>
      <c r="AG16" s="136" t="s">
        <v>25</v>
      </c>
      <c r="AH16" s="136" t="s">
        <v>25</v>
      </c>
      <c r="AI16" s="137" t="s">
        <v>26</v>
      </c>
      <c r="AJ16" s="135" t="s">
        <v>26</v>
      </c>
      <c r="AK16" s="136" t="s">
        <v>26</v>
      </c>
      <c r="AL16" s="136" t="s">
        <v>26</v>
      </c>
      <c r="AM16" s="137" t="s">
        <v>26</v>
      </c>
      <c r="AN16" s="135" t="s">
        <v>26</v>
      </c>
      <c r="AO16" s="136" t="s">
        <v>26</v>
      </c>
      <c r="AP16" s="136" t="s">
        <v>26</v>
      </c>
      <c r="AQ16" s="137" t="s">
        <v>26</v>
      </c>
      <c r="AR16" s="135" t="s">
        <v>26</v>
      </c>
      <c r="AS16" s="136" t="s">
        <v>26</v>
      </c>
      <c r="AT16" s="136" t="s">
        <v>26</v>
      </c>
      <c r="AU16" s="137" t="s">
        <v>26</v>
      </c>
      <c r="AV16" s="245" t="s">
        <v>24</v>
      </c>
      <c r="AW16" s="136" t="s">
        <v>28</v>
      </c>
      <c r="AX16" s="136" t="s">
        <v>28</v>
      </c>
      <c r="AY16" s="137" t="s">
        <v>126</v>
      </c>
      <c r="AZ16" s="135"/>
      <c r="BA16" s="136"/>
      <c r="BB16" s="136"/>
      <c r="BC16" s="137"/>
      <c r="BD16" s="135"/>
      <c r="BE16" s="136"/>
      <c r="BF16" s="136"/>
      <c r="BG16" s="137"/>
      <c r="BH16" s="135"/>
      <c r="BI16" s="136"/>
      <c r="BJ16" s="136"/>
      <c r="BK16" s="137"/>
      <c r="BL16" s="135"/>
      <c r="BM16" s="136"/>
      <c r="BN16" s="136"/>
      <c r="BO16" s="137"/>
      <c r="BP16" s="135"/>
      <c r="BQ16" s="136"/>
      <c r="BR16" s="136"/>
      <c r="BS16" s="137"/>
      <c r="BT16" s="135"/>
      <c r="BU16" s="136"/>
      <c r="BV16" s="136"/>
      <c r="BW16" s="137"/>
      <c r="BX16" s="135"/>
      <c r="BY16" s="136"/>
      <c r="BZ16" s="136"/>
      <c r="CA16" s="137"/>
      <c r="CB16" s="135"/>
      <c r="CC16" s="136"/>
      <c r="CD16" s="136"/>
      <c r="CE16" s="137"/>
      <c r="CF16" s="416"/>
      <c r="CG16" s="417"/>
      <c r="CH16" s="417"/>
      <c r="CI16" s="418"/>
      <c r="CJ16" s="430"/>
      <c r="CK16" s="431"/>
      <c r="CL16" s="431"/>
      <c r="CM16" s="432"/>
      <c r="CN16" s="436">
        <f t="shared" si="1"/>
        <v>0</v>
      </c>
      <c r="CO16" s="436"/>
      <c r="CP16" s="436"/>
      <c r="CQ16" s="436"/>
      <c r="CR16" s="436"/>
      <c r="CS16" s="436"/>
    </row>
    <row r="17" spans="1:97" customFormat="1" x14ac:dyDescent="0.35">
      <c r="A17" s="212">
        <v>1.1111111111111112E-2</v>
      </c>
      <c r="B17" s="95">
        <f t="shared" si="0"/>
        <v>0.29166666666925367</v>
      </c>
      <c r="C17" s="214" t="str">
        <f>IF(ISNA(VLOOKUP(D17,[2]listing!$A$1:$E$80,4,FALSE)),"NN",VLOOKUP(D17,[2]listing!$A$1:$E$80,4,FALSE))</f>
        <v>NN</v>
      </c>
      <c r="D17" s="245"/>
      <c r="E17" s="300">
        <v>36526.490277777775</v>
      </c>
      <c r="F17" s="298">
        <v>36526.8125</v>
      </c>
      <c r="G17" s="299">
        <v>4.1666666666666664E-2</v>
      </c>
      <c r="H17" s="222" t="str" cm="1">
        <f t="array" ref="H17">IF(SUMPRODUCT(--ISNUMBER(SEARCH(BOUTIQUES,D17))) &gt;0, "XC",IF(ISNUMBER(SEARCH("pool",D17)),"P",IF(ISNUMBER(SEARCH("int",D17)),"I",IF(ISNUMBER(SEARCH("HAP",$G$1))," "))))</f>
        <v xml:space="preserve"> </v>
      </c>
      <c r="I17" s="243"/>
      <c r="J17" s="136"/>
      <c r="K17" s="137"/>
      <c r="L17" s="135"/>
      <c r="M17" s="136"/>
      <c r="N17" s="136"/>
      <c r="O17" s="137"/>
      <c r="P17" s="135"/>
      <c r="Q17" s="136"/>
      <c r="R17" s="136"/>
      <c r="S17" s="137"/>
      <c r="T17" s="135"/>
      <c r="U17" s="136"/>
      <c r="V17" s="136" t="s">
        <v>83</v>
      </c>
      <c r="W17" s="246" t="s">
        <v>26</v>
      </c>
      <c r="X17" s="135" t="s">
        <v>26</v>
      </c>
      <c r="Y17" s="136" t="s">
        <v>26</v>
      </c>
      <c r="Z17" s="136" t="s">
        <v>26</v>
      </c>
      <c r="AA17" s="137" t="s">
        <v>26</v>
      </c>
      <c r="AB17" s="135" t="s">
        <v>26</v>
      </c>
      <c r="AC17" s="136" t="s">
        <v>26</v>
      </c>
      <c r="AD17" s="136" t="s">
        <v>26</v>
      </c>
      <c r="AE17" s="137" t="s">
        <v>26</v>
      </c>
      <c r="AF17" s="135" t="s">
        <v>26</v>
      </c>
      <c r="AG17" s="136" t="s">
        <v>26</v>
      </c>
      <c r="AH17" s="136" t="s">
        <v>26</v>
      </c>
      <c r="AI17" s="137" t="s">
        <v>26</v>
      </c>
      <c r="AJ17" s="135" t="s">
        <v>25</v>
      </c>
      <c r="AK17" s="136" t="s">
        <v>25</v>
      </c>
      <c r="AL17" s="136" t="s">
        <v>25</v>
      </c>
      <c r="AM17" s="137" t="s">
        <v>26</v>
      </c>
      <c r="AN17" s="135" t="s">
        <v>26</v>
      </c>
      <c r="AO17" s="136" t="s">
        <v>26</v>
      </c>
      <c r="AP17" s="136" t="s">
        <v>26</v>
      </c>
      <c r="AQ17" s="137" t="s">
        <v>26</v>
      </c>
      <c r="AR17" s="135" t="s">
        <v>26</v>
      </c>
      <c r="AS17" s="136" t="s">
        <v>26</v>
      </c>
      <c r="AT17" s="136" t="s">
        <v>26</v>
      </c>
      <c r="AU17" s="137" t="s">
        <v>26</v>
      </c>
      <c r="AV17" s="245" t="s">
        <v>24</v>
      </c>
      <c r="AW17" s="136" t="s">
        <v>26</v>
      </c>
      <c r="AX17" s="136" t="s">
        <v>26</v>
      </c>
      <c r="AY17" s="137" t="s">
        <v>26</v>
      </c>
      <c r="AZ17" s="135" t="s">
        <v>28</v>
      </c>
      <c r="BA17" s="136" t="s">
        <v>28</v>
      </c>
      <c r="BB17" s="136" t="s">
        <v>82</v>
      </c>
      <c r="BC17" s="137"/>
      <c r="BD17" s="135"/>
      <c r="BE17" s="136"/>
      <c r="BF17" s="136"/>
      <c r="BG17" s="137"/>
      <c r="BH17" s="135"/>
      <c r="BI17" s="136"/>
      <c r="BJ17" s="136"/>
      <c r="BK17" s="137"/>
      <c r="BL17" s="135"/>
      <c r="BM17" s="136"/>
      <c r="BN17" s="136"/>
      <c r="BO17" s="137"/>
      <c r="BP17" s="135"/>
      <c r="BQ17" s="136"/>
      <c r="BR17" s="136"/>
      <c r="BS17" s="137"/>
      <c r="BT17" s="135"/>
      <c r="BU17" s="136"/>
      <c r="BV17" s="136"/>
      <c r="BW17" s="137"/>
      <c r="BX17" s="135"/>
      <c r="BY17" s="136"/>
      <c r="BZ17" s="136"/>
      <c r="CA17" s="137"/>
      <c r="CB17" s="135"/>
      <c r="CC17" s="136"/>
      <c r="CD17" s="136"/>
      <c r="CE17" s="137"/>
      <c r="CF17" s="430"/>
      <c r="CG17" s="431"/>
      <c r="CH17" s="431"/>
      <c r="CI17" s="432"/>
      <c r="CJ17" s="430"/>
      <c r="CK17" s="431"/>
      <c r="CL17" s="431"/>
      <c r="CM17" s="432"/>
      <c r="CN17" s="422">
        <f t="shared" si="1"/>
        <v>0</v>
      </c>
      <c r="CO17" s="423"/>
      <c r="CP17" s="423"/>
      <c r="CQ17" s="423"/>
      <c r="CR17" s="423"/>
      <c r="CS17" s="424"/>
    </row>
    <row r="18" spans="1:97" x14ac:dyDescent="0.35">
      <c r="A18" s="212">
        <v>1.1111111111111112E-2</v>
      </c>
      <c r="B18" s="95">
        <f t="shared" si="0"/>
        <v>0.29166666666925367</v>
      </c>
      <c r="C18" s="214" t="str">
        <f>IF(ISNA(VLOOKUP(D18,[2]listing!$A$1:$E$80,4,FALSE)),"NN",VLOOKUP(D18,[2]listing!$A$1:$E$80,4,FALSE))</f>
        <v>NN</v>
      </c>
      <c r="D18" s="245"/>
      <c r="E18" s="300">
        <v>36526.490277777775</v>
      </c>
      <c r="F18" s="298">
        <v>36526.8125</v>
      </c>
      <c r="G18" s="299">
        <v>4.1666666666666664E-2</v>
      </c>
      <c r="H18" s="222" t="str" cm="1">
        <f t="array" ref="H18">IF(SUMPRODUCT(--ISNUMBER(SEARCH(BOUTIQUES,D18))) &gt;0, "XC",IF(ISNUMBER(SEARCH("pool",D18)),"P",IF(ISNUMBER(SEARCH("int",D18)),"I",IF(ISNUMBER(SEARCH("HAP",$G$1))," "))))</f>
        <v xml:space="preserve"> </v>
      </c>
      <c r="I18" s="243"/>
      <c r="J18" s="136"/>
      <c r="K18" s="137"/>
      <c r="L18" s="135"/>
      <c r="M18" s="136"/>
      <c r="N18" s="136"/>
      <c r="O18" s="137"/>
      <c r="P18" s="135"/>
      <c r="Q18" s="136"/>
      <c r="R18" s="136"/>
      <c r="S18" s="137"/>
      <c r="T18" s="135"/>
      <c r="U18" s="136"/>
      <c r="V18" s="136" t="s">
        <v>125</v>
      </c>
      <c r="W18" s="246" t="s">
        <v>26</v>
      </c>
      <c r="X18" s="229" t="s">
        <v>26</v>
      </c>
      <c r="Y18" s="227" t="s">
        <v>26</v>
      </c>
      <c r="Z18" s="227" t="s">
        <v>26</v>
      </c>
      <c r="AA18" s="228" t="s">
        <v>26</v>
      </c>
      <c r="AB18" s="229" t="s">
        <v>26</v>
      </c>
      <c r="AC18" s="227" t="s">
        <v>26</v>
      </c>
      <c r="AD18" s="227" t="s">
        <v>26</v>
      </c>
      <c r="AE18" s="228" t="s">
        <v>26</v>
      </c>
      <c r="AF18" s="229" t="s">
        <v>26</v>
      </c>
      <c r="AG18" s="227" t="s">
        <v>26</v>
      </c>
      <c r="AH18" s="227" t="s">
        <v>26</v>
      </c>
      <c r="AI18" s="228" t="s">
        <v>26</v>
      </c>
      <c r="AJ18" s="135" t="s">
        <v>25</v>
      </c>
      <c r="AK18" s="136" t="s">
        <v>25</v>
      </c>
      <c r="AL18" s="136" t="s">
        <v>25</v>
      </c>
      <c r="AM18" s="137" t="s">
        <v>26</v>
      </c>
      <c r="AN18" s="135" t="s">
        <v>26</v>
      </c>
      <c r="AO18" s="136" t="s">
        <v>26</v>
      </c>
      <c r="AP18" s="136" t="s">
        <v>26</v>
      </c>
      <c r="AQ18" s="137" t="s">
        <v>26</v>
      </c>
      <c r="AR18" s="229" t="s">
        <v>26</v>
      </c>
      <c r="AS18" s="227" t="s">
        <v>26</v>
      </c>
      <c r="AT18" s="227" t="s">
        <v>26</v>
      </c>
      <c r="AU18" s="228" t="s">
        <v>26</v>
      </c>
      <c r="AV18" s="245" t="s">
        <v>24</v>
      </c>
      <c r="AW18" s="136" t="s">
        <v>26</v>
      </c>
      <c r="AX18" s="136" t="s">
        <v>26</v>
      </c>
      <c r="AY18" s="137" t="s">
        <v>26</v>
      </c>
      <c r="AZ18" s="135" t="s">
        <v>28</v>
      </c>
      <c r="BA18" s="136" t="s">
        <v>28</v>
      </c>
      <c r="BB18" s="136" t="s">
        <v>126</v>
      </c>
      <c r="BC18" s="137"/>
      <c r="BD18" s="135"/>
      <c r="BE18" s="136"/>
      <c r="BF18" s="136"/>
      <c r="BG18" s="137"/>
      <c r="BH18" s="229"/>
      <c r="BI18" s="227"/>
      <c r="BJ18" s="227"/>
      <c r="BK18" s="228"/>
      <c r="BL18" s="229"/>
      <c r="BM18" s="227"/>
      <c r="BN18" s="227"/>
      <c r="BO18" s="228"/>
      <c r="BP18" s="229"/>
      <c r="BQ18" s="227"/>
      <c r="BR18" s="227"/>
      <c r="BS18" s="228"/>
      <c r="BT18" s="229"/>
      <c r="BU18" s="227"/>
      <c r="BV18" s="227"/>
      <c r="BW18" s="228"/>
      <c r="BX18" s="229"/>
      <c r="BY18" s="227"/>
      <c r="BZ18" s="227"/>
      <c r="CA18" s="228"/>
      <c r="CB18" s="229"/>
      <c r="CC18" s="227"/>
      <c r="CD18" s="227"/>
      <c r="CE18" s="228"/>
      <c r="CF18" s="416"/>
      <c r="CG18" s="417"/>
      <c r="CH18" s="417"/>
      <c r="CI18" s="418"/>
      <c r="CJ18" s="416"/>
      <c r="CK18" s="417"/>
      <c r="CL18" s="417"/>
      <c r="CM18" s="418"/>
      <c r="CN18" s="436">
        <f t="shared" si="1"/>
        <v>0</v>
      </c>
      <c r="CO18" s="436"/>
      <c r="CP18" s="436"/>
      <c r="CQ18" s="436"/>
      <c r="CR18" s="436"/>
      <c r="CS18" s="436"/>
    </row>
    <row r="19" spans="1:97" customFormat="1" x14ac:dyDescent="0.35">
      <c r="A19" s="212">
        <v>1.1111111111111112E-2</v>
      </c>
      <c r="B19" s="95">
        <f t="shared" si="0"/>
        <v>0.29166666666925367</v>
      </c>
      <c r="C19" s="214" t="str">
        <f>IF(ISNA(VLOOKUP(D19,[2]listing!$A$1:$E$80,4,FALSE)),"NN",VLOOKUP(D19,[2]listing!$A$1:$E$80,4,FALSE))</f>
        <v>NN</v>
      </c>
      <c r="D19" s="245"/>
      <c r="E19" s="300">
        <v>36526.490277777775</v>
      </c>
      <c r="F19" s="298">
        <v>36526.8125</v>
      </c>
      <c r="G19" s="299">
        <v>4.1666666666666664E-2</v>
      </c>
      <c r="H19" s="222" t="str" cm="1">
        <f t="array" ref="H19">IF(SUMPRODUCT(--ISNUMBER(SEARCH(BOUTIQUES,D19))) &gt;0, "XC",IF(ISNUMBER(SEARCH("pool",D19)),"P",IF(ISNUMBER(SEARCH("int",D19)),"I",IF(ISNUMBER(SEARCH("HAP",$G$1))," "))))</f>
        <v xml:space="preserve"> </v>
      </c>
      <c r="I19" s="243"/>
      <c r="J19" s="136"/>
      <c r="K19" s="137"/>
      <c r="L19" s="135"/>
      <c r="M19" s="136"/>
      <c r="N19" s="136"/>
      <c r="O19" s="137"/>
      <c r="P19" s="135"/>
      <c r="Q19" s="136"/>
      <c r="R19" s="136"/>
      <c r="S19" s="137"/>
      <c r="T19" s="135"/>
      <c r="U19" s="136"/>
      <c r="V19" s="136" t="s">
        <v>125</v>
      </c>
      <c r="W19" s="246" t="s">
        <v>26</v>
      </c>
      <c r="X19" s="229" t="s">
        <v>26</v>
      </c>
      <c r="Y19" s="227" t="s">
        <v>26</v>
      </c>
      <c r="Z19" s="227" t="s">
        <v>26</v>
      </c>
      <c r="AA19" s="228" t="s">
        <v>26</v>
      </c>
      <c r="AB19" s="229" t="s">
        <v>26</v>
      </c>
      <c r="AC19" s="227" t="s">
        <v>26</v>
      </c>
      <c r="AD19" s="227" t="s">
        <v>26</v>
      </c>
      <c r="AE19" s="228" t="s">
        <v>26</v>
      </c>
      <c r="AF19" s="229" t="s">
        <v>26</v>
      </c>
      <c r="AG19" s="227" t="s">
        <v>26</v>
      </c>
      <c r="AH19" s="227" t="s">
        <v>26</v>
      </c>
      <c r="AI19" s="228" t="s">
        <v>26</v>
      </c>
      <c r="AJ19" s="135" t="s">
        <v>25</v>
      </c>
      <c r="AK19" s="136" t="s">
        <v>25</v>
      </c>
      <c r="AL19" s="136" t="s">
        <v>25</v>
      </c>
      <c r="AM19" s="137" t="s">
        <v>26</v>
      </c>
      <c r="AN19" s="135" t="s">
        <v>26</v>
      </c>
      <c r="AO19" s="136" t="s">
        <v>26</v>
      </c>
      <c r="AP19" s="136" t="s">
        <v>26</v>
      </c>
      <c r="AQ19" s="137" t="s">
        <v>26</v>
      </c>
      <c r="AR19" s="229" t="s">
        <v>26</v>
      </c>
      <c r="AS19" s="227" t="s">
        <v>26</v>
      </c>
      <c r="AT19" s="227" t="s">
        <v>26</v>
      </c>
      <c r="AU19" s="228" t="s">
        <v>26</v>
      </c>
      <c r="AV19" s="245" t="s">
        <v>24</v>
      </c>
      <c r="AW19" s="136" t="s">
        <v>26</v>
      </c>
      <c r="AX19" s="136" t="s">
        <v>26</v>
      </c>
      <c r="AY19" s="137" t="s">
        <v>26</v>
      </c>
      <c r="AZ19" s="135" t="s">
        <v>28</v>
      </c>
      <c r="BA19" s="136" t="s">
        <v>28</v>
      </c>
      <c r="BB19" s="136" t="s">
        <v>126</v>
      </c>
      <c r="BC19" s="137"/>
      <c r="BD19" s="135"/>
      <c r="BE19" s="136"/>
      <c r="BF19" s="136"/>
      <c r="BG19" s="137"/>
      <c r="BH19" s="135"/>
      <c r="BI19" s="136"/>
      <c r="BJ19" s="136"/>
      <c r="BK19" s="137"/>
      <c r="BL19" s="135"/>
      <c r="BM19" s="136"/>
      <c r="BN19" s="136"/>
      <c r="BO19" s="137"/>
      <c r="BP19" s="135"/>
      <c r="BQ19" s="136"/>
      <c r="BR19" s="136"/>
      <c r="BS19" s="137"/>
      <c r="BT19" s="135"/>
      <c r="BU19" s="136"/>
      <c r="BV19" s="136"/>
      <c r="BW19" s="137"/>
      <c r="BX19" s="135"/>
      <c r="BY19" s="136"/>
      <c r="BZ19" s="136"/>
      <c r="CA19" s="137"/>
      <c r="CB19" s="135"/>
      <c r="CC19" s="136"/>
      <c r="CD19" s="136"/>
      <c r="CE19" s="137"/>
      <c r="CF19" s="416"/>
      <c r="CG19" s="417"/>
      <c r="CH19" s="417"/>
      <c r="CI19" s="418"/>
      <c r="CJ19" s="416"/>
      <c r="CK19" s="417"/>
      <c r="CL19" s="417"/>
      <c r="CM19" s="418"/>
      <c r="CN19" s="436">
        <f t="shared" si="1"/>
        <v>0</v>
      </c>
      <c r="CO19" s="436"/>
      <c r="CP19" s="436"/>
      <c r="CQ19" s="436"/>
      <c r="CR19" s="436"/>
      <c r="CS19" s="436"/>
    </row>
    <row r="20" spans="1:97" customFormat="1" x14ac:dyDescent="0.35">
      <c r="A20" s="212">
        <v>1.1111111111111112E-2</v>
      </c>
      <c r="B20" s="95">
        <f t="shared" si="0"/>
        <v>0.29166666666925367</v>
      </c>
      <c r="C20" s="214" t="str">
        <f>IF(ISNA(VLOOKUP(D20,[2]listing!$A$1:$E$80,4,FALSE)),"NN",VLOOKUP(D20,[2]listing!$A$1:$E$80,4,FALSE))</f>
        <v>NN</v>
      </c>
      <c r="D20" s="245"/>
      <c r="E20" s="300">
        <v>36526.490277777775</v>
      </c>
      <c r="F20" s="298">
        <v>36526.8125</v>
      </c>
      <c r="G20" s="299">
        <v>4.1666666666666664E-2</v>
      </c>
      <c r="H20" s="222" t="str" cm="1">
        <f t="array" ref="H20">IF(SUMPRODUCT(--ISNUMBER(SEARCH(BOUTIQUES,D20))) &gt;0, "XC",IF(ISNUMBER(SEARCH("pool",D20)),"P",IF(ISNUMBER(SEARCH("int",D20)),"I",IF(ISNUMBER(SEARCH("HAP",$G$1))," "))))</f>
        <v xml:space="preserve"> </v>
      </c>
      <c r="I20" s="243"/>
      <c r="J20" s="136"/>
      <c r="K20" s="137"/>
      <c r="L20" s="135"/>
      <c r="M20" s="136"/>
      <c r="N20" s="136"/>
      <c r="O20" s="137"/>
      <c r="P20" s="135"/>
      <c r="Q20" s="136"/>
      <c r="R20" s="136"/>
      <c r="S20" s="137"/>
      <c r="T20" s="135"/>
      <c r="U20" s="136"/>
      <c r="V20" s="136" t="s">
        <v>83</v>
      </c>
      <c r="W20" s="246" t="s">
        <v>26</v>
      </c>
      <c r="X20" s="229" t="s">
        <v>26</v>
      </c>
      <c r="Y20" s="227" t="s">
        <v>26</v>
      </c>
      <c r="Z20" s="227" t="s">
        <v>26</v>
      </c>
      <c r="AA20" s="228" t="s">
        <v>26</v>
      </c>
      <c r="AB20" s="229" t="s">
        <v>26</v>
      </c>
      <c r="AC20" s="227" t="s">
        <v>26</v>
      </c>
      <c r="AD20" s="227" t="s">
        <v>26</v>
      </c>
      <c r="AE20" s="228" t="s">
        <v>26</v>
      </c>
      <c r="AF20" s="229" t="s">
        <v>26</v>
      </c>
      <c r="AG20" s="227" t="s">
        <v>26</v>
      </c>
      <c r="AH20" s="227" t="s">
        <v>26</v>
      </c>
      <c r="AI20" s="228" t="s">
        <v>26</v>
      </c>
      <c r="AJ20" s="135" t="s">
        <v>25</v>
      </c>
      <c r="AK20" s="136" t="s">
        <v>25</v>
      </c>
      <c r="AL20" s="136" t="s">
        <v>25</v>
      </c>
      <c r="AM20" s="137" t="s">
        <v>26</v>
      </c>
      <c r="AN20" s="135" t="s">
        <v>26</v>
      </c>
      <c r="AO20" s="136" t="s">
        <v>26</v>
      </c>
      <c r="AP20" s="136" t="s">
        <v>26</v>
      </c>
      <c r="AQ20" s="137" t="s">
        <v>26</v>
      </c>
      <c r="AR20" s="229" t="s">
        <v>26</v>
      </c>
      <c r="AS20" s="227" t="s">
        <v>26</v>
      </c>
      <c r="AT20" s="227" t="s">
        <v>26</v>
      </c>
      <c r="AU20" s="228" t="s">
        <v>26</v>
      </c>
      <c r="AV20" s="245" t="s">
        <v>24</v>
      </c>
      <c r="AW20" s="136" t="s">
        <v>26</v>
      </c>
      <c r="AX20" s="136" t="s">
        <v>26</v>
      </c>
      <c r="AY20" s="137" t="s">
        <v>26</v>
      </c>
      <c r="AZ20" s="135" t="s">
        <v>28</v>
      </c>
      <c r="BA20" s="136" t="s">
        <v>28</v>
      </c>
      <c r="BB20" s="136" t="s">
        <v>82</v>
      </c>
      <c r="BC20" s="137"/>
      <c r="BD20" s="135"/>
      <c r="BE20" s="136"/>
      <c r="BF20" s="136"/>
      <c r="BG20" s="137"/>
      <c r="BH20" s="135"/>
      <c r="BI20" s="136"/>
      <c r="BJ20" s="136"/>
      <c r="BK20" s="137"/>
      <c r="BL20" s="135"/>
      <c r="BM20" s="136"/>
      <c r="BN20" s="136"/>
      <c r="BO20" s="137"/>
      <c r="BP20" s="135"/>
      <c r="BQ20" s="136"/>
      <c r="BR20" s="136"/>
      <c r="BS20" s="137"/>
      <c r="BT20" s="135"/>
      <c r="BU20" s="136"/>
      <c r="BV20" s="136"/>
      <c r="BW20" s="137"/>
      <c r="BX20" s="135"/>
      <c r="BY20" s="136"/>
      <c r="BZ20" s="136"/>
      <c r="CA20" s="137"/>
      <c r="CB20" s="135"/>
      <c r="CC20" s="136"/>
      <c r="CD20" s="136"/>
      <c r="CE20" s="137"/>
      <c r="CF20" s="416"/>
      <c r="CG20" s="417"/>
      <c r="CH20" s="417"/>
      <c r="CI20" s="418"/>
      <c r="CJ20" s="430"/>
      <c r="CK20" s="431"/>
      <c r="CL20" s="431"/>
      <c r="CM20" s="432"/>
      <c r="CN20" s="436">
        <f t="shared" si="1"/>
        <v>0</v>
      </c>
      <c r="CO20" s="436"/>
      <c r="CP20" s="436"/>
      <c r="CQ20" s="436"/>
      <c r="CR20" s="436"/>
      <c r="CS20" s="436"/>
    </row>
    <row r="21" spans="1:97" customFormat="1" x14ac:dyDescent="0.35">
      <c r="A21" s="212">
        <v>1.1111111111111112E-2</v>
      </c>
      <c r="B21" s="95">
        <f t="shared" si="0"/>
        <v>0.29166666666925367</v>
      </c>
      <c r="C21" s="214" t="str">
        <f>IF(ISNA(VLOOKUP(D21,[2]listing!$A$1:$E$80,4,FALSE)),"NN",VLOOKUP(D21,[2]listing!$A$1:$E$80,4,FALSE))</f>
        <v>NN</v>
      </c>
      <c r="D21" s="245"/>
      <c r="E21" s="300">
        <v>36526.490277777775</v>
      </c>
      <c r="F21" s="298">
        <v>36526.8125</v>
      </c>
      <c r="G21" s="299">
        <v>4.1666666666666664E-2</v>
      </c>
      <c r="H21" s="222" t="str" cm="1">
        <f t="array" ref="H21">IF(SUMPRODUCT(--ISNUMBER(SEARCH(BOUTIQUES,D21))) &gt;0, "XC",IF(ISNUMBER(SEARCH("pool",D21)),"P",IF(ISNUMBER(SEARCH("int",D21)),"I",IF(ISNUMBER(SEARCH("HAP",$G$1))," "))))</f>
        <v xml:space="preserve"> </v>
      </c>
      <c r="I21" s="243"/>
      <c r="J21" s="136"/>
      <c r="K21" s="137"/>
      <c r="L21" s="135"/>
      <c r="M21" s="136"/>
      <c r="N21" s="136"/>
      <c r="O21" s="137"/>
      <c r="P21" s="135"/>
      <c r="Q21" s="136"/>
      <c r="R21" s="136"/>
      <c r="S21" s="137"/>
      <c r="T21" s="135"/>
      <c r="U21" s="136"/>
      <c r="V21" s="136" t="s">
        <v>125</v>
      </c>
      <c r="W21" s="246" t="s">
        <v>26</v>
      </c>
      <c r="X21" s="135" t="s">
        <v>26</v>
      </c>
      <c r="Y21" s="136" t="s">
        <v>26</v>
      </c>
      <c r="Z21" s="136" t="s">
        <v>26</v>
      </c>
      <c r="AA21" s="137" t="s">
        <v>26</v>
      </c>
      <c r="AB21" s="135" t="s">
        <v>26</v>
      </c>
      <c r="AC21" s="136" t="s">
        <v>26</v>
      </c>
      <c r="AD21" s="136" t="s">
        <v>26</v>
      </c>
      <c r="AE21" s="137" t="s">
        <v>26</v>
      </c>
      <c r="AF21" s="135" t="s">
        <v>26</v>
      </c>
      <c r="AG21" s="136" t="s">
        <v>26</v>
      </c>
      <c r="AH21" s="136" t="s">
        <v>26</v>
      </c>
      <c r="AI21" s="137" t="s">
        <v>26</v>
      </c>
      <c r="AJ21" s="135" t="s">
        <v>25</v>
      </c>
      <c r="AK21" s="136" t="s">
        <v>25</v>
      </c>
      <c r="AL21" s="136" t="s">
        <v>25</v>
      </c>
      <c r="AM21" s="137" t="s">
        <v>26</v>
      </c>
      <c r="AN21" s="135" t="s">
        <v>26</v>
      </c>
      <c r="AO21" s="136" t="s">
        <v>26</v>
      </c>
      <c r="AP21" s="136" t="s">
        <v>26</v>
      </c>
      <c r="AQ21" s="137" t="s">
        <v>26</v>
      </c>
      <c r="AR21" s="135" t="s">
        <v>26</v>
      </c>
      <c r="AS21" s="136" t="s">
        <v>26</v>
      </c>
      <c r="AT21" s="136" t="s">
        <v>26</v>
      </c>
      <c r="AU21" s="137" t="s">
        <v>26</v>
      </c>
      <c r="AV21" s="245" t="s">
        <v>24</v>
      </c>
      <c r="AW21" s="136" t="s">
        <v>26</v>
      </c>
      <c r="AX21" s="136" t="s">
        <v>26</v>
      </c>
      <c r="AY21" s="137" t="s">
        <v>26</v>
      </c>
      <c r="AZ21" s="135" t="s">
        <v>28</v>
      </c>
      <c r="BA21" s="136" t="s">
        <v>28</v>
      </c>
      <c r="BB21" s="136" t="s">
        <v>82</v>
      </c>
      <c r="BC21" s="137"/>
      <c r="BD21" s="135"/>
      <c r="BE21" s="136"/>
      <c r="BF21" s="136"/>
      <c r="BG21" s="137"/>
      <c r="BH21" s="135"/>
      <c r="BI21" s="136"/>
      <c r="BJ21" s="136"/>
      <c r="BK21" s="137"/>
      <c r="BL21" s="135"/>
      <c r="BM21" s="136"/>
      <c r="BN21" s="136"/>
      <c r="BO21" s="137"/>
      <c r="BP21" s="135"/>
      <c r="BQ21" s="136"/>
      <c r="BR21" s="136"/>
      <c r="BS21" s="137"/>
      <c r="BT21" s="135"/>
      <c r="BU21" s="136"/>
      <c r="BV21" s="136"/>
      <c r="BW21" s="137"/>
      <c r="BX21" s="135"/>
      <c r="BY21" s="136"/>
      <c r="BZ21" s="136"/>
      <c r="CA21" s="137"/>
      <c r="CB21" s="135"/>
      <c r="CC21" s="136"/>
      <c r="CD21" s="136"/>
      <c r="CE21" s="137"/>
      <c r="CF21" s="430"/>
      <c r="CG21" s="431"/>
      <c r="CH21" s="431"/>
      <c r="CI21" s="432"/>
      <c r="CJ21" s="430"/>
      <c r="CK21" s="431"/>
      <c r="CL21" s="431"/>
      <c r="CM21" s="432"/>
      <c r="CN21" s="436">
        <f t="shared" si="1"/>
        <v>0</v>
      </c>
      <c r="CO21" s="436"/>
      <c r="CP21" s="436"/>
      <c r="CQ21" s="436"/>
      <c r="CR21" s="436"/>
      <c r="CS21" s="436"/>
    </row>
    <row r="22" spans="1:97" customFormat="1" x14ac:dyDescent="0.35">
      <c r="A22" s="212">
        <v>1.1111111111111112E-2</v>
      </c>
      <c r="B22" s="95">
        <f t="shared" si="0"/>
        <v>0.29166666666925367</v>
      </c>
      <c r="C22" s="214" t="str">
        <f>IF(ISNA(VLOOKUP(D22,[2]listing!$A$1:$E$80,4,FALSE)),"NN",VLOOKUP(D22,[2]listing!$A$1:$E$80,4,FALSE))</f>
        <v>NN</v>
      </c>
      <c r="D22" s="245"/>
      <c r="E22" s="300">
        <v>36526.490277777775</v>
      </c>
      <c r="F22" s="298">
        <v>36526.8125</v>
      </c>
      <c r="G22" s="299">
        <v>4.1666666666666664E-2</v>
      </c>
      <c r="H22" s="222" t="str" cm="1">
        <f t="array" ref="H22">IF(SUMPRODUCT(--ISNUMBER(SEARCH(BOUTIQUES,D22))) &gt;0, "XC",IF(ISNUMBER(SEARCH("pool",D22)),"P",IF(ISNUMBER(SEARCH("int",D22)),"I",IF(ISNUMBER(SEARCH("HAP",$G$1))," "))))</f>
        <v xml:space="preserve"> </v>
      </c>
      <c r="I22" s="243"/>
      <c r="J22" s="136"/>
      <c r="K22" s="137"/>
      <c r="L22" s="135"/>
      <c r="M22" s="136"/>
      <c r="N22" s="136"/>
      <c r="O22" s="137"/>
      <c r="P22" s="135"/>
      <c r="Q22" s="136"/>
      <c r="R22" s="136"/>
      <c r="S22" s="137"/>
      <c r="T22" s="135"/>
      <c r="U22" s="136"/>
      <c r="V22" s="136" t="s">
        <v>83</v>
      </c>
      <c r="W22" s="246" t="s">
        <v>26</v>
      </c>
      <c r="X22" s="229" t="s">
        <v>26</v>
      </c>
      <c r="Y22" s="227" t="s">
        <v>26</v>
      </c>
      <c r="Z22" s="227" t="s">
        <v>26</v>
      </c>
      <c r="AA22" s="228" t="s">
        <v>26</v>
      </c>
      <c r="AB22" s="229" t="s">
        <v>26</v>
      </c>
      <c r="AC22" s="227" t="s">
        <v>26</v>
      </c>
      <c r="AD22" s="227" t="s">
        <v>26</v>
      </c>
      <c r="AE22" s="228" t="s">
        <v>26</v>
      </c>
      <c r="AF22" s="229" t="s">
        <v>26</v>
      </c>
      <c r="AG22" s="227" t="s">
        <v>26</v>
      </c>
      <c r="AH22" s="227" t="s">
        <v>26</v>
      </c>
      <c r="AI22" s="228" t="s">
        <v>26</v>
      </c>
      <c r="AJ22" s="135" t="s">
        <v>25</v>
      </c>
      <c r="AK22" s="136" t="s">
        <v>25</v>
      </c>
      <c r="AL22" s="136" t="s">
        <v>25</v>
      </c>
      <c r="AM22" s="137" t="s">
        <v>26</v>
      </c>
      <c r="AN22" s="135" t="s">
        <v>26</v>
      </c>
      <c r="AO22" s="136" t="s">
        <v>26</v>
      </c>
      <c r="AP22" s="136" t="s">
        <v>26</v>
      </c>
      <c r="AQ22" s="137" t="s">
        <v>26</v>
      </c>
      <c r="AR22" s="135" t="s">
        <v>26</v>
      </c>
      <c r="AS22" s="136" t="s">
        <v>26</v>
      </c>
      <c r="AT22" s="136" t="s">
        <v>26</v>
      </c>
      <c r="AU22" s="137" t="s">
        <v>26</v>
      </c>
      <c r="AV22" s="245" t="s">
        <v>24</v>
      </c>
      <c r="AW22" s="136" t="s">
        <v>26</v>
      </c>
      <c r="AX22" s="136" t="s">
        <v>26</v>
      </c>
      <c r="AY22" s="137" t="s">
        <v>26</v>
      </c>
      <c r="AZ22" s="135" t="s">
        <v>28</v>
      </c>
      <c r="BA22" s="136" t="s">
        <v>28</v>
      </c>
      <c r="BB22" s="136" t="s">
        <v>82</v>
      </c>
      <c r="BC22" s="137"/>
      <c r="BD22" s="135"/>
      <c r="BE22" s="136"/>
      <c r="BF22" s="136"/>
      <c r="BG22" s="137"/>
      <c r="BH22" s="135"/>
      <c r="BI22" s="136"/>
      <c r="BJ22" s="136"/>
      <c r="BK22" s="137"/>
      <c r="BL22" s="135"/>
      <c r="BM22" s="136"/>
      <c r="BN22" s="136"/>
      <c r="BO22" s="137"/>
      <c r="BP22" s="135"/>
      <c r="BQ22" s="136"/>
      <c r="BR22" s="136"/>
      <c r="BS22" s="137"/>
      <c r="BT22" s="135"/>
      <c r="BU22" s="136"/>
      <c r="BV22" s="136"/>
      <c r="BW22" s="137"/>
      <c r="BX22" s="135"/>
      <c r="BY22" s="136"/>
      <c r="BZ22" s="136"/>
      <c r="CA22" s="137"/>
      <c r="CB22" s="135"/>
      <c r="CC22" s="136"/>
      <c r="CD22" s="136"/>
      <c r="CE22" s="137"/>
      <c r="CF22" s="416"/>
      <c r="CG22" s="417"/>
      <c r="CH22" s="417"/>
      <c r="CI22" s="418"/>
      <c r="CJ22" s="430"/>
      <c r="CK22" s="431"/>
      <c r="CL22" s="431"/>
      <c r="CM22" s="432"/>
      <c r="CN22" s="436">
        <f t="shared" si="1"/>
        <v>0</v>
      </c>
      <c r="CO22" s="436"/>
      <c r="CP22" s="436"/>
      <c r="CQ22" s="436"/>
      <c r="CR22" s="436"/>
      <c r="CS22" s="436"/>
    </row>
    <row r="23" spans="1:97" customFormat="1" x14ac:dyDescent="0.35">
      <c r="A23" s="212">
        <v>1.1111111111111112E-2</v>
      </c>
      <c r="B23" s="95">
        <f t="shared" si="0"/>
        <v>0.29166666666197771</v>
      </c>
      <c r="C23" s="214" t="str">
        <f>IF(ISNA(VLOOKUP(D23,[2]listing!$A$1:$E$80,4,FALSE)),"NN",VLOOKUP(D23,[2]listing!$A$1:$E$80,4,FALSE))</f>
        <v>NN</v>
      </c>
      <c r="D23" s="245"/>
      <c r="E23" s="302">
        <v>36526.583333333336</v>
      </c>
      <c r="F23" s="298">
        <v>36526.905555555553</v>
      </c>
      <c r="G23" s="299">
        <v>4.1666666666666664E-2</v>
      </c>
      <c r="H23" s="222" t="str" cm="1">
        <f t="array" ref="H23">IF(SUMPRODUCT(--ISNUMBER(SEARCH(BOUTIQUES,D23))) &gt;0, "XC",IF(ISNUMBER(SEARCH("pool",D23)),"P",IF(ISNUMBER(SEARCH("int",D23)),"I",IF(ISNUMBER(SEARCH("HAP",$G$1))," "))))</f>
        <v xml:space="preserve"> </v>
      </c>
      <c r="I23" s="243"/>
      <c r="J23" s="136"/>
      <c r="K23" s="137"/>
      <c r="L23" s="135"/>
      <c r="M23" s="136"/>
      <c r="N23" s="136"/>
      <c r="O23" s="137"/>
      <c r="P23" s="135"/>
      <c r="Q23" s="136"/>
      <c r="R23" s="136"/>
      <c r="S23" s="137"/>
      <c r="T23" s="135"/>
      <c r="U23" s="136"/>
      <c r="V23" s="136"/>
      <c r="W23" s="137"/>
      <c r="X23" s="135"/>
      <c r="Y23" s="136"/>
      <c r="Z23" s="136"/>
      <c r="AA23" s="137"/>
      <c r="AB23" s="135"/>
      <c r="AC23" s="136"/>
      <c r="AD23" s="136"/>
      <c r="AE23" s="137" t="s">
        <v>83</v>
      </c>
      <c r="AF23" s="244" t="s">
        <v>26</v>
      </c>
      <c r="AG23" s="136" t="s">
        <v>26</v>
      </c>
      <c r="AH23" s="136" t="s">
        <v>26</v>
      </c>
      <c r="AI23" s="137" t="s">
        <v>26</v>
      </c>
      <c r="AJ23" s="229">
        <v>12</v>
      </c>
      <c r="AK23" s="227">
        <v>12</v>
      </c>
      <c r="AL23" s="227">
        <v>12</v>
      </c>
      <c r="AM23" s="228">
        <v>12</v>
      </c>
      <c r="AN23" s="229">
        <v>12</v>
      </c>
      <c r="AO23" s="227">
        <v>12</v>
      </c>
      <c r="AP23" s="227">
        <v>12</v>
      </c>
      <c r="AQ23" s="228">
        <v>12</v>
      </c>
      <c r="AR23" s="229" t="s">
        <v>25</v>
      </c>
      <c r="AS23" s="227" t="s">
        <v>25</v>
      </c>
      <c r="AT23" s="227" t="s">
        <v>25</v>
      </c>
      <c r="AU23" s="228" t="s">
        <v>26</v>
      </c>
      <c r="AV23" s="135">
        <v>26</v>
      </c>
      <c r="AW23" s="136">
        <v>26</v>
      </c>
      <c r="AX23" s="136">
        <v>26</v>
      </c>
      <c r="AY23" s="137">
        <v>26</v>
      </c>
      <c r="AZ23" s="135">
        <v>26</v>
      </c>
      <c r="BA23" s="136">
        <v>26</v>
      </c>
      <c r="BB23" s="136">
        <v>26</v>
      </c>
      <c r="BC23" s="137">
        <v>26</v>
      </c>
      <c r="BD23" s="135">
        <v>26</v>
      </c>
      <c r="BE23" s="136">
        <v>26</v>
      </c>
      <c r="BF23" s="136">
        <v>26</v>
      </c>
      <c r="BG23" s="137">
        <v>26</v>
      </c>
      <c r="BH23" s="229" t="s">
        <v>24</v>
      </c>
      <c r="BI23" s="136" t="s">
        <v>28</v>
      </c>
      <c r="BJ23" s="136" t="s">
        <v>28</v>
      </c>
      <c r="BK23" s="137" t="s">
        <v>82</v>
      </c>
      <c r="BL23" s="135"/>
      <c r="BM23" s="136"/>
      <c r="BN23" s="136"/>
      <c r="BO23" s="137"/>
      <c r="BP23" s="135"/>
      <c r="BQ23" s="136"/>
      <c r="BR23" s="136"/>
      <c r="BS23" s="137"/>
      <c r="BT23" s="135"/>
      <c r="BU23" s="136"/>
      <c r="BV23" s="136"/>
      <c r="BW23" s="137"/>
      <c r="BX23" s="135"/>
      <c r="BY23" s="136"/>
      <c r="BZ23" s="136"/>
      <c r="CA23" s="137"/>
      <c r="CB23" s="135"/>
      <c r="CC23" s="136"/>
      <c r="CD23" s="136"/>
      <c r="CE23" s="137"/>
      <c r="CF23" s="430"/>
      <c r="CG23" s="431"/>
      <c r="CH23" s="431"/>
      <c r="CI23" s="432"/>
      <c r="CJ23" s="430"/>
      <c r="CK23" s="431"/>
      <c r="CL23" s="431"/>
      <c r="CM23" s="432"/>
      <c r="CN23" s="436">
        <f t="shared" si="1"/>
        <v>0</v>
      </c>
      <c r="CO23" s="436"/>
      <c r="CP23" s="436"/>
      <c r="CQ23" s="436"/>
      <c r="CR23" s="436"/>
      <c r="CS23" s="436"/>
    </row>
    <row r="24" spans="1:97" customFormat="1" x14ac:dyDescent="0.35">
      <c r="A24" s="212">
        <v>1.1111111111111112E-2</v>
      </c>
      <c r="B24" s="95">
        <f t="shared" si="0"/>
        <v>0.29166666666197771</v>
      </c>
      <c r="C24" s="214" t="str">
        <f>IF(ISNA(VLOOKUP(D24,[2]listing!$A$1:$E$80,4,FALSE)),"NN",VLOOKUP(D24,[2]listing!$A$1:$E$80,4,FALSE))</f>
        <v>NN</v>
      </c>
      <c r="D24" s="290"/>
      <c r="E24" s="302">
        <v>36526.583333333336</v>
      </c>
      <c r="F24" s="298">
        <v>36526.905555555553</v>
      </c>
      <c r="G24" s="299">
        <v>4.1666666666666664E-2</v>
      </c>
      <c r="H24" s="222" t="str" cm="1">
        <f t="array" ref="H24">IF(SUMPRODUCT(--ISNUMBER(SEARCH(BOUTIQUES,D24))) &gt;0, "XC",IF(ISNUMBER(SEARCH("pool",D24)),"P",IF(ISNUMBER(SEARCH("int",D24)),"I",IF(ISNUMBER(SEARCH("HAP",$G$1))," "))))</f>
        <v xml:space="preserve"> </v>
      </c>
      <c r="I24" s="243"/>
      <c r="J24" s="136"/>
      <c r="K24" s="137"/>
      <c r="L24" s="135"/>
      <c r="M24" s="136"/>
      <c r="N24" s="136"/>
      <c r="O24" s="137"/>
      <c r="P24" s="135"/>
      <c r="Q24" s="136"/>
      <c r="R24" s="136"/>
      <c r="S24" s="137"/>
      <c r="T24" s="135"/>
      <c r="U24" s="136"/>
      <c r="V24" s="136"/>
      <c r="W24" s="137"/>
      <c r="X24" s="135"/>
      <c r="Y24" s="136"/>
      <c r="Z24" s="136"/>
      <c r="AA24" s="137"/>
      <c r="AB24" s="135"/>
      <c r="AC24" s="136"/>
      <c r="AD24" s="136"/>
      <c r="AE24" s="228" t="s">
        <v>83</v>
      </c>
      <c r="AF24" s="247" t="s">
        <v>26</v>
      </c>
      <c r="AG24" s="136" t="s">
        <v>26</v>
      </c>
      <c r="AH24" s="136" t="s">
        <v>26</v>
      </c>
      <c r="AI24" s="137" t="s">
        <v>26</v>
      </c>
      <c r="AJ24" s="229">
        <v>11</v>
      </c>
      <c r="AK24" s="227">
        <v>11</v>
      </c>
      <c r="AL24" s="227">
        <v>11</v>
      </c>
      <c r="AM24" s="228">
        <v>11</v>
      </c>
      <c r="AN24" s="229">
        <v>11</v>
      </c>
      <c r="AO24" s="227">
        <v>11</v>
      </c>
      <c r="AP24" s="227">
        <v>11</v>
      </c>
      <c r="AQ24" s="228">
        <v>11</v>
      </c>
      <c r="AR24" s="229" t="s">
        <v>25</v>
      </c>
      <c r="AS24" s="227" t="s">
        <v>25</v>
      </c>
      <c r="AT24" s="227" t="s">
        <v>25</v>
      </c>
      <c r="AU24" s="228" t="s">
        <v>26</v>
      </c>
      <c r="AV24" s="135">
        <v>30</v>
      </c>
      <c r="AW24" s="136">
        <v>30</v>
      </c>
      <c r="AX24" s="136">
        <v>30</v>
      </c>
      <c r="AY24" s="137">
        <v>30</v>
      </c>
      <c r="AZ24" s="135">
        <v>30</v>
      </c>
      <c r="BA24" s="136">
        <v>30</v>
      </c>
      <c r="BB24" s="136">
        <v>30</v>
      </c>
      <c r="BC24" s="137">
        <v>30</v>
      </c>
      <c r="BD24" s="135">
        <v>30</v>
      </c>
      <c r="BE24" s="136">
        <v>30</v>
      </c>
      <c r="BF24" s="136">
        <v>30</v>
      </c>
      <c r="BG24" s="137">
        <v>30</v>
      </c>
      <c r="BH24" s="229" t="s">
        <v>24</v>
      </c>
      <c r="BI24" s="136" t="s">
        <v>28</v>
      </c>
      <c r="BJ24" s="136" t="s">
        <v>28</v>
      </c>
      <c r="BK24" s="137" t="s">
        <v>82</v>
      </c>
      <c r="BL24" s="135"/>
      <c r="BM24" s="136"/>
      <c r="BN24" s="136"/>
      <c r="BO24" s="137"/>
      <c r="BP24" s="135"/>
      <c r="BQ24" s="136"/>
      <c r="BR24" s="136"/>
      <c r="BS24" s="137"/>
      <c r="BT24" s="135"/>
      <c r="BU24" s="136"/>
      <c r="BV24" s="136"/>
      <c r="BW24" s="137"/>
      <c r="BX24" s="135"/>
      <c r="BY24" s="136"/>
      <c r="BZ24" s="136"/>
      <c r="CA24" s="137"/>
      <c r="CB24" s="135"/>
      <c r="CC24" s="136"/>
      <c r="CD24" s="136"/>
      <c r="CE24" s="137"/>
      <c r="CF24" s="416"/>
      <c r="CG24" s="417"/>
      <c r="CH24" s="417"/>
      <c r="CI24" s="418"/>
      <c r="CJ24" s="416"/>
      <c r="CK24" s="417"/>
      <c r="CL24" s="417"/>
      <c r="CM24" s="418"/>
      <c r="CN24" s="436">
        <f t="shared" si="1"/>
        <v>0</v>
      </c>
      <c r="CO24" s="436"/>
      <c r="CP24" s="436"/>
      <c r="CQ24" s="436"/>
      <c r="CR24" s="436"/>
      <c r="CS24" s="436"/>
    </row>
    <row r="25" spans="1:97" customFormat="1" x14ac:dyDescent="0.35">
      <c r="A25" s="212">
        <v>1.1111111111111112E-2</v>
      </c>
      <c r="B25" s="95">
        <f t="shared" si="0"/>
        <v>0.29166666666197771</v>
      </c>
      <c r="C25" s="214" t="str">
        <f>IF(ISNA(VLOOKUP(D25,[2]listing!$A$1:$E$80,4,FALSE)),"NN",VLOOKUP(D25,[2]listing!$A$1:$E$80,4,FALSE))</f>
        <v>NN</v>
      </c>
      <c r="D25" s="245"/>
      <c r="E25" s="302">
        <v>36526.583333333336</v>
      </c>
      <c r="F25" s="298">
        <v>36526.905555555553</v>
      </c>
      <c r="G25" s="299">
        <v>4.1666666666666664E-2</v>
      </c>
      <c r="H25" s="222" t="str" cm="1">
        <f t="array" ref="H25">IF(SUMPRODUCT(--ISNUMBER(SEARCH(BOUTIQUES,D25))) &gt;0, "XC",IF(ISNUMBER(SEARCH("pool",D25)),"P",IF(ISNUMBER(SEARCH("int",D25)),"I",IF(ISNUMBER(SEARCH("HAP",$G$1))," "))))</f>
        <v xml:space="preserve"> </v>
      </c>
      <c r="I25" s="243"/>
      <c r="J25" s="136"/>
      <c r="K25" s="137"/>
      <c r="L25" s="135"/>
      <c r="M25" s="136"/>
      <c r="N25" s="136"/>
      <c r="O25" s="137"/>
      <c r="P25" s="135"/>
      <c r="Q25" s="136"/>
      <c r="R25" s="136"/>
      <c r="S25" s="137"/>
      <c r="T25" s="135"/>
      <c r="U25" s="136"/>
      <c r="V25" s="136"/>
      <c r="W25" s="137"/>
      <c r="X25" s="135"/>
      <c r="Y25" s="136"/>
      <c r="Z25" s="136"/>
      <c r="AA25" s="137"/>
      <c r="AB25" s="135"/>
      <c r="AC25" s="136"/>
      <c r="AD25" s="136"/>
      <c r="AE25" s="228" t="s">
        <v>83</v>
      </c>
      <c r="AF25" s="247" t="s">
        <v>26</v>
      </c>
      <c r="AG25" s="136" t="s">
        <v>26</v>
      </c>
      <c r="AH25" s="136" t="s">
        <v>26</v>
      </c>
      <c r="AI25" s="137" t="s">
        <v>26</v>
      </c>
      <c r="AJ25" s="229">
        <v>23</v>
      </c>
      <c r="AK25" s="227">
        <v>23</v>
      </c>
      <c r="AL25" s="227">
        <v>23</v>
      </c>
      <c r="AM25" s="228">
        <v>23</v>
      </c>
      <c r="AN25" s="229">
        <v>23</v>
      </c>
      <c r="AO25" s="227">
        <v>23</v>
      </c>
      <c r="AP25" s="227">
        <v>23</v>
      </c>
      <c r="AQ25" s="228">
        <v>23</v>
      </c>
      <c r="AR25" s="229" t="s">
        <v>25</v>
      </c>
      <c r="AS25" s="227" t="s">
        <v>25</v>
      </c>
      <c r="AT25" s="227" t="s">
        <v>25</v>
      </c>
      <c r="AU25" s="228" t="s">
        <v>26</v>
      </c>
      <c r="AV25" s="135">
        <v>37</v>
      </c>
      <c r="AW25" s="136">
        <v>37</v>
      </c>
      <c r="AX25" s="136">
        <v>37</v>
      </c>
      <c r="AY25" s="137">
        <v>37</v>
      </c>
      <c r="AZ25" s="135">
        <v>37</v>
      </c>
      <c r="BA25" s="136">
        <v>37</v>
      </c>
      <c r="BB25" s="136">
        <v>37</v>
      </c>
      <c r="BC25" s="137">
        <v>37</v>
      </c>
      <c r="BD25" s="135">
        <v>37</v>
      </c>
      <c r="BE25" s="136">
        <v>37</v>
      </c>
      <c r="BF25" s="136">
        <v>37</v>
      </c>
      <c r="BG25" s="137">
        <v>37</v>
      </c>
      <c r="BH25" s="229" t="s">
        <v>24</v>
      </c>
      <c r="BI25" s="136" t="s">
        <v>28</v>
      </c>
      <c r="BJ25" s="136" t="s">
        <v>28</v>
      </c>
      <c r="BK25" s="137" t="s">
        <v>82</v>
      </c>
      <c r="BL25" s="135"/>
      <c r="BM25" s="136"/>
      <c r="BN25" s="136"/>
      <c r="BO25" s="137"/>
      <c r="BP25" s="135"/>
      <c r="BQ25" s="136"/>
      <c r="BR25" s="136"/>
      <c r="BS25" s="137"/>
      <c r="BT25" s="135"/>
      <c r="BU25" s="136"/>
      <c r="BV25" s="136"/>
      <c r="BW25" s="137"/>
      <c r="BX25" s="135"/>
      <c r="BY25" s="136"/>
      <c r="BZ25" s="136"/>
      <c r="CA25" s="137"/>
      <c r="CB25" s="135"/>
      <c r="CC25" s="136"/>
      <c r="CD25" s="136"/>
      <c r="CE25" s="137"/>
      <c r="CF25" s="416"/>
      <c r="CG25" s="417"/>
      <c r="CH25" s="417"/>
      <c r="CI25" s="418"/>
      <c r="CJ25" s="430"/>
      <c r="CK25" s="431"/>
      <c r="CL25" s="431"/>
      <c r="CM25" s="432"/>
      <c r="CN25" s="436">
        <f t="shared" si="1"/>
        <v>0</v>
      </c>
      <c r="CO25" s="436"/>
      <c r="CP25" s="436"/>
      <c r="CQ25" s="436"/>
      <c r="CR25" s="436"/>
      <c r="CS25" s="436"/>
    </row>
    <row r="26" spans="1:97" customFormat="1" x14ac:dyDescent="0.35">
      <c r="A26" s="212">
        <v>1.1111111111111112E-2</v>
      </c>
      <c r="B26" s="95">
        <f t="shared" si="0"/>
        <v>0.29166666666197771</v>
      </c>
      <c r="C26" s="214" t="str">
        <f>IF(ISNA(VLOOKUP(D26,[2]listing!$A$1:$E$80,4,FALSE)),"NN",VLOOKUP(D26,[2]listing!$A$1:$E$80,4,FALSE))</f>
        <v>NN</v>
      </c>
      <c r="D26" s="245"/>
      <c r="E26" s="302">
        <v>36526.583333333336</v>
      </c>
      <c r="F26" s="298">
        <v>36526.905555555553</v>
      </c>
      <c r="G26" s="299">
        <v>4.1666666666666664E-2</v>
      </c>
      <c r="H26" s="222" t="str" cm="1">
        <f t="array" ref="H26">IF(SUMPRODUCT(--ISNUMBER(SEARCH(BOUTIQUES,D26))) &gt;0, "XC",IF(ISNUMBER(SEARCH("pool",D26)),"P",IF(ISNUMBER(SEARCH("int",D26)),"I",IF(ISNUMBER(SEARCH("HAP",$G$1))," "))))</f>
        <v xml:space="preserve"> </v>
      </c>
      <c r="I26" s="243"/>
      <c r="J26" s="136"/>
      <c r="K26" s="137"/>
      <c r="L26" s="135"/>
      <c r="M26" s="136"/>
      <c r="N26" s="136"/>
      <c r="O26" s="137"/>
      <c r="P26" s="135"/>
      <c r="Q26" s="136"/>
      <c r="R26" s="136"/>
      <c r="S26" s="137"/>
      <c r="T26" s="135"/>
      <c r="U26" s="136"/>
      <c r="V26" s="136"/>
      <c r="W26" s="137"/>
      <c r="X26" s="135"/>
      <c r="Y26" s="136"/>
      <c r="Z26" s="136"/>
      <c r="AA26" s="137"/>
      <c r="AB26" s="135"/>
      <c r="AC26" s="136"/>
      <c r="AD26" s="136"/>
      <c r="AE26" s="137" t="s">
        <v>83</v>
      </c>
      <c r="AF26" s="244" t="s">
        <v>26</v>
      </c>
      <c r="AG26" s="136" t="s">
        <v>26</v>
      </c>
      <c r="AH26" s="136" t="s">
        <v>26</v>
      </c>
      <c r="AI26" s="137" t="s">
        <v>26</v>
      </c>
      <c r="AJ26" s="135">
        <v>35</v>
      </c>
      <c r="AK26" s="136">
        <v>35</v>
      </c>
      <c r="AL26" s="136">
        <v>35</v>
      </c>
      <c r="AM26" s="137">
        <v>35</v>
      </c>
      <c r="AN26" s="135">
        <v>35</v>
      </c>
      <c r="AO26" s="136">
        <v>35</v>
      </c>
      <c r="AP26" s="136">
        <v>35</v>
      </c>
      <c r="AQ26" s="137">
        <v>35</v>
      </c>
      <c r="AR26" s="229" t="s">
        <v>25</v>
      </c>
      <c r="AS26" s="227" t="s">
        <v>25</v>
      </c>
      <c r="AT26" s="227" t="s">
        <v>25</v>
      </c>
      <c r="AU26" s="228" t="s">
        <v>26</v>
      </c>
      <c r="AV26" s="135">
        <v>12</v>
      </c>
      <c r="AW26" s="136">
        <v>12</v>
      </c>
      <c r="AX26" s="136">
        <v>12</v>
      </c>
      <c r="AY26" s="137">
        <v>12</v>
      </c>
      <c r="AZ26" s="135">
        <v>12</v>
      </c>
      <c r="BA26" s="136">
        <v>12</v>
      </c>
      <c r="BB26" s="136">
        <v>12</v>
      </c>
      <c r="BC26" s="137">
        <v>12</v>
      </c>
      <c r="BD26" s="135">
        <v>12</v>
      </c>
      <c r="BE26" s="136">
        <v>12</v>
      </c>
      <c r="BF26" s="136">
        <v>12</v>
      </c>
      <c r="BG26" s="137">
        <v>12</v>
      </c>
      <c r="BH26" s="229" t="s">
        <v>24</v>
      </c>
      <c r="BI26" s="136" t="s">
        <v>28</v>
      </c>
      <c r="BJ26" s="136" t="s">
        <v>28</v>
      </c>
      <c r="BK26" s="137" t="s">
        <v>82</v>
      </c>
      <c r="BL26" s="135"/>
      <c r="BM26" s="136"/>
      <c r="BN26" s="136"/>
      <c r="BO26" s="137"/>
      <c r="BP26" s="135"/>
      <c r="BQ26" s="136"/>
      <c r="BR26" s="136"/>
      <c r="BS26" s="137"/>
      <c r="BT26" s="135"/>
      <c r="BU26" s="136"/>
      <c r="BV26" s="136"/>
      <c r="BW26" s="137"/>
      <c r="BX26" s="135"/>
      <c r="BY26" s="136"/>
      <c r="BZ26" s="136"/>
      <c r="CA26" s="137"/>
      <c r="CB26" s="135"/>
      <c r="CC26" s="136"/>
      <c r="CD26" s="136"/>
      <c r="CE26" s="137"/>
      <c r="CF26" s="416"/>
      <c r="CG26" s="417"/>
      <c r="CH26" s="417"/>
      <c r="CI26" s="418"/>
      <c r="CJ26" s="430"/>
      <c r="CK26" s="431"/>
      <c r="CL26" s="431"/>
      <c r="CM26" s="432"/>
      <c r="CN26" s="436">
        <f t="shared" si="1"/>
        <v>0</v>
      </c>
      <c r="CO26" s="436"/>
      <c r="CP26" s="436"/>
      <c r="CQ26" s="436"/>
      <c r="CR26" s="436"/>
      <c r="CS26" s="436"/>
    </row>
    <row r="27" spans="1:97" customFormat="1" x14ac:dyDescent="0.35">
      <c r="A27" s="212">
        <v>1.1111111111111112E-2</v>
      </c>
      <c r="B27" s="95">
        <f t="shared" si="0"/>
        <v>0.29166666666197771</v>
      </c>
      <c r="C27" s="214" t="str">
        <f>IF(ISNA(VLOOKUP(D27,[2]listing!$A$1:$E$80,4,FALSE)),"NN",VLOOKUP(D27,[2]listing!$A$1:$E$80,4,FALSE))</f>
        <v>NN</v>
      </c>
      <c r="D27" s="245"/>
      <c r="E27" s="302">
        <v>36526.583333333336</v>
      </c>
      <c r="F27" s="298">
        <v>36526.905555555553</v>
      </c>
      <c r="G27" s="299">
        <v>4.1666666666666664E-2</v>
      </c>
      <c r="H27" s="222" t="str" cm="1">
        <f t="array" ref="H27">IF(SUMPRODUCT(--ISNUMBER(SEARCH(BOUTIQUES,D27))) &gt;0, "XC",IF(ISNUMBER(SEARCH("pool",D27)),"P",IF(ISNUMBER(SEARCH("int",D27)),"I",IF(ISNUMBER(SEARCH("HAP",$G$1))," "))))</f>
        <v xml:space="preserve"> </v>
      </c>
      <c r="I27" s="243"/>
      <c r="J27" s="136"/>
      <c r="K27" s="137"/>
      <c r="L27" s="135"/>
      <c r="M27" s="136"/>
      <c r="N27" s="136"/>
      <c r="O27" s="137"/>
      <c r="P27" s="135"/>
      <c r="Q27" s="136"/>
      <c r="R27" s="136"/>
      <c r="S27" s="137"/>
      <c r="T27" s="135"/>
      <c r="U27" s="136"/>
      <c r="V27" s="136"/>
      <c r="W27" s="137"/>
      <c r="X27" s="135"/>
      <c r="Y27" s="136"/>
      <c r="Z27" s="136"/>
      <c r="AA27" s="137"/>
      <c r="AB27" s="135"/>
      <c r="AC27" s="136"/>
      <c r="AD27" s="136"/>
      <c r="AE27" s="137" t="s">
        <v>83</v>
      </c>
      <c r="AF27" s="244" t="s">
        <v>26</v>
      </c>
      <c r="AG27" s="136" t="s">
        <v>26</v>
      </c>
      <c r="AH27" s="136" t="s">
        <v>26</v>
      </c>
      <c r="AI27" s="137" t="s">
        <v>26</v>
      </c>
      <c r="AJ27" s="135">
        <v>37</v>
      </c>
      <c r="AK27" s="136">
        <v>37</v>
      </c>
      <c r="AL27" s="136">
        <v>37</v>
      </c>
      <c r="AM27" s="137">
        <v>37</v>
      </c>
      <c r="AN27" s="135">
        <v>37</v>
      </c>
      <c r="AO27" s="136">
        <v>37</v>
      </c>
      <c r="AP27" s="136">
        <v>37</v>
      </c>
      <c r="AQ27" s="137">
        <v>37</v>
      </c>
      <c r="AR27" s="229" t="s">
        <v>25</v>
      </c>
      <c r="AS27" s="227" t="s">
        <v>25</v>
      </c>
      <c r="AT27" s="227" t="s">
        <v>25</v>
      </c>
      <c r="AU27" s="228" t="s">
        <v>26</v>
      </c>
      <c r="AV27" s="135">
        <v>11</v>
      </c>
      <c r="AW27" s="136">
        <v>11</v>
      </c>
      <c r="AX27" s="136">
        <v>11</v>
      </c>
      <c r="AY27" s="137">
        <v>11</v>
      </c>
      <c r="AZ27" s="135">
        <v>11</v>
      </c>
      <c r="BA27" s="136">
        <v>11</v>
      </c>
      <c r="BB27" s="136">
        <v>11</v>
      </c>
      <c r="BC27" s="137">
        <v>11</v>
      </c>
      <c r="BD27" s="135">
        <v>11</v>
      </c>
      <c r="BE27" s="136">
        <v>11</v>
      </c>
      <c r="BF27" s="136">
        <v>11</v>
      </c>
      <c r="BG27" s="137">
        <v>11</v>
      </c>
      <c r="BH27" s="229" t="s">
        <v>24</v>
      </c>
      <c r="BI27" s="136" t="s">
        <v>28</v>
      </c>
      <c r="BJ27" s="136" t="s">
        <v>28</v>
      </c>
      <c r="BK27" s="137" t="s">
        <v>82</v>
      </c>
      <c r="BL27" s="135"/>
      <c r="BM27" s="136"/>
      <c r="BN27" s="136"/>
      <c r="BO27" s="137"/>
      <c r="BP27" s="135"/>
      <c r="BQ27" s="136"/>
      <c r="BR27" s="136"/>
      <c r="BS27" s="137"/>
      <c r="BT27" s="135"/>
      <c r="BU27" s="136"/>
      <c r="BV27" s="136"/>
      <c r="BW27" s="137"/>
      <c r="BX27" s="135"/>
      <c r="BY27" s="136"/>
      <c r="BZ27" s="136"/>
      <c r="CA27" s="137"/>
      <c r="CB27" s="135"/>
      <c r="CC27" s="136"/>
      <c r="CD27" s="136"/>
      <c r="CE27" s="137"/>
      <c r="CF27" s="416"/>
      <c r="CG27" s="417"/>
      <c r="CH27" s="417"/>
      <c r="CI27" s="418"/>
      <c r="CJ27" s="430"/>
      <c r="CK27" s="431"/>
      <c r="CL27" s="431"/>
      <c r="CM27" s="432"/>
      <c r="CN27" s="436">
        <f t="shared" si="1"/>
        <v>0</v>
      </c>
      <c r="CO27" s="436"/>
      <c r="CP27" s="436"/>
      <c r="CQ27" s="436"/>
      <c r="CR27" s="436"/>
      <c r="CS27" s="436"/>
    </row>
    <row r="28" spans="1:97" customFormat="1" x14ac:dyDescent="0.35">
      <c r="A28" s="212">
        <v>1.1111111111111112E-2</v>
      </c>
      <c r="B28" s="95">
        <f t="shared" si="0"/>
        <v>0.29166666666197771</v>
      </c>
      <c r="C28" s="214" t="str">
        <f>IF(ISNA(VLOOKUP(D28,[2]listing!$A$1:$E$80,4,FALSE)),"NN",VLOOKUP(D28,[2]listing!$A$1:$E$80,4,FALSE))</f>
        <v>NN</v>
      </c>
      <c r="D28" s="245"/>
      <c r="E28" s="302">
        <v>36526.583333333336</v>
      </c>
      <c r="F28" s="298">
        <v>36526.905555555553</v>
      </c>
      <c r="G28" s="299">
        <v>4.1666666666666664E-2</v>
      </c>
      <c r="H28" s="222" t="str" cm="1">
        <f t="array" ref="H28">IF(SUMPRODUCT(--ISNUMBER(SEARCH(BOUTIQUES,D28))) &gt;0, "XC",IF(ISNUMBER(SEARCH("pool",D28)),"P",IF(ISNUMBER(SEARCH("int",D28)),"I",IF(ISNUMBER(SEARCH("HAP",$G$1))," "))))</f>
        <v xml:space="preserve"> </v>
      </c>
      <c r="I28" s="248"/>
      <c r="J28" s="249"/>
      <c r="K28" s="250"/>
      <c r="L28" s="251"/>
      <c r="M28" s="249"/>
      <c r="N28" s="249"/>
      <c r="O28" s="250"/>
      <c r="P28" s="251"/>
      <c r="Q28" s="249"/>
      <c r="R28" s="249"/>
      <c r="S28" s="250"/>
      <c r="T28" s="251"/>
      <c r="U28" s="249"/>
      <c r="V28" s="249"/>
      <c r="W28" s="250"/>
      <c r="X28" s="251"/>
      <c r="Y28" s="249"/>
      <c r="Z28" s="249"/>
      <c r="AA28" s="250"/>
      <c r="AB28" s="135"/>
      <c r="AC28" s="136"/>
      <c r="AD28" s="136"/>
      <c r="AE28" s="137" t="s">
        <v>83</v>
      </c>
      <c r="AF28" s="244" t="s">
        <v>26</v>
      </c>
      <c r="AG28" s="136" t="s">
        <v>26</v>
      </c>
      <c r="AH28" s="136" t="s">
        <v>26</v>
      </c>
      <c r="AI28" s="137" t="s">
        <v>26</v>
      </c>
      <c r="AJ28" s="135">
        <v>30</v>
      </c>
      <c r="AK28" s="136">
        <v>30</v>
      </c>
      <c r="AL28" s="136">
        <v>30</v>
      </c>
      <c r="AM28" s="137">
        <v>30</v>
      </c>
      <c r="AN28" s="135">
        <v>30</v>
      </c>
      <c r="AO28" s="136">
        <v>30</v>
      </c>
      <c r="AP28" s="136">
        <v>30</v>
      </c>
      <c r="AQ28" s="137">
        <v>30</v>
      </c>
      <c r="AR28" s="229" t="s">
        <v>25</v>
      </c>
      <c r="AS28" s="227" t="s">
        <v>25</v>
      </c>
      <c r="AT28" s="227" t="s">
        <v>25</v>
      </c>
      <c r="AU28" s="228" t="s">
        <v>26</v>
      </c>
      <c r="AV28" s="135">
        <v>20</v>
      </c>
      <c r="AW28" s="136">
        <v>20</v>
      </c>
      <c r="AX28" s="136">
        <v>20</v>
      </c>
      <c r="AY28" s="137">
        <v>20</v>
      </c>
      <c r="AZ28" s="135">
        <v>20</v>
      </c>
      <c r="BA28" s="136">
        <v>20</v>
      </c>
      <c r="BB28" s="136">
        <v>20</v>
      </c>
      <c r="BC28" s="137">
        <v>20</v>
      </c>
      <c r="BD28" s="135">
        <v>20</v>
      </c>
      <c r="BE28" s="136">
        <v>20</v>
      </c>
      <c r="BF28" s="136">
        <v>20</v>
      </c>
      <c r="BG28" s="137">
        <v>20</v>
      </c>
      <c r="BH28" s="229" t="s">
        <v>24</v>
      </c>
      <c r="BI28" s="136" t="s">
        <v>28</v>
      </c>
      <c r="BJ28" s="136" t="s">
        <v>28</v>
      </c>
      <c r="BK28" s="137" t="s">
        <v>82</v>
      </c>
      <c r="BL28" s="135"/>
      <c r="BM28" s="136"/>
      <c r="BN28" s="136"/>
      <c r="BO28" s="137"/>
      <c r="BP28" s="135"/>
      <c r="BQ28" s="136"/>
      <c r="BR28" s="136"/>
      <c r="BS28" s="137"/>
      <c r="BT28" s="245"/>
      <c r="BU28" s="136"/>
      <c r="BV28" s="136"/>
      <c r="BW28" s="252"/>
      <c r="BX28" s="135"/>
      <c r="BY28" s="136"/>
      <c r="BZ28" s="136"/>
      <c r="CA28" s="137"/>
      <c r="CB28" s="135"/>
      <c r="CC28" s="136"/>
      <c r="CD28" s="136"/>
      <c r="CE28" s="137"/>
      <c r="CF28" s="416"/>
      <c r="CG28" s="417"/>
      <c r="CH28" s="417"/>
      <c r="CI28" s="418"/>
      <c r="CJ28" s="430"/>
      <c r="CK28" s="431"/>
      <c r="CL28" s="431"/>
      <c r="CM28" s="432"/>
      <c r="CN28" s="436">
        <f t="shared" si="1"/>
        <v>0</v>
      </c>
      <c r="CO28" s="436"/>
      <c r="CP28" s="436"/>
      <c r="CQ28" s="436"/>
      <c r="CR28" s="436"/>
      <c r="CS28" s="436"/>
    </row>
    <row r="29" spans="1:97" customFormat="1" x14ac:dyDescent="0.35">
      <c r="A29" s="212">
        <v>1.1111111111111112E-2</v>
      </c>
      <c r="B29" s="95">
        <f t="shared" si="0"/>
        <v>0.29166666666925367</v>
      </c>
      <c r="C29" s="214" t="str">
        <f>IF(ISNA(VLOOKUP(D29,[2]listing!$A$1:$E$80,4,FALSE)),"NN",VLOOKUP(D29,[2]listing!$A$1:$E$80,4,FALSE))</f>
        <v>NN</v>
      </c>
      <c r="D29" s="245"/>
      <c r="E29" s="300">
        <v>36526.625</v>
      </c>
      <c r="F29" s="298">
        <v>36526.947222222225</v>
      </c>
      <c r="G29" s="299">
        <v>4.1666666666666664E-2</v>
      </c>
      <c r="H29" s="222" t="str" cm="1">
        <f t="array" ref="H29">IF(SUMPRODUCT(--ISNUMBER(SEARCH(BOUTIQUES,D29))) &gt;0, "XC",IF(ISNUMBER(SEARCH("pool",D29)),"P",IF(ISNUMBER(SEARCH("int",D29)),"I",IF(ISNUMBER(SEARCH("HAP",$G$1))," "))))</f>
        <v xml:space="preserve"> </v>
      </c>
      <c r="I29" s="243"/>
      <c r="J29" s="136"/>
      <c r="K29" s="137"/>
      <c r="L29" s="135"/>
      <c r="M29" s="136"/>
      <c r="N29" s="136"/>
      <c r="O29" s="137"/>
      <c r="P29" s="135"/>
      <c r="Q29" s="136"/>
      <c r="R29" s="136"/>
      <c r="S29" s="137"/>
      <c r="T29" s="135"/>
      <c r="U29" s="136"/>
      <c r="V29" s="136"/>
      <c r="W29" s="137"/>
      <c r="X29" s="135"/>
      <c r="Y29" s="136"/>
      <c r="Z29" s="136"/>
      <c r="AA29" s="137"/>
      <c r="AB29" s="135"/>
      <c r="AC29" s="136"/>
      <c r="AD29" s="136"/>
      <c r="AE29" s="137"/>
      <c r="AF29" s="135"/>
      <c r="AG29" s="136"/>
      <c r="AH29" s="136"/>
      <c r="AI29" s="137" t="s">
        <v>83</v>
      </c>
      <c r="AJ29" s="244" t="s">
        <v>26</v>
      </c>
      <c r="AK29" s="136" t="s">
        <v>26</v>
      </c>
      <c r="AL29" s="136" t="s">
        <v>26</v>
      </c>
      <c r="AM29" s="137" t="s">
        <v>26</v>
      </c>
      <c r="AN29" s="135" t="s">
        <v>26</v>
      </c>
      <c r="AO29" s="136" t="s">
        <v>26</v>
      </c>
      <c r="AP29" s="136" t="s">
        <v>26</v>
      </c>
      <c r="AQ29" s="137" t="s">
        <v>26</v>
      </c>
      <c r="AR29" s="229" t="s">
        <v>25</v>
      </c>
      <c r="AS29" s="227" t="s">
        <v>25</v>
      </c>
      <c r="AT29" s="227" t="s">
        <v>25</v>
      </c>
      <c r="AU29" s="228" t="s">
        <v>26</v>
      </c>
      <c r="AV29" s="229">
        <v>35</v>
      </c>
      <c r="AW29" s="227">
        <v>35</v>
      </c>
      <c r="AX29" s="227">
        <v>35</v>
      </c>
      <c r="AY29" s="228">
        <v>35</v>
      </c>
      <c r="AZ29" s="229">
        <v>35</v>
      </c>
      <c r="BA29" s="227">
        <v>35</v>
      </c>
      <c r="BB29" s="227">
        <v>35</v>
      </c>
      <c r="BC29" s="228">
        <v>35</v>
      </c>
      <c r="BD29" s="229">
        <v>35</v>
      </c>
      <c r="BE29" s="227">
        <v>35</v>
      </c>
      <c r="BF29" s="227">
        <v>35</v>
      </c>
      <c r="BG29" s="228">
        <v>35</v>
      </c>
      <c r="BH29" s="229" t="s">
        <v>24</v>
      </c>
      <c r="BI29" s="136" t="s">
        <v>28</v>
      </c>
      <c r="BJ29" s="136" t="s">
        <v>28</v>
      </c>
      <c r="BK29" s="137" t="s">
        <v>26</v>
      </c>
      <c r="BL29" s="136" t="s">
        <v>26</v>
      </c>
      <c r="BM29" s="136" t="s">
        <v>26</v>
      </c>
      <c r="BN29" s="136" t="s">
        <v>26</v>
      </c>
      <c r="BO29" s="137" t="s">
        <v>82</v>
      </c>
      <c r="BP29" s="135"/>
      <c r="BQ29" s="136"/>
      <c r="BR29" s="136"/>
      <c r="BS29" s="137"/>
      <c r="BT29" s="135"/>
      <c r="BU29" s="136"/>
      <c r="BV29" s="136"/>
      <c r="BW29" s="137"/>
      <c r="BX29" s="135"/>
      <c r="BY29" s="136"/>
      <c r="BZ29" s="136"/>
      <c r="CA29" s="137"/>
      <c r="CB29" s="135"/>
      <c r="CC29" s="136"/>
      <c r="CD29" s="136"/>
      <c r="CE29" s="137"/>
      <c r="CF29" s="416"/>
      <c r="CG29" s="417"/>
      <c r="CH29" s="417"/>
      <c r="CI29" s="418"/>
      <c r="CJ29" s="430"/>
      <c r="CK29" s="431"/>
      <c r="CL29" s="431"/>
      <c r="CM29" s="432"/>
      <c r="CN29" s="422">
        <f t="shared" si="1"/>
        <v>0</v>
      </c>
      <c r="CO29" s="423"/>
      <c r="CP29" s="423"/>
      <c r="CQ29" s="423"/>
      <c r="CR29" s="423"/>
      <c r="CS29" s="424"/>
    </row>
    <row r="30" spans="1:97" customFormat="1" ht="15.75" customHeight="1" x14ac:dyDescent="0.35">
      <c r="A30" s="212">
        <v>1.1111111111111112E-2</v>
      </c>
      <c r="B30" s="95">
        <f t="shared" si="0"/>
        <v>0.29166666666925367</v>
      </c>
      <c r="C30" s="214" t="str">
        <f>IF(ISNA(VLOOKUP(D30,[2]listing!$A$1:$E$80,4,FALSE)),"NN",VLOOKUP(D30,[2]listing!$A$1:$E$80,4,FALSE))</f>
        <v>NN</v>
      </c>
      <c r="D30" s="245"/>
      <c r="E30" s="300">
        <v>36526.625</v>
      </c>
      <c r="F30" s="298">
        <v>36526.947222222225</v>
      </c>
      <c r="G30" s="299">
        <v>4.1666666666666664E-2</v>
      </c>
      <c r="H30" s="222" t="str" cm="1">
        <f t="array" ref="H30">IF(SUMPRODUCT(--ISNUMBER(SEARCH(BOUTIQUES,D30))) &gt;0, "XC",IF(ISNUMBER(SEARCH("pool",D30)),"P",IF(ISNUMBER(SEARCH("int",D30)),"I",IF(ISNUMBER(SEARCH("HAP",$G$1))," "))))</f>
        <v xml:space="preserve"> </v>
      </c>
      <c r="I30" s="243"/>
      <c r="J30" s="136"/>
      <c r="K30" s="137"/>
      <c r="L30" s="135"/>
      <c r="M30" s="136"/>
      <c r="N30" s="136"/>
      <c r="O30" s="137"/>
      <c r="P30" s="135"/>
      <c r="Q30" s="136"/>
      <c r="R30" s="136"/>
      <c r="S30" s="137"/>
      <c r="T30" s="135"/>
      <c r="U30" s="136"/>
      <c r="V30" s="136"/>
      <c r="W30" s="137"/>
      <c r="X30" s="135"/>
      <c r="Y30" s="136"/>
      <c r="Z30" s="136"/>
      <c r="AA30" s="137"/>
      <c r="AB30" s="135"/>
      <c r="AC30" s="136"/>
      <c r="AD30" s="136"/>
      <c r="AE30" s="137"/>
      <c r="AF30" s="135"/>
      <c r="AG30" s="136"/>
      <c r="AH30" s="136"/>
      <c r="AI30" s="137" t="s">
        <v>83</v>
      </c>
      <c r="AJ30" s="244" t="s">
        <v>26</v>
      </c>
      <c r="AK30" s="136" t="s">
        <v>26</v>
      </c>
      <c r="AL30" s="136" t="s">
        <v>26</v>
      </c>
      <c r="AM30" s="137" t="s">
        <v>26</v>
      </c>
      <c r="AN30" s="135" t="s">
        <v>26</v>
      </c>
      <c r="AO30" s="136" t="s">
        <v>26</v>
      </c>
      <c r="AP30" s="136" t="s">
        <v>26</v>
      </c>
      <c r="AQ30" s="137" t="s">
        <v>26</v>
      </c>
      <c r="AR30" s="229" t="s">
        <v>25</v>
      </c>
      <c r="AS30" s="227" t="s">
        <v>25</v>
      </c>
      <c r="AT30" s="227" t="s">
        <v>25</v>
      </c>
      <c r="AU30" s="228" t="s">
        <v>26</v>
      </c>
      <c r="AV30" s="229">
        <v>23</v>
      </c>
      <c r="AW30" s="227">
        <v>23</v>
      </c>
      <c r="AX30" s="227">
        <v>23</v>
      </c>
      <c r="AY30" s="228">
        <v>23</v>
      </c>
      <c r="AZ30" s="229">
        <v>23</v>
      </c>
      <c r="BA30" s="227">
        <v>23</v>
      </c>
      <c r="BB30" s="227">
        <v>23</v>
      </c>
      <c r="BC30" s="228">
        <v>23</v>
      </c>
      <c r="BD30" s="229">
        <v>23</v>
      </c>
      <c r="BE30" s="227">
        <v>23</v>
      </c>
      <c r="BF30" s="227">
        <v>23</v>
      </c>
      <c r="BG30" s="228">
        <v>23</v>
      </c>
      <c r="BH30" s="229" t="s">
        <v>24</v>
      </c>
      <c r="BI30" s="136" t="s">
        <v>28</v>
      </c>
      <c r="BJ30" s="136" t="s">
        <v>28</v>
      </c>
      <c r="BK30" s="137" t="s">
        <v>26</v>
      </c>
      <c r="BL30" s="136" t="s">
        <v>26</v>
      </c>
      <c r="BM30" s="136" t="s">
        <v>26</v>
      </c>
      <c r="BN30" s="136" t="s">
        <v>26</v>
      </c>
      <c r="BO30" s="137" t="s">
        <v>82</v>
      </c>
      <c r="BP30" s="135"/>
      <c r="BQ30" s="136"/>
      <c r="BR30" s="136"/>
      <c r="BS30" s="137"/>
      <c r="BT30" s="135"/>
      <c r="BU30" s="136"/>
      <c r="BV30" s="136"/>
      <c r="BW30" s="137"/>
      <c r="BX30" s="135"/>
      <c r="BY30" s="136"/>
      <c r="BZ30" s="136"/>
      <c r="CA30" s="137"/>
      <c r="CB30" s="135"/>
      <c r="CC30" s="136"/>
      <c r="CD30" s="136"/>
      <c r="CE30" s="137"/>
      <c r="CF30" s="430"/>
      <c r="CG30" s="431"/>
      <c r="CH30" s="431"/>
      <c r="CI30" s="432"/>
      <c r="CJ30" s="430"/>
      <c r="CK30" s="431"/>
      <c r="CL30" s="431"/>
      <c r="CM30" s="432"/>
      <c r="CN30" s="436">
        <f t="shared" si="1"/>
        <v>0</v>
      </c>
      <c r="CO30" s="436"/>
      <c r="CP30" s="436"/>
      <c r="CQ30" s="436"/>
      <c r="CR30" s="436"/>
      <c r="CS30" s="436"/>
    </row>
    <row r="31" spans="1:97" customFormat="1" ht="15.75" customHeight="1" x14ac:dyDescent="0.35">
      <c r="A31" s="212">
        <v>1.1111111111111112E-2</v>
      </c>
      <c r="B31" s="95">
        <f t="shared" si="0"/>
        <v>0.29166666666925367</v>
      </c>
      <c r="C31" s="214" t="str">
        <f>IF(ISNA(VLOOKUP(D31,[2]listing!$A$1:$E$80,4,FALSE)),"NN",VLOOKUP(D31,[2]listing!$A$1:$E$80,4,FALSE))</f>
        <v>NN</v>
      </c>
      <c r="D31" s="245"/>
      <c r="E31" s="300">
        <v>36526.625</v>
      </c>
      <c r="F31" s="298">
        <v>36526.947222222225</v>
      </c>
      <c r="G31" s="299">
        <v>4.1666666666666664E-2</v>
      </c>
      <c r="H31" s="222" t="str" cm="1">
        <f t="array" ref="H31">IF(SUMPRODUCT(--ISNUMBER(SEARCH(BOUTIQUES,D31))) &gt;0, "XC",IF(ISNUMBER(SEARCH("pool",D31)),"P",IF(ISNUMBER(SEARCH("int",D31)),"I",IF(ISNUMBER(SEARCH("HAP",$G$1))," "))))</f>
        <v xml:space="preserve"> </v>
      </c>
      <c r="I31" s="243"/>
      <c r="J31" s="136"/>
      <c r="K31" s="137"/>
      <c r="L31" s="135"/>
      <c r="M31" s="136"/>
      <c r="N31" s="136"/>
      <c r="O31" s="137"/>
      <c r="P31" s="135"/>
      <c r="Q31" s="136"/>
      <c r="R31" s="136"/>
      <c r="S31" s="137"/>
      <c r="T31" s="135"/>
      <c r="U31" s="136"/>
      <c r="V31" s="136"/>
      <c r="W31" s="137"/>
      <c r="X31" s="135"/>
      <c r="Y31" s="136"/>
      <c r="Z31" s="136"/>
      <c r="AA31" s="137"/>
      <c r="AB31" s="135"/>
      <c r="AC31" s="136"/>
      <c r="AD31" s="136"/>
      <c r="AE31" s="137"/>
      <c r="AF31" s="135"/>
      <c r="AG31" s="136"/>
      <c r="AH31" s="136"/>
      <c r="AI31" s="137" t="s">
        <v>83</v>
      </c>
      <c r="AJ31" s="244" t="s">
        <v>26</v>
      </c>
      <c r="AK31" s="136" t="s">
        <v>26</v>
      </c>
      <c r="AL31" s="136" t="s">
        <v>26</v>
      </c>
      <c r="AM31" s="137" t="s">
        <v>26</v>
      </c>
      <c r="AN31" s="135" t="s">
        <v>26</v>
      </c>
      <c r="AO31" s="136" t="s">
        <v>26</v>
      </c>
      <c r="AP31" s="136" t="s">
        <v>26</v>
      </c>
      <c r="AQ31" s="137" t="s">
        <v>26</v>
      </c>
      <c r="AR31" s="229" t="s">
        <v>25</v>
      </c>
      <c r="AS31" s="227" t="s">
        <v>25</v>
      </c>
      <c r="AT31" s="227" t="s">
        <v>25</v>
      </c>
      <c r="AU31" s="228" t="s">
        <v>26</v>
      </c>
      <c r="AV31" s="229">
        <v>24</v>
      </c>
      <c r="AW31" s="227">
        <v>24</v>
      </c>
      <c r="AX31" s="227">
        <v>24</v>
      </c>
      <c r="AY31" s="228">
        <v>24</v>
      </c>
      <c r="AZ31" s="229">
        <v>24</v>
      </c>
      <c r="BA31" s="227">
        <v>24</v>
      </c>
      <c r="BB31" s="227">
        <v>24</v>
      </c>
      <c r="BC31" s="228">
        <v>24</v>
      </c>
      <c r="BD31" s="229">
        <v>24</v>
      </c>
      <c r="BE31" s="227">
        <v>24</v>
      </c>
      <c r="BF31" s="227">
        <v>24</v>
      </c>
      <c r="BG31" s="228">
        <v>24</v>
      </c>
      <c r="BH31" s="229" t="s">
        <v>24</v>
      </c>
      <c r="BI31" s="136" t="s">
        <v>28</v>
      </c>
      <c r="BJ31" s="136" t="s">
        <v>28</v>
      </c>
      <c r="BK31" s="137" t="s">
        <v>26</v>
      </c>
      <c r="BL31" s="136" t="s">
        <v>26</v>
      </c>
      <c r="BM31" s="136" t="s">
        <v>26</v>
      </c>
      <c r="BN31" s="136" t="s">
        <v>26</v>
      </c>
      <c r="BO31" s="137" t="s">
        <v>82</v>
      </c>
      <c r="BP31" s="135"/>
      <c r="BQ31" s="136"/>
      <c r="BR31" s="136"/>
      <c r="BS31" s="137"/>
      <c r="BT31" s="135"/>
      <c r="BU31" s="136"/>
      <c r="BV31" s="136"/>
      <c r="BW31" s="137"/>
      <c r="BX31" s="135"/>
      <c r="BY31" s="136"/>
      <c r="BZ31" s="136"/>
      <c r="CA31" s="137"/>
      <c r="CB31" s="135"/>
      <c r="CC31" s="136"/>
      <c r="CD31" s="136"/>
      <c r="CE31" s="137"/>
      <c r="CF31" s="416"/>
      <c r="CG31" s="417"/>
      <c r="CH31" s="417"/>
      <c r="CI31" s="418"/>
      <c r="CJ31" s="430"/>
      <c r="CK31" s="431"/>
      <c r="CL31" s="431"/>
      <c r="CM31" s="432"/>
      <c r="CN31" s="436">
        <f t="shared" si="1"/>
        <v>0</v>
      </c>
      <c r="CO31" s="436"/>
      <c r="CP31" s="436"/>
      <c r="CQ31" s="436"/>
      <c r="CR31" s="436"/>
      <c r="CS31" s="436"/>
    </row>
    <row r="32" spans="1:97" ht="15" customHeight="1" x14ac:dyDescent="0.35">
      <c r="A32" s="212">
        <v>1.1111111111111112E-2</v>
      </c>
      <c r="B32" s="95">
        <f t="shared" si="0"/>
        <v>0.29166666666925367</v>
      </c>
      <c r="C32" s="214" t="str">
        <f>IF(ISNA(VLOOKUP(D32,[2]listing!$A$1:$E$80,4,FALSE)),"NN",VLOOKUP(D32,[2]listing!$A$1:$E$80,4,FALSE))</f>
        <v>NN</v>
      </c>
      <c r="D32" s="245"/>
      <c r="E32" s="300">
        <v>36526.625</v>
      </c>
      <c r="F32" s="298">
        <v>36526.947222222225</v>
      </c>
      <c r="G32" s="299">
        <v>4.1666666666666664E-2</v>
      </c>
      <c r="H32" s="222" t="str" cm="1">
        <f t="array" ref="H32">IF(SUMPRODUCT(--ISNUMBER(SEARCH(BOUTIQUES,D32))) &gt;0, "XC",IF(ISNUMBER(SEARCH("pool",D32)),"P",IF(ISNUMBER(SEARCH("int",D32)),"I",IF(ISNUMBER(SEARCH("HAP",$G$1))," "))))</f>
        <v xml:space="preserve"> </v>
      </c>
      <c r="I32" s="243"/>
      <c r="J32" s="136"/>
      <c r="K32" s="137"/>
      <c r="L32" s="135"/>
      <c r="M32" s="136"/>
      <c r="N32" s="136"/>
      <c r="O32" s="137"/>
      <c r="P32" s="135"/>
      <c r="Q32" s="136"/>
      <c r="R32" s="136"/>
      <c r="S32" s="137"/>
      <c r="T32" s="135"/>
      <c r="U32" s="136"/>
      <c r="V32" s="136"/>
      <c r="W32" s="137"/>
      <c r="X32" s="135"/>
      <c r="Y32" s="136"/>
      <c r="Z32" s="136"/>
      <c r="AA32" s="137"/>
      <c r="AB32" s="135"/>
      <c r="AC32" s="136"/>
      <c r="AD32" s="136"/>
      <c r="AE32" s="137"/>
      <c r="AF32" s="135"/>
      <c r="AG32" s="136"/>
      <c r="AH32" s="136"/>
      <c r="AI32" s="137" t="s">
        <v>83</v>
      </c>
      <c r="AJ32" s="244" t="s">
        <v>26</v>
      </c>
      <c r="AK32" s="136" t="s">
        <v>26</v>
      </c>
      <c r="AL32" s="136" t="s">
        <v>26</v>
      </c>
      <c r="AM32" s="137" t="s">
        <v>26</v>
      </c>
      <c r="AN32" s="135" t="s">
        <v>26</v>
      </c>
      <c r="AO32" s="136" t="s">
        <v>26</v>
      </c>
      <c r="AP32" s="136" t="s">
        <v>26</v>
      </c>
      <c r="AQ32" s="137" t="s">
        <v>26</v>
      </c>
      <c r="AR32" s="229" t="s">
        <v>25</v>
      </c>
      <c r="AS32" s="227" t="s">
        <v>25</v>
      </c>
      <c r="AT32" s="227" t="s">
        <v>25</v>
      </c>
      <c r="AU32" s="228" t="s">
        <v>26</v>
      </c>
      <c r="AV32" s="229" t="s">
        <v>26</v>
      </c>
      <c r="AW32" s="227" t="s">
        <v>26</v>
      </c>
      <c r="AX32" s="227" t="s">
        <v>26</v>
      </c>
      <c r="AY32" s="228" t="s">
        <v>26</v>
      </c>
      <c r="AZ32" s="229" t="s">
        <v>26</v>
      </c>
      <c r="BA32" s="227" t="s">
        <v>26</v>
      </c>
      <c r="BB32" s="227" t="s">
        <v>26</v>
      </c>
      <c r="BC32" s="228" t="s">
        <v>26</v>
      </c>
      <c r="BD32" s="229" t="s">
        <v>26</v>
      </c>
      <c r="BE32" s="227" t="s">
        <v>26</v>
      </c>
      <c r="BF32" s="227" t="s">
        <v>26</v>
      </c>
      <c r="BG32" s="228" t="s">
        <v>26</v>
      </c>
      <c r="BH32" s="229" t="s">
        <v>24</v>
      </c>
      <c r="BI32" s="136" t="s">
        <v>28</v>
      </c>
      <c r="BJ32" s="136" t="s">
        <v>28</v>
      </c>
      <c r="BK32" s="137" t="s">
        <v>26</v>
      </c>
      <c r="BL32" s="136" t="s">
        <v>26</v>
      </c>
      <c r="BM32" s="136" t="s">
        <v>26</v>
      </c>
      <c r="BN32" s="136" t="s">
        <v>26</v>
      </c>
      <c r="BO32" s="137" t="s">
        <v>82</v>
      </c>
      <c r="BP32" s="135"/>
      <c r="BQ32" s="136"/>
      <c r="BR32" s="136"/>
      <c r="BS32" s="137"/>
      <c r="BT32" s="135"/>
      <c r="BU32" s="136"/>
      <c r="BV32" s="136"/>
      <c r="BW32" s="137"/>
      <c r="BX32" s="135"/>
      <c r="BY32" s="136"/>
      <c r="BZ32" s="136"/>
      <c r="CA32" s="137"/>
      <c r="CB32" s="135"/>
      <c r="CC32" s="136"/>
      <c r="CD32" s="136"/>
      <c r="CE32" s="137"/>
      <c r="CF32" s="416"/>
      <c r="CG32" s="417"/>
      <c r="CH32" s="417"/>
      <c r="CI32" s="418"/>
      <c r="CJ32" s="430"/>
      <c r="CK32" s="431"/>
      <c r="CL32" s="431"/>
      <c r="CM32" s="432"/>
      <c r="CN32" s="436">
        <f t="shared" si="1"/>
        <v>0</v>
      </c>
      <c r="CO32" s="436"/>
      <c r="CP32" s="436"/>
      <c r="CQ32" s="436"/>
      <c r="CR32" s="436"/>
      <c r="CS32" s="436"/>
    </row>
    <row r="33" spans="1:97" customFormat="1" ht="15.75" customHeight="1" x14ac:dyDescent="0.35">
      <c r="A33" s="212">
        <v>1.1111111111111112E-2</v>
      </c>
      <c r="B33" s="95">
        <f>SUM(F33-E33)-G33+A33</f>
        <v>0.29166666666925367</v>
      </c>
      <c r="C33" s="214" t="str">
        <f>IF(ISNA(VLOOKUP(D33,[2]listing!$A$1:$E$80,4,FALSE)),"NN",VLOOKUP(D33,[2]listing!$A$1:$E$80,4,FALSE))</f>
        <v>NN</v>
      </c>
      <c r="D33" s="245"/>
      <c r="E33" s="300">
        <v>36526.625</v>
      </c>
      <c r="F33" s="298">
        <v>36526.947222222225</v>
      </c>
      <c r="G33" s="299">
        <v>4.1666666666666664E-2</v>
      </c>
      <c r="H33" s="222" t="str" cm="1">
        <f t="array" ref="H33">IF(SUMPRODUCT(--ISNUMBER(SEARCH(BOUTIQUES,D33))) &gt;0, "XC",IF(ISNUMBER(SEARCH("pool",D33)),"P",IF(ISNUMBER(SEARCH("int",D33)),"I",IF(ISNUMBER(SEARCH("HAP",$G$1))," "))))</f>
        <v xml:space="preserve"> </v>
      </c>
      <c r="I33" s="243"/>
      <c r="J33" s="136"/>
      <c r="K33" s="137"/>
      <c r="L33" s="135"/>
      <c r="M33" s="136"/>
      <c r="N33" s="136"/>
      <c r="O33" s="137"/>
      <c r="P33" s="135"/>
      <c r="Q33" s="136"/>
      <c r="R33" s="136"/>
      <c r="S33" s="137"/>
      <c r="T33" s="135"/>
      <c r="U33" s="136"/>
      <c r="V33" s="136"/>
      <c r="W33" s="137"/>
      <c r="X33" s="135"/>
      <c r="Y33" s="136"/>
      <c r="Z33" s="136"/>
      <c r="AA33" s="137"/>
      <c r="AB33" s="135"/>
      <c r="AC33" s="136"/>
      <c r="AD33" s="136"/>
      <c r="AE33" s="137"/>
      <c r="AF33" s="135"/>
      <c r="AG33" s="136"/>
      <c r="AH33" s="136"/>
      <c r="AI33" s="137" t="s">
        <v>83</v>
      </c>
      <c r="AJ33" s="244" t="s">
        <v>26</v>
      </c>
      <c r="AK33" s="136" t="s">
        <v>26</v>
      </c>
      <c r="AL33" s="136" t="s">
        <v>26</v>
      </c>
      <c r="AM33" s="137" t="s">
        <v>26</v>
      </c>
      <c r="AN33" s="135" t="s">
        <v>26</v>
      </c>
      <c r="AO33" s="136" t="s">
        <v>26</v>
      </c>
      <c r="AP33" s="136" t="s">
        <v>26</v>
      </c>
      <c r="AQ33" s="137" t="s">
        <v>26</v>
      </c>
      <c r="AR33" s="229" t="s">
        <v>25</v>
      </c>
      <c r="AS33" s="227" t="s">
        <v>25</v>
      </c>
      <c r="AT33" s="227" t="s">
        <v>25</v>
      </c>
      <c r="AU33" s="228" t="s">
        <v>26</v>
      </c>
      <c r="AV33" s="136" t="s">
        <v>26</v>
      </c>
      <c r="AW33" s="136" t="s">
        <v>26</v>
      </c>
      <c r="AX33" s="136" t="s">
        <v>26</v>
      </c>
      <c r="AY33" s="137" t="s">
        <v>26</v>
      </c>
      <c r="AZ33" s="136" t="s">
        <v>26</v>
      </c>
      <c r="BA33" s="136" t="s">
        <v>26</v>
      </c>
      <c r="BB33" s="136" t="s">
        <v>26</v>
      </c>
      <c r="BC33" s="137" t="s">
        <v>26</v>
      </c>
      <c r="BD33" s="135" t="s">
        <v>26</v>
      </c>
      <c r="BE33" s="136" t="s">
        <v>26</v>
      </c>
      <c r="BF33" s="136" t="s">
        <v>26</v>
      </c>
      <c r="BG33" s="137" t="s">
        <v>26</v>
      </c>
      <c r="BH33" s="229" t="s">
        <v>24</v>
      </c>
      <c r="BI33" s="136" t="s">
        <v>28</v>
      </c>
      <c r="BJ33" s="136" t="s">
        <v>28</v>
      </c>
      <c r="BK33" s="137" t="s">
        <v>26</v>
      </c>
      <c r="BL33" s="136" t="s">
        <v>26</v>
      </c>
      <c r="BM33" s="136" t="s">
        <v>26</v>
      </c>
      <c r="BN33" s="136" t="s">
        <v>26</v>
      </c>
      <c r="BO33" s="137" t="s">
        <v>82</v>
      </c>
      <c r="BP33" s="135"/>
      <c r="BQ33" s="136"/>
      <c r="BR33" s="136"/>
      <c r="BS33" s="137"/>
      <c r="BT33" s="135"/>
      <c r="BU33" s="136"/>
      <c r="BV33" s="136"/>
      <c r="BW33" s="137"/>
      <c r="BX33" s="135"/>
      <c r="BY33" s="136"/>
      <c r="BZ33" s="136"/>
      <c r="CA33" s="137"/>
      <c r="CB33" s="135"/>
      <c r="CC33" s="136"/>
      <c r="CD33" s="136"/>
      <c r="CE33" s="137"/>
      <c r="CF33" s="416"/>
      <c r="CG33" s="417"/>
      <c r="CH33" s="417"/>
      <c r="CI33" s="418"/>
      <c r="CJ33" s="430"/>
      <c r="CK33" s="431"/>
      <c r="CL33" s="431"/>
      <c r="CM33" s="432"/>
      <c r="CN33" s="436">
        <f>D33</f>
        <v>0</v>
      </c>
      <c r="CO33" s="436"/>
      <c r="CP33" s="436"/>
      <c r="CQ33" s="436"/>
      <c r="CR33" s="436"/>
      <c r="CS33" s="436"/>
    </row>
    <row r="34" spans="1:97" customFormat="1" ht="15.75" customHeight="1" x14ac:dyDescent="0.35">
      <c r="A34" s="212">
        <v>1.1111111111111112E-2</v>
      </c>
      <c r="B34" s="95">
        <f>SUM(F34-E34)-G34+A34</f>
        <v>0.29166666666925367</v>
      </c>
      <c r="C34" s="214" t="str">
        <f>IF(ISNA(VLOOKUP(D34,[2]listing!$A$1:$E$80,4,FALSE)),"NN",VLOOKUP(D34,[2]listing!$A$1:$E$80,4,FALSE))</f>
        <v>NN</v>
      </c>
      <c r="D34" s="245"/>
      <c r="E34" s="300">
        <v>36526.625</v>
      </c>
      <c r="F34" s="298">
        <v>36526.947222222225</v>
      </c>
      <c r="G34" s="299">
        <v>4.1666666666666664E-2</v>
      </c>
      <c r="H34" s="222" t="str" cm="1">
        <f t="array" ref="H34">IF(SUMPRODUCT(--ISNUMBER(SEARCH(BOUTIQUES,D34))) &gt;0, "XC",IF(ISNUMBER(SEARCH("pool",D34)),"P",IF(ISNUMBER(SEARCH("int",D34)),"I",IF(ISNUMBER(SEARCH("HAP",$G$1))," "))))</f>
        <v xml:space="preserve"> </v>
      </c>
      <c r="I34" s="243"/>
      <c r="J34" s="136"/>
      <c r="K34" s="137"/>
      <c r="L34" s="135"/>
      <c r="M34" s="136"/>
      <c r="N34" s="136"/>
      <c r="O34" s="137"/>
      <c r="P34" s="135"/>
      <c r="Q34" s="136"/>
      <c r="R34" s="136"/>
      <c r="S34" s="137"/>
      <c r="T34" s="135"/>
      <c r="U34" s="136"/>
      <c r="V34" s="136"/>
      <c r="W34" s="137"/>
      <c r="X34" s="135"/>
      <c r="Y34" s="136"/>
      <c r="Z34" s="136"/>
      <c r="AA34" s="137"/>
      <c r="AB34" s="135"/>
      <c r="AC34" s="136"/>
      <c r="AD34" s="136"/>
      <c r="AE34" s="137"/>
      <c r="AF34" s="135"/>
      <c r="AG34" s="136"/>
      <c r="AH34" s="136"/>
      <c r="AI34" s="137" t="s">
        <v>83</v>
      </c>
      <c r="AJ34" s="244" t="s">
        <v>26</v>
      </c>
      <c r="AK34" s="136" t="s">
        <v>26</v>
      </c>
      <c r="AL34" s="136" t="s">
        <v>26</v>
      </c>
      <c r="AM34" s="137" t="s">
        <v>26</v>
      </c>
      <c r="AN34" s="135" t="s">
        <v>26</v>
      </c>
      <c r="AO34" s="136" t="s">
        <v>26</v>
      </c>
      <c r="AP34" s="136" t="s">
        <v>26</v>
      </c>
      <c r="AQ34" s="137" t="s">
        <v>26</v>
      </c>
      <c r="AR34" s="229" t="s">
        <v>25</v>
      </c>
      <c r="AS34" s="227" t="s">
        <v>25</v>
      </c>
      <c r="AT34" s="227" t="s">
        <v>25</v>
      </c>
      <c r="AU34" s="228" t="s">
        <v>26</v>
      </c>
      <c r="AV34" s="136" t="s">
        <v>26</v>
      </c>
      <c r="AW34" s="136" t="s">
        <v>26</v>
      </c>
      <c r="AX34" s="136" t="s">
        <v>26</v>
      </c>
      <c r="AY34" s="137" t="s">
        <v>26</v>
      </c>
      <c r="AZ34" s="136" t="s">
        <v>26</v>
      </c>
      <c r="BA34" s="136" t="s">
        <v>26</v>
      </c>
      <c r="BB34" s="136" t="s">
        <v>26</v>
      </c>
      <c r="BC34" s="137" t="s">
        <v>26</v>
      </c>
      <c r="BD34" s="135" t="s">
        <v>26</v>
      </c>
      <c r="BE34" s="136" t="s">
        <v>26</v>
      </c>
      <c r="BF34" s="136" t="s">
        <v>26</v>
      </c>
      <c r="BG34" s="137" t="s">
        <v>26</v>
      </c>
      <c r="BH34" s="229" t="s">
        <v>24</v>
      </c>
      <c r="BI34" s="136" t="s">
        <v>28</v>
      </c>
      <c r="BJ34" s="136" t="s">
        <v>28</v>
      </c>
      <c r="BK34" s="137" t="s">
        <v>26</v>
      </c>
      <c r="BL34" s="136" t="s">
        <v>26</v>
      </c>
      <c r="BM34" s="136" t="s">
        <v>26</v>
      </c>
      <c r="BN34" s="136" t="s">
        <v>26</v>
      </c>
      <c r="BO34" s="137" t="s">
        <v>82</v>
      </c>
      <c r="BP34" s="135"/>
      <c r="BQ34" s="136"/>
      <c r="BR34" s="136"/>
      <c r="BS34" s="137"/>
      <c r="BT34" s="135"/>
      <c r="BU34" s="136"/>
      <c r="BV34" s="136"/>
      <c r="BW34" s="137"/>
      <c r="BX34" s="135"/>
      <c r="BY34" s="136"/>
      <c r="BZ34" s="136"/>
      <c r="CA34" s="137"/>
      <c r="CB34" s="135"/>
      <c r="CC34" s="136"/>
      <c r="CD34" s="136"/>
      <c r="CE34" s="137"/>
      <c r="CF34" s="416"/>
      <c r="CG34" s="417"/>
      <c r="CH34" s="417"/>
      <c r="CI34" s="418"/>
      <c r="CJ34" s="430"/>
      <c r="CK34" s="431"/>
      <c r="CL34" s="431"/>
      <c r="CM34" s="432"/>
      <c r="CN34" s="436">
        <f>D34</f>
        <v>0</v>
      </c>
      <c r="CO34" s="436"/>
      <c r="CP34" s="436"/>
      <c r="CQ34" s="436"/>
      <c r="CR34" s="436"/>
      <c r="CS34" s="436"/>
    </row>
    <row r="35" spans="1:97" customFormat="1" ht="15.75" customHeight="1" x14ac:dyDescent="0.35">
      <c r="A35" s="212">
        <v>1.1111111111111112E-2</v>
      </c>
      <c r="B35" s="95">
        <f t="shared" ref="B35:B60" si="2">SUM(F35-E35)-G35+A35</f>
        <v>0.29166666666925367</v>
      </c>
      <c r="C35" s="214" t="str">
        <f>IF(ISNA(VLOOKUP(D35,[2]listing!$A$1:$E$80,4,FALSE)),"NN",VLOOKUP(D35,[2]listing!$A$1:$E$80,4,FALSE))</f>
        <v>NN</v>
      </c>
      <c r="D35" s="245"/>
      <c r="E35" s="300">
        <v>36526.625</v>
      </c>
      <c r="F35" s="298">
        <v>36526.947222222225</v>
      </c>
      <c r="G35" s="299">
        <v>4.1666666666666664E-2</v>
      </c>
      <c r="H35" s="222" t="str" cm="1">
        <f t="array" ref="H35">IF(SUMPRODUCT(--ISNUMBER(SEARCH(BOUTIQUES,D35))) &gt;0, "XC",IF(ISNUMBER(SEARCH("pool",D35)),"P",IF(ISNUMBER(SEARCH("int",D35)),"I",IF(ISNUMBER(SEARCH("HAP",$G$1))," "))))</f>
        <v xml:space="preserve"> </v>
      </c>
      <c r="I35" s="243"/>
      <c r="J35" s="136"/>
      <c r="K35" s="137"/>
      <c r="L35" s="135"/>
      <c r="M35" s="136"/>
      <c r="N35" s="136"/>
      <c r="O35" s="137"/>
      <c r="P35" s="135"/>
      <c r="Q35" s="136"/>
      <c r="R35" s="136"/>
      <c r="S35" s="137"/>
      <c r="T35" s="135"/>
      <c r="U35" s="136"/>
      <c r="V35" s="136"/>
      <c r="W35" s="137"/>
      <c r="X35" s="135"/>
      <c r="Y35" s="136"/>
      <c r="Z35" s="136"/>
      <c r="AA35" s="137"/>
      <c r="AB35" s="135"/>
      <c r="AC35" s="136"/>
      <c r="AD35" s="136"/>
      <c r="AE35" s="137"/>
      <c r="AF35" s="135"/>
      <c r="AG35" s="136"/>
      <c r="AH35" s="136"/>
      <c r="AI35" s="137" t="s">
        <v>83</v>
      </c>
      <c r="AJ35" s="244" t="s">
        <v>26</v>
      </c>
      <c r="AK35" s="136" t="s">
        <v>26</v>
      </c>
      <c r="AL35" s="136" t="s">
        <v>26</v>
      </c>
      <c r="AM35" s="137" t="s">
        <v>26</v>
      </c>
      <c r="AN35" s="135" t="s">
        <v>26</v>
      </c>
      <c r="AO35" s="136" t="s">
        <v>26</v>
      </c>
      <c r="AP35" s="136" t="s">
        <v>26</v>
      </c>
      <c r="AQ35" s="137" t="s">
        <v>26</v>
      </c>
      <c r="AR35" s="229" t="s">
        <v>25</v>
      </c>
      <c r="AS35" s="227" t="s">
        <v>25</v>
      </c>
      <c r="AT35" s="227" t="s">
        <v>25</v>
      </c>
      <c r="AU35" s="228" t="s">
        <v>26</v>
      </c>
      <c r="AV35" s="136" t="s">
        <v>26</v>
      </c>
      <c r="AW35" s="136" t="s">
        <v>26</v>
      </c>
      <c r="AX35" s="136" t="s">
        <v>26</v>
      </c>
      <c r="AY35" s="137" t="s">
        <v>26</v>
      </c>
      <c r="AZ35" s="136" t="s">
        <v>26</v>
      </c>
      <c r="BA35" s="136" t="s">
        <v>26</v>
      </c>
      <c r="BB35" s="136" t="s">
        <v>26</v>
      </c>
      <c r="BC35" s="137" t="s">
        <v>26</v>
      </c>
      <c r="BD35" s="135" t="s">
        <v>26</v>
      </c>
      <c r="BE35" s="136" t="s">
        <v>26</v>
      </c>
      <c r="BF35" s="136" t="s">
        <v>26</v>
      </c>
      <c r="BG35" s="137" t="s">
        <v>26</v>
      </c>
      <c r="BH35" s="229" t="s">
        <v>24</v>
      </c>
      <c r="BI35" s="136" t="s">
        <v>28</v>
      </c>
      <c r="BJ35" s="136" t="s">
        <v>28</v>
      </c>
      <c r="BK35" s="137" t="s">
        <v>26</v>
      </c>
      <c r="BL35" s="136" t="s">
        <v>26</v>
      </c>
      <c r="BM35" s="136" t="s">
        <v>26</v>
      </c>
      <c r="BN35" s="136" t="s">
        <v>26</v>
      </c>
      <c r="BO35" s="137" t="s">
        <v>82</v>
      </c>
      <c r="BP35" s="135"/>
      <c r="BQ35" s="136"/>
      <c r="BR35" s="136"/>
      <c r="BS35" s="137"/>
      <c r="BT35" s="135"/>
      <c r="BU35" s="136"/>
      <c r="BV35" s="136"/>
      <c r="BW35" s="137"/>
      <c r="BX35" s="135"/>
      <c r="BY35" s="136"/>
      <c r="BZ35" s="136"/>
      <c r="CA35" s="137"/>
      <c r="CB35" s="135"/>
      <c r="CC35" s="136"/>
      <c r="CD35" s="136"/>
      <c r="CE35" s="137"/>
      <c r="CF35" s="416"/>
      <c r="CG35" s="417"/>
      <c r="CH35" s="417"/>
      <c r="CI35" s="418"/>
      <c r="CJ35" s="430"/>
      <c r="CK35" s="431"/>
      <c r="CL35" s="431"/>
      <c r="CM35" s="432"/>
      <c r="CN35" s="436">
        <f t="shared" ref="CN35:CN60" si="3">D35</f>
        <v>0</v>
      </c>
      <c r="CO35" s="436"/>
      <c r="CP35" s="436"/>
      <c r="CQ35" s="436"/>
      <c r="CR35" s="436"/>
      <c r="CS35" s="436"/>
    </row>
    <row r="36" spans="1:97" customFormat="1" ht="15.75" customHeight="1" x14ac:dyDescent="0.35">
      <c r="A36" s="212">
        <v>1.1111111111111112E-2</v>
      </c>
      <c r="B36" s="95">
        <f t="shared" si="2"/>
        <v>0.29166666666925367</v>
      </c>
      <c r="C36" s="214" t="str">
        <f>IF(ISNA(VLOOKUP(D36,[2]listing!$A$1:$E$80,4,FALSE)),"NN",VLOOKUP(D36,[2]listing!$A$1:$E$80,4,FALSE))</f>
        <v>NN</v>
      </c>
      <c r="D36" s="245"/>
      <c r="E36" s="300">
        <v>36526.625</v>
      </c>
      <c r="F36" s="298">
        <v>36526.947222222225</v>
      </c>
      <c r="G36" s="299">
        <v>4.1666666666666664E-2</v>
      </c>
      <c r="H36" s="222" t="str" cm="1">
        <f t="array" ref="H36">IF(SUMPRODUCT(--ISNUMBER(SEARCH(BOUTIQUES,D36))) &gt;0, "XC",IF(ISNUMBER(SEARCH("pool",D36)),"P",IF(ISNUMBER(SEARCH("int",D36)),"I",IF(ISNUMBER(SEARCH("HAP",$G$1))," "))))</f>
        <v xml:space="preserve"> </v>
      </c>
      <c r="I36" s="243"/>
      <c r="J36" s="136"/>
      <c r="K36" s="137"/>
      <c r="L36" s="135"/>
      <c r="M36" s="136"/>
      <c r="N36" s="136"/>
      <c r="O36" s="137"/>
      <c r="P36" s="135"/>
      <c r="Q36" s="136"/>
      <c r="R36" s="136"/>
      <c r="S36" s="137"/>
      <c r="T36" s="135"/>
      <c r="U36" s="136"/>
      <c r="V36" s="136"/>
      <c r="W36" s="137"/>
      <c r="X36" s="135"/>
      <c r="Y36" s="136"/>
      <c r="Z36" s="136"/>
      <c r="AA36" s="137"/>
      <c r="AB36" s="135"/>
      <c r="AC36" s="136"/>
      <c r="AD36" s="136"/>
      <c r="AE36" s="137"/>
      <c r="AF36" s="135"/>
      <c r="AG36" s="136"/>
      <c r="AH36" s="136"/>
      <c r="AI36" s="137" t="s">
        <v>83</v>
      </c>
      <c r="AJ36" s="244" t="s">
        <v>26</v>
      </c>
      <c r="AK36" s="136" t="s">
        <v>26</v>
      </c>
      <c r="AL36" s="136" t="s">
        <v>26</v>
      </c>
      <c r="AM36" s="137" t="s">
        <v>26</v>
      </c>
      <c r="AN36" s="135" t="s">
        <v>26</v>
      </c>
      <c r="AO36" s="136" t="s">
        <v>26</v>
      </c>
      <c r="AP36" s="136" t="s">
        <v>26</v>
      </c>
      <c r="AQ36" s="137" t="s">
        <v>26</v>
      </c>
      <c r="AR36" s="229" t="s">
        <v>25</v>
      </c>
      <c r="AS36" s="227" t="s">
        <v>25</v>
      </c>
      <c r="AT36" s="227" t="s">
        <v>25</v>
      </c>
      <c r="AU36" s="228" t="s">
        <v>26</v>
      </c>
      <c r="AV36" s="136" t="s">
        <v>26</v>
      </c>
      <c r="AW36" s="136" t="s">
        <v>26</v>
      </c>
      <c r="AX36" s="136" t="s">
        <v>26</v>
      </c>
      <c r="AY36" s="137" t="s">
        <v>26</v>
      </c>
      <c r="AZ36" s="136" t="s">
        <v>26</v>
      </c>
      <c r="BA36" s="136" t="s">
        <v>26</v>
      </c>
      <c r="BB36" s="136" t="s">
        <v>26</v>
      </c>
      <c r="BC36" s="137" t="s">
        <v>26</v>
      </c>
      <c r="BD36" s="135" t="s">
        <v>26</v>
      </c>
      <c r="BE36" s="136" t="s">
        <v>26</v>
      </c>
      <c r="BF36" s="136" t="s">
        <v>26</v>
      </c>
      <c r="BG36" s="137" t="s">
        <v>26</v>
      </c>
      <c r="BH36" s="229" t="s">
        <v>24</v>
      </c>
      <c r="BI36" s="136" t="s">
        <v>28</v>
      </c>
      <c r="BJ36" s="136" t="s">
        <v>28</v>
      </c>
      <c r="BK36" s="137" t="s">
        <v>26</v>
      </c>
      <c r="BL36" s="136" t="s">
        <v>26</v>
      </c>
      <c r="BM36" s="136" t="s">
        <v>26</v>
      </c>
      <c r="BN36" s="136" t="s">
        <v>26</v>
      </c>
      <c r="BO36" s="137" t="s">
        <v>82</v>
      </c>
      <c r="BP36" s="135"/>
      <c r="BQ36" s="136"/>
      <c r="BR36" s="136"/>
      <c r="BS36" s="137"/>
      <c r="BT36" s="135"/>
      <c r="BU36" s="136"/>
      <c r="BV36" s="136"/>
      <c r="BW36" s="137"/>
      <c r="BX36" s="135"/>
      <c r="BY36" s="136"/>
      <c r="BZ36" s="136"/>
      <c r="CA36" s="137"/>
      <c r="CB36" s="135"/>
      <c r="CC36" s="136"/>
      <c r="CD36" s="136"/>
      <c r="CE36" s="137"/>
      <c r="CF36" s="416"/>
      <c r="CG36" s="417"/>
      <c r="CH36" s="417"/>
      <c r="CI36" s="418"/>
      <c r="CJ36" s="430"/>
      <c r="CK36" s="431"/>
      <c r="CL36" s="431"/>
      <c r="CM36" s="432"/>
      <c r="CN36" s="436">
        <f t="shared" si="3"/>
        <v>0</v>
      </c>
      <c r="CO36" s="436"/>
      <c r="CP36" s="436"/>
      <c r="CQ36" s="436"/>
      <c r="CR36" s="436"/>
      <c r="CS36" s="436"/>
    </row>
    <row r="37" spans="1:97" customFormat="1" ht="15.75" customHeight="1" x14ac:dyDescent="0.35">
      <c r="A37" s="212">
        <v>1.1111111111111112E-2</v>
      </c>
      <c r="B37" s="95">
        <f t="shared" si="2"/>
        <v>0.29166666666925367</v>
      </c>
      <c r="C37" s="214" t="str">
        <f>IF(ISNA(VLOOKUP(D37,[2]listing!$A$1:$E$80,4,FALSE)),"NN",VLOOKUP(D37,[2]listing!$A$1:$E$80,4,FALSE))</f>
        <v>NN</v>
      </c>
      <c r="D37" s="245"/>
      <c r="E37" s="300">
        <v>36526.625</v>
      </c>
      <c r="F37" s="298">
        <v>36526.947222222225</v>
      </c>
      <c r="G37" s="299">
        <v>4.1666666666666664E-2</v>
      </c>
      <c r="H37" s="222" t="str" cm="1">
        <f t="array" ref="H37">IF(SUMPRODUCT(--ISNUMBER(SEARCH(BOUTIQUES,D37))) &gt;0, "XC",IF(ISNUMBER(SEARCH("pool",D37)),"P",IF(ISNUMBER(SEARCH("int",D37)),"I",IF(ISNUMBER(SEARCH("HAP",$G$1))," "))))</f>
        <v xml:space="preserve"> </v>
      </c>
      <c r="I37" s="243"/>
      <c r="J37" s="136"/>
      <c r="K37" s="137"/>
      <c r="L37" s="135"/>
      <c r="M37" s="136"/>
      <c r="N37" s="136"/>
      <c r="O37" s="137"/>
      <c r="P37" s="135"/>
      <c r="Q37" s="136"/>
      <c r="R37" s="136"/>
      <c r="S37" s="137"/>
      <c r="T37" s="135"/>
      <c r="U37" s="136"/>
      <c r="V37" s="136"/>
      <c r="W37" s="137"/>
      <c r="X37" s="135"/>
      <c r="Y37" s="136"/>
      <c r="Z37" s="136"/>
      <c r="AA37" s="137"/>
      <c r="AB37" s="135"/>
      <c r="AC37" s="136"/>
      <c r="AD37" s="136"/>
      <c r="AE37" s="137"/>
      <c r="AF37" s="135"/>
      <c r="AG37" s="136"/>
      <c r="AH37" s="136"/>
      <c r="AI37" s="137" t="s">
        <v>83</v>
      </c>
      <c r="AJ37" s="244" t="s">
        <v>26</v>
      </c>
      <c r="AK37" s="136" t="s">
        <v>26</v>
      </c>
      <c r="AL37" s="136" t="s">
        <v>26</v>
      </c>
      <c r="AM37" s="137" t="s">
        <v>26</v>
      </c>
      <c r="AN37" s="135" t="s">
        <v>26</v>
      </c>
      <c r="AO37" s="136" t="s">
        <v>26</v>
      </c>
      <c r="AP37" s="136" t="s">
        <v>26</v>
      </c>
      <c r="AQ37" s="137" t="s">
        <v>26</v>
      </c>
      <c r="AR37" s="229" t="s">
        <v>25</v>
      </c>
      <c r="AS37" s="227" t="s">
        <v>25</v>
      </c>
      <c r="AT37" s="227" t="s">
        <v>25</v>
      </c>
      <c r="AU37" s="228" t="s">
        <v>26</v>
      </c>
      <c r="AV37" s="136" t="s">
        <v>26</v>
      </c>
      <c r="AW37" s="136" t="s">
        <v>26</v>
      </c>
      <c r="AX37" s="136" t="s">
        <v>26</v>
      </c>
      <c r="AY37" s="137" t="s">
        <v>26</v>
      </c>
      <c r="AZ37" s="136" t="s">
        <v>26</v>
      </c>
      <c r="BA37" s="136" t="s">
        <v>26</v>
      </c>
      <c r="BB37" s="136" t="s">
        <v>26</v>
      </c>
      <c r="BC37" s="137" t="s">
        <v>26</v>
      </c>
      <c r="BD37" s="135" t="s">
        <v>26</v>
      </c>
      <c r="BE37" s="136" t="s">
        <v>26</v>
      </c>
      <c r="BF37" s="136" t="s">
        <v>26</v>
      </c>
      <c r="BG37" s="137" t="s">
        <v>26</v>
      </c>
      <c r="BH37" s="229" t="s">
        <v>24</v>
      </c>
      <c r="BI37" s="136" t="s">
        <v>28</v>
      </c>
      <c r="BJ37" s="136" t="s">
        <v>28</v>
      </c>
      <c r="BK37" s="137" t="s">
        <v>26</v>
      </c>
      <c r="BL37" s="136" t="s">
        <v>26</v>
      </c>
      <c r="BM37" s="136" t="s">
        <v>26</v>
      </c>
      <c r="BN37" s="136" t="s">
        <v>26</v>
      </c>
      <c r="BO37" s="137" t="s">
        <v>82</v>
      </c>
      <c r="BP37" s="135"/>
      <c r="BQ37" s="136"/>
      <c r="BR37" s="136"/>
      <c r="BS37" s="137"/>
      <c r="BT37" s="135"/>
      <c r="BU37" s="136"/>
      <c r="BV37" s="136"/>
      <c r="BW37" s="137"/>
      <c r="BX37" s="135"/>
      <c r="BY37" s="136"/>
      <c r="BZ37" s="136"/>
      <c r="CA37" s="137"/>
      <c r="CB37" s="135"/>
      <c r="CC37" s="136"/>
      <c r="CD37" s="136"/>
      <c r="CE37" s="137"/>
      <c r="CF37" s="416"/>
      <c r="CG37" s="417"/>
      <c r="CH37" s="417"/>
      <c r="CI37" s="418"/>
      <c r="CJ37" s="430"/>
      <c r="CK37" s="431"/>
      <c r="CL37" s="431"/>
      <c r="CM37" s="432"/>
      <c r="CN37" s="436">
        <f t="shared" si="3"/>
        <v>0</v>
      </c>
      <c r="CO37" s="436"/>
      <c r="CP37" s="436"/>
      <c r="CQ37" s="436"/>
      <c r="CR37" s="436"/>
      <c r="CS37" s="436"/>
    </row>
    <row r="38" spans="1:97" customFormat="1" ht="15.75" customHeight="1" x14ac:dyDescent="0.35">
      <c r="A38" s="212">
        <v>1.1111111111111112E-2</v>
      </c>
      <c r="B38" s="95">
        <f t="shared" si="2"/>
        <v>0.29166666666925367</v>
      </c>
      <c r="C38" s="214" t="str">
        <f>IF(ISNA(VLOOKUP(D38,[2]listing!$A$1:$E$80,4,FALSE)),"NN",VLOOKUP(D38,[2]listing!$A$1:$E$80,4,FALSE))</f>
        <v>NN</v>
      </c>
      <c r="D38" s="245"/>
      <c r="E38" s="300">
        <v>36526.625</v>
      </c>
      <c r="F38" s="298">
        <v>36526.947222222225</v>
      </c>
      <c r="G38" s="299">
        <v>4.1666666666666664E-2</v>
      </c>
      <c r="H38" s="222" t="str" cm="1">
        <f t="array" ref="H38">IF(SUMPRODUCT(--ISNUMBER(SEARCH(BOUTIQUES,D38))) &gt;0, "XC",IF(ISNUMBER(SEARCH("pool",D38)),"P",IF(ISNUMBER(SEARCH("int",D38)),"I",IF(ISNUMBER(SEARCH("HAP",$G$1))," "))))</f>
        <v xml:space="preserve"> </v>
      </c>
      <c r="I38" s="243"/>
      <c r="J38" s="136"/>
      <c r="K38" s="137"/>
      <c r="L38" s="135"/>
      <c r="M38" s="136"/>
      <c r="N38" s="136"/>
      <c r="O38" s="137"/>
      <c r="P38" s="135"/>
      <c r="Q38" s="136"/>
      <c r="R38" s="136"/>
      <c r="S38" s="137"/>
      <c r="T38" s="135"/>
      <c r="U38" s="136"/>
      <c r="V38" s="136"/>
      <c r="W38" s="137"/>
      <c r="X38" s="135"/>
      <c r="Y38" s="136"/>
      <c r="Z38" s="136"/>
      <c r="AA38" s="137"/>
      <c r="AB38" s="135"/>
      <c r="AC38" s="136"/>
      <c r="AD38" s="136"/>
      <c r="AE38" s="137"/>
      <c r="AF38" s="135"/>
      <c r="AG38" s="136"/>
      <c r="AH38" s="136"/>
      <c r="AI38" s="137" t="s">
        <v>83</v>
      </c>
      <c r="AJ38" s="244" t="s">
        <v>26</v>
      </c>
      <c r="AK38" s="136" t="s">
        <v>26</v>
      </c>
      <c r="AL38" s="136" t="s">
        <v>26</v>
      </c>
      <c r="AM38" s="137" t="s">
        <v>26</v>
      </c>
      <c r="AN38" s="135" t="s">
        <v>26</v>
      </c>
      <c r="AO38" s="136" t="s">
        <v>26</v>
      </c>
      <c r="AP38" s="136" t="s">
        <v>26</v>
      </c>
      <c r="AQ38" s="137" t="s">
        <v>26</v>
      </c>
      <c r="AR38" s="135" t="s">
        <v>26</v>
      </c>
      <c r="AS38" s="136" t="s">
        <v>26</v>
      </c>
      <c r="AT38" s="136" t="s">
        <v>26</v>
      </c>
      <c r="AU38" s="137" t="s">
        <v>26</v>
      </c>
      <c r="AV38" s="135" t="s">
        <v>25</v>
      </c>
      <c r="AW38" s="136" t="s">
        <v>25</v>
      </c>
      <c r="AX38" s="136" t="s">
        <v>25</v>
      </c>
      <c r="AY38" s="137" t="s">
        <v>26</v>
      </c>
      <c r="AZ38" s="136" t="s">
        <v>26</v>
      </c>
      <c r="BA38" s="136" t="s">
        <v>26</v>
      </c>
      <c r="BB38" s="136" t="s">
        <v>26</v>
      </c>
      <c r="BC38" s="137" t="s">
        <v>26</v>
      </c>
      <c r="BD38" s="135" t="s">
        <v>26</v>
      </c>
      <c r="BE38" s="136" t="s">
        <v>26</v>
      </c>
      <c r="BF38" s="136" t="s">
        <v>26</v>
      </c>
      <c r="BG38" s="137" t="s">
        <v>26</v>
      </c>
      <c r="BH38" s="229" t="s">
        <v>24</v>
      </c>
      <c r="BI38" s="136" t="s">
        <v>28</v>
      </c>
      <c r="BJ38" s="136" t="s">
        <v>28</v>
      </c>
      <c r="BK38" s="137" t="s">
        <v>26</v>
      </c>
      <c r="BL38" s="136" t="s">
        <v>26</v>
      </c>
      <c r="BM38" s="136" t="s">
        <v>26</v>
      </c>
      <c r="BN38" s="136" t="s">
        <v>26</v>
      </c>
      <c r="BO38" s="137" t="s">
        <v>82</v>
      </c>
      <c r="BP38" s="135"/>
      <c r="BQ38" s="136"/>
      <c r="BR38" s="136"/>
      <c r="BS38" s="137"/>
      <c r="BT38" s="135"/>
      <c r="BU38" s="136"/>
      <c r="BV38" s="136"/>
      <c r="BW38" s="137"/>
      <c r="BX38" s="135"/>
      <c r="BY38" s="136"/>
      <c r="BZ38" s="136"/>
      <c r="CA38" s="137"/>
      <c r="CB38" s="135"/>
      <c r="CC38" s="136"/>
      <c r="CD38" s="136"/>
      <c r="CE38" s="137"/>
      <c r="CF38" s="435"/>
      <c r="CG38" s="435"/>
      <c r="CH38" s="435"/>
      <c r="CI38" s="435"/>
      <c r="CJ38" s="435"/>
      <c r="CK38" s="435"/>
      <c r="CL38" s="435"/>
      <c r="CM38" s="435"/>
      <c r="CN38" s="436">
        <f t="shared" si="3"/>
        <v>0</v>
      </c>
      <c r="CO38" s="436"/>
      <c r="CP38" s="436"/>
      <c r="CQ38" s="436"/>
      <c r="CR38" s="436"/>
      <c r="CS38" s="436"/>
    </row>
    <row r="39" spans="1:97" customFormat="1" ht="15.75" customHeight="1" x14ac:dyDescent="0.35">
      <c r="A39" s="212">
        <v>1.1111111111111112E-2</v>
      </c>
      <c r="B39" s="95">
        <f t="shared" si="2"/>
        <v>0.29166666666925367</v>
      </c>
      <c r="C39" s="214" t="str">
        <f>IF(ISNA(VLOOKUP(D39,[2]listing!$A$1:$E$80,4,FALSE)),"NN",VLOOKUP(D39,[2]listing!$A$1:$E$80,4,FALSE))</f>
        <v>NN</v>
      </c>
      <c r="D39" s="245"/>
      <c r="E39" s="300">
        <v>36526.625</v>
      </c>
      <c r="F39" s="298">
        <v>36526.947222222225</v>
      </c>
      <c r="G39" s="299">
        <v>4.1666666666666664E-2</v>
      </c>
      <c r="H39" s="222" t="str" cm="1">
        <f t="array" ref="H39">IF(SUMPRODUCT(--ISNUMBER(SEARCH(BOUTIQUES,D39))) &gt;0, "XC",IF(ISNUMBER(SEARCH("pool",D39)),"P",IF(ISNUMBER(SEARCH("int",D39)),"I",IF(ISNUMBER(SEARCH("HAP",$G$1))," "))))</f>
        <v xml:space="preserve"> </v>
      </c>
      <c r="I39" s="243"/>
      <c r="J39" s="136"/>
      <c r="K39" s="137"/>
      <c r="L39" s="135"/>
      <c r="M39" s="136"/>
      <c r="N39" s="136"/>
      <c r="O39" s="137"/>
      <c r="P39" s="135"/>
      <c r="Q39" s="136"/>
      <c r="R39" s="136"/>
      <c r="S39" s="137"/>
      <c r="T39" s="135"/>
      <c r="U39" s="136"/>
      <c r="V39" s="136"/>
      <c r="W39" s="137"/>
      <c r="X39" s="135"/>
      <c r="Y39" s="136"/>
      <c r="Z39" s="136"/>
      <c r="AA39" s="137"/>
      <c r="AB39" s="135"/>
      <c r="AC39" s="136"/>
      <c r="AD39" s="136"/>
      <c r="AE39" s="137"/>
      <c r="AF39" s="135"/>
      <c r="AG39" s="136"/>
      <c r="AH39" s="136"/>
      <c r="AI39" s="137" t="s">
        <v>83</v>
      </c>
      <c r="AJ39" s="244" t="s">
        <v>26</v>
      </c>
      <c r="AK39" s="136" t="s">
        <v>26</v>
      </c>
      <c r="AL39" s="136" t="s">
        <v>26</v>
      </c>
      <c r="AM39" s="137" t="s">
        <v>26</v>
      </c>
      <c r="AN39" s="135" t="s">
        <v>26</v>
      </c>
      <c r="AO39" s="136" t="s">
        <v>26</v>
      </c>
      <c r="AP39" s="136" t="s">
        <v>26</v>
      </c>
      <c r="AQ39" s="137" t="s">
        <v>26</v>
      </c>
      <c r="AR39" s="135" t="s">
        <v>26</v>
      </c>
      <c r="AS39" s="136" t="s">
        <v>26</v>
      </c>
      <c r="AT39" s="136" t="s">
        <v>26</v>
      </c>
      <c r="AU39" s="137" t="s">
        <v>26</v>
      </c>
      <c r="AV39" s="135" t="s">
        <v>25</v>
      </c>
      <c r="AW39" s="136" t="s">
        <v>25</v>
      </c>
      <c r="AX39" s="136" t="s">
        <v>25</v>
      </c>
      <c r="AY39" s="137" t="s">
        <v>26</v>
      </c>
      <c r="AZ39" s="136" t="s">
        <v>26</v>
      </c>
      <c r="BA39" s="136" t="s">
        <v>26</v>
      </c>
      <c r="BB39" s="136" t="s">
        <v>26</v>
      </c>
      <c r="BC39" s="137" t="s">
        <v>26</v>
      </c>
      <c r="BD39" s="135" t="s">
        <v>26</v>
      </c>
      <c r="BE39" s="136" t="s">
        <v>26</v>
      </c>
      <c r="BF39" s="136" t="s">
        <v>26</v>
      </c>
      <c r="BG39" s="137" t="s">
        <v>26</v>
      </c>
      <c r="BH39" s="229" t="s">
        <v>24</v>
      </c>
      <c r="BI39" s="136" t="s">
        <v>28</v>
      </c>
      <c r="BJ39" s="136" t="s">
        <v>28</v>
      </c>
      <c r="BK39" s="137" t="s">
        <v>26</v>
      </c>
      <c r="BL39" s="136" t="s">
        <v>26</v>
      </c>
      <c r="BM39" s="136" t="s">
        <v>26</v>
      </c>
      <c r="BN39" s="136" t="s">
        <v>26</v>
      </c>
      <c r="BO39" s="137" t="s">
        <v>82</v>
      </c>
      <c r="BP39" s="135"/>
      <c r="BQ39" s="136"/>
      <c r="BR39" s="136"/>
      <c r="BS39" s="137"/>
      <c r="BT39" s="135"/>
      <c r="BU39" s="136"/>
      <c r="BV39" s="136"/>
      <c r="BW39" s="137"/>
      <c r="BX39" s="135"/>
      <c r="BY39" s="136"/>
      <c r="BZ39" s="136"/>
      <c r="CA39" s="137"/>
      <c r="CB39" s="135"/>
      <c r="CC39" s="136"/>
      <c r="CD39" s="136"/>
      <c r="CE39" s="137"/>
      <c r="CF39" s="435"/>
      <c r="CG39" s="435"/>
      <c r="CH39" s="435"/>
      <c r="CI39" s="435"/>
      <c r="CJ39" s="435"/>
      <c r="CK39" s="435"/>
      <c r="CL39" s="435"/>
      <c r="CM39" s="435"/>
      <c r="CN39" s="436">
        <f t="shared" si="3"/>
        <v>0</v>
      </c>
      <c r="CO39" s="436"/>
      <c r="CP39" s="436"/>
      <c r="CQ39" s="436"/>
      <c r="CR39" s="436"/>
      <c r="CS39" s="436"/>
    </row>
    <row r="40" spans="1:97" customFormat="1" ht="15.75" customHeight="1" x14ac:dyDescent="0.35">
      <c r="A40" s="212">
        <v>1.1111111111111112E-2</v>
      </c>
      <c r="B40" s="95">
        <f t="shared" si="2"/>
        <v>0.29166666666925367</v>
      </c>
      <c r="C40" s="214" t="str">
        <f>IF(ISNA(VLOOKUP(D40,[2]listing!$A$1:$E$80,4,FALSE)),"NN",VLOOKUP(D40,[2]listing!$A$1:$E$80,4,FALSE))</f>
        <v>NN</v>
      </c>
      <c r="D40" s="305"/>
      <c r="E40" s="300">
        <v>36526.625</v>
      </c>
      <c r="F40" s="298">
        <v>36526.947222222225</v>
      </c>
      <c r="G40" s="299">
        <v>4.1666666666666664E-2</v>
      </c>
      <c r="H40" s="222" t="str" cm="1">
        <f t="array" ref="H40">IF(SUMPRODUCT(--ISNUMBER(SEARCH(BOUTIQUES,D40))) &gt;0, "XC",IF(ISNUMBER(SEARCH("pool",D40)),"P",IF(ISNUMBER(SEARCH("int",D40)),"I",IF(ISNUMBER(SEARCH("HAP",$G$1))," "))))</f>
        <v xml:space="preserve"> </v>
      </c>
      <c r="I40" s="248"/>
      <c r="J40" s="249"/>
      <c r="K40" s="250"/>
      <c r="L40" s="251"/>
      <c r="M40" s="249"/>
      <c r="N40" s="249"/>
      <c r="O40" s="250"/>
      <c r="P40" s="251"/>
      <c r="Q40" s="249"/>
      <c r="R40" s="249"/>
      <c r="S40" s="250"/>
      <c r="T40" s="251"/>
      <c r="U40" s="249"/>
      <c r="V40" s="249"/>
      <c r="W40" s="250"/>
      <c r="X40" s="251"/>
      <c r="Y40" s="249"/>
      <c r="Z40" s="249"/>
      <c r="AA40" s="250"/>
      <c r="AB40" s="251"/>
      <c r="AC40" s="249"/>
      <c r="AD40" s="249"/>
      <c r="AE40" s="250"/>
      <c r="AF40" s="251"/>
      <c r="AG40" s="249"/>
      <c r="AH40" s="249"/>
      <c r="AI40" s="250"/>
      <c r="AJ40" s="251"/>
      <c r="AK40" s="249"/>
      <c r="AL40" s="249"/>
      <c r="AM40" s="250"/>
      <c r="AN40" s="251"/>
      <c r="AO40" s="249"/>
      <c r="AP40" s="249"/>
      <c r="AQ40" s="250"/>
      <c r="AR40" s="251"/>
      <c r="AS40" s="249"/>
      <c r="AT40" s="249"/>
      <c r="AU40" s="250"/>
      <c r="AV40" s="251"/>
      <c r="AW40" s="249"/>
      <c r="AX40" s="249"/>
      <c r="AY40" s="250"/>
      <c r="AZ40" s="251"/>
      <c r="BA40" s="249"/>
      <c r="BB40" s="249"/>
      <c r="BC40" s="250"/>
      <c r="BD40" s="251"/>
      <c r="BE40" s="249"/>
      <c r="BF40" s="249"/>
      <c r="BG40" s="250"/>
      <c r="BH40" s="251"/>
      <c r="BI40" s="249"/>
      <c r="BJ40" s="249"/>
      <c r="BK40" s="250"/>
      <c r="BL40" s="251"/>
      <c r="BM40" s="249"/>
      <c r="BN40" s="249"/>
      <c r="BO40" s="250"/>
      <c r="BP40" s="251"/>
      <c r="BQ40" s="249"/>
      <c r="BR40" s="249"/>
      <c r="BS40" s="250"/>
      <c r="BT40" s="251"/>
      <c r="BU40" s="249"/>
      <c r="BV40" s="249"/>
      <c r="BW40" s="250"/>
      <c r="BX40" s="251"/>
      <c r="BY40" s="249"/>
      <c r="BZ40" s="249"/>
      <c r="CA40" s="250"/>
      <c r="CB40" s="251"/>
      <c r="CC40" s="249"/>
      <c r="CD40" s="249"/>
      <c r="CE40" s="250"/>
      <c r="CF40" s="435"/>
      <c r="CG40" s="435"/>
      <c r="CH40" s="435"/>
      <c r="CI40" s="435"/>
      <c r="CJ40" s="435"/>
      <c r="CK40" s="435"/>
      <c r="CL40" s="435"/>
      <c r="CM40" s="435"/>
      <c r="CN40" s="436">
        <f t="shared" si="3"/>
        <v>0</v>
      </c>
      <c r="CO40" s="436"/>
      <c r="CP40" s="436"/>
      <c r="CQ40" s="436"/>
      <c r="CR40" s="436"/>
      <c r="CS40" s="436"/>
    </row>
    <row r="41" spans="1:97" customFormat="1" ht="15.75" customHeight="1" x14ac:dyDescent="0.35">
      <c r="A41" s="212">
        <v>1.1111111111111112E-2</v>
      </c>
      <c r="B41" s="95">
        <f t="shared" si="2"/>
        <v>0.29166666666925367</v>
      </c>
      <c r="C41" s="214" t="str">
        <f>IF(ISNA(VLOOKUP(D41,[2]listing!$A$1:$E$80,4,FALSE)),"NN",VLOOKUP(D41,[2]listing!$A$1:$E$80,4,FALSE))</f>
        <v>NN</v>
      </c>
      <c r="D41" s="305"/>
      <c r="E41" s="300">
        <v>36526.625</v>
      </c>
      <c r="F41" s="298">
        <v>36526.947222222225</v>
      </c>
      <c r="G41" s="299">
        <v>4.1666666666666664E-2</v>
      </c>
      <c r="H41" s="222" t="str" cm="1">
        <f t="array" ref="H41">IF(SUMPRODUCT(--ISNUMBER(SEARCH(BOUTIQUES,D41))) &gt;0, "XC",IF(ISNUMBER(SEARCH("pool",D41)),"P",IF(ISNUMBER(SEARCH("int",D41)),"I",IF(ISNUMBER(SEARCH("HAP",$G$1))," "))))</f>
        <v xml:space="preserve"> </v>
      </c>
      <c r="I41" s="248"/>
      <c r="J41" s="249"/>
      <c r="K41" s="250"/>
      <c r="L41" s="251"/>
      <c r="M41" s="249"/>
      <c r="N41" s="249"/>
      <c r="O41" s="250"/>
      <c r="P41" s="251"/>
      <c r="Q41" s="249"/>
      <c r="R41" s="249"/>
      <c r="S41" s="250"/>
      <c r="T41" s="251"/>
      <c r="U41" s="249"/>
      <c r="V41" s="249"/>
      <c r="W41" s="250"/>
      <c r="X41" s="251"/>
      <c r="Y41" s="249"/>
      <c r="Z41" s="249"/>
      <c r="AA41" s="250"/>
      <c r="AB41" s="251"/>
      <c r="AC41" s="249"/>
      <c r="AD41" s="249"/>
      <c r="AE41" s="250"/>
      <c r="AF41" s="251"/>
      <c r="AG41" s="249"/>
      <c r="AH41" s="249"/>
      <c r="AI41" s="250"/>
      <c r="AJ41" s="251"/>
      <c r="AK41" s="249"/>
      <c r="AL41" s="249"/>
      <c r="AM41" s="250"/>
      <c r="AN41" s="251"/>
      <c r="AO41" s="249"/>
      <c r="AP41" s="249"/>
      <c r="AQ41" s="250"/>
      <c r="AR41" s="251"/>
      <c r="AS41" s="249"/>
      <c r="AT41" s="249"/>
      <c r="AU41" s="250"/>
      <c r="AV41" s="251"/>
      <c r="AW41" s="249"/>
      <c r="AX41" s="249"/>
      <c r="AY41" s="250"/>
      <c r="AZ41" s="251"/>
      <c r="BA41" s="249"/>
      <c r="BB41" s="249"/>
      <c r="BC41" s="250"/>
      <c r="BD41" s="251"/>
      <c r="BE41" s="249"/>
      <c r="BF41" s="249"/>
      <c r="BG41" s="250"/>
      <c r="BH41" s="251"/>
      <c r="BI41" s="249"/>
      <c r="BJ41" s="249"/>
      <c r="BK41" s="250"/>
      <c r="BL41" s="251"/>
      <c r="BM41" s="249"/>
      <c r="BN41" s="249"/>
      <c r="BO41" s="250"/>
      <c r="BP41" s="251"/>
      <c r="BQ41" s="249"/>
      <c r="BR41" s="249"/>
      <c r="BS41" s="250"/>
      <c r="BT41" s="251"/>
      <c r="BU41" s="249"/>
      <c r="BV41" s="249"/>
      <c r="BW41" s="250"/>
      <c r="BX41" s="251"/>
      <c r="BY41" s="249"/>
      <c r="BZ41" s="249"/>
      <c r="CA41" s="250"/>
      <c r="CB41" s="251"/>
      <c r="CC41" s="249"/>
      <c r="CD41" s="249"/>
      <c r="CE41" s="250"/>
      <c r="CF41" s="435"/>
      <c r="CG41" s="435"/>
      <c r="CH41" s="435"/>
      <c r="CI41" s="435"/>
      <c r="CJ41" s="435"/>
      <c r="CK41" s="435"/>
      <c r="CL41" s="435"/>
      <c r="CM41" s="435"/>
      <c r="CN41" s="436">
        <f t="shared" si="3"/>
        <v>0</v>
      </c>
      <c r="CO41" s="436"/>
      <c r="CP41" s="436"/>
      <c r="CQ41" s="436"/>
      <c r="CR41" s="436"/>
      <c r="CS41" s="436"/>
    </row>
    <row r="42" spans="1:97" customFormat="1" ht="15.75" customHeight="1" x14ac:dyDescent="0.35">
      <c r="A42" s="212">
        <v>1.1111111111111112E-2</v>
      </c>
      <c r="B42" s="95">
        <f t="shared" si="2"/>
        <v>0.29166666666925367</v>
      </c>
      <c r="C42" s="214" t="str">
        <f>IF(ISNA(VLOOKUP(D42,[2]listing!$A$1:$E$80,4,FALSE)),"NN",VLOOKUP(D42,[2]listing!$A$1:$E$80,4,FALSE))</f>
        <v>NN</v>
      </c>
      <c r="D42" s="305"/>
      <c r="E42" s="300">
        <v>36526.666666666664</v>
      </c>
      <c r="F42" s="298">
        <v>36526.988888888889</v>
      </c>
      <c r="G42" s="299">
        <v>4.1666666666666664E-2</v>
      </c>
      <c r="H42" s="222" t="str" cm="1">
        <f t="array" ref="H42">IF(SUMPRODUCT(--ISNUMBER(SEARCH(BOUTIQUES,D42))) &gt;0, "XC",IF(ISNUMBER(SEARCH("pool",D42)),"P",IF(ISNUMBER(SEARCH("int",D42)),"I",IF(ISNUMBER(SEARCH("HAP",$G$1))," "))))</f>
        <v xml:space="preserve"> </v>
      </c>
      <c r="I42" s="248"/>
      <c r="J42" s="249"/>
      <c r="K42" s="250"/>
      <c r="L42" s="251"/>
      <c r="M42" s="249"/>
      <c r="N42" s="249"/>
      <c r="O42" s="250"/>
      <c r="P42" s="251"/>
      <c r="Q42" s="249"/>
      <c r="R42" s="249"/>
      <c r="S42" s="250"/>
      <c r="T42" s="251"/>
      <c r="U42" s="249"/>
      <c r="V42" s="249"/>
      <c r="W42" s="250"/>
      <c r="X42" s="251"/>
      <c r="Y42" s="249"/>
      <c r="Z42" s="249"/>
      <c r="AA42" s="250"/>
      <c r="AB42" s="251"/>
      <c r="AC42" s="249"/>
      <c r="AD42" s="249"/>
      <c r="AE42" s="250"/>
      <c r="AF42" s="251"/>
      <c r="AG42" s="249"/>
      <c r="AH42" s="249"/>
      <c r="AI42" s="250"/>
      <c r="AJ42" s="251"/>
      <c r="AK42" s="249"/>
      <c r="AL42" s="249"/>
      <c r="AM42" s="250"/>
      <c r="AN42" s="251"/>
      <c r="AO42" s="249"/>
      <c r="AP42" s="249"/>
      <c r="AQ42" s="250"/>
      <c r="AR42" s="251"/>
      <c r="AS42" s="249"/>
      <c r="AT42" s="249"/>
      <c r="AU42" s="250"/>
      <c r="AV42" s="251"/>
      <c r="AW42" s="249"/>
      <c r="AX42" s="249"/>
      <c r="AY42" s="250"/>
      <c r="AZ42" s="251"/>
      <c r="BA42" s="249"/>
      <c r="BB42" s="249"/>
      <c r="BC42" s="250"/>
      <c r="BD42" s="251"/>
      <c r="BE42" s="249"/>
      <c r="BF42" s="249"/>
      <c r="BG42" s="250"/>
      <c r="BH42" s="251"/>
      <c r="BI42" s="249"/>
      <c r="BJ42" s="249"/>
      <c r="BK42" s="250"/>
      <c r="BL42" s="251"/>
      <c r="BM42" s="249"/>
      <c r="BN42" s="249"/>
      <c r="BO42" s="250"/>
      <c r="BP42" s="251"/>
      <c r="BQ42" s="249"/>
      <c r="BR42" s="249"/>
      <c r="BS42" s="250"/>
      <c r="BT42" s="251"/>
      <c r="BU42" s="249"/>
      <c r="BV42" s="249"/>
      <c r="BW42" s="250"/>
      <c r="BX42" s="251"/>
      <c r="BY42" s="249"/>
      <c r="BZ42" s="249"/>
      <c r="CA42" s="250"/>
      <c r="CB42" s="251"/>
      <c r="CC42" s="249"/>
      <c r="CD42" s="249"/>
      <c r="CE42" s="250"/>
      <c r="CF42" s="435"/>
      <c r="CG42" s="435"/>
      <c r="CH42" s="435"/>
      <c r="CI42" s="435"/>
      <c r="CJ42" s="435"/>
      <c r="CK42" s="435"/>
      <c r="CL42" s="435"/>
      <c r="CM42" s="435"/>
      <c r="CN42" s="436">
        <f t="shared" si="3"/>
        <v>0</v>
      </c>
      <c r="CO42" s="436"/>
      <c r="CP42" s="436"/>
      <c r="CQ42" s="436"/>
      <c r="CR42" s="436"/>
      <c r="CS42" s="436"/>
    </row>
    <row r="43" spans="1:97" customFormat="1" ht="15.75" customHeight="1" x14ac:dyDescent="0.35">
      <c r="A43" s="212">
        <v>1.1111111111111112E-2</v>
      </c>
      <c r="B43" s="95">
        <f t="shared" si="2"/>
        <v>0.29166666666197771</v>
      </c>
      <c r="C43" s="214" t="str">
        <f>IF(ISNA(VLOOKUP(D43,[2]listing!$A$1:$E$80,4,FALSE)),"NN",VLOOKUP(D43,[2]listing!$A$1:$E$80,4,FALSE))</f>
        <v>NN</v>
      </c>
      <c r="D43" s="305"/>
      <c r="E43" s="300">
        <v>36526.708333333336</v>
      </c>
      <c r="F43" s="298">
        <v>36527.030555555553</v>
      </c>
      <c r="G43" s="299">
        <v>4.1666666666666664E-2</v>
      </c>
      <c r="H43" s="222" t="str" cm="1">
        <f t="array" ref="H43">IF(SUMPRODUCT(--ISNUMBER(SEARCH(BOUTIQUES,D43))) &gt;0, "XC",IF(ISNUMBER(SEARCH("pool",D43)),"P",IF(ISNUMBER(SEARCH("int",D43)),"I",IF(ISNUMBER(SEARCH("HAP",$G$1))," "))))</f>
        <v xml:space="preserve"> </v>
      </c>
      <c r="I43" s="248"/>
      <c r="J43" s="249"/>
      <c r="K43" s="250"/>
      <c r="L43" s="251"/>
      <c r="M43" s="249"/>
      <c r="N43" s="249"/>
      <c r="O43" s="250"/>
      <c r="P43" s="251"/>
      <c r="Q43" s="249"/>
      <c r="R43" s="249"/>
      <c r="S43" s="250"/>
      <c r="T43" s="251"/>
      <c r="U43" s="249"/>
      <c r="V43" s="249"/>
      <c r="W43" s="250"/>
      <c r="X43" s="251"/>
      <c r="Y43" s="249"/>
      <c r="Z43" s="249"/>
      <c r="AA43" s="250"/>
      <c r="AB43" s="251"/>
      <c r="AC43" s="249"/>
      <c r="AD43" s="249"/>
      <c r="AE43" s="250"/>
      <c r="AF43" s="251"/>
      <c r="AG43" s="249"/>
      <c r="AH43" s="249"/>
      <c r="AI43" s="250"/>
      <c r="AJ43" s="251"/>
      <c r="AK43" s="249"/>
      <c r="AL43" s="249"/>
      <c r="AM43" s="250"/>
      <c r="AN43" s="251"/>
      <c r="AO43" s="249"/>
      <c r="AP43" s="249"/>
      <c r="AQ43" s="250"/>
      <c r="AR43" s="251"/>
      <c r="AS43" s="249"/>
      <c r="AT43" s="249"/>
      <c r="AU43" s="250"/>
      <c r="AV43" s="251"/>
      <c r="AW43" s="249"/>
      <c r="AX43" s="249"/>
      <c r="AY43" s="250"/>
      <c r="AZ43" s="251"/>
      <c r="BA43" s="249"/>
      <c r="BB43" s="249"/>
      <c r="BC43" s="250"/>
      <c r="BD43" s="251"/>
      <c r="BE43" s="249"/>
      <c r="BF43" s="249"/>
      <c r="BG43" s="250"/>
      <c r="BH43" s="251"/>
      <c r="BI43" s="249"/>
      <c r="BJ43" s="249"/>
      <c r="BK43" s="250"/>
      <c r="BL43" s="251"/>
      <c r="BM43" s="249"/>
      <c r="BN43" s="249"/>
      <c r="BO43" s="250"/>
      <c r="BP43" s="251"/>
      <c r="BQ43" s="249"/>
      <c r="BR43" s="249"/>
      <c r="BS43" s="250"/>
      <c r="BT43" s="251"/>
      <c r="BU43" s="249"/>
      <c r="BV43" s="249"/>
      <c r="BW43" s="250"/>
      <c r="BX43" s="251"/>
      <c r="BY43" s="249"/>
      <c r="BZ43" s="249"/>
      <c r="CA43" s="250"/>
      <c r="CB43" s="251"/>
      <c r="CC43" s="249"/>
      <c r="CD43" s="249"/>
      <c r="CE43" s="250"/>
      <c r="CF43" s="435"/>
      <c r="CG43" s="435"/>
      <c r="CH43" s="435"/>
      <c r="CI43" s="435"/>
      <c r="CJ43" s="435"/>
      <c r="CK43" s="435"/>
      <c r="CL43" s="435"/>
      <c r="CM43" s="435"/>
      <c r="CN43" s="436">
        <f t="shared" si="3"/>
        <v>0</v>
      </c>
      <c r="CO43" s="436"/>
      <c r="CP43" s="436"/>
      <c r="CQ43" s="436"/>
      <c r="CR43" s="436"/>
      <c r="CS43" s="436"/>
    </row>
    <row r="44" spans="1:97" customFormat="1" ht="15.75" customHeight="1" thickBot="1" x14ac:dyDescent="0.4">
      <c r="A44" s="212">
        <v>1.1111111111111112E-2</v>
      </c>
      <c r="B44" s="95">
        <f t="shared" si="2"/>
        <v>0.29166666666925367</v>
      </c>
      <c r="C44" s="214" t="str">
        <f>IF(ISNA(VLOOKUP(D44,[2]listing!$A$1:$E$80,4,FALSE)),"NN",VLOOKUP(D44,[2]listing!$A$1:$E$80,4,FALSE))</f>
        <v>NN</v>
      </c>
      <c r="D44" s="305"/>
      <c r="E44" s="300">
        <v>36526.75</v>
      </c>
      <c r="F44" s="298">
        <v>36527.072222222225</v>
      </c>
      <c r="G44" s="299">
        <v>4.1666666666666664E-2</v>
      </c>
      <c r="H44" s="222" t="str" cm="1">
        <f t="array" ref="H44">IF(SUMPRODUCT(--ISNUMBER(SEARCH(BOUTIQUES,D44))) &gt;0, "XC",IF(ISNUMBER(SEARCH("pool",D44)),"P",IF(ISNUMBER(SEARCH("int",D44)),"I",IF(ISNUMBER(SEARCH("HAP",$G$1))," "))))</f>
        <v xml:space="preserve"> </v>
      </c>
      <c r="I44" s="248"/>
      <c r="J44" s="249"/>
      <c r="K44" s="250"/>
      <c r="L44" s="251"/>
      <c r="M44" s="249"/>
      <c r="N44" s="249"/>
      <c r="O44" s="250"/>
      <c r="P44" s="251"/>
      <c r="Q44" s="249"/>
      <c r="R44" s="249"/>
      <c r="S44" s="250"/>
      <c r="T44" s="251"/>
      <c r="U44" s="249"/>
      <c r="V44" s="249"/>
      <c r="W44" s="250"/>
      <c r="X44" s="251"/>
      <c r="Y44" s="249"/>
      <c r="Z44" s="249"/>
      <c r="AA44" s="250"/>
      <c r="AB44" s="251"/>
      <c r="AC44" s="249"/>
      <c r="AD44" s="249"/>
      <c r="AE44" s="250"/>
      <c r="AF44" s="251"/>
      <c r="AG44" s="249"/>
      <c r="AH44" s="249"/>
      <c r="AI44" s="250"/>
      <c r="AJ44" s="251"/>
      <c r="AK44" s="249"/>
      <c r="AL44" s="249"/>
      <c r="AM44" s="250"/>
      <c r="AN44" s="251"/>
      <c r="AO44" s="249"/>
      <c r="AP44" s="249"/>
      <c r="AQ44" s="250"/>
      <c r="AR44" s="251"/>
      <c r="AS44" s="249"/>
      <c r="AT44" s="249"/>
      <c r="AU44" s="250"/>
      <c r="AV44" s="251"/>
      <c r="AW44" s="249"/>
      <c r="AX44" s="249"/>
      <c r="AY44" s="250"/>
      <c r="AZ44" s="251"/>
      <c r="BA44" s="249"/>
      <c r="BB44" s="249"/>
      <c r="BC44" s="250"/>
      <c r="BD44" s="251"/>
      <c r="BE44" s="249"/>
      <c r="BF44" s="249"/>
      <c r="BG44" s="250"/>
      <c r="BH44" s="251"/>
      <c r="BI44" s="249"/>
      <c r="BJ44" s="249"/>
      <c r="BK44" s="250"/>
      <c r="BL44" s="251"/>
      <c r="BM44" s="249"/>
      <c r="BN44" s="249"/>
      <c r="BO44" s="250"/>
      <c r="BP44" s="251"/>
      <c r="BQ44" s="249"/>
      <c r="BR44" s="249"/>
      <c r="BS44" s="250"/>
      <c r="BT44" s="251"/>
      <c r="BU44" s="249"/>
      <c r="BV44" s="249"/>
      <c r="BW44" s="250"/>
      <c r="BX44" s="251"/>
      <c r="BY44" s="249"/>
      <c r="BZ44" s="249"/>
      <c r="CA44" s="250"/>
      <c r="CB44" s="251"/>
      <c r="CC44" s="249"/>
      <c r="CD44" s="249"/>
      <c r="CE44" s="250"/>
      <c r="CF44" s="435"/>
      <c r="CG44" s="435"/>
      <c r="CH44" s="435"/>
      <c r="CI44" s="435"/>
      <c r="CJ44" s="435"/>
      <c r="CK44" s="435"/>
      <c r="CL44" s="435"/>
      <c r="CM44" s="435"/>
      <c r="CN44" s="436">
        <f t="shared" si="3"/>
        <v>0</v>
      </c>
      <c r="CO44" s="436"/>
      <c r="CP44" s="436"/>
      <c r="CQ44" s="436"/>
      <c r="CR44" s="436"/>
      <c r="CS44" s="436"/>
    </row>
    <row r="45" spans="1:97" customFormat="1" ht="15.75" hidden="1" customHeight="1" x14ac:dyDescent="0.35">
      <c r="A45" s="212">
        <v>1.1111111111111112E-2</v>
      </c>
      <c r="B45" s="95">
        <f t="shared" si="2"/>
        <v>0.29166666666925367</v>
      </c>
      <c r="C45" s="214" t="str">
        <f>IF(ISNA(VLOOKUP(D45,[2]listing!$A$1:$E$80,4,FALSE)),"NN",VLOOKUP(D45,[2]listing!$A$1:$E$80,4,FALSE))</f>
        <v>NN</v>
      </c>
      <c r="D45" s="305"/>
      <c r="E45" s="300">
        <v>36526.625</v>
      </c>
      <c r="F45" s="298">
        <v>36526.947222222225</v>
      </c>
      <c r="G45" s="299">
        <v>4.1666666666666664E-2</v>
      </c>
      <c r="H45" s="222" t="str" cm="1">
        <f t="array" ref="H45">IF(SUMPRODUCT(--ISNUMBER(SEARCH(BOUTIQUES,D45))) &gt;0, "XC",IF(ISNUMBER(SEARCH("pool",D45)),"P",IF(ISNUMBER(SEARCH("int",D45)),"I",IF(ISNUMBER(SEARCH("HAP",$G$1))," "))))</f>
        <v xml:space="preserve"> </v>
      </c>
      <c r="I45" s="248"/>
      <c r="J45" s="249"/>
      <c r="K45" s="250"/>
      <c r="L45" s="251"/>
      <c r="M45" s="249"/>
      <c r="N45" s="249"/>
      <c r="O45" s="250"/>
      <c r="P45" s="251"/>
      <c r="Q45" s="249"/>
      <c r="R45" s="249"/>
      <c r="S45" s="250"/>
      <c r="T45" s="251"/>
      <c r="U45" s="249"/>
      <c r="V45" s="249"/>
      <c r="W45" s="250"/>
      <c r="X45" s="251"/>
      <c r="Y45" s="249"/>
      <c r="Z45" s="249"/>
      <c r="AA45" s="250"/>
      <c r="AB45" s="251"/>
      <c r="AC45" s="249"/>
      <c r="AD45" s="249"/>
      <c r="AE45" s="250"/>
      <c r="AF45" s="251"/>
      <c r="AG45" s="249"/>
      <c r="AH45" s="249"/>
      <c r="AI45" s="250"/>
      <c r="AJ45" s="251"/>
      <c r="AK45" s="249"/>
      <c r="AL45" s="249"/>
      <c r="AM45" s="250"/>
      <c r="AN45" s="251"/>
      <c r="AO45" s="249"/>
      <c r="AP45" s="249"/>
      <c r="AQ45" s="250"/>
      <c r="AR45" s="251"/>
      <c r="AS45" s="249"/>
      <c r="AT45" s="249"/>
      <c r="AU45" s="250"/>
      <c r="AV45" s="251"/>
      <c r="AW45" s="249"/>
      <c r="AX45" s="249"/>
      <c r="AY45" s="250"/>
      <c r="AZ45" s="251"/>
      <c r="BA45" s="249"/>
      <c r="BB45" s="249"/>
      <c r="BC45" s="250"/>
      <c r="BD45" s="251"/>
      <c r="BE45" s="249"/>
      <c r="BF45" s="249"/>
      <c r="BG45" s="250"/>
      <c r="BH45" s="251"/>
      <c r="BI45" s="249"/>
      <c r="BJ45" s="249"/>
      <c r="BK45" s="250"/>
      <c r="BL45" s="251"/>
      <c r="BM45" s="249"/>
      <c r="BN45" s="249"/>
      <c r="BO45" s="250"/>
      <c r="BP45" s="251"/>
      <c r="BQ45" s="249"/>
      <c r="BR45" s="249"/>
      <c r="BS45" s="250"/>
      <c r="BT45" s="251"/>
      <c r="BU45" s="249"/>
      <c r="BV45" s="249"/>
      <c r="BW45" s="250"/>
      <c r="BX45" s="251"/>
      <c r="BY45" s="249"/>
      <c r="BZ45" s="249"/>
      <c r="CA45" s="250"/>
      <c r="CB45" s="251"/>
      <c r="CC45" s="249"/>
      <c r="CD45" s="249"/>
      <c r="CE45" s="250"/>
      <c r="CF45" s="435"/>
      <c r="CG45" s="435"/>
      <c r="CH45" s="435"/>
      <c r="CI45" s="435"/>
      <c r="CJ45" s="435"/>
      <c r="CK45" s="435"/>
      <c r="CL45" s="435"/>
      <c r="CM45" s="435"/>
      <c r="CN45" s="436">
        <f t="shared" si="3"/>
        <v>0</v>
      </c>
      <c r="CO45" s="436"/>
      <c r="CP45" s="436"/>
      <c r="CQ45" s="436"/>
      <c r="CR45" s="436"/>
      <c r="CS45" s="436"/>
    </row>
    <row r="46" spans="1:97" customFormat="1" ht="15.75" hidden="1" customHeight="1" x14ac:dyDescent="0.35">
      <c r="A46" s="212">
        <v>1.1111111111111112E-2</v>
      </c>
      <c r="B46" s="95">
        <f t="shared" si="2"/>
        <v>0.29166666666925367</v>
      </c>
      <c r="C46" s="214" t="str">
        <f>IF(ISNA(VLOOKUP(D46,[2]listing!$A$1:$E$80,4,FALSE)),"NN",VLOOKUP(D46,[2]listing!$A$1:$E$80,4,FALSE))</f>
        <v>NN</v>
      </c>
      <c r="D46" s="305"/>
      <c r="E46" s="300">
        <v>36526.625</v>
      </c>
      <c r="F46" s="298">
        <v>36526.947222222225</v>
      </c>
      <c r="G46" s="299">
        <v>4.1666666666666664E-2</v>
      </c>
      <c r="H46" s="222" t="str" cm="1">
        <f t="array" ref="H46">IF(SUMPRODUCT(--ISNUMBER(SEARCH(BOUTIQUES,D46))) &gt;0, "XC",IF(ISNUMBER(SEARCH("pool",D46)),"P",IF(ISNUMBER(SEARCH("int",D46)),"I",IF(ISNUMBER(SEARCH("HAP",$G$1))," "))))</f>
        <v xml:space="preserve"> </v>
      </c>
      <c r="I46" s="248"/>
      <c r="J46" s="249"/>
      <c r="K46" s="250"/>
      <c r="L46" s="251"/>
      <c r="M46" s="249"/>
      <c r="N46" s="249"/>
      <c r="O46" s="250"/>
      <c r="P46" s="251"/>
      <c r="Q46" s="249"/>
      <c r="R46" s="249"/>
      <c r="S46" s="250"/>
      <c r="T46" s="251"/>
      <c r="U46" s="249"/>
      <c r="V46" s="249"/>
      <c r="W46" s="250"/>
      <c r="X46" s="251"/>
      <c r="Y46" s="249"/>
      <c r="Z46" s="249"/>
      <c r="AA46" s="250"/>
      <c r="AB46" s="251"/>
      <c r="AC46" s="249"/>
      <c r="AD46" s="249"/>
      <c r="AE46" s="250"/>
      <c r="AF46" s="251"/>
      <c r="AG46" s="249"/>
      <c r="AH46" s="249"/>
      <c r="AI46" s="250"/>
      <c r="AJ46" s="251"/>
      <c r="AK46" s="249"/>
      <c r="AL46" s="249"/>
      <c r="AM46" s="250"/>
      <c r="AN46" s="251"/>
      <c r="AO46" s="249"/>
      <c r="AP46" s="249"/>
      <c r="AQ46" s="250"/>
      <c r="AR46" s="251"/>
      <c r="AS46" s="249"/>
      <c r="AT46" s="249"/>
      <c r="AU46" s="250"/>
      <c r="AV46" s="251"/>
      <c r="AW46" s="249"/>
      <c r="AX46" s="249"/>
      <c r="AY46" s="250"/>
      <c r="AZ46" s="251"/>
      <c r="BA46" s="249"/>
      <c r="BB46" s="249"/>
      <c r="BC46" s="250"/>
      <c r="BD46" s="251"/>
      <c r="BE46" s="249"/>
      <c r="BF46" s="249"/>
      <c r="BG46" s="250"/>
      <c r="BH46" s="251"/>
      <c r="BI46" s="249"/>
      <c r="BJ46" s="249"/>
      <c r="BK46" s="250"/>
      <c r="BL46" s="251"/>
      <c r="BM46" s="249"/>
      <c r="BN46" s="249"/>
      <c r="BO46" s="250"/>
      <c r="BP46" s="251"/>
      <c r="BQ46" s="249"/>
      <c r="BR46" s="249"/>
      <c r="BS46" s="250"/>
      <c r="BT46" s="251"/>
      <c r="BU46" s="249"/>
      <c r="BV46" s="249"/>
      <c r="BW46" s="250"/>
      <c r="BX46" s="251"/>
      <c r="BY46" s="249"/>
      <c r="BZ46" s="249"/>
      <c r="CA46" s="250"/>
      <c r="CB46" s="251"/>
      <c r="CC46" s="249"/>
      <c r="CD46" s="249"/>
      <c r="CE46" s="250"/>
      <c r="CF46" s="435"/>
      <c r="CG46" s="435"/>
      <c r="CH46" s="435"/>
      <c r="CI46" s="435"/>
      <c r="CJ46" s="435"/>
      <c r="CK46" s="435"/>
      <c r="CL46" s="435"/>
      <c r="CM46" s="435"/>
      <c r="CN46" s="436">
        <f t="shared" si="3"/>
        <v>0</v>
      </c>
      <c r="CO46" s="436"/>
      <c r="CP46" s="436"/>
      <c r="CQ46" s="436"/>
      <c r="CR46" s="436"/>
      <c r="CS46" s="436"/>
    </row>
    <row r="47" spans="1:97" customFormat="1" ht="15.75" hidden="1" customHeight="1" x14ac:dyDescent="0.35">
      <c r="A47" s="212">
        <v>1.1111111111111112E-2</v>
      </c>
      <c r="B47" s="95">
        <f t="shared" si="2"/>
        <v>0.29166666666925367</v>
      </c>
      <c r="C47" s="214" t="str">
        <f>IF(ISNA(VLOOKUP(D47,[2]listing!$A$1:$E$80,4,FALSE)),"NN",VLOOKUP(D47,[2]listing!$A$1:$E$80,4,FALSE))</f>
        <v>NN</v>
      </c>
      <c r="D47" s="305"/>
      <c r="E47" s="300">
        <v>36526.625</v>
      </c>
      <c r="F47" s="298">
        <v>36526.947222222225</v>
      </c>
      <c r="G47" s="299">
        <v>4.1666666666666664E-2</v>
      </c>
      <c r="H47" s="222" t="str" cm="1">
        <f t="array" ref="H47">IF(SUMPRODUCT(--ISNUMBER(SEARCH(BOUTIQUES,D47))) &gt;0, "XC",IF(ISNUMBER(SEARCH("pool",D47)),"P",IF(ISNUMBER(SEARCH("int",D47)),"I",IF(ISNUMBER(SEARCH("HAP",$G$1))," "))))</f>
        <v xml:space="preserve"> </v>
      </c>
      <c r="I47" s="248"/>
      <c r="J47" s="249"/>
      <c r="K47" s="250"/>
      <c r="L47" s="251"/>
      <c r="M47" s="249"/>
      <c r="N47" s="249"/>
      <c r="O47" s="250"/>
      <c r="P47" s="251"/>
      <c r="Q47" s="249"/>
      <c r="R47" s="249"/>
      <c r="S47" s="250"/>
      <c r="T47" s="251"/>
      <c r="U47" s="249"/>
      <c r="V47" s="249"/>
      <c r="W47" s="250"/>
      <c r="X47" s="251"/>
      <c r="Y47" s="249"/>
      <c r="Z47" s="249"/>
      <c r="AA47" s="250"/>
      <c r="AB47" s="251"/>
      <c r="AC47" s="249"/>
      <c r="AD47" s="249"/>
      <c r="AE47" s="250"/>
      <c r="AF47" s="251"/>
      <c r="AG47" s="249"/>
      <c r="AH47" s="249"/>
      <c r="AI47" s="250"/>
      <c r="AJ47" s="251"/>
      <c r="AK47" s="249"/>
      <c r="AL47" s="249"/>
      <c r="AM47" s="250"/>
      <c r="AN47" s="251"/>
      <c r="AO47" s="249"/>
      <c r="AP47" s="249"/>
      <c r="AQ47" s="250"/>
      <c r="AR47" s="251"/>
      <c r="AS47" s="249"/>
      <c r="AT47" s="249"/>
      <c r="AU47" s="250"/>
      <c r="AV47" s="251"/>
      <c r="AW47" s="249"/>
      <c r="AX47" s="249"/>
      <c r="AY47" s="250"/>
      <c r="AZ47" s="251"/>
      <c r="BA47" s="249"/>
      <c r="BB47" s="249"/>
      <c r="BC47" s="250"/>
      <c r="BD47" s="251"/>
      <c r="BE47" s="249"/>
      <c r="BF47" s="249"/>
      <c r="BG47" s="250"/>
      <c r="BH47" s="251"/>
      <c r="BI47" s="249"/>
      <c r="BJ47" s="249"/>
      <c r="BK47" s="250"/>
      <c r="BL47" s="251"/>
      <c r="BM47" s="249"/>
      <c r="BN47" s="249"/>
      <c r="BO47" s="250"/>
      <c r="BP47" s="251"/>
      <c r="BQ47" s="249"/>
      <c r="BR47" s="249"/>
      <c r="BS47" s="250"/>
      <c r="BT47" s="251"/>
      <c r="BU47" s="249"/>
      <c r="BV47" s="249"/>
      <c r="BW47" s="250"/>
      <c r="BX47" s="251"/>
      <c r="BY47" s="249"/>
      <c r="BZ47" s="249"/>
      <c r="CA47" s="250"/>
      <c r="CB47" s="251"/>
      <c r="CC47" s="249"/>
      <c r="CD47" s="249"/>
      <c r="CE47" s="250"/>
      <c r="CF47" s="435"/>
      <c r="CG47" s="435"/>
      <c r="CH47" s="435"/>
      <c r="CI47" s="435"/>
      <c r="CJ47" s="435"/>
      <c r="CK47" s="435"/>
      <c r="CL47" s="435"/>
      <c r="CM47" s="435"/>
      <c r="CN47" s="436">
        <f t="shared" si="3"/>
        <v>0</v>
      </c>
      <c r="CO47" s="436"/>
      <c r="CP47" s="436"/>
      <c r="CQ47" s="436"/>
      <c r="CR47" s="436"/>
      <c r="CS47" s="436"/>
    </row>
    <row r="48" spans="1:97" customFormat="1" ht="15.75" hidden="1" customHeight="1" x14ac:dyDescent="0.35">
      <c r="A48" s="212">
        <v>1.1111111111111112E-2</v>
      </c>
      <c r="B48" s="95">
        <f t="shared" si="2"/>
        <v>0.29166666666925367</v>
      </c>
      <c r="C48" s="214" t="str">
        <f>IF(ISNA(VLOOKUP(D48,[2]listing!$A$1:$E$80,4,FALSE)),"NN",VLOOKUP(D48,[2]listing!$A$1:$E$80,4,FALSE))</f>
        <v>NN</v>
      </c>
      <c r="D48" s="305"/>
      <c r="E48" s="300">
        <v>36526.625</v>
      </c>
      <c r="F48" s="298">
        <v>36526.947222222225</v>
      </c>
      <c r="G48" s="299">
        <v>4.1666666666666664E-2</v>
      </c>
      <c r="H48" s="222" t="str" cm="1">
        <f t="array" ref="H48">IF(SUMPRODUCT(--ISNUMBER(SEARCH(BOUTIQUES,D48))) &gt;0, "XC",IF(ISNUMBER(SEARCH("pool",D48)),"P",IF(ISNUMBER(SEARCH("int",D48)),"I",IF(ISNUMBER(SEARCH("HAP",$G$1))," "))))</f>
        <v xml:space="preserve"> </v>
      </c>
      <c r="I48" s="248"/>
      <c r="J48" s="249"/>
      <c r="K48" s="250"/>
      <c r="L48" s="251"/>
      <c r="M48" s="249"/>
      <c r="N48" s="249"/>
      <c r="O48" s="250"/>
      <c r="P48" s="251"/>
      <c r="Q48" s="249"/>
      <c r="R48" s="249"/>
      <c r="S48" s="250"/>
      <c r="T48" s="251"/>
      <c r="U48" s="249"/>
      <c r="V48" s="249"/>
      <c r="W48" s="250"/>
      <c r="X48" s="251"/>
      <c r="Y48" s="249"/>
      <c r="Z48" s="249"/>
      <c r="AA48" s="250"/>
      <c r="AB48" s="251"/>
      <c r="AC48" s="249"/>
      <c r="AD48" s="249"/>
      <c r="AE48" s="250"/>
      <c r="AF48" s="251"/>
      <c r="AG48" s="249"/>
      <c r="AH48" s="249"/>
      <c r="AI48" s="250"/>
      <c r="AJ48" s="251"/>
      <c r="AK48" s="249"/>
      <c r="AL48" s="249"/>
      <c r="AM48" s="250"/>
      <c r="AN48" s="251"/>
      <c r="AO48" s="249"/>
      <c r="AP48" s="249"/>
      <c r="AQ48" s="250"/>
      <c r="AR48" s="251"/>
      <c r="AS48" s="249"/>
      <c r="AT48" s="249"/>
      <c r="AU48" s="250"/>
      <c r="AV48" s="251"/>
      <c r="AW48" s="249"/>
      <c r="AX48" s="249"/>
      <c r="AY48" s="250"/>
      <c r="AZ48" s="251"/>
      <c r="BA48" s="249"/>
      <c r="BB48" s="249"/>
      <c r="BC48" s="250"/>
      <c r="BD48" s="251"/>
      <c r="BE48" s="249"/>
      <c r="BF48" s="249"/>
      <c r="BG48" s="250"/>
      <c r="BH48" s="251"/>
      <c r="BI48" s="249"/>
      <c r="BJ48" s="249"/>
      <c r="BK48" s="250"/>
      <c r="BL48" s="251"/>
      <c r="BM48" s="249"/>
      <c r="BN48" s="249"/>
      <c r="BO48" s="250"/>
      <c r="BP48" s="251"/>
      <c r="BQ48" s="249"/>
      <c r="BR48" s="249"/>
      <c r="BS48" s="250"/>
      <c r="BT48" s="251"/>
      <c r="BU48" s="249"/>
      <c r="BV48" s="249"/>
      <c r="BW48" s="250"/>
      <c r="BX48" s="251"/>
      <c r="BY48" s="249"/>
      <c r="BZ48" s="249"/>
      <c r="CA48" s="250"/>
      <c r="CB48" s="251"/>
      <c r="CC48" s="249"/>
      <c r="CD48" s="249"/>
      <c r="CE48" s="250"/>
      <c r="CF48" s="435"/>
      <c r="CG48" s="435"/>
      <c r="CH48" s="435"/>
      <c r="CI48" s="435"/>
      <c r="CJ48" s="435"/>
      <c r="CK48" s="435"/>
      <c r="CL48" s="435"/>
      <c r="CM48" s="435"/>
      <c r="CN48" s="436">
        <f t="shared" si="3"/>
        <v>0</v>
      </c>
      <c r="CO48" s="436"/>
      <c r="CP48" s="436"/>
      <c r="CQ48" s="436"/>
      <c r="CR48" s="436"/>
      <c r="CS48" s="436"/>
    </row>
    <row r="49" spans="1:97" customFormat="1" ht="15.75" hidden="1" customHeight="1" x14ac:dyDescent="0.35">
      <c r="A49" s="212">
        <v>1.1111111111111112E-2</v>
      </c>
      <c r="B49" s="95">
        <f t="shared" si="2"/>
        <v>0.29166666666925367</v>
      </c>
      <c r="C49" s="214" t="str">
        <f>IF(ISNA(VLOOKUP(D49,[2]listing!$A$1:$E$80,4,FALSE)),"NN",VLOOKUP(D49,[2]listing!$A$1:$E$80,4,FALSE))</f>
        <v>NN</v>
      </c>
      <c r="D49" s="305"/>
      <c r="E49" s="300">
        <v>36526.625</v>
      </c>
      <c r="F49" s="298">
        <v>36526.947222222225</v>
      </c>
      <c r="G49" s="299">
        <v>4.1666666666666664E-2</v>
      </c>
      <c r="H49" s="222" t="str" cm="1">
        <f t="array" ref="H49">IF(SUMPRODUCT(--ISNUMBER(SEARCH(BOUTIQUES,D49))) &gt;0, "XC",IF(ISNUMBER(SEARCH("pool",D49)),"P",IF(ISNUMBER(SEARCH("int",D49)),"I",IF(ISNUMBER(SEARCH("HAP",$G$1))," "))))</f>
        <v xml:space="preserve"> </v>
      </c>
      <c r="I49" s="248"/>
      <c r="J49" s="249"/>
      <c r="K49" s="250"/>
      <c r="L49" s="251"/>
      <c r="M49" s="249"/>
      <c r="N49" s="249"/>
      <c r="O49" s="250"/>
      <c r="P49" s="251"/>
      <c r="Q49" s="249"/>
      <c r="R49" s="249"/>
      <c r="S49" s="250"/>
      <c r="T49" s="251"/>
      <c r="U49" s="249"/>
      <c r="V49" s="249"/>
      <c r="W49" s="250"/>
      <c r="X49" s="251"/>
      <c r="Y49" s="249"/>
      <c r="Z49" s="249"/>
      <c r="AA49" s="250"/>
      <c r="AB49" s="251"/>
      <c r="AC49" s="249"/>
      <c r="AD49" s="249"/>
      <c r="AE49" s="250"/>
      <c r="AF49" s="251"/>
      <c r="AG49" s="249"/>
      <c r="AH49" s="249"/>
      <c r="AI49" s="250"/>
      <c r="AJ49" s="251"/>
      <c r="AK49" s="249"/>
      <c r="AL49" s="249"/>
      <c r="AM49" s="250"/>
      <c r="AN49" s="251"/>
      <c r="AO49" s="249"/>
      <c r="AP49" s="249"/>
      <c r="AQ49" s="250"/>
      <c r="AR49" s="251"/>
      <c r="AS49" s="249"/>
      <c r="AT49" s="249"/>
      <c r="AU49" s="250"/>
      <c r="AV49" s="251"/>
      <c r="AW49" s="249"/>
      <c r="AX49" s="249"/>
      <c r="AY49" s="250"/>
      <c r="AZ49" s="251"/>
      <c r="BA49" s="249"/>
      <c r="BB49" s="249"/>
      <c r="BC49" s="250"/>
      <c r="BD49" s="251"/>
      <c r="BE49" s="249"/>
      <c r="BF49" s="249"/>
      <c r="BG49" s="250"/>
      <c r="BH49" s="251"/>
      <c r="BI49" s="249"/>
      <c r="BJ49" s="249"/>
      <c r="BK49" s="250"/>
      <c r="BL49" s="251"/>
      <c r="BM49" s="249"/>
      <c r="BN49" s="249"/>
      <c r="BO49" s="250"/>
      <c r="BP49" s="251"/>
      <c r="BQ49" s="249"/>
      <c r="BR49" s="249"/>
      <c r="BS49" s="250"/>
      <c r="BT49" s="251"/>
      <c r="BU49" s="249"/>
      <c r="BV49" s="249"/>
      <c r="BW49" s="250"/>
      <c r="BX49" s="251"/>
      <c r="BY49" s="249"/>
      <c r="BZ49" s="249"/>
      <c r="CA49" s="250"/>
      <c r="CB49" s="251"/>
      <c r="CC49" s="249"/>
      <c r="CD49" s="249"/>
      <c r="CE49" s="250"/>
      <c r="CF49" s="435"/>
      <c r="CG49" s="435"/>
      <c r="CH49" s="435"/>
      <c r="CI49" s="435"/>
      <c r="CJ49" s="435"/>
      <c r="CK49" s="435"/>
      <c r="CL49" s="435"/>
      <c r="CM49" s="435"/>
      <c r="CN49" s="436">
        <f t="shared" si="3"/>
        <v>0</v>
      </c>
      <c r="CO49" s="436"/>
      <c r="CP49" s="436"/>
      <c r="CQ49" s="436"/>
      <c r="CR49" s="436"/>
      <c r="CS49" s="436"/>
    </row>
    <row r="50" spans="1:97" customFormat="1" ht="15.75" hidden="1" customHeight="1" x14ac:dyDescent="0.35">
      <c r="A50" s="212">
        <v>1.1111111111111112E-2</v>
      </c>
      <c r="B50" s="95">
        <f t="shared" si="2"/>
        <v>0.29166666666925367</v>
      </c>
      <c r="C50" s="214" t="str">
        <f>IF(ISNA(VLOOKUP(D50,[2]listing!$A$1:$E$80,4,FALSE)),"NN",VLOOKUP(D50,[2]listing!$A$1:$E$80,4,FALSE))</f>
        <v>NN</v>
      </c>
      <c r="D50" s="305"/>
      <c r="E50" s="300">
        <v>36526.625</v>
      </c>
      <c r="F50" s="298">
        <v>36526.947222222225</v>
      </c>
      <c r="G50" s="299">
        <v>4.1666666666666664E-2</v>
      </c>
      <c r="H50" s="222" t="str" cm="1">
        <f t="array" ref="H50">IF(SUMPRODUCT(--ISNUMBER(SEARCH(BOUTIQUES,D50))) &gt;0, "XC",IF(ISNUMBER(SEARCH("pool",D50)),"P",IF(ISNUMBER(SEARCH("int",D50)),"I",IF(ISNUMBER(SEARCH("HAP",$G$1))," "))))</f>
        <v xml:space="preserve"> </v>
      </c>
      <c r="I50" s="248"/>
      <c r="J50" s="249"/>
      <c r="K50" s="250"/>
      <c r="L50" s="251"/>
      <c r="M50" s="249"/>
      <c r="N50" s="249"/>
      <c r="O50" s="250"/>
      <c r="P50" s="251"/>
      <c r="Q50" s="249"/>
      <c r="R50" s="249"/>
      <c r="S50" s="250"/>
      <c r="T50" s="251"/>
      <c r="U50" s="249"/>
      <c r="V50" s="249"/>
      <c r="W50" s="250"/>
      <c r="X50" s="251"/>
      <c r="Y50" s="249"/>
      <c r="Z50" s="249"/>
      <c r="AA50" s="250"/>
      <c r="AB50" s="251"/>
      <c r="AC50" s="249"/>
      <c r="AD50" s="249"/>
      <c r="AE50" s="250"/>
      <c r="AF50" s="251"/>
      <c r="AG50" s="249"/>
      <c r="AH50" s="249"/>
      <c r="AI50" s="250"/>
      <c r="AJ50" s="251"/>
      <c r="AK50" s="249"/>
      <c r="AL50" s="249"/>
      <c r="AM50" s="250"/>
      <c r="AN50" s="251"/>
      <c r="AO50" s="249"/>
      <c r="AP50" s="249"/>
      <c r="AQ50" s="250"/>
      <c r="AR50" s="251"/>
      <c r="AS50" s="249"/>
      <c r="AT50" s="249"/>
      <c r="AU50" s="250"/>
      <c r="AV50" s="251"/>
      <c r="AW50" s="249"/>
      <c r="AX50" s="249"/>
      <c r="AY50" s="250"/>
      <c r="AZ50" s="251"/>
      <c r="BA50" s="249"/>
      <c r="BB50" s="249"/>
      <c r="BC50" s="250"/>
      <c r="BD50" s="251"/>
      <c r="BE50" s="249"/>
      <c r="BF50" s="249"/>
      <c r="BG50" s="250"/>
      <c r="BH50" s="251"/>
      <c r="BI50" s="249"/>
      <c r="BJ50" s="249"/>
      <c r="BK50" s="250"/>
      <c r="BL50" s="251"/>
      <c r="BM50" s="249"/>
      <c r="BN50" s="249"/>
      <c r="BO50" s="250"/>
      <c r="BP50" s="251"/>
      <c r="BQ50" s="249"/>
      <c r="BR50" s="249"/>
      <c r="BS50" s="250"/>
      <c r="BT50" s="251"/>
      <c r="BU50" s="249"/>
      <c r="BV50" s="249"/>
      <c r="BW50" s="250"/>
      <c r="BX50" s="251"/>
      <c r="BY50" s="249"/>
      <c r="BZ50" s="249"/>
      <c r="CA50" s="250"/>
      <c r="CB50" s="251"/>
      <c r="CC50" s="249"/>
      <c r="CD50" s="249"/>
      <c r="CE50" s="250"/>
      <c r="CF50" s="435"/>
      <c r="CG50" s="435"/>
      <c r="CH50" s="435"/>
      <c r="CI50" s="435"/>
      <c r="CJ50" s="435"/>
      <c r="CK50" s="435"/>
      <c r="CL50" s="435"/>
      <c r="CM50" s="435"/>
      <c r="CN50" s="436">
        <f t="shared" si="3"/>
        <v>0</v>
      </c>
      <c r="CO50" s="436"/>
      <c r="CP50" s="436"/>
      <c r="CQ50" s="436"/>
      <c r="CR50" s="436"/>
      <c r="CS50" s="436"/>
    </row>
    <row r="51" spans="1:97" customFormat="1" ht="15.75" hidden="1" customHeight="1" x14ac:dyDescent="0.35">
      <c r="A51" s="212">
        <v>1.1111111111111112E-2</v>
      </c>
      <c r="B51" s="95">
        <f t="shared" si="2"/>
        <v>0.29166666666925367</v>
      </c>
      <c r="C51" s="214" t="str">
        <f>IF(ISNA(VLOOKUP(D51,[2]listing!$A$1:$E$80,4,FALSE)),"NN",VLOOKUP(D51,[2]listing!$A$1:$E$80,4,FALSE))</f>
        <v>NN</v>
      </c>
      <c r="D51" s="305"/>
      <c r="E51" s="300">
        <v>36526.625</v>
      </c>
      <c r="F51" s="298">
        <v>36526.947222222225</v>
      </c>
      <c r="G51" s="299">
        <v>4.1666666666666664E-2</v>
      </c>
      <c r="H51" s="222" t="str" cm="1">
        <f t="array" ref="H51">IF(SUMPRODUCT(--ISNUMBER(SEARCH(BOUTIQUES,D51))) &gt;0, "XC",IF(ISNUMBER(SEARCH("pool",D51)),"P",IF(ISNUMBER(SEARCH("int",D51)),"I",IF(ISNUMBER(SEARCH("HAP",$G$1))," "))))</f>
        <v xml:space="preserve"> </v>
      </c>
      <c r="I51" s="248"/>
      <c r="J51" s="249"/>
      <c r="K51" s="250"/>
      <c r="L51" s="251"/>
      <c r="M51" s="249"/>
      <c r="N51" s="249"/>
      <c r="O51" s="250"/>
      <c r="P51" s="251"/>
      <c r="Q51" s="249"/>
      <c r="R51" s="249"/>
      <c r="S51" s="250"/>
      <c r="T51" s="251"/>
      <c r="U51" s="249"/>
      <c r="V51" s="249"/>
      <c r="W51" s="250"/>
      <c r="X51" s="251"/>
      <c r="Y51" s="249"/>
      <c r="Z51" s="249"/>
      <c r="AA51" s="250"/>
      <c r="AB51" s="251"/>
      <c r="AC51" s="249"/>
      <c r="AD51" s="249"/>
      <c r="AE51" s="250"/>
      <c r="AF51" s="251"/>
      <c r="AG51" s="249"/>
      <c r="AH51" s="249"/>
      <c r="AI51" s="250"/>
      <c r="AJ51" s="251"/>
      <c r="AK51" s="249"/>
      <c r="AL51" s="249"/>
      <c r="AM51" s="250"/>
      <c r="AN51" s="251"/>
      <c r="AO51" s="249"/>
      <c r="AP51" s="249"/>
      <c r="AQ51" s="250"/>
      <c r="AR51" s="251"/>
      <c r="AS51" s="249"/>
      <c r="AT51" s="249"/>
      <c r="AU51" s="250"/>
      <c r="AV51" s="251"/>
      <c r="AW51" s="249"/>
      <c r="AX51" s="249"/>
      <c r="AY51" s="250"/>
      <c r="AZ51" s="251"/>
      <c r="BA51" s="249"/>
      <c r="BB51" s="249"/>
      <c r="BC51" s="250"/>
      <c r="BD51" s="251"/>
      <c r="BE51" s="249"/>
      <c r="BF51" s="249"/>
      <c r="BG51" s="250"/>
      <c r="BH51" s="251"/>
      <c r="BI51" s="249"/>
      <c r="BJ51" s="249"/>
      <c r="BK51" s="250"/>
      <c r="BL51" s="251"/>
      <c r="BM51" s="249"/>
      <c r="BN51" s="249"/>
      <c r="BO51" s="250"/>
      <c r="BP51" s="251"/>
      <c r="BQ51" s="249"/>
      <c r="BR51" s="249"/>
      <c r="BS51" s="250"/>
      <c r="BT51" s="251"/>
      <c r="BU51" s="249"/>
      <c r="BV51" s="249"/>
      <c r="BW51" s="250"/>
      <c r="BX51" s="251"/>
      <c r="BY51" s="249"/>
      <c r="BZ51" s="249"/>
      <c r="CA51" s="250"/>
      <c r="CB51" s="251"/>
      <c r="CC51" s="249"/>
      <c r="CD51" s="249"/>
      <c r="CE51" s="250"/>
      <c r="CF51" s="435"/>
      <c r="CG51" s="435"/>
      <c r="CH51" s="435"/>
      <c r="CI51" s="435"/>
      <c r="CJ51" s="435"/>
      <c r="CK51" s="435"/>
      <c r="CL51" s="435"/>
      <c r="CM51" s="435"/>
      <c r="CN51" s="436">
        <f t="shared" si="3"/>
        <v>0</v>
      </c>
      <c r="CO51" s="436"/>
      <c r="CP51" s="436"/>
      <c r="CQ51" s="436"/>
      <c r="CR51" s="436"/>
      <c r="CS51" s="436"/>
    </row>
    <row r="52" spans="1:97" customFormat="1" ht="15.75" hidden="1" customHeight="1" x14ac:dyDescent="0.35">
      <c r="A52" s="212">
        <v>1.1111111111111112E-2</v>
      </c>
      <c r="B52" s="95">
        <f t="shared" si="2"/>
        <v>0.29166666666925367</v>
      </c>
      <c r="C52" s="214" t="str">
        <f>IF(ISNA(VLOOKUP(D52,[2]listing!$A$1:$E$80,4,FALSE)),"NN",VLOOKUP(D52,[2]listing!$A$1:$E$80,4,FALSE))</f>
        <v>NN</v>
      </c>
      <c r="D52" s="305"/>
      <c r="E52" s="300">
        <v>36526.625</v>
      </c>
      <c r="F52" s="298">
        <v>36526.947222222225</v>
      </c>
      <c r="G52" s="299">
        <v>4.1666666666666664E-2</v>
      </c>
      <c r="H52" s="222" t="str" cm="1">
        <f t="array" ref="H52">IF(SUMPRODUCT(--ISNUMBER(SEARCH(BOUTIQUES,D52))) &gt;0, "XC",IF(ISNUMBER(SEARCH("pool",D52)),"P",IF(ISNUMBER(SEARCH("int",D52)),"I",IF(ISNUMBER(SEARCH("HAP",$G$1))," "))))</f>
        <v xml:space="preserve"> </v>
      </c>
      <c r="I52" s="248"/>
      <c r="J52" s="249"/>
      <c r="K52" s="250"/>
      <c r="L52" s="251"/>
      <c r="M52" s="249"/>
      <c r="N52" s="249"/>
      <c r="O52" s="250"/>
      <c r="P52" s="251"/>
      <c r="Q52" s="249"/>
      <c r="R52" s="249"/>
      <c r="S52" s="250"/>
      <c r="T52" s="251"/>
      <c r="U52" s="249"/>
      <c r="V52" s="249"/>
      <c r="W52" s="250"/>
      <c r="X52" s="251"/>
      <c r="Y52" s="249"/>
      <c r="Z52" s="249"/>
      <c r="AA52" s="250"/>
      <c r="AB52" s="251"/>
      <c r="AC52" s="249"/>
      <c r="AD52" s="249"/>
      <c r="AE52" s="250"/>
      <c r="AF52" s="251"/>
      <c r="AG52" s="249"/>
      <c r="AH52" s="249"/>
      <c r="AI52" s="250"/>
      <c r="AJ52" s="251"/>
      <c r="AK52" s="249"/>
      <c r="AL52" s="249"/>
      <c r="AM52" s="250"/>
      <c r="AN52" s="251"/>
      <c r="AO52" s="249"/>
      <c r="AP52" s="249"/>
      <c r="AQ52" s="250"/>
      <c r="AR52" s="251"/>
      <c r="AS52" s="249"/>
      <c r="AT52" s="249"/>
      <c r="AU52" s="250"/>
      <c r="AV52" s="251"/>
      <c r="AW52" s="249"/>
      <c r="AX52" s="249"/>
      <c r="AY52" s="250"/>
      <c r="AZ52" s="251"/>
      <c r="BA52" s="249"/>
      <c r="BB52" s="249"/>
      <c r="BC52" s="250"/>
      <c r="BD52" s="251"/>
      <c r="BE52" s="249"/>
      <c r="BF52" s="249"/>
      <c r="BG52" s="250"/>
      <c r="BH52" s="251"/>
      <c r="BI52" s="249"/>
      <c r="BJ52" s="249"/>
      <c r="BK52" s="250"/>
      <c r="BL52" s="251"/>
      <c r="BM52" s="249"/>
      <c r="BN52" s="249"/>
      <c r="BO52" s="250"/>
      <c r="BP52" s="251"/>
      <c r="BQ52" s="249"/>
      <c r="BR52" s="249"/>
      <c r="BS52" s="250"/>
      <c r="BT52" s="251"/>
      <c r="BU52" s="249"/>
      <c r="BV52" s="249"/>
      <c r="BW52" s="250"/>
      <c r="BX52" s="251"/>
      <c r="BY52" s="249"/>
      <c r="BZ52" s="249"/>
      <c r="CA52" s="250"/>
      <c r="CB52" s="251"/>
      <c r="CC52" s="249"/>
      <c r="CD52" s="249"/>
      <c r="CE52" s="250"/>
      <c r="CF52" s="435"/>
      <c r="CG52" s="435"/>
      <c r="CH52" s="435"/>
      <c r="CI52" s="435"/>
      <c r="CJ52" s="435"/>
      <c r="CK52" s="435"/>
      <c r="CL52" s="435"/>
      <c r="CM52" s="435"/>
      <c r="CN52" s="436">
        <f t="shared" si="3"/>
        <v>0</v>
      </c>
      <c r="CO52" s="436"/>
      <c r="CP52" s="436"/>
      <c r="CQ52" s="436"/>
      <c r="CR52" s="436"/>
      <c r="CS52" s="436"/>
    </row>
    <row r="53" spans="1:97" customFormat="1" ht="15.75" hidden="1" customHeight="1" x14ac:dyDescent="0.35">
      <c r="A53" s="212">
        <v>1.1111111111111112E-2</v>
      </c>
      <c r="B53" s="95">
        <f t="shared" si="2"/>
        <v>0.29166666666925367</v>
      </c>
      <c r="C53" s="214" t="str">
        <f>IF(ISNA(VLOOKUP(D53,[2]listing!$A$1:$E$80,4,FALSE)),"NN",VLOOKUP(D53,[2]listing!$A$1:$E$80,4,FALSE))</f>
        <v>NN</v>
      </c>
      <c r="D53" s="305"/>
      <c r="E53" s="300">
        <v>36526.625</v>
      </c>
      <c r="F53" s="298">
        <v>36526.947222222225</v>
      </c>
      <c r="G53" s="299">
        <v>4.1666666666666664E-2</v>
      </c>
      <c r="H53" s="222" t="str" cm="1">
        <f t="array" ref="H53">IF(SUMPRODUCT(--ISNUMBER(SEARCH(BOUTIQUES,D53))) &gt;0, "XC",IF(ISNUMBER(SEARCH("pool",D53)),"P",IF(ISNUMBER(SEARCH("int",D53)),"I",IF(ISNUMBER(SEARCH("HAP",$G$1))," "))))</f>
        <v xml:space="preserve"> </v>
      </c>
      <c r="I53" s="248"/>
      <c r="J53" s="249"/>
      <c r="K53" s="250"/>
      <c r="L53" s="251"/>
      <c r="M53" s="249"/>
      <c r="N53" s="249"/>
      <c r="O53" s="250"/>
      <c r="P53" s="251"/>
      <c r="Q53" s="249"/>
      <c r="R53" s="249"/>
      <c r="S53" s="250"/>
      <c r="T53" s="251"/>
      <c r="U53" s="249"/>
      <c r="V53" s="249"/>
      <c r="W53" s="250"/>
      <c r="X53" s="251"/>
      <c r="Y53" s="249"/>
      <c r="Z53" s="249"/>
      <c r="AA53" s="250"/>
      <c r="AB53" s="251"/>
      <c r="AC53" s="249"/>
      <c r="AD53" s="249"/>
      <c r="AE53" s="250"/>
      <c r="AF53" s="251"/>
      <c r="AG53" s="249"/>
      <c r="AH53" s="249"/>
      <c r="AI53" s="250"/>
      <c r="AJ53" s="251"/>
      <c r="AK53" s="249"/>
      <c r="AL53" s="249"/>
      <c r="AM53" s="250"/>
      <c r="AN53" s="251"/>
      <c r="AO53" s="249"/>
      <c r="AP53" s="249"/>
      <c r="AQ53" s="250"/>
      <c r="AR53" s="251"/>
      <c r="AS53" s="249"/>
      <c r="AT53" s="249"/>
      <c r="AU53" s="250"/>
      <c r="AV53" s="251"/>
      <c r="AW53" s="249"/>
      <c r="AX53" s="249"/>
      <c r="AY53" s="250"/>
      <c r="AZ53" s="251"/>
      <c r="BA53" s="249"/>
      <c r="BB53" s="249"/>
      <c r="BC53" s="250"/>
      <c r="BD53" s="251"/>
      <c r="BE53" s="249"/>
      <c r="BF53" s="249"/>
      <c r="BG53" s="250"/>
      <c r="BH53" s="251"/>
      <c r="BI53" s="249"/>
      <c r="BJ53" s="249"/>
      <c r="BK53" s="250"/>
      <c r="BL53" s="251"/>
      <c r="BM53" s="249"/>
      <c r="BN53" s="249"/>
      <c r="BO53" s="250"/>
      <c r="BP53" s="251"/>
      <c r="BQ53" s="249"/>
      <c r="BR53" s="249"/>
      <c r="BS53" s="250"/>
      <c r="BT53" s="251"/>
      <c r="BU53" s="249"/>
      <c r="BV53" s="249"/>
      <c r="BW53" s="250"/>
      <c r="BX53" s="251"/>
      <c r="BY53" s="249"/>
      <c r="BZ53" s="249"/>
      <c r="CA53" s="250"/>
      <c r="CB53" s="251"/>
      <c r="CC53" s="249"/>
      <c r="CD53" s="249"/>
      <c r="CE53" s="250"/>
      <c r="CF53" s="435"/>
      <c r="CG53" s="435"/>
      <c r="CH53" s="435"/>
      <c r="CI53" s="435"/>
      <c r="CJ53" s="435"/>
      <c r="CK53" s="435"/>
      <c r="CL53" s="435"/>
      <c r="CM53" s="435"/>
      <c r="CN53" s="436">
        <f t="shared" si="3"/>
        <v>0</v>
      </c>
      <c r="CO53" s="436"/>
      <c r="CP53" s="436"/>
      <c r="CQ53" s="436"/>
      <c r="CR53" s="436"/>
      <c r="CS53" s="436"/>
    </row>
    <row r="54" spans="1:97" customFormat="1" ht="15.75" hidden="1" customHeight="1" x14ac:dyDescent="0.35">
      <c r="A54" s="212">
        <v>1.1111111111111112E-2</v>
      </c>
      <c r="B54" s="95">
        <f t="shared" si="2"/>
        <v>0.29166666666925367</v>
      </c>
      <c r="C54" s="214" t="str">
        <f>IF(ISNA(VLOOKUP(D54,[2]listing!$A$1:$E$80,4,FALSE)),"NN",VLOOKUP(D54,[2]listing!$A$1:$E$80,4,FALSE))</f>
        <v>NN</v>
      </c>
      <c r="D54" s="305"/>
      <c r="E54" s="300">
        <v>36526.625</v>
      </c>
      <c r="F54" s="298">
        <v>36526.947222222225</v>
      </c>
      <c r="G54" s="299">
        <v>4.1666666666666664E-2</v>
      </c>
      <c r="H54" s="222" t="str" cm="1">
        <f t="array" ref="H54">IF(SUMPRODUCT(--ISNUMBER(SEARCH(BOUTIQUES,D54))) &gt;0, "XC",IF(ISNUMBER(SEARCH("pool",D54)),"P",IF(ISNUMBER(SEARCH("int",D54)),"I",IF(ISNUMBER(SEARCH("HAP",$G$1))," "))))</f>
        <v xml:space="preserve"> </v>
      </c>
      <c r="I54" s="248"/>
      <c r="J54" s="249"/>
      <c r="K54" s="250"/>
      <c r="L54" s="251"/>
      <c r="M54" s="249"/>
      <c r="N54" s="249"/>
      <c r="O54" s="250"/>
      <c r="P54" s="251"/>
      <c r="Q54" s="249"/>
      <c r="R54" s="249"/>
      <c r="S54" s="250"/>
      <c r="T54" s="251"/>
      <c r="U54" s="249"/>
      <c r="V54" s="249"/>
      <c r="W54" s="250"/>
      <c r="X54" s="251"/>
      <c r="Y54" s="249"/>
      <c r="Z54" s="249"/>
      <c r="AA54" s="250"/>
      <c r="AB54" s="251"/>
      <c r="AC54" s="249"/>
      <c r="AD54" s="249"/>
      <c r="AE54" s="250"/>
      <c r="AF54" s="251"/>
      <c r="AG54" s="249"/>
      <c r="AH54" s="249"/>
      <c r="AI54" s="250"/>
      <c r="AJ54" s="251"/>
      <c r="AK54" s="249"/>
      <c r="AL54" s="249"/>
      <c r="AM54" s="250"/>
      <c r="AN54" s="251"/>
      <c r="AO54" s="249"/>
      <c r="AP54" s="249"/>
      <c r="AQ54" s="250"/>
      <c r="AR54" s="251"/>
      <c r="AS54" s="249"/>
      <c r="AT54" s="249"/>
      <c r="AU54" s="250"/>
      <c r="AV54" s="251"/>
      <c r="AW54" s="249"/>
      <c r="AX54" s="249"/>
      <c r="AY54" s="250"/>
      <c r="AZ54" s="251"/>
      <c r="BA54" s="249"/>
      <c r="BB54" s="249"/>
      <c r="BC54" s="250"/>
      <c r="BD54" s="251"/>
      <c r="BE54" s="249"/>
      <c r="BF54" s="249"/>
      <c r="BG54" s="250"/>
      <c r="BH54" s="251"/>
      <c r="BI54" s="249"/>
      <c r="BJ54" s="249"/>
      <c r="BK54" s="250"/>
      <c r="BL54" s="251"/>
      <c r="BM54" s="249"/>
      <c r="BN54" s="249"/>
      <c r="BO54" s="250"/>
      <c r="BP54" s="251"/>
      <c r="BQ54" s="249"/>
      <c r="BR54" s="249"/>
      <c r="BS54" s="250"/>
      <c r="BT54" s="251"/>
      <c r="BU54" s="249"/>
      <c r="BV54" s="249"/>
      <c r="BW54" s="250"/>
      <c r="BX54" s="251"/>
      <c r="BY54" s="249"/>
      <c r="BZ54" s="249"/>
      <c r="CA54" s="250"/>
      <c r="CB54" s="251"/>
      <c r="CC54" s="249"/>
      <c r="CD54" s="249"/>
      <c r="CE54" s="250"/>
      <c r="CF54" s="416"/>
      <c r="CG54" s="417"/>
      <c r="CH54" s="417"/>
      <c r="CI54" s="418"/>
      <c r="CJ54" s="416"/>
      <c r="CK54" s="417"/>
      <c r="CL54" s="417"/>
      <c r="CM54" s="418"/>
      <c r="CN54" s="422">
        <f t="shared" si="3"/>
        <v>0</v>
      </c>
      <c r="CO54" s="423"/>
      <c r="CP54" s="423"/>
      <c r="CQ54" s="423"/>
      <c r="CR54" s="423"/>
      <c r="CS54" s="424"/>
    </row>
    <row r="55" spans="1:97" customFormat="1" ht="15.75" hidden="1" customHeight="1" x14ac:dyDescent="0.35">
      <c r="A55" s="212">
        <v>1.1111111111111112E-2</v>
      </c>
      <c r="B55" s="95">
        <f t="shared" si="2"/>
        <v>0.29166666666925367</v>
      </c>
      <c r="C55" s="214" t="str">
        <f>IF(ISNA(VLOOKUP(D55,[2]listing!$A$1:$E$80,4,FALSE)),"NN",VLOOKUP(D55,[2]listing!$A$1:$E$80,4,FALSE))</f>
        <v>NN</v>
      </c>
      <c r="D55" s="305"/>
      <c r="E55" s="300">
        <v>36526.625</v>
      </c>
      <c r="F55" s="298">
        <v>36526.947222222225</v>
      </c>
      <c r="G55" s="299">
        <v>4.1666666666666664E-2</v>
      </c>
      <c r="H55" s="222" t="str" cm="1">
        <f t="array" ref="H55">IF(SUMPRODUCT(--ISNUMBER(SEARCH(BOUTIQUES,D55))) &gt;0, "XC",IF(ISNUMBER(SEARCH("pool",D55)),"P",IF(ISNUMBER(SEARCH("int",D55)),"I",IF(ISNUMBER(SEARCH("HAP",$G$1))," "))))</f>
        <v xml:space="preserve"> </v>
      </c>
      <c r="I55" s="248"/>
      <c r="J55" s="249"/>
      <c r="K55" s="250"/>
      <c r="L55" s="251"/>
      <c r="M55" s="249"/>
      <c r="N55" s="249"/>
      <c r="O55" s="250"/>
      <c r="P55" s="251"/>
      <c r="Q55" s="249"/>
      <c r="R55" s="249"/>
      <c r="S55" s="250"/>
      <c r="T55" s="251"/>
      <c r="U55" s="249"/>
      <c r="V55" s="249"/>
      <c r="W55" s="250"/>
      <c r="X55" s="251"/>
      <c r="Y55" s="249"/>
      <c r="Z55" s="249"/>
      <c r="AA55" s="250"/>
      <c r="AB55" s="251"/>
      <c r="AC55" s="249"/>
      <c r="AD55" s="249"/>
      <c r="AE55" s="250"/>
      <c r="AF55" s="251"/>
      <c r="AG55" s="249"/>
      <c r="AH55" s="249"/>
      <c r="AI55" s="250"/>
      <c r="AJ55" s="251"/>
      <c r="AK55" s="249"/>
      <c r="AL55" s="249"/>
      <c r="AM55" s="250"/>
      <c r="AN55" s="251"/>
      <c r="AO55" s="249"/>
      <c r="AP55" s="249"/>
      <c r="AQ55" s="250"/>
      <c r="AR55" s="251"/>
      <c r="AS55" s="249"/>
      <c r="AT55" s="249"/>
      <c r="AU55" s="250"/>
      <c r="AV55" s="251"/>
      <c r="AW55" s="249"/>
      <c r="AX55" s="249"/>
      <c r="AY55" s="250"/>
      <c r="AZ55" s="251"/>
      <c r="BA55" s="249"/>
      <c r="BB55" s="249"/>
      <c r="BC55" s="250"/>
      <c r="BD55" s="251"/>
      <c r="BE55" s="249"/>
      <c r="BF55" s="249"/>
      <c r="BG55" s="250"/>
      <c r="BH55" s="251"/>
      <c r="BI55" s="249"/>
      <c r="BJ55" s="249"/>
      <c r="BK55" s="250"/>
      <c r="BL55" s="251"/>
      <c r="BM55" s="249"/>
      <c r="BN55" s="249"/>
      <c r="BO55" s="250"/>
      <c r="BP55" s="251"/>
      <c r="BQ55" s="249"/>
      <c r="BR55" s="249"/>
      <c r="BS55" s="250"/>
      <c r="BT55" s="251"/>
      <c r="BU55" s="249"/>
      <c r="BV55" s="249"/>
      <c r="BW55" s="250"/>
      <c r="BX55" s="251"/>
      <c r="BY55" s="249"/>
      <c r="BZ55" s="249"/>
      <c r="CA55" s="250"/>
      <c r="CB55" s="251"/>
      <c r="CC55" s="249"/>
      <c r="CD55" s="249"/>
      <c r="CE55" s="250"/>
      <c r="CF55" s="435"/>
      <c r="CG55" s="435"/>
      <c r="CH55" s="435"/>
      <c r="CI55" s="435"/>
      <c r="CJ55" s="435"/>
      <c r="CK55" s="435"/>
      <c r="CL55" s="435"/>
      <c r="CM55" s="435"/>
      <c r="CN55" s="436">
        <f t="shared" si="3"/>
        <v>0</v>
      </c>
      <c r="CO55" s="436"/>
      <c r="CP55" s="436"/>
      <c r="CQ55" s="436"/>
      <c r="CR55" s="436"/>
      <c r="CS55" s="436"/>
    </row>
    <row r="56" spans="1:97" customFormat="1" ht="15.75" hidden="1" customHeight="1" x14ac:dyDescent="0.35">
      <c r="A56" s="212">
        <v>1.1111111111111112E-2</v>
      </c>
      <c r="B56" s="95">
        <f t="shared" si="2"/>
        <v>0.29166666666925367</v>
      </c>
      <c r="C56" s="214" t="str">
        <f>IF(ISNA(VLOOKUP(D56,[2]listing!$A$1:$E$80,4,FALSE)),"NN",VLOOKUP(D56,[2]listing!$A$1:$E$80,4,FALSE))</f>
        <v>NN</v>
      </c>
      <c r="D56" s="305"/>
      <c r="E56" s="300">
        <v>36526.625</v>
      </c>
      <c r="F56" s="298">
        <v>36526.947222222225</v>
      </c>
      <c r="G56" s="299">
        <v>4.1666666666666664E-2</v>
      </c>
      <c r="H56" s="222" t="str" cm="1">
        <f t="array" ref="H56">IF(SUMPRODUCT(--ISNUMBER(SEARCH(BOUTIQUES,D56))) &gt;0, "XC",IF(ISNUMBER(SEARCH("pool",D56)),"P",IF(ISNUMBER(SEARCH("int",D56)),"I",IF(ISNUMBER(SEARCH("HAP",$G$1))," "))))</f>
        <v xml:space="preserve"> </v>
      </c>
      <c r="I56" s="248"/>
      <c r="J56" s="249"/>
      <c r="K56" s="250"/>
      <c r="L56" s="251"/>
      <c r="M56" s="249"/>
      <c r="N56" s="249"/>
      <c r="O56" s="250"/>
      <c r="P56" s="251"/>
      <c r="Q56" s="249"/>
      <c r="R56" s="249"/>
      <c r="S56" s="250"/>
      <c r="T56" s="251"/>
      <c r="U56" s="249"/>
      <c r="V56" s="249"/>
      <c r="W56" s="250"/>
      <c r="X56" s="251"/>
      <c r="Y56" s="249"/>
      <c r="Z56" s="249"/>
      <c r="AA56" s="250"/>
      <c r="AB56" s="251"/>
      <c r="AC56" s="249"/>
      <c r="AD56" s="249"/>
      <c r="AE56" s="250"/>
      <c r="AF56" s="251"/>
      <c r="AG56" s="249"/>
      <c r="AH56" s="249"/>
      <c r="AI56" s="250"/>
      <c r="AJ56" s="251"/>
      <c r="AK56" s="249"/>
      <c r="AL56" s="249"/>
      <c r="AM56" s="250"/>
      <c r="AN56" s="251"/>
      <c r="AO56" s="249"/>
      <c r="AP56" s="249"/>
      <c r="AQ56" s="250"/>
      <c r="AR56" s="251"/>
      <c r="AS56" s="249"/>
      <c r="AT56" s="249"/>
      <c r="AU56" s="250"/>
      <c r="AV56" s="251"/>
      <c r="AW56" s="249"/>
      <c r="AX56" s="249"/>
      <c r="AY56" s="250"/>
      <c r="AZ56" s="251"/>
      <c r="BA56" s="249"/>
      <c r="BB56" s="249"/>
      <c r="BC56" s="250"/>
      <c r="BD56" s="251"/>
      <c r="BE56" s="249"/>
      <c r="BF56" s="249"/>
      <c r="BG56" s="250"/>
      <c r="BH56" s="251"/>
      <c r="BI56" s="249"/>
      <c r="BJ56" s="249"/>
      <c r="BK56" s="250"/>
      <c r="BL56" s="251"/>
      <c r="BM56" s="249"/>
      <c r="BN56" s="249"/>
      <c r="BO56" s="250"/>
      <c r="BP56" s="251"/>
      <c r="BQ56" s="249"/>
      <c r="BR56" s="249"/>
      <c r="BS56" s="250"/>
      <c r="BT56" s="251"/>
      <c r="BU56" s="249"/>
      <c r="BV56" s="249"/>
      <c r="BW56" s="250"/>
      <c r="BX56" s="251"/>
      <c r="BY56" s="249"/>
      <c r="BZ56" s="249"/>
      <c r="CA56" s="250"/>
      <c r="CB56" s="251"/>
      <c r="CC56" s="249"/>
      <c r="CD56" s="249"/>
      <c r="CE56" s="250"/>
      <c r="CF56" s="435"/>
      <c r="CG56" s="435"/>
      <c r="CH56" s="435"/>
      <c r="CI56" s="435"/>
      <c r="CJ56" s="435"/>
      <c r="CK56" s="435"/>
      <c r="CL56" s="435"/>
      <c r="CM56" s="435"/>
      <c r="CN56" s="436">
        <f t="shared" si="3"/>
        <v>0</v>
      </c>
      <c r="CO56" s="436"/>
      <c r="CP56" s="436"/>
      <c r="CQ56" s="436"/>
      <c r="CR56" s="436"/>
      <c r="CS56" s="436"/>
    </row>
    <row r="57" spans="1:97" customFormat="1" ht="15.75" hidden="1" customHeight="1" x14ac:dyDescent="0.35">
      <c r="A57" s="212">
        <v>1.1111111111111112E-2</v>
      </c>
      <c r="B57" s="95">
        <f t="shared" si="2"/>
        <v>0.29166666666925367</v>
      </c>
      <c r="C57" s="214" t="str">
        <f>IF(ISNA(VLOOKUP(D57,[2]listing!$A$1:$E$80,4,FALSE)),"NN",VLOOKUP(D57,[2]listing!$A$1:$E$80,4,FALSE))</f>
        <v>NN</v>
      </c>
      <c r="D57" s="305"/>
      <c r="E57" s="300">
        <v>36526.625</v>
      </c>
      <c r="F57" s="298">
        <v>36526.947222222225</v>
      </c>
      <c r="G57" s="299">
        <v>4.1666666666666664E-2</v>
      </c>
      <c r="H57" s="222" t="str" cm="1">
        <f t="array" ref="H57">IF(SUMPRODUCT(--ISNUMBER(SEARCH(BOUTIQUES,D57))) &gt;0, "XC",IF(ISNUMBER(SEARCH("pool",D57)),"P",IF(ISNUMBER(SEARCH("int",D57)),"I",IF(ISNUMBER(SEARCH("HAP",$G$1))," "))))</f>
        <v xml:space="preserve"> </v>
      </c>
      <c r="I57" s="248"/>
      <c r="J57" s="249"/>
      <c r="K57" s="250"/>
      <c r="L57" s="251"/>
      <c r="M57" s="249"/>
      <c r="N57" s="249"/>
      <c r="O57" s="250"/>
      <c r="P57" s="251"/>
      <c r="Q57" s="249"/>
      <c r="R57" s="249"/>
      <c r="S57" s="250"/>
      <c r="T57" s="251"/>
      <c r="U57" s="249"/>
      <c r="V57" s="249"/>
      <c r="W57" s="250"/>
      <c r="X57" s="251"/>
      <c r="Y57" s="249"/>
      <c r="Z57" s="249"/>
      <c r="AA57" s="250"/>
      <c r="AB57" s="251"/>
      <c r="AC57" s="249"/>
      <c r="AD57" s="249"/>
      <c r="AE57" s="250"/>
      <c r="AF57" s="251"/>
      <c r="AG57" s="249"/>
      <c r="AH57" s="249"/>
      <c r="AI57" s="250"/>
      <c r="AJ57" s="251"/>
      <c r="AK57" s="249"/>
      <c r="AL57" s="249"/>
      <c r="AM57" s="250"/>
      <c r="AN57" s="251"/>
      <c r="AO57" s="249"/>
      <c r="AP57" s="249"/>
      <c r="AQ57" s="250"/>
      <c r="AR57" s="251"/>
      <c r="AS57" s="249"/>
      <c r="AT57" s="249"/>
      <c r="AU57" s="250"/>
      <c r="AV57" s="251"/>
      <c r="AW57" s="249"/>
      <c r="AX57" s="249"/>
      <c r="AY57" s="250"/>
      <c r="AZ57" s="251"/>
      <c r="BA57" s="249"/>
      <c r="BB57" s="249"/>
      <c r="BC57" s="250"/>
      <c r="BD57" s="251"/>
      <c r="BE57" s="249"/>
      <c r="BF57" s="249"/>
      <c r="BG57" s="250"/>
      <c r="BH57" s="251"/>
      <c r="BI57" s="249"/>
      <c r="BJ57" s="249"/>
      <c r="BK57" s="250"/>
      <c r="BL57" s="251"/>
      <c r="BM57" s="249"/>
      <c r="BN57" s="249"/>
      <c r="BO57" s="250"/>
      <c r="BP57" s="251"/>
      <c r="BQ57" s="249"/>
      <c r="BR57" s="249"/>
      <c r="BS57" s="250"/>
      <c r="BT57" s="251"/>
      <c r="BU57" s="249"/>
      <c r="BV57" s="249"/>
      <c r="BW57" s="250"/>
      <c r="BX57" s="251"/>
      <c r="BY57" s="249"/>
      <c r="BZ57" s="249"/>
      <c r="CA57" s="250"/>
      <c r="CB57" s="251"/>
      <c r="CC57" s="249"/>
      <c r="CD57" s="249"/>
      <c r="CE57" s="250"/>
      <c r="CF57" s="435"/>
      <c r="CG57" s="435"/>
      <c r="CH57" s="435"/>
      <c r="CI57" s="435"/>
      <c r="CJ57" s="435"/>
      <c r="CK57" s="435"/>
      <c r="CL57" s="435"/>
      <c r="CM57" s="435"/>
      <c r="CN57" s="436">
        <f t="shared" si="3"/>
        <v>0</v>
      </c>
      <c r="CO57" s="436"/>
      <c r="CP57" s="436"/>
      <c r="CQ57" s="436"/>
      <c r="CR57" s="436"/>
      <c r="CS57" s="436"/>
    </row>
    <row r="58" spans="1:97" customFormat="1" ht="15.75" hidden="1" customHeight="1" x14ac:dyDescent="0.35">
      <c r="A58" s="212">
        <v>1.1111111111111112E-2</v>
      </c>
      <c r="B58" s="95">
        <f t="shared" si="2"/>
        <v>0.29166666666925367</v>
      </c>
      <c r="C58" s="214" t="str">
        <f>IF(ISNA(VLOOKUP(D58,[2]listing!$A$1:$E$80,4,FALSE)),"NN",VLOOKUP(D58,[2]listing!$A$1:$E$80,4,FALSE))</f>
        <v>NN</v>
      </c>
      <c r="D58" s="305"/>
      <c r="E58" s="300">
        <v>36526.625</v>
      </c>
      <c r="F58" s="298">
        <v>36526.947222222225</v>
      </c>
      <c r="G58" s="299">
        <v>4.1666666666666664E-2</v>
      </c>
      <c r="H58" s="222" t="str" cm="1">
        <f t="array" ref="H58">IF(SUMPRODUCT(--ISNUMBER(SEARCH(BOUTIQUES,D58))) &gt;0, "XC",IF(ISNUMBER(SEARCH("pool",D58)),"P",IF(ISNUMBER(SEARCH("int",D58)),"I",IF(ISNUMBER(SEARCH("HAP",$G$1))," "))))</f>
        <v xml:space="preserve"> </v>
      </c>
      <c r="I58" s="248"/>
      <c r="J58" s="249"/>
      <c r="K58" s="250"/>
      <c r="L58" s="251"/>
      <c r="M58" s="249"/>
      <c r="N58" s="249"/>
      <c r="O58" s="250"/>
      <c r="P58" s="251"/>
      <c r="Q58" s="249"/>
      <c r="R58" s="249"/>
      <c r="S58" s="250"/>
      <c r="T58" s="251"/>
      <c r="U58" s="249"/>
      <c r="V58" s="249"/>
      <c r="W58" s="250"/>
      <c r="X58" s="251"/>
      <c r="Y58" s="249"/>
      <c r="Z58" s="249"/>
      <c r="AA58" s="250"/>
      <c r="AB58" s="251"/>
      <c r="AC58" s="249"/>
      <c r="AD58" s="249"/>
      <c r="AE58" s="250"/>
      <c r="AF58" s="251"/>
      <c r="AG58" s="249"/>
      <c r="AH58" s="249"/>
      <c r="AI58" s="250"/>
      <c r="AJ58" s="251"/>
      <c r="AK58" s="249"/>
      <c r="AL58" s="249"/>
      <c r="AM58" s="250"/>
      <c r="AN58" s="251"/>
      <c r="AO58" s="249"/>
      <c r="AP58" s="249"/>
      <c r="AQ58" s="250"/>
      <c r="AR58" s="251"/>
      <c r="AS58" s="249"/>
      <c r="AT58" s="249"/>
      <c r="AU58" s="250"/>
      <c r="AV58" s="251"/>
      <c r="AW58" s="249"/>
      <c r="AX58" s="249"/>
      <c r="AY58" s="250"/>
      <c r="AZ58" s="251"/>
      <c r="BA58" s="249"/>
      <c r="BB58" s="249"/>
      <c r="BC58" s="250"/>
      <c r="BD58" s="251"/>
      <c r="BE58" s="249"/>
      <c r="BF58" s="249"/>
      <c r="BG58" s="250"/>
      <c r="BH58" s="251"/>
      <c r="BI58" s="249"/>
      <c r="BJ58" s="249"/>
      <c r="BK58" s="250"/>
      <c r="BL58" s="251"/>
      <c r="BM58" s="249"/>
      <c r="BN58" s="249"/>
      <c r="BO58" s="250"/>
      <c r="BP58" s="251"/>
      <c r="BQ58" s="249"/>
      <c r="BR58" s="249"/>
      <c r="BS58" s="250"/>
      <c r="BT58" s="251"/>
      <c r="BU58" s="249"/>
      <c r="BV58" s="249"/>
      <c r="BW58" s="250"/>
      <c r="BX58" s="251"/>
      <c r="BY58" s="249"/>
      <c r="BZ58" s="249"/>
      <c r="CA58" s="250"/>
      <c r="CB58" s="251"/>
      <c r="CC58" s="249"/>
      <c r="CD58" s="249"/>
      <c r="CE58" s="250"/>
      <c r="CF58" s="435"/>
      <c r="CG58" s="435"/>
      <c r="CH58" s="435"/>
      <c r="CI58" s="435"/>
      <c r="CJ58" s="435"/>
      <c r="CK58" s="435"/>
      <c r="CL58" s="435"/>
      <c r="CM58" s="435"/>
      <c r="CN58" s="436">
        <f t="shared" si="3"/>
        <v>0</v>
      </c>
      <c r="CO58" s="436"/>
      <c r="CP58" s="436"/>
      <c r="CQ58" s="436"/>
      <c r="CR58" s="436"/>
      <c r="CS58" s="436"/>
    </row>
    <row r="59" spans="1:97" customFormat="1" ht="15.75" hidden="1" customHeight="1" x14ac:dyDescent="0.35">
      <c r="A59" s="212">
        <v>1.1111111111111112E-2</v>
      </c>
      <c r="B59" s="95">
        <f t="shared" si="2"/>
        <v>0.29166666666925367</v>
      </c>
      <c r="C59" s="214" t="str">
        <f>IF(ISNA(VLOOKUP(D59,[2]listing!$A$1:$E$80,4,FALSE)),"NN",VLOOKUP(D59,[2]listing!$A$1:$E$80,4,FALSE))</f>
        <v>NN</v>
      </c>
      <c r="D59" s="305"/>
      <c r="E59" s="300">
        <v>36526.625</v>
      </c>
      <c r="F59" s="298">
        <v>36526.947222222225</v>
      </c>
      <c r="G59" s="299">
        <v>4.1666666666666664E-2</v>
      </c>
      <c r="H59" s="222" t="str" cm="1">
        <f t="array" ref="H59">IF(SUMPRODUCT(--ISNUMBER(SEARCH(BOUTIQUES,D59))) &gt;0, "XC",IF(ISNUMBER(SEARCH("pool",D59)),"P",IF(ISNUMBER(SEARCH("int",D59)),"I",IF(ISNUMBER(SEARCH("HAP",$G$1))," "))))</f>
        <v xml:space="preserve"> </v>
      </c>
      <c r="I59" s="248"/>
      <c r="J59" s="249"/>
      <c r="K59" s="250"/>
      <c r="L59" s="251"/>
      <c r="M59" s="249"/>
      <c r="N59" s="249"/>
      <c r="O59" s="250"/>
      <c r="P59" s="251"/>
      <c r="Q59" s="249"/>
      <c r="R59" s="249"/>
      <c r="S59" s="250"/>
      <c r="T59" s="251"/>
      <c r="U59" s="249"/>
      <c r="V59" s="249"/>
      <c r="W59" s="250"/>
      <c r="X59" s="251"/>
      <c r="Y59" s="249"/>
      <c r="Z59" s="249"/>
      <c r="AA59" s="250"/>
      <c r="AB59" s="251"/>
      <c r="AC59" s="249"/>
      <c r="AD59" s="249"/>
      <c r="AE59" s="250"/>
      <c r="AF59" s="251"/>
      <c r="AG59" s="249"/>
      <c r="AH59" s="249"/>
      <c r="AI59" s="250"/>
      <c r="AJ59" s="251"/>
      <c r="AK59" s="249"/>
      <c r="AL59" s="249"/>
      <c r="AM59" s="250"/>
      <c r="AN59" s="251"/>
      <c r="AO59" s="249"/>
      <c r="AP59" s="249"/>
      <c r="AQ59" s="250"/>
      <c r="AR59" s="251"/>
      <c r="AS59" s="249"/>
      <c r="AT59" s="249"/>
      <c r="AU59" s="250"/>
      <c r="AV59" s="251"/>
      <c r="AW59" s="249"/>
      <c r="AX59" s="249"/>
      <c r="AY59" s="250"/>
      <c r="AZ59" s="251"/>
      <c r="BA59" s="249"/>
      <c r="BB59" s="249"/>
      <c r="BC59" s="250"/>
      <c r="BD59" s="251"/>
      <c r="BE59" s="249"/>
      <c r="BF59" s="249"/>
      <c r="BG59" s="250"/>
      <c r="BH59" s="251"/>
      <c r="BI59" s="249"/>
      <c r="BJ59" s="249"/>
      <c r="BK59" s="250"/>
      <c r="BL59" s="251"/>
      <c r="BM59" s="249"/>
      <c r="BN59" s="249"/>
      <c r="BO59" s="250"/>
      <c r="BP59" s="251"/>
      <c r="BQ59" s="249"/>
      <c r="BR59" s="249"/>
      <c r="BS59" s="250"/>
      <c r="BT59" s="251"/>
      <c r="BU59" s="249"/>
      <c r="BV59" s="249"/>
      <c r="BW59" s="250"/>
      <c r="BX59" s="251"/>
      <c r="BY59" s="249"/>
      <c r="BZ59" s="249"/>
      <c r="CA59" s="250"/>
      <c r="CB59" s="251"/>
      <c r="CC59" s="249"/>
      <c r="CD59" s="249"/>
      <c r="CE59" s="250"/>
      <c r="CF59" s="435"/>
      <c r="CG59" s="435"/>
      <c r="CH59" s="435"/>
      <c r="CI59" s="435"/>
      <c r="CJ59" s="435"/>
      <c r="CK59" s="435"/>
      <c r="CL59" s="435"/>
      <c r="CM59" s="435"/>
      <c r="CN59" s="436">
        <f t="shared" si="3"/>
        <v>0</v>
      </c>
      <c r="CO59" s="436"/>
      <c r="CP59" s="436"/>
      <c r="CQ59" s="436"/>
      <c r="CR59" s="436"/>
      <c r="CS59" s="436"/>
    </row>
    <row r="60" spans="1:97" customFormat="1" ht="15" hidden="1" thickBot="1" x14ac:dyDescent="0.4">
      <c r="A60" s="212">
        <v>1.1111111111111112E-2</v>
      </c>
      <c r="B60" s="95">
        <f t="shared" si="2"/>
        <v>0.29166666666925367</v>
      </c>
      <c r="C60" s="215" t="str">
        <f>IF(ISNA(VLOOKUP(D60,[2]listing!$A$1:$E$80,4,FALSE)),"NN",VLOOKUP(D60,[2]listing!$A$1:$E$80,4,FALSE))</f>
        <v>NN</v>
      </c>
      <c r="D60" s="306"/>
      <c r="E60" s="300">
        <v>36526.625</v>
      </c>
      <c r="F60" s="298">
        <v>36526.947222222225</v>
      </c>
      <c r="G60" s="299">
        <v>4.1666666666666664E-2</v>
      </c>
      <c r="H60" s="222" t="str" cm="1">
        <f t="array" ref="H60">IF(SUMPRODUCT(--ISNUMBER(SEARCH(BOUTIQUES,D60))) &gt;0, "XC",IF(ISNUMBER(SEARCH("pool",D60)),"P",IF(ISNUMBER(SEARCH("int",D60)),"I",IF(ISNUMBER(SEARCH("HAP",$G$1))," "))))</f>
        <v xml:space="preserve"> </v>
      </c>
      <c r="I60" s="253"/>
      <c r="J60" s="164"/>
      <c r="K60" s="155"/>
      <c r="L60" s="163"/>
      <c r="M60" s="164"/>
      <c r="N60" s="164"/>
      <c r="O60" s="155"/>
      <c r="P60" s="163"/>
      <c r="Q60" s="164"/>
      <c r="R60" s="164"/>
      <c r="S60" s="155"/>
      <c r="T60" s="163"/>
      <c r="U60" s="164"/>
      <c r="V60" s="164"/>
      <c r="W60" s="155"/>
      <c r="X60" s="163"/>
      <c r="Y60" s="164"/>
      <c r="Z60" s="164"/>
      <c r="AA60" s="155"/>
      <c r="AB60" s="163"/>
      <c r="AC60" s="164"/>
      <c r="AD60" s="164"/>
      <c r="AE60" s="155"/>
      <c r="AF60" s="163"/>
      <c r="AG60" s="164"/>
      <c r="AH60" s="164"/>
      <c r="AI60" s="155"/>
      <c r="AJ60" s="163"/>
      <c r="AK60" s="164"/>
      <c r="AL60" s="164"/>
      <c r="AM60" s="155"/>
      <c r="AN60" s="163"/>
      <c r="AO60" s="164"/>
      <c r="AP60" s="164"/>
      <c r="AQ60" s="155"/>
      <c r="AR60" s="163"/>
      <c r="AS60" s="164"/>
      <c r="AT60" s="164"/>
      <c r="AU60" s="155"/>
      <c r="AV60" s="163"/>
      <c r="AW60" s="164"/>
      <c r="AX60" s="164"/>
      <c r="AY60" s="155"/>
      <c r="AZ60" s="163"/>
      <c r="BA60" s="164"/>
      <c r="BB60" s="164"/>
      <c r="BC60" s="155"/>
      <c r="BD60" s="163"/>
      <c r="BE60" s="164"/>
      <c r="BF60" s="164"/>
      <c r="BG60" s="155"/>
      <c r="BH60" s="163"/>
      <c r="BI60" s="164"/>
      <c r="BJ60" s="164"/>
      <c r="BK60" s="155"/>
      <c r="BL60" s="163"/>
      <c r="BM60" s="164"/>
      <c r="BN60" s="164"/>
      <c r="BO60" s="155"/>
      <c r="BP60" s="163"/>
      <c r="BQ60" s="164"/>
      <c r="BR60" s="164"/>
      <c r="BS60" s="155"/>
      <c r="BT60" s="163"/>
      <c r="BU60" s="164"/>
      <c r="BV60" s="164"/>
      <c r="BW60" s="155"/>
      <c r="BX60" s="163"/>
      <c r="BY60" s="164"/>
      <c r="BZ60" s="164"/>
      <c r="CA60" s="155"/>
      <c r="CB60" s="163"/>
      <c r="CC60" s="164"/>
      <c r="CD60" s="164"/>
      <c r="CE60" s="155"/>
      <c r="CF60" s="437"/>
      <c r="CG60" s="437"/>
      <c r="CH60" s="437"/>
      <c r="CI60" s="437"/>
      <c r="CJ60" s="437"/>
      <c r="CK60" s="437"/>
      <c r="CL60" s="437"/>
      <c r="CM60" s="437"/>
      <c r="CN60" s="438">
        <f t="shared" si="3"/>
        <v>0</v>
      </c>
      <c r="CO60" s="438"/>
      <c r="CP60" s="438"/>
      <c r="CQ60" s="438"/>
      <c r="CR60" s="438"/>
      <c r="CS60" s="438"/>
    </row>
    <row r="61" spans="1:97" customFormat="1" ht="19" customHeight="1" thickBot="1" x14ac:dyDescent="0.4">
      <c r="A61" s="212"/>
      <c r="B61" s="86"/>
      <c r="C61" s="178"/>
      <c r="D61" s="310"/>
      <c r="E61" s="310"/>
      <c r="F61" s="310"/>
      <c r="G61" s="310"/>
      <c r="H61" s="52"/>
      <c r="I61" s="52"/>
      <c r="J61" s="52"/>
      <c r="K61" s="52"/>
      <c r="L61" s="52"/>
      <c r="M61" s="52"/>
      <c r="N61" s="52"/>
      <c r="O61" s="52"/>
      <c r="P61" s="52"/>
      <c r="Q61" s="52"/>
      <c r="R61" s="52"/>
      <c r="S61" s="52"/>
      <c r="T61" s="52"/>
      <c r="U61" s="52"/>
      <c r="V61" s="52"/>
      <c r="W61" s="52"/>
      <c r="X61" s="52"/>
      <c r="Y61" s="52"/>
      <c r="Z61" s="52"/>
      <c r="AA61" s="52"/>
      <c r="AB61" s="52"/>
      <c r="AC61" s="52"/>
      <c r="AD61" s="52"/>
      <c r="AE61" s="52"/>
      <c r="AF61" s="52"/>
      <c r="AG61" s="52"/>
      <c r="AH61" s="52"/>
      <c r="AI61" s="52"/>
      <c r="AJ61" s="52"/>
      <c r="AK61" s="52"/>
      <c r="AL61" s="52"/>
      <c r="AM61" s="52"/>
      <c r="AN61" s="52"/>
      <c r="AO61" s="52"/>
      <c r="AP61" s="52"/>
      <c r="AQ61" s="52"/>
      <c r="AR61" s="52"/>
      <c r="AS61" s="52"/>
      <c r="AT61" s="52"/>
      <c r="AU61" s="52"/>
      <c r="AV61" s="52"/>
      <c r="AW61" s="52"/>
      <c r="AX61" s="52"/>
      <c r="AY61" s="52"/>
      <c r="AZ61" s="52"/>
      <c r="BA61" s="52"/>
      <c r="BB61" s="52"/>
      <c r="BC61" s="52"/>
      <c r="BD61" s="52"/>
      <c r="BE61" s="52"/>
      <c r="BF61" s="52"/>
      <c r="BG61" s="52"/>
      <c r="BH61" s="52"/>
      <c r="BI61" s="52"/>
      <c r="BJ61" s="52"/>
      <c r="BK61" s="52"/>
      <c r="BL61" s="52"/>
      <c r="BM61" s="52"/>
      <c r="BN61" s="52"/>
      <c r="BO61" s="52"/>
      <c r="BP61" s="52"/>
      <c r="BQ61" s="52"/>
      <c r="BR61" s="52"/>
      <c r="BS61" s="52"/>
      <c r="BT61" s="52"/>
      <c r="BU61" s="52"/>
      <c r="BV61" s="52"/>
      <c r="BW61" s="52"/>
      <c r="BX61" s="52"/>
      <c r="BY61" s="52"/>
      <c r="BZ61" s="52"/>
      <c r="CA61" s="52"/>
      <c r="CB61" s="52"/>
      <c r="CC61" s="52"/>
      <c r="CD61" s="52"/>
      <c r="CE61" s="52"/>
      <c r="CF61" s="439" t="s">
        <v>111</v>
      </c>
      <c r="CG61" s="440"/>
      <c r="CH61" s="440"/>
      <c r="CI61" s="440"/>
      <c r="CJ61" s="440"/>
      <c r="CK61" s="440"/>
      <c r="CL61" s="440"/>
      <c r="CM61" s="441"/>
      <c r="CN61" s="442"/>
      <c r="CO61" s="442"/>
      <c r="CP61" s="442"/>
      <c r="CQ61" s="442"/>
      <c r="CR61" s="442"/>
      <c r="CS61" s="442"/>
    </row>
    <row r="62" spans="1:97" customFormat="1" ht="15.75" customHeight="1" thickBot="1" x14ac:dyDescent="0.4">
      <c r="A62" s="212"/>
      <c r="B62" s="86"/>
      <c r="C62" s="178"/>
      <c r="D62" s="351" t="s">
        <v>2</v>
      </c>
      <c r="E62" s="433" t="s">
        <v>59</v>
      </c>
      <c r="F62" s="434"/>
      <c r="G62" s="352" t="s">
        <v>58</v>
      </c>
      <c r="H62" s="397" t="s">
        <v>3</v>
      </c>
      <c r="I62" s="398"/>
      <c r="J62" s="398"/>
      <c r="K62" s="399"/>
      <c r="L62" s="397" t="s">
        <v>4</v>
      </c>
      <c r="M62" s="398"/>
      <c r="N62" s="398"/>
      <c r="O62" s="399"/>
      <c r="P62" s="397" t="s">
        <v>5</v>
      </c>
      <c r="Q62" s="398"/>
      <c r="R62" s="398"/>
      <c r="S62" s="399"/>
      <c r="T62" s="397" t="s">
        <v>6</v>
      </c>
      <c r="U62" s="398"/>
      <c r="V62" s="398"/>
      <c r="W62" s="399"/>
      <c r="X62" s="397" t="s">
        <v>7</v>
      </c>
      <c r="Y62" s="398"/>
      <c r="Z62" s="398"/>
      <c r="AA62" s="399"/>
      <c r="AB62" s="397" t="s">
        <v>8</v>
      </c>
      <c r="AC62" s="398"/>
      <c r="AD62" s="398"/>
      <c r="AE62" s="399"/>
      <c r="AF62" s="397" t="s">
        <v>9</v>
      </c>
      <c r="AG62" s="398"/>
      <c r="AH62" s="398"/>
      <c r="AI62" s="399"/>
      <c r="AJ62" s="397" t="s">
        <v>10</v>
      </c>
      <c r="AK62" s="398"/>
      <c r="AL62" s="398"/>
      <c r="AM62" s="399"/>
      <c r="AN62" s="397" t="s">
        <v>11</v>
      </c>
      <c r="AO62" s="398"/>
      <c r="AP62" s="398"/>
      <c r="AQ62" s="399"/>
      <c r="AR62" s="397" t="s">
        <v>12</v>
      </c>
      <c r="AS62" s="398"/>
      <c r="AT62" s="398"/>
      <c r="AU62" s="399"/>
      <c r="AV62" s="397" t="s">
        <v>13</v>
      </c>
      <c r="AW62" s="398"/>
      <c r="AX62" s="398"/>
      <c r="AY62" s="399"/>
      <c r="AZ62" s="397" t="s">
        <v>14</v>
      </c>
      <c r="BA62" s="398"/>
      <c r="BB62" s="398"/>
      <c r="BC62" s="399"/>
      <c r="BD62" s="397" t="s">
        <v>15</v>
      </c>
      <c r="BE62" s="398"/>
      <c r="BF62" s="398"/>
      <c r="BG62" s="399"/>
      <c r="BH62" s="397" t="s">
        <v>16</v>
      </c>
      <c r="BI62" s="398"/>
      <c r="BJ62" s="398"/>
      <c r="BK62" s="399"/>
      <c r="BL62" s="397" t="s">
        <v>17</v>
      </c>
      <c r="BM62" s="398"/>
      <c r="BN62" s="398"/>
      <c r="BO62" s="399"/>
      <c r="BP62" s="397" t="s">
        <v>18</v>
      </c>
      <c r="BQ62" s="398"/>
      <c r="BR62" s="398"/>
      <c r="BS62" s="399"/>
      <c r="BT62" s="397" t="s">
        <v>19</v>
      </c>
      <c r="BU62" s="398"/>
      <c r="BV62" s="398"/>
      <c r="BW62" s="399"/>
      <c r="BX62" s="397" t="s">
        <v>20</v>
      </c>
      <c r="BY62" s="398"/>
      <c r="BZ62" s="398"/>
      <c r="CA62" s="399"/>
      <c r="CB62" s="397" t="s">
        <v>21</v>
      </c>
      <c r="CC62" s="398"/>
      <c r="CD62" s="398"/>
      <c r="CE62" s="399"/>
      <c r="CF62" s="425" t="s">
        <v>22</v>
      </c>
      <c r="CG62" s="426"/>
      <c r="CH62" s="426"/>
      <c r="CI62" s="427"/>
      <c r="CJ62" s="425" t="s">
        <v>23</v>
      </c>
      <c r="CK62" s="426"/>
      <c r="CL62" s="426"/>
      <c r="CM62" s="427"/>
      <c r="CN62" s="428"/>
      <c r="CO62" s="429"/>
      <c r="CP62" s="429"/>
      <c r="CQ62" s="429"/>
      <c r="CR62" s="429"/>
      <c r="CS62" s="429"/>
    </row>
    <row r="63" spans="1:97" customFormat="1" ht="15.75" customHeight="1" x14ac:dyDescent="0.35">
      <c r="A63" s="212">
        <v>1.1111111111111112E-2</v>
      </c>
      <c r="B63" s="179">
        <f>SUM(F63-E63)-G63+A63</f>
        <v>0.29166666666197771</v>
      </c>
      <c r="C63" s="207"/>
      <c r="D63" s="290"/>
      <c r="E63" s="291">
        <v>36526.318055555559</v>
      </c>
      <c r="F63" s="292">
        <v>36526.640277777777</v>
      </c>
      <c r="G63" s="293">
        <v>4.1666666666666664E-2</v>
      </c>
      <c r="H63" s="254" t="s">
        <v>29</v>
      </c>
      <c r="I63" s="255" t="s">
        <v>29</v>
      </c>
      <c r="J63" s="255" t="s">
        <v>29</v>
      </c>
      <c r="K63" s="256" t="s">
        <v>29</v>
      </c>
      <c r="L63" s="254" t="s">
        <v>29</v>
      </c>
      <c r="M63" s="255" t="s">
        <v>29</v>
      </c>
      <c r="N63" s="255" t="s">
        <v>29</v>
      </c>
      <c r="O63" s="256" t="s">
        <v>29</v>
      </c>
      <c r="P63" s="254" t="s">
        <v>24</v>
      </c>
      <c r="Q63" s="255" t="s">
        <v>29</v>
      </c>
      <c r="R63" s="255" t="s">
        <v>29</v>
      </c>
      <c r="S63" s="256" t="s">
        <v>29</v>
      </c>
      <c r="T63" s="254" t="s">
        <v>29</v>
      </c>
      <c r="U63" s="255" t="s">
        <v>29</v>
      </c>
      <c r="V63" s="255" t="s">
        <v>29</v>
      </c>
      <c r="W63" s="257" t="s">
        <v>29</v>
      </c>
      <c r="X63" s="258" t="s">
        <v>25</v>
      </c>
      <c r="Y63" s="255" t="s">
        <v>25</v>
      </c>
      <c r="Z63" s="255" t="s">
        <v>25</v>
      </c>
      <c r="AA63" s="256" t="s">
        <v>26</v>
      </c>
      <c r="AB63" s="254" t="s">
        <v>30</v>
      </c>
      <c r="AC63" s="255" t="s">
        <v>30</v>
      </c>
      <c r="AD63" s="255" t="s">
        <v>30</v>
      </c>
      <c r="AE63" s="256" t="s">
        <v>30</v>
      </c>
      <c r="AF63" s="254" t="s">
        <v>30</v>
      </c>
      <c r="AG63" s="255" t="s">
        <v>30</v>
      </c>
      <c r="AH63" s="255" t="s">
        <v>30</v>
      </c>
      <c r="AI63" s="256" t="s">
        <v>30</v>
      </c>
      <c r="AJ63" s="254" t="s">
        <v>30</v>
      </c>
      <c r="AK63" s="255" t="s">
        <v>30</v>
      </c>
      <c r="AL63" s="255" t="s">
        <v>30</v>
      </c>
      <c r="AM63" s="256" t="s">
        <v>30</v>
      </c>
      <c r="AN63" s="254" t="s">
        <v>30</v>
      </c>
      <c r="AO63" s="255" t="s">
        <v>82</v>
      </c>
      <c r="AP63" s="255"/>
      <c r="AQ63" s="259"/>
      <c r="AR63" s="254"/>
      <c r="AS63" s="255"/>
      <c r="AT63" s="255"/>
      <c r="AU63" s="256"/>
      <c r="AV63" s="260"/>
      <c r="AW63" s="255"/>
      <c r="AX63" s="255"/>
      <c r="AY63" s="256"/>
      <c r="AZ63" s="254"/>
      <c r="BA63" s="255"/>
      <c r="BB63" s="255"/>
      <c r="BC63" s="256"/>
      <c r="BD63" s="260"/>
      <c r="BE63" s="255"/>
      <c r="BF63" s="255"/>
      <c r="BG63" s="259"/>
      <c r="BH63" s="254"/>
      <c r="BI63" s="255"/>
      <c r="BJ63" s="255"/>
      <c r="BK63" s="256"/>
      <c r="BL63" s="254"/>
      <c r="BM63" s="255"/>
      <c r="BN63" s="255"/>
      <c r="BO63" s="256"/>
      <c r="BP63" s="254"/>
      <c r="BQ63" s="255"/>
      <c r="BR63" s="255"/>
      <c r="BS63" s="256"/>
      <c r="BT63" s="254"/>
      <c r="BU63" s="255"/>
      <c r="BV63" s="255"/>
      <c r="BW63" s="256"/>
      <c r="BX63" s="254"/>
      <c r="BY63" s="255"/>
      <c r="BZ63" s="255"/>
      <c r="CA63" s="256"/>
      <c r="CB63" s="254"/>
      <c r="CC63" s="255"/>
      <c r="CD63" s="255"/>
      <c r="CE63" s="256"/>
      <c r="CF63" s="416"/>
      <c r="CG63" s="417"/>
      <c r="CH63" s="417"/>
      <c r="CI63" s="418"/>
      <c r="CJ63" s="416"/>
      <c r="CK63" s="417"/>
      <c r="CL63" s="417"/>
      <c r="CM63" s="418"/>
      <c r="CN63" s="419">
        <f>D63</f>
        <v>0</v>
      </c>
      <c r="CO63" s="420"/>
      <c r="CP63" s="420"/>
      <c r="CQ63" s="420"/>
      <c r="CR63" s="420"/>
      <c r="CS63" s="421"/>
    </row>
    <row r="64" spans="1:97" customFormat="1" ht="15.75" customHeight="1" x14ac:dyDescent="0.35">
      <c r="A64" s="212">
        <v>1.1111111111111112E-2</v>
      </c>
      <c r="B64" s="96">
        <f>SUM(F64-E64)-G64+A64</f>
        <v>0.29166666666925367</v>
      </c>
      <c r="C64" s="208"/>
      <c r="D64" s="245"/>
      <c r="E64" s="302">
        <v>36526.490277777775</v>
      </c>
      <c r="F64" s="298">
        <v>36526.8125</v>
      </c>
      <c r="G64" s="311">
        <v>4.1666666666666664E-2</v>
      </c>
      <c r="H64" s="261"/>
      <c r="I64" s="262"/>
      <c r="J64" s="262"/>
      <c r="K64" s="263"/>
      <c r="L64" s="261"/>
      <c r="M64" s="262"/>
      <c r="N64" s="262"/>
      <c r="O64" s="263"/>
      <c r="P64" s="261"/>
      <c r="Q64" s="262"/>
      <c r="R64" s="262"/>
      <c r="S64" s="263"/>
      <c r="T64" s="261"/>
      <c r="U64" s="262"/>
      <c r="V64" s="262" t="s">
        <v>83</v>
      </c>
      <c r="W64" s="264" t="s">
        <v>26</v>
      </c>
      <c r="X64" s="265" t="s">
        <v>29</v>
      </c>
      <c r="Y64" s="262" t="s">
        <v>29</v>
      </c>
      <c r="Z64" s="262" t="s">
        <v>29</v>
      </c>
      <c r="AA64" s="263" t="s">
        <v>29</v>
      </c>
      <c r="AB64" s="261" t="s">
        <v>29</v>
      </c>
      <c r="AC64" s="262" t="s">
        <v>29</v>
      </c>
      <c r="AD64" s="262" t="s">
        <v>29</v>
      </c>
      <c r="AE64" s="263" t="s">
        <v>29</v>
      </c>
      <c r="AF64" s="261" t="s">
        <v>30</v>
      </c>
      <c r="AG64" s="262" t="s">
        <v>30</v>
      </c>
      <c r="AH64" s="262" t="s">
        <v>30</v>
      </c>
      <c r="AI64" s="266" t="s">
        <v>30</v>
      </c>
      <c r="AJ64" s="267" t="s">
        <v>25</v>
      </c>
      <c r="AK64" s="262" t="s">
        <v>25</v>
      </c>
      <c r="AL64" s="262" t="s">
        <v>25</v>
      </c>
      <c r="AM64" s="263" t="s">
        <v>26</v>
      </c>
      <c r="AN64" s="261" t="s">
        <v>30</v>
      </c>
      <c r="AO64" s="262" t="s">
        <v>30</v>
      </c>
      <c r="AP64" s="262" t="s">
        <v>30</v>
      </c>
      <c r="AQ64" s="266" t="s">
        <v>30</v>
      </c>
      <c r="AR64" s="261" t="s">
        <v>29</v>
      </c>
      <c r="AS64" s="262" t="s">
        <v>29</v>
      </c>
      <c r="AT64" s="262" t="s">
        <v>29</v>
      </c>
      <c r="AU64" s="263" t="s">
        <v>29</v>
      </c>
      <c r="AV64" s="261" t="s">
        <v>29</v>
      </c>
      <c r="AW64" s="262" t="s">
        <v>29</v>
      </c>
      <c r="AX64" s="262" t="s">
        <v>29</v>
      </c>
      <c r="AY64" s="263" t="s">
        <v>29</v>
      </c>
      <c r="AZ64" s="261" t="s">
        <v>30</v>
      </c>
      <c r="BA64" s="262" t="s">
        <v>24</v>
      </c>
      <c r="BB64" s="262" t="s">
        <v>82</v>
      </c>
      <c r="BC64" s="263"/>
      <c r="BD64" s="261"/>
      <c r="BE64" s="262"/>
      <c r="BF64" s="262"/>
      <c r="BG64" s="263"/>
      <c r="BH64" s="261"/>
      <c r="BI64" s="262"/>
      <c r="BJ64" s="262"/>
      <c r="BK64" s="263"/>
      <c r="BL64" s="261"/>
      <c r="BM64" s="262"/>
      <c r="BN64" s="262"/>
      <c r="BO64" s="263"/>
      <c r="BP64" s="261"/>
      <c r="BQ64" s="262"/>
      <c r="BR64" s="262"/>
      <c r="BS64" s="263"/>
      <c r="BT64" s="261"/>
      <c r="BU64" s="262"/>
      <c r="BV64" s="262"/>
      <c r="BW64" s="263"/>
      <c r="BX64" s="261"/>
      <c r="BY64" s="262"/>
      <c r="BZ64" s="262"/>
      <c r="CA64" s="263"/>
      <c r="CB64" s="261"/>
      <c r="CC64" s="262"/>
      <c r="CD64" s="262"/>
      <c r="CE64" s="263"/>
      <c r="CF64" s="416"/>
      <c r="CG64" s="417"/>
      <c r="CH64" s="417"/>
      <c r="CI64" s="418"/>
      <c r="CJ64" s="416"/>
      <c r="CK64" s="417"/>
      <c r="CL64" s="417"/>
      <c r="CM64" s="418"/>
      <c r="CN64" s="422">
        <f>D64</f>
        <v>0</v>
      </c>
      <c r="CO64" s="423"/>
      <c r="CP64" s="423"/>
      <c r="CQ64" s="423"/>
      <c r="CR64" s="423"/>
      <c r="CS64" s="424"/>
    </row>
    <row r="65" spans="1:97" customFormat="1" ht="15.75" customHeight="1" x14ac:dyDescent="0.35">
      <c r="A65" s="212">
        <v>1.1111111111111112E-2</v>
      </c>
      <c r="B65" s="96">
        <f>SUM(F65-E65)-G65+A65</f>
        <v>0.33333333333349502</v>
      </c>
      <c r="C65" s="208"/>
      <c r="D65" s="245"/>
      <c r="E65" s="302">
        <v>36526.541666666664</v>
      </c>
      <c r="F65" s="298">
        <v>36526.905555555553</v>
      </c>
      <c r="G65" s="311">
        <v>4.1666666666666664E-2</v>
      </c>
      <c r="H65" s="261"/>
      <c r="I65" s="262"/>
      <c r="J65" s="262"/>
      <c r="K65" s="263"/>
      <c r="L65" s="261"/>
      <c r="M65" s="262"/>
      <c r="N65" s="262"/>
      <c r="O65" s="263"/>
      <c r="P65" s="261"/>
      <c r="Q65" s="262"/>
      <c r="R65" s="262"/>
      <c r="S65" s="263"/>
      <c r="T65" s="261"/>
      <c r="U65" s="262"/>
      <c r="V65" s="262"/>
      <c r="W65" s="263"/>
      <c r="X65" s="261"/>
      <c r="Y65" s="262"/>
      <c r="Z65" s="262"/>
      <c r="AA65" s="263" t="s">
        <v>83</v>
      </c>
      <c r="AB65" s="261" t="s">
        <v>29</v>
      </c>
      <c r="AC65" s="262" t="s">
        <v>29</v>
      </c>
      <c r="AD65" s="262" t="s">
        <v>29</v>
      </c>
      <c r="AE65" s="263" t="s">
        <v>29</v>
      </c>
      <c r="AF65" s="261" t="s">
        <v>29</v>
      </c>
      <c r="AG65" s="262" t="s">
        <v>29</v>
      </c>
      <c r="AH65" s="262" t="s">
        <v>29</v>
      </c>
      <c r="AI65" s="263" t="s">
        <v>29</v>
      </c>
      <c r="AJ65" s="261" t="s">
        <v>29</v>
      </c>
      <c r="AK65" s="262" t="s">
        <v>29</v>
      </c>
      <c r="AL65" s="262" t="s">
        <v>29</v>
      </c>
      <c r="AM65" s="263" t="s">
        <v>29</v>
      </c>
      <c r="AN65" s="261" t="s">
        <v>29</v>
      </c>
      <c r="AO65" s="262" t="s">
        <v>29</v>
      </c>
      <c r="AP65" s="262" t="s">
        <v>29</v>
      </c>
      <c r="AQ65" s="263" t="s">
        <v>29</v>
      </c>
      <c r="AR65" s="267" t="s">
        <v>25</v>
      </c>
      <c r="AS65" s="262" t="s">
        <v>25</v>
      </c>
      <c r="AT65" s="262" t="s">
        <v>25</v>
      </c>
      <c r="AU65" s="268" t="s">
        <v>26</v>
      </c>
      <c r="AV65" s="261" t="s">
        <v>30</v>
      </c>
      <c r="AW65" s="262" t="s">
        <v>30</v>
      </c>
      <c r="AX65" s="262" t="s">
        <v>30</v>
      </c>
      <c r="AY65" s="266" t="s">
        <v>30</v>
      </c>
      <c r="AZ65" s="261" t="s">
        <v>30</v>
      </c>
      <c r="BA65" s="262" t="s">
        <v>30</v>
      </c>
      <c r="BB65" s="262" t="s">
        <v>30</v>
      </c>
      <c r="BC65" s="263" t="s">
        <v>30</v>
      </c>
      <c r="BD65" s="261" t="s">
        <v>30</v>
      </c>
      <c r="BE65" s="262" t="s">
        <v>30</v>
      </c>
      <c r="BF65" s="262" t="s">
        <v>30</v>
      </c>
      <c r="BG65" s="263" t="s">
        <v>30</v>
      </c>
      <c r="BH65" s="261" t="s">
        <v>30</v>
      </c>
      <c r="BI65" s="262" t="s">
        <v>30</v>
      </c>
      <c r="BJ65" s="262" t="s">
        <v>30</v>
      </c>
      <c r="BK65" s="137" t="s">
        <v>82</v>
      </c>
      <c r="BL65" s="261"/>
      <c r="BM65" s="262"/>
      <c r="BN65" s="262"/>
      <c r="BO65" s="263"/>
      <c r="BP65" s="261"/>
      <c r="BQ65" s="262"/>
      <c r="BR65" s="262"/>
      <c r="BS65" s="263"/>
      <c r="BT65" s="261"/>
      <c r="BU65" s="262"/>
      <c r="BV65" s="262"/>
      <c r="BW65" s="263"/>
      <c r="BX65" s="261"/>
      <c r="BY65" s="262"/>
      <c r="BZ65" s="262"/>
      <c r="CA65" s="263"/>
      <c r="CB65" s="261"/>
      <c r="CC65" s="262"/>
      <c r="CD65" s="262"/>
      <c r="CE65" s="263"/>
      <c r="CF65" s="416"/>
      <c r="CG65" s="417"/>
      <c r="CH65" s="417"/>
      <c r="CI65" s="418"/>
      <c r="CJ65" s="430"/>
      <c r="CK65" s="431"/>
      <c r="CL65" s="431"/>
      <c r="CM65" s="432"/>
      <c r="CN65" s="422">
        <f>D65</f>
        <v>0</v>
      </c>
      <c r="CO65" s="423"/>
      <c r="CP65" s="423"/>
      <c r="CQ65" s="423"/>
      <c r="CR65" s="423"/>
      <c r="CS65" s="424"/>
    </row>
    <row r="66" spans="1:97" ht="15.75" customHeight="1" thickBot="1" x14ac:dyDescent="0.4">
      <c r="A66" s="212">
        <v>1.1111111111111112E-2</v>
      </c>
      <c r="B66" s="110">
        <f>SUM(F66-E66)-G66+A66</f>
        <v>0.29166666666925367</v>
      </c>
      <c r="C66" s="209"/>
      <c r="D66" s="306"/>
      <c r="E66" s="307">
        <v>36526.625</v>
      </c>
      <c r="F66" s="308">
        <v>36526.947222222225</v>
      </c>
      <c r="G66" s="309">
        <v>4.1666666666666664E-2</v>
      </c>
      <c r="H66" s="163"/>
      <c r="I66" s="164"/>
      <c r="J66" s="164"/>
      <c r="K66" s="155"/>
      <c r="L66" s="163"/>
      <c r="M66" s="164"/>
      <c r="N66" s="164"/>
      <c r="O66" s="155"/>
      <c r="P66" s="163"/>
      <c r="Q66" s="164"/>
      <c r="R66" s="164"/>
      <c r="S66" s="155"/>
      <c r="T66" s="163"/>
      <c r="U66" s="164"/>
      <c r="V66" s="164"/>
      <c r="W66" s="155"/>
      <c r="X66" s="163"/>
      <c r="Y66" s="164"/>
      <c r="Z66" s="164"/>
      <c r="AA66" s="155"/>
      <c r="AB66" s="163"/>
      <c r="AC66" s="164"/>
      <c r="AD66" s="164"/>
      <c r="AE66" s="155"/>
      <c r="AF66" s="269"/>
      <c r="AG66" s="270"/>
      <c r="AH66" s="270"/>
      <c r="AI66" s="271" t="s">
        <v>83</v>
      </c>
      <c r="AJ66" s="269" t="s">
        <v>30</v>
      </c>
      <c r="AK66" s="270" t="s">
        <v>30</v>
      </c>
      <c r="AL66" s="270" t="s">
        <v>30</v>
      </c>
      <c r="AM66" s="271" t="s">
        <v>30</v>
      </c>
      <c r="AN66" s="269" t="s">
        <v>30</v>
      </c>
      <c r="AO66" s="270" t="s">
        <v>30</v>
      </c>
      <c r="AP66" s="270" t="s">
        <v>30</v>
      </c>
      <c r="AQ66" s="271" t="s">
        <v>30</v>
      </c>
      <c r="AR66" s="269" t="s">
        <v>30</v>
      </c>
      <c r="AS66" s="270" t="s">
        <v>30</v>
      </c>
      <c r="AT66" s="270" t="s">
        <v>30</v>
      </c>
      <c r="AU66" s="272" t="s">
        <v>30</v>
      </c>
      <c r="AV66" s="273" t="s">
        <v>25</v>
      </c>
      <c r="AW66" s="270" t="s">
        <v>25</v>
      </c>
      <c r="AX66" s="270" t="s">
        <v>25</v>
      </c>
      <c r="AY66" s="274" t="s">
        <v>26</v>
      </c>
      <c r="AZ66" s="269" t="s">
        <v>29</v>
      </c>
      <c r="BA66" s="270" t="s">
        <v>29</v>
      </c>
      <c r="BB66" s="270" t="s">
        <v>29</v>
      </c>
      <c r="BC66" s="272" t="s">
        <v>29</v>
      </c>
      <c r="BD66" s="269" t="s">
        <v>29</v>
      </c>
      <c r="BE66" s="270" t="s">
        <v>29</v>
      </c>
      <c r="BF66" s="270" t="s">
        <v>29</v>
      </c>
      <c r="BG66" s="272" t="s">
        <v>29</v>
      </c>
      <c r="BH66" s="269" t="s">
        <v>29</v>
      </c>
      <c r="BI66" s="270" t="s">
        <v>29</v>
      </c>
      <c r="BJ66" s="270" t="s">
        <v>29</v>
      </c>
      <c r="BK66" s="272" t="s">
        <v>29</v>
      </c>
      <c r="BL66" s="269" t="s">
        <v>29</v>
      </c>
      <c r="BM66" s="270" t="s">
        <v>29</v>
      </c>
      <c r="BN66" s="270" t="s">
        <v>29</v>
      </c>
      <c r="BO66" s="155" t="s">
        <v>82</v>
      </c>
      <c r="BP66" s="163"/>
      <c r="BQ66" s="164"/>
      <c r="BR66" s="164"/>
      <c r="BS66" s="155"/>
      <c r="BT66" s="163"/>
      <c r="BU66" s="164"/>
      <c r="BV66" s="164"/>
      <c r="BW66" s="155"/>
      <c r="BX66" s="163"/>
      <c r="BY66" s="164"/>
      <c r="BZ66" s="164"/>
      <c r="CA66" s="155"/>
      <c r="CB66" s="269"/>
      <c r="CC66" s="270"/>
      <c r="CD66" s="270"/>
      <c r="CE66" s="271"/>
      <c r="CF66" s="410"/>
      <c r="CG66" s="411"/>
      <c r="CH66" s="411"/>
      <c r="CI66" s="412"/>
      <c r="CJ66" s="410"/>
      <c r="CK66" s="411"/>
      <c r="CL66" s="411"/>
      <c r="CM66" s="412"/>
      <c r="CN66" s="413">
        <f>D66</f>
        <v>0</v>
      </c>
      <c r="CO66" s="414"/>
      <c r="CP66" s="414"/>
      <c r="CQ66" s="414"/>
      <c r="CR66" s="414"/>
      <c r="CS66" s="415"/>
    </row>
    <row r="67" spans="1:97" ht="15" thickBot="1" x14ac:dyDescent="0.4"/>
    <row r="68" spans="1:97" ht="15" thickBot="1" x14ac:dyDescent="0.4">
      <c r="B68" s="94"/>
      <c r="D68" s="405" t="s">
        <v>32</v>
      </c>
      <c r="E68" s="406"/>
      <c r="F68" s="406"/>
      <c r="G68" s="407"/>
      <c r="I68" s="405" t="s">
        <v>31</v>
      </c>
      <c r="J68" s="406"/>
      <c r="K68" s="406"/>
      <c r="L68" s="406"/>
      <c r="M68" s="406"/>
      <c r="N68" s="406"/>
      <c r="O68" s="406"/>
      <c r="P68" s="406"/>
      <c r="Q68" s="406"/>
      <c r="R68" s="406"/>
      <c r="S68" s="406"/>
      <c r="T68" s="406"/>
      <c r="U68" s="406"/>
      <c r="V68" s="406"/>
      <c r="W68" s="406"/>
      <c r="X68" s="406"/>
      <c r="Y68" s="406"/>
      <c r="Z68" s="406"/>
      <c r="AA68" s="406"/>
      <c r="AB68" s="406"/>
      <c r="AC68" s="406"/>
      <c r="AD68" s="406"/>
      <c r="AE68" s="407"/>
      <c r="AG68" s="477" t="s">
        <v>67</v>
      </c>
      <c r="AH68" s="478"/>
      <c r="AI68" s="478"/>
      <c r="AJ68" s="478"/>
      <c r="AK68" s="478"/>
      <c r="AL68" s="478"/>
      <c r="AM68" s="478"/>
      <c r="AN68" s="478"/>
      <c r="AO68" s="478"/>
      <c r="AP68" s="478"/>
      <c r="AQ68" s="478"/>
      <c r="AR68" s="478"/>
      <c r="AS68" s="478"/>
      <c r="AT68" s="478"/>
      <c r="AU68" s="478"/>
      <c r="AV68" s="478"/>
      <c r="AW68" s="478"/>
      <c r="AX68" s="478"/>
      <c r="AY68" s="478"/>
      <c r="AZ68" s="478"/>
      <c r="BA68" s="478"/>
      <c r="BB68" s="478"/>
      <c r="BC68" s="478"/>
      <c r="BD68" s="478"/>
      <c r="BE68" s="478"/>
      <c r="BF68" s="478"/>
      <c r="BG68" s="478"/>
      <c r="BH68" s="478"/>
      <c r="BI68" s="478"/>
      <c r="BJ68" s="478"/>
      <c r="BK68" s="478"/>
      <c r="BL68" s="479"/>
    </row>
    <row r="69" spans="1:97" ht="15.75" customHeight="1" thickBot="1" x14ac:dyDescent="0.4">
      <c r="B69" s="94"/>
      <c r="D69" s="84"/>
      <c r="E69" s="80">
        <v>36526</v>
      </c>
      <c r="F69" s="81">
        <v>36527</v>
      </c>
      <c r="G69" s="82">
        <v>4.1666666666666664E-2</v>
      </c>
      <c r="I69" s="476"/>
      <c r="J69" s="401"/>
      <c r="K69" s="401"/>
      <c r="L69" s="401"/>
      <c r="M69" s="401"/>
      <c r="N69" s="401"/>
      <c r="O69" s="401"/>
      <c r="P69" s="401"/>
      <c r="Q69" s="401"/>
      <c r="R69" s="401"/>
      <c r="S69" s="401"/>
      <c r="T69" s="401"/>
      <c r="U69" s="401"/>
      <c r="V69" s="401"/>
      <c r="W69" s="401"/>
      <c r="X69" s="401"/>
      <c r="Y69" s="401"/>
      <c r="Z69" s="401"/>
      <c r="AA69" s="401"/>
      <c r="AB69" s="401"/>
      <c r="AC69" s="401"/>
      <c r="AD69" s="401"/>
      <c r="AE69" s="402"/>
      <c r="AG69" s="408" t="s">
        <v>68</v>
      </c>
      <c r="AH69" s="408"/>
      <c r="AI69" s="408"/>
      <c r="AJ69" s="408"/>
      <c r="AK69" s="408"/>
      <c r="AL69" s="408"/>
      <c r="AM69" s="408" t="s">
        <v>113</v>
      </c>
      <c r="AN69" s="408"/>
      <c r="AO69" s="408"/>
      <c r="AP69" s="408"/>
      <c r="AQ69" s="408"/>
      <c r="AR69" s="408"/>
      <c r="AS69" s="408"/>
      <c r="AT69" s="408"/>
      <c r="AU69" s="408"/>
      <c r="AV69" s="408"/>
      <c r="AW69" s="408"/>
      <c r="AX69" s="409" t="s">
        <v>69</v>
      </c>
      <c r="AY69" s="409"/>
      <c r="AZ69" s="409"/>
      <c r="BA69" s="409"/>
      <c r="BB69" s="409"/>
      <c r="BC69" s="409"/>
      <c r="BD69" s="409" t="s">
        <v>70</v>
      </c>
      <c r="BE69" s="409"/>
      <c r="BF69" s="409"/>
      <c r="BG69" s="409" t="s">
        <v>71</v>
      </c>
      <c r="BH69" s="409"/>
      <c r="BI69" s="409"/>
      <c r="BJ69" s="409" t="s">
        <v>72</v>
      </c>
      <c r="BK69" s="409"/>
      <c r="BL69" s="409"/>
    </row>
    <row r="70" spans="1:97" ht="15" thickBot="1" x14ac:dyDescent="0.4">
      <c r="B70" s="94"/>
      <c r="D70" s="84"/>
      <c r="E70" s="80">
        <v>36526</v>
      </c>
      <c r="F70" s="81">
        <v>36527</v>
      </c>
      <c r="G70" s="82">
        <v>4.1666666666666664E-2</v>
      </c>
      <c r="I70" s="476"/>
      <c r="J70" s="401"/>
      <c r="K70" s="401"/>
      <c r="L70" s="401"/>
      <c r="M70" s="401"/>
      <c r="N70" s="401"/>
      <c r="O70" s="401"/>
      <c r="P70" s="401"/>
      <c r="Q70" s="401"/>
      <c r="R70" s="401"/>
      <c r="S70" s="401"/>
      <c r="T70" s="401"/>
      <c r="U70" s="401"/>
      <c r="V70" s="401"/>
      <c r="W70" s="401"/>
      <c r="X70" s="401"/>
      <c r="Y70" s="401"/>
      <c r="Z70" s="401"/>
      <c r="AA70" s="401"/>
      <c r="AB70" s="401"/>
      <c r="AC70" s="401"/>
      <c r="AD70" s="401"/>
      <c r="AE70" s="402"/>
      <c r="AG70" s="404">
        <f>FO!AK3</f>
        <v>0</v>
      </c>
      <c r="AH70" s="404"/>
      <c r="AI70" s="404"/>
      <c r="AJ70" s="404"/>
      <c r="AK70" s="404"/>
      <c r="AL70" s="404"/>
      <c r="AM70" s="404">
        <f>FO!AL3</f>
        <v>0</v>
      </c>
      <c r="AN70" s="404"/>
      <c r="AO70" s="404"/>
      <c r="AP70" s="404"/>
      <c r="AQ70" s="404"/>
      <c r="AR70" s="404"/>
      <c r="AS70" s="404"/>
      <c r="AT70" s="404"/>
      <c r="AU70" s="404"/>
      <c r="AV70" s="404"/>
      <c r="AW70" s="404"/>
      <c r="AX70" s="475">
        <f>FO!AM3</f>
        <v>0</v>
      </c>
      <c r="AY70" s="475"/>
      <c r="AZ70" s="475"/>
      <c r="BA70" s="475"/>
      <c r="BB70" s="475"/>
      <c r="BC70" s="475"/>
      <c r="BD70" s="403">
        <f>FO!AN3</f>
        <v>0</v>
      </c>
      <c r="BE70" s="403"/>
      <c r="BF70" s="403"/>
      <c r="BG70" s="403">
        <f>FO!AO3</f>
        <v>0</v>
      </c>
      <c r="BH70" s="403"/>
      <c r="BI70" s="403"/>
      <c r="BJ70" s="403">
        <f>BG70-BD70</f>
        <v>0</v>
      </c>
      <c r="BK70" s="403"/>
      <c r="BL70" s="403"/>
    </row>
    <row r="71" spans="1:97" ht="15" thickBot="1" x14ac:dyDescent="0.4">
      <c r="B71" s="94"/>
      <c r="D71" s="84"/>
      <c r="E71" s="80">
        <v>36526</v>
      </c>
      <c r="F71" s="81">
        <v>36527</v>
      </c>
      <c r="G71" s="82">
        <v>4.1666666666666664E-2</v>
      </c>
      <c r="I71" s="476"/>
      <c r="J71" s="401"/>
      <c r="K71" s="401"/>
      <c r="L71" s="401"/>
      <c r="M71" s="401"/>
      <c r="N71" s="401"/>
      <c r="O71" s="401"/>
      <c r="P71" s="401"/>
      <c r="Q71" s="401"/>
      <c r="R71" s="401"/>
      <c r="S71" s="401"/>
      <c r="T71" s="401"/>
      <c r="U71" s="401"/>
      <c r="V71" s="401"/>
      <c r="W71" s="401"/>
      <c r="X71" s="401"/>
      <c r="Y71" s="401"/>
      <c r="Z71" s="401"/>
      <c r="AA71" s="401"/>
      <c r="AB71" s="401"/>
      <c r="AC71" s="401"/>
      <c r="AD71" s="401"/>
      <c r="AE71" s="402"/>
      <c r="AG71" s="404">
        <f>FO!AK4</f>
        <v>0</v>
      </c>
      <c r="AH71" s="404"/>
      <c r="AI71" s="404"/>
      <c r="AJ71" s="404"/>
      <c r="AK71" s="404"/>
      <c r="AL71" s="404"/>
      <c r="AM71" s="404">
        <f>FO!AL4</f>
        <v>0</v>
      </c>
      <c r="AN71" s="404"/>
      <c r="AO71" s="404"/>
      <c r="AP71" s="404"/>
      <c r="AQ71" s="404"/>
      <c r="AR71" s="404"/>
      <c r="AS71" s="404"/>
      <c r="AT71" s="404"/>
      <c r="AU71" s="404"/>
      <c r="AV71" s="404"/>
      <c r="AW71" s="404"/>
      <c r="AX71" s="475">
        <f>FO!AM4</f>
        <v>0</v>
      </c>
      <c r="AY71" s="475"/>
      <c r="AZ71" s="475"/>
      <c r="BA71" s="475"/>
      <c r="BB71" s="475"/>
      <c r="BC71" s="475"/>
      <c r="BD71" s="400">
        <f>FO!AN4</f>
        <v>0</v>
      </c>
      <c r="BE71" s="480"/>
      <c r="BF71" s="481"/>
      <c r="BG71" s="400">
        <f>FO!AO4</f>
        <v>0</v>
      </c>
      <c r="BH71" s="480"/>
      <c r="BI71" s="481"/>
      <c r="BJ71" s="403">
        <f t="shared" ref="BJ71:BJ77" si="4">BG71-BD71</f>
        <v>0</v>
      </c>
      <c r="BK71" s="403"/>
      <c r="BL71" s="403"/>
    </row>
    <row r="72" spans="1:97" ht="15" thickBot="1" x14ac:dyDescent="0.4">
      <c r="B72" s="94"/>
      <c r="D72" s="84"/>
      <c r="E72" s="80">
        <v>36526</v>
      </c>
      <c r="F72" s="81">
        <v>36527</v>
      </c>
      <c r="G72" s="82">
        <v>4.1666666666666664E-2</v>
      </c>
      <c r="I72" s="476"/>
      <c r="J72" s="401"/>
      <c r="K72" s="401"/>
      <c r="L72" s="401"/>
      <c r="M72" s="401"/>
      <c r="N72" s="401"/>
      <c r="O72" s="401"/>
      <c r="P72" s="401"/>
      <c r="Q72" s="401"/>
      <c r="R72" s="401"/>
      <c r="S72" s="401"/>
      <c r="T72" s="401"/>
      <c r="U72" s="401"/>
      <c r="V72" s="401"/>
      <c r="W72" s="401"/>
      <c r="X72" s="401"/>
      <c r="Y72" s="401"/>
      <c r="Z72" s="401"/>
      <c r="AA72" s="401"/>
      <c r="AB72" s="401"/>
      <c r="AC72" s="401"/>
      <c r="AD72" s="401"/>
      <c r="AE72" s="402"/>
      <c r="AG72" s="404">
        <f>FO!AK5</f>
        <v>0</v>
      </c>
      <c r="AH72" s="404"/>
      <c r="AI72" s="404"/>
      <c r="AJ72" s="404"/>
      <c r="AK72" s="404"/>
      <c r="AL72" s="404"/>
      <c r="AM72" s="404">
        <f>FO!AL5</f>
        <v>0</v>
      </c>
      <c r="AN72" s="404"/>
      <c r="AO72" s="404"/>
      <c r="AP72" s="404"/>
      <c r="AQ72" s="404"/>
      <c r="AR72" s="404"/>
      <c r="AS72" s="404"/>
      <c r="AT72" s="404"/>
      <c r="AU72" s="404"/>
      <c r="AV72" s="404"/>
      <c r="AW72" s="404"/>
      <c r="AX72" s="475">
        <f>FO!AM5</f>
        <v>0</v>
      </c>
      <c r="AY72" s="475"/>
      <c r="AZ72" s="475"/>
      <c r="BA72" s="475"/>
      <c r="BB72" s="475"/>
      <c r="BC72" s="475"/>
      <c r="BD72" s="400">
        <f>FO!AN5</f>
        <v>0</v>
      </c>
      <c r="BE72" s="480"/>
      <c r="BF72" s="481"/>
      <c r="BG72" s="400">
        <f>FO!AO5</f>
        <v>0</v>
      </c>
      <c r="BH72" s="480"/>
      <c r="BI72" s="481"/>
      <c r="BJ72" s="403">
        <f t="shared" si="4"/>
        <v>0</v>
      </c>
      <c r="BK72" s="403"/>
      <c r="BL72" s="403"/>
    </row>
    <row r="73" spans="1:97" ht="15" thickBot="1" x14ac:dyDescent="0.4">
      <c r="B73" s="94"/>
      <c r="D73" s="84"/>
      <c r="E73" s="80">
        <v>36526</v>
      </c>
      <c r="F73" s="81">
        <v>36527</v>
      </c>
      <c r="G73" s="82">
        <v>4.1666666666666664E-2</v>
      </c>
      <c r="I73" s="476"/>
      <c r="J73" s="401"/>
      <c r="K73" s="401"/>
      <c r="L73" s="401"/>
      <c r="M73" s="401"/>
      <c r="N73" s="401"/>
      <c r="O73" s="401"/>
      <c r="P73" s="401"/>
      <c r="Q73" s="401"/>
      <c r="R73" s="401"/>
      <c r="S73" s="401"/>
      <c r="T73" s="401"/>
      <c r="U73" s="401"/>
      <c r="V73" s="401"/>
      <c r="W73" s="401"/>
      <c r="X73" s="401"/>
      <c r="Y73" s="401"/>
      <c r="Z73" s="401"/>
      <c r="AA73" s="401"/>
      <c r="AB73" s="401"/>
      <c r="AC73" s="401"/>
      <c r="AD73" s="401"/>
      <c r="AE73" s="402"/>
      <c r="AG73" s="404">
        <f>FO!AK6</f>
        <v>0</v>
      </c>
      <c r="AH73" s="404"/>
      <c r="AI73" s="404"/>
      <c r="AJ73" s="404"/>
      <c r="AK73" s="404"/>
      <c r="AL73" s="404"/>
      <c r="AM73" s="404">
        <f>FO!AL6</f>
        <v>0</v>
      </c>
      <c r="AN73" s="404"/>
      <c r="AO73" s="404"/>
      <c r="AP73" s="404"/>
      <c r="AQ73" s="404"/>
      <c r="AR73" s="404"/>
      <c r="AS73" s="404"/>
      <c r="AT73" s="404"/>
      <c r="AU73" s="404"/>
      <c r="AV73" s="404"/>
      <c r="AW73" s="404"/>
      <c r="AX73" s="475">
        <f>FO!AM6</f>
        <v>0</v>
      </c>
      <c r="AY73" s="475"/>
      <c r="AZ73" s="475"/>
      <c r="BA73" s="475"/>
      <c r="BB73" s="475"/>
      <c r="BC73" s="475"/>
      <c r="BD73" s="400">
        <f>FO!AN6</f>
        <v>0</v>
      </c>
      <c r="BE73" s="480"/>
      <c r="BF73" s="481"/>
      <c r="BG73" s="400">
        <f>FO!AO6</f>
        <v>0</v>
      </c>
      <c r="BH73" s="480"/>
      <c r="BI73" s="481"/>
      <c r="BJ73" s="403">
        <f t="shared" si="4"/>
        <v>0</v>
      </c>
      <c r="BK73" s="403"/>
      <c r="BL73" s="403"/>
    </row>
    <row r="74" spans="1:97" ht="15" thickBot="1" x14ac:dyDescent="0.4">
      <c r="B74" s="94"/>
      <c r="D74" s="84"/>
      <c r="E74" s="80">
        <v>36526</v>
      </c>
      <c r="F74" s="81">
        <v>36527</v>
      </c>
      <c r="G74" s="82">
        <v>4.1666666666666664E-2</v>
      </c>
      <c r="I74" s="476"/>
      <c r="J74" s="401"/>
      <c r="K74" s="401"/>
      <c r="L74" s="401"/>
      <c r="M74" s="401"/>
      <c r="N74" s="401"/>
      <c r="O74" s="401"/>
      <c r="P74" s="401"/>
      <c r="Q74" s="401"/>
      <c r="R74" s="401"/>
      <c r="S74" s="401"/>
      <c r="T74" s="401"/>
      <c r="U74" s="401"/>
      <c r="V74" s="401"/>
      <c r="W74" s="401"/>
      <c r="X74" s="401"/>
      <c r="Y74" s="401"/>
      <c r="Z74" s="401"/>
      <c r="AA74" s="401"/>
      <c r="AB74" s="401"/>
      <c r="AC74" s="401"/>
      <c r="AD74" s="401"/>
      <c r="AE74" s="402"/>
      <c r="AG74" s="404">
        <f>FO!AK7</f>
        <v>0</v>
      </c>
      <c r="AH74" s="404"/>
      <c r="AI74" s="404"/>
      <c r="AJ74" s="404"/>
      <c r="AK74" s="404"/>
      <c r="AL74" s="404"/>
      <c r="AM74" s="404">
        <f>FO!AL7</f>
        <v>0</v>
      </c>
      <c r="AN74" s="404"/>
      <c r="AO74" s="404"/>
      <c r="AP74" s="404"/>
      <c r="AQ74" s="404"/>
      <c r="AR74" s="404"/>
      <c r="AS74" s="404"/>
      <c r="AT74" s="404"/>
      <c r="AU74" s="404"/>
      <c r="AV74" s="404"/>
      <c r="AW74" s="404"/>
      <c r="AX74" s="475">
        <f>FO!AM7</f>
        <v>0</v>
      </c>
      <c r="AY74" s="475"/>
      <c r="AZ74" s="475"/>
      <c r="BA74" s="475"/>
      <c r="BB74" s="475"/>
      <c r="BC74" s="475"/>
      <c r="BD74" s="400">
        <f>FO!AN7</f>
        <v>0</v>
      </c>
      <c r="BE74" s="480"/>
      <c r="BF74" s="481"/>
      <c r="BG74" s="400">
        <f>FO!AO7</f>
        <v>0</v>
      </c>
      <c r="BH74" s="480"/>
      <c r="BI74" s="481"/>
      <c r="BJ74" s="403">
        <f t="shared" si="4"/>
        <v>0</v>
      </c>
      <c r="BK74" s="403"/>
      <c r="BL74" s="403"/>
    </row>
    <row r="75" spans="1:97" ht="15" thickBot="1" x14ac:dyDescent="0.4">
      <c r="B75" s="94"/>
      <c r="D75" s="84"/>
      <c r="E75" s="80">
        <v>36526</v>
      </c>
      <c r="F75" s="81">
        <v>36527</v>
      </c>
      <c r="G75" s="82">
        <v>4.1666666666666664E-2</v>
      </c>
      <c r="I75" s="472"/>
      <c r="J75" s="473"/>
      <c r="K75" s="473"/>
      <c r="L75" s="473"/>
      <c r="M75" s="473"/>
      <c r="N75" s="473"/>
      <c r="O75" s="473"/>
      <c r="P75" s="473"/>
      <c r="Q75" s="473"/>
      <c r="R75" s="473"/>
      <c r="S75" s="473"/>
      <c r="T75" s="473"/>
      <c r="U75" s="473"/>
      <c r="V75" s="473"/>
      <c r="W75" s="473"/>
      <c r="X75" s="473"/>
      <c r="Y75" s="473"/>
      <c r="Z75" s="473"/>
      <c r="AA75" s="473"/>
      <c r="AB75" s="473"/>
      <c r="AC75" s="473"/>
      <c r="AD75" s="473"/>
      <c r="AE75" s="474"/>
      <c r="AG75" s="404">
        <f>FO!AK8</f>
        <v>0</v>
      </c>
      <c r="AH75" s="404"/>
      <c r="AI75" s="404"/>
      <c r="AJ75" s="404"/>
      <c r="AK75" s="404"/>
      <c r="AL75" s="404"/>
      <c r="AM75" s="404">
        <f>FO!AL8</f>
        <v>0</v>
      </c>
      <c r="AN75" s="404"/>
      <c r="AO75" s="404"/>
      <c r="AP75" s="404"/>
      <c r="AQ75" s="404"/>
      <c r="AR75" s="404"/>
      <c r="AS75" s="404"/>
      <c r="AT75" s="404"/>
      <c r="AU75" s="404"/>
      <c r="AV75" s="404"/>
      <c r="AW75" s="404"/>
      <c r="AX75" s="475">
        <f>FO!AM8</f>
        <v>0</v>
      </c>
      <c r="AY75" s="475"/>
      <c r="AZ75" s="475"/>
      <c r="BA75" s="475"/>
      <c r="BB75" s="475"/>
      <c r="BC75" s="475"/>
      <c r="BD75" s="400">
        <f>FO!AN8</f>
        <v>0</v>
      </c>
      <c r="BE75" s="480"/>
      <c r="BF75" s="481"/>
      <c r="BG75" s="400">
        <f>FO!AO8</f>
        <v>0</v>
      </c>
      <c r="BH75" s="480"/>
      <c r="BI75" s="481"/>
      <c r="BJ75" s="403">
        <f t="shared" si="4"/>
        <v>0</v>
      </c>
      <c r="BK75" s="403"/>
      <c r="BL75" s="403"/>
    </row>
    <row r="76" spans="1:97" ht="15" thickBot="1" x14ac:dyDescent="0.4">
      <c r="B76" s="94"/>
      <c r="D76" s="84"/>
      <c r="E76" s="80">
        <v>36526</v>
      </c>
      <c r="F76" s="81">
        <v>36527</v>
      </c>
      <c r="G76" s="82">
        <v>4.1666666666666664E-2</v>
      </c>
      <c r="I76" s="472"/>
      <c r="J76" s="473"/>
      <c r="K76" s="473"/>
      <c r="L76" s="473"/>
      <c r="M76" s="473"/>
      <c r="N76" s="473"/>
      <c r="O76" s="473"/>
      <c r="P76" s="473"/>
      <c r="Q76" s="473"/>
      <c r="R76" s="473"/>
      <c r="S76" s="473"/>
      <c r="T76" s="473"/>
      <c r="U76" s="473"/>
      <c r="V76" s="473"/>
      <c r="W76" s="473"/>
      <c r="X76" s="473"/>
      <c r="Y76" s="473"/>
      <c r="Z76" s="473"/>
      <c r="AA76" s="473"/>
      <c r="AB76" s="473"/>
      <c r="AC76" s="473"/>
      <c r="AD76" s="473"/>
      <c r="AE76" s="474"/>
      <c r="AG76" s="404">
        <f>FO!AK9</f>
        <v>0</v>
      </c>
      <c r="AH76" s="404"/>
      <c r="AI76" s="404"/>
      <c r="AJ76" s="404"/>
      <c r="AK76" s="404"/>
      <c r="AL76" s="404"/>
      <c r="AM76" s="404">
        <f>FO!AL9</f>
        <v>0</v>
      </c>
      <c r="AN76" s="404"/>
      <c r="AO76" s="404"/>
      <c r="AP76" s="404"/>
      <c r="AQ76" s="404"/>
      <c r="AR76" s="404"/>
      <c r="AS76" s="404"/>
      <c r="AT76" s="404"/>
      <c r="AU76" s="404"/>
      <c r="AV76" s="404"/>
      <c r="AW76" s="404"/>
      <c r="AX76" s="475">
        <f>FO!AM9</f>
        <v>0</v>
      </c>
      <c r="AY76" s="475"/>
      <c r="AZ76" s="475"/>
      <c r="BA76" s="475"/>
      <c r="BB76" s="475"/>
      <c r="BC76" s="475"/>
      <c r="BD76" s="400">
        <f>FO!AN9</f>
        <v>0</v>
      </c>
      <c r="BE76" s="480"/>
      <c r="BF76" s="481"/>
      <c r="BG76" s="400">
        <f>FO!AO9</f>
        <v>0</v>
      </c>
      <c r="BH76" s="480"/>
      <c r="BI76" s="481"/>
      <c r="BJ76" s="403">
        <f t="shared" si="4"/>
        <v>0</v>
      </c>
      <c r="BK76" s="403"/>
      <c r="BL76" s="403"/>
    </row>
    <row r="77" spans="1:97" ht="15" thickBot="1" x14ac:dyDescent="0.4">
      <c r="B77" s="94"/>
      <c r="D77" s="85"/>
      <c r="E77" s="176">
        <v>36526</v>
      </c>
      <c r="F77" s="177">
        <v>36527</v>
      </c>
      <c r="G77" s="83">
        <v>4.1666666666666664E-2</v>
      </c>
      <c r="I77" s="472"/>
      <c r="J77" s="473"/>
      <c r="K77" s="473"/>
      <c r="L77" s="473"/>
      <c r="M77" s="473"/>
      <c r="N77" s="473"/>
      <c r="O77" s="473"/>
      <c r="P77" s="473"/>
      <c r="Q77" s="473"/>
      <c r="R77" s="473"/>
      <c r="S77" s="473"/>
      <c r="T77" s="473"/>
      <c r="U77" s="473"/>
      <c r="V77" s="473"/>
      <c r="W77" s="473"/>
      <c r="X77" s="473"/>
      <c r="Y77" s="473"/>
      <c r="Z77" s="473"/>
      <c r="AA77" s="473"/>
      <c r="AB77" s="473"/>
      <c r="AC77" s="473"/>
      <c r="AD77" s="473"/>
      <c r="AE77" s="474"/>
      <c r="AG77" s="404">
        <f>FO!AK10</f>
        <v>0</v>
      </c>
      <c r="AH77" s="404"/>
      <c r="AI77" s="404"/>
      <c r="AJ77" s="404"/>
      <c r="AK77" s="404"/>
      <c r="AL77" s="404"/>
      <c r="AM77" s="404">
        <f>FO!AL10</f>
        <v>0</v>
      </c>
      <c r="AN77" s="404"/>
      <c r="AO77" s="404"/>
      <c r="AP77" s="404"/>
      <c r="AQ77" s="404"/>
      <c r="AR77" s="404"/>
      <c r="AS77" s="404"/>
      <c r="AT77" s="404"/>
      <c r="AU77" s="404"/>
      <c r="AV77" s="404"/>
      <c r="AW77" s="404"/>
      <c r="AX77" s="475">
        <f>FO!AM10</f>
        <v>0</v>
      </c>
      <c r="AY77" s="475"/>
      <c r="AZ77" s="475"/>
      <c r="BA77" s="475"/>
      <c r="BB77" s="475"/>
      <c r="BC77" s="475"/>
      <c r="BD77" s="400">
        <f>FO!AN10</f>
        <v>0</v>
      </c>
      <c r="BE77" s="480"/>
      <c r="BF77" s="481"/>
      <c r="BG77" s="400">
        <f>FO!AO10</f>
        <v>0</v>
      </c>
      <c r="BH77" s="480"/>
      <c r="BI77" s="481"/>
      <c r="BJ77" s="403">
        <f t="shared" si="4"/>
        <v>0</v>
      </c>
      <c r="BK77" s="403"/>
      <c r="BL77" s="403"/>
      <c r="BN77" s="400">
        <f>SUM(BJ70:BL77)</f>
        <v>0</v>
      </c>
      <c r="BO77" s="401"/>
      <c r="BP77" s="402"/>
    </row>
    <row r="78" spans="1:97" ht="15" thickBot="1" x14ac:dyDescent="0.4">
      <c r="B78" s="94"/>
    </row>
    <row r="79" spans="1:97" ht="15" thickBot="1" x14ac:dyDescent="0.4">
      <c r="H79" s="397" t="s">
        <v>3</v>
      </c>
      <c r="I79" s="398"/>
      <c r="J79" s="398"/>
      <c r="K79" s="399"/>
      <c r="L79" s="397" t="s">
        <v>4</v>
      </c>
      <c r="M79" s="398"/>
      <c r="N79" s="398"/>
      <c r="O79" s="399"/>
      <c r="P79" s="397" t="s">
        <v>5</v>
      </c>
      <c r="Q79" s="398"/>
      <c r="R79" s="398"/>
      <c r="S79" s="399"/>
      <c r="T79" s="397" t="s">
        <v>6</v>
      </c>
      <c r="U79" s="398"/>
      <c r="V79" s="398"/>
      <c r="W79" s="399"/>
      <c r="X79" s="397" t="s">
        <v>7</v>
      </c>
      <c r="Y79" s="398"/>
      <c r="Z79" s="398"/>
      <c r="AA79" s="399"/>
      <c r="AB79" s="397" t="s">
        <v>8</v>
      </c>
      <c r="AC79" s="398"/>
      <c r="AD79" s="398"/>
      <c r="AE79" s="399"/>
      <c r="AF79" s="397" t="s">
        <v>9</v>
      </c>
      <c r="AG79" s="398"/>
      <c r="AH79" s="398"/>
      <c r="AI79" s="399"/>
      <c r="AJ79" s="397" t="s">
        <v>10</v>
      </c>
      <c r="AK79" s="398"/>
      <c r="AL79" s="398"/>
      <c r="AM79" s="399"/>
      <c r="AN79" s="397" t="s">
        <v>11</v>
      </c>
      <c r="AO79" s="398"/>
      <c r="AP79" s="398"/>
      <c r="AQ79" s="399"/>
      <c r="AR79" s="397" t="s">
        <v>12</v>
      </c>
      <c r="AS79" s="398"/>
      <c r="AT79" s="398"/>
      <c r="AU79" s="399"/>
      <c r="AV79" s="397" t="s">
        <v>13</v>
      </c>
      <c r="AW79" s="398"/>
      <c r="AX79" s="398"/>
      <c r="AY79" s="399"/>
      <c r="AZ79" s="397" t="s">
        <v>14</v>
      </c>
      <c r="BA79" s="398"/>
      <c r="BB79" s="398"/>
      <c r="BC79" s="399"/>
      <c r="BD79" s="397" t="s">
        <v>15</v>
      </c>
      <c r="BE79" s="398"/>
      <c r="BF79" s="398"/>
      <c r="BG79" s="399"/>
      <c r="BH79" s="397" t="s">
        <v>16</v>
      </c>
      <c r="BI79" s="398"/>
      <c r="BJ79" s="398"/>
      <c r="BK79" s="399"/>
      <c r="BL79" s="397" t="s">
        <v>17</v>
      </c>
      <c r="BM79" s="398"/>
      <c r="BN79" s="398"/>
      <c r="BO79" s="399"/>
      <c r="BP79" s="397" t="s">
        <v>18</v>
      </c>
      <c r="BQ79" s="398"/>
      <c r="BR79" s="398"/>
      <c r="BS79" s="399"/>
      <c r="BT79" s="397" t="s">
        <v>19</v>
      </c>
      <c r="BU79" s="398"/>
      <c r="BV79" s="398"/>
      <c r="BW79" s="399"/>
      <c r="BX79" s="397" t="s">
        <v>20</v>
      </c>
      <c r="BY79" s="398"/>
      <c r="BZ79" s="398"/>
      <c r="CA79" s="399"/>
    </row>
    <row r="80" spans="1:97" x14ac:dyDescent="0.35">
      <c r="B80" s="388">
        <v>10</v>
      </c>
      <c r="C80" s="389"/>
      <c r="D80" s="389"/>
      <c r="E80" s="389"/>
      <c r="F80" s="389"/>
      <c r="G80" s="390"/>
      <c r="H80" s="53">
        <f t="shared" ref="H80:W95" si="5">COUNTIF(H$5:H$65,$B80)</f>
        <v>0</v>
      </c>
      <c r="I80" s="53">
        <f t="shared" si="5"/>
        <v>0</v>
      </c>
      <c r="J80" s="53">
        <f t="shared" si="5"/>
        <v>0</v>
      </c>
      <c r="K80" s="53">
        <f t="shared" si="5"/>
        <v>0</v>
      </c>
      <c r="L80" s="53">
        <f t="shared" si="5"/>
        <v>0</v>
      </c>
      <c r="M80" s="53">
        <f t="shared" si="5"/>
        <v>0</v>
      </c>
      <c r="N80" s="53">
        <f t="shared" si="5"/>
        <v>0</v>
      </c>
      <c r="O80" s="53">
        <f t="shared" si="5"/>
        <v>0</v>
      </c>
      <c r="P80" s="53">
        <f t="shared" si="5"/>
        <v>0</v>
      </c>
      <c r="Q80" s="53">
        <f t="shared" si="5"/>
        <v>0</v>
      </c>
      <c r="R80" s="53">
        <f t="shared" si="5"/>
        <v>0</v>
      </c>
      <c r="S80" s="53">
        <f t="shared" si="5"/>
        <v>0</v>
      </c>
      <c r="T80" s="53">
        <f t="shared" si="5"/>
        <v>0</v>
      </c>
      <c r="U80" s="53">
        <f t="shared" si="5"/>
        <v>0</v>
      </c>
      <c r="V80" s="53">
        <f t="shared" si="5"/>
        <v>0</v>
      </c>
      <c r="W80" s="53">
        <f t="shared" si="5"/>
        <v>0</v>
      </c>
      <c r="X80" s="53">
        <f t="shared" ref="X80:AM95" si="6">COUNTIF(X$5:X$65,$B80)</f>
        <v>0</v>
      </c>
      <c r="Y80" s="53">
        <f t="shared" si="6"/>
        <v>0</v>
      </c>
      <c r="Z80" s="53">
        <f t="shared" si="6"/>
        <v>0</v>
      </c>
      <c r="AA80" s="53">
        <f t="shared" si="6"/>
        <v>0</v>
      </c>
      <c r="AB80" s="53">
        <f t="shared" si="6"/>
        <v>0</v>
      </c>
      <c r="AC80" s="53">
        <f t="shared" si="6"/>
        <v>0</v>
      </c>
      <c r="AD80" s="53">
        <f t="shared" si="6"/>
        <v>0</v>
      </c>
      <c r="AE80" s="53">
        <f t="shared" si="6"/>
        <v>0</v>
      </c>
      <c r="AF80" s="53">
        <f t="shared" si="6"/>
        <v>0</v>
      </c>
      <c r="AG80" s="53">
        <f t="shared" si="6"/>
        <v>0</v>
      </c>
      <c r="AH80" s="53">
        <f t="shared" si="6"/>
        <v>0</v>
      </c>
      <c r="AI80" s="53">
        <f t="shared" si="6"/>
        <v>0</v>
      </c>
      <c r="AJ80" s="53">
        <f t="shared" si="6"/>
        <v>0</v>
      </c>
      <c r="AK80" s="53">
        <f t="shared" si="6"/>
        <v>0</v>
      </c>
      <c r="AL80" s="53">
        <f t="shared" si="6"/>
        <v>0</v>
      </c>
      <c r="AM80" s="53">
        <f t="shared" si="6"/>
        <v>0</v>
      </c>
      <c r="AN80" s="53">
        <f t="shared" ref="AN80:BC95" si="7">COUNTIF(AN$5:AN$65,$B80)</f>
        <v>0</v>
      </c>
      <c r="AO80" s="53">
        <f t="shared" si="7"/>
        <v>0</v>
      </c>
      <c r="AP80" s="53">
        <f t="shared" si="7"/>
        <v>0</v>
      </c>
      <c r="AQ80" s="53">
        <f t="shared" si="7"/>
        <v>0</v>
      </c>
      <c r="AR80" s="53">
        <f t="shared" si="7"/>
        <v>0</v>
      </c>
      <c r="AS80" s="53">
        <f t="shared" si="7"/>
        <v>0</v>
      </c>
      <c r="AT80" s="53">
        <f t="shared" si="7"/>
        <v>0</v>
      </c>
      <c r="AU80" s="53">
        <f t="shared" si="7"/>
        <v>0</v>
      </c>
      <c r="AV80" s="53">
        <f t="shared" si="7"/>
        <v>0</v>
      </c>
      <c r="AW80" s="53">
        <f t="shared" si="7"/>
        <v>0</v>
      </c>
      <c r="AX80" s="53">
        <f t="shared" si="7"/>
        <v>0</v>
      </c>
      <c r="AY80" s="53">
        <f t="shared" si="7"/>
        <v>0</v>
      </c>
      <c r="AZ80" s="53">
        <f t="shared" si="7"/>
        <v>0</v>
      </c>
      <c r="BA80" s="53">
        <f t="shared" si="7"/>
        <v>0</v>
      </c>
      <c r="BB80" s="53">
        <f t="shared" si="7"/>
        <v>0</v>
      </c>
      <c r="BC80" s="171">
        <f t="shared" si="7"/>
        <v>0</v>
      </c>
      <c r="BD80" s="169">
        <f t="shared" ref="BD80:BS95" si="8">COUNTIF(BD$5:BD$65,$B80)</f>
        <v>0</v>
      </c>
      <c r="BE80" s="53">
        <f t="shared" si="8"/>
        <v>0</v>
      </c>
      <c r="BF80" s="53">
        <f t="shared" si="8"/>
        <v>0</v>
      </c>
      <c r="BG80" s="53">
        <f t="shared" si="8"/>
        <v>0</v>
      </c>
      <c r="BH80" s="53">
        <f t="shared" si="8"/>
        <v>0</v>
      </c>
      <c r="BI80" s="53">
        <f t="shared" si="8"/>
        <v>0</v>
      </c>
      <c r="BJ80" s="53">
        <f t="shared" si="8"/>
        <v>0</v>
      </c>
      <c r="BK80" s="53">
        <f t="shared" si="8"/>
        <v>0</v>
      </c>
      <c r="BL80" s="53">
        <f t="shared" si="8"/>
        <v>0</v>
      </c>
      <c r="BM80" s="53">
        <f t="shared" si="8"/>
        <v>0</v>
      </c>
      <c r="BN80" s="53">
        <f t="shared" si="8"/>
        <v>0</v>
      </c>
      <c r="BO80" s="53">
        <f t="shared" si="8"/>
        <v>0</v>
      </c>
      <c r="BP80" s="53">
        <f t="shared" si="8"/>
        <v>0</v>
      </c>
      <c r="BQ80" s="53">
        <f t="shared" si="8"/>
        <v>0</v>
      </c>
      <c r="BR80" s="53">
        <f t="shared" si="8"/>
        <v>0</v>
      </c>
      <c r="BS80" s="53">
        <f t="shared" si="8"/>
        <v>0</v>
      </c>
      <c r="BT80" s="53">
        <f t="shared" ref="BP80:CA95" si="9">COUNTIF(BT$5:BT$65,$B80)</f>
        <v>0</v>
      </c>
      <c r="BU80" s="53">
        <f t="shared" si="9"/>
        <v>0</v>
      </c>
      <c r="BV80" s="53">
        <f t="shared" si="9"/>
        <v>0</v>
      </c>
      <c r="BW80" s="53">
        <f t="shared" si="9"/>
        <v>0</v>
      </c>
      <c r="BX80" s="53">
        <f t="shared" si="9"/>
        <v>0</v>
      </c>
      <c r="BY80" s="53">
        <f t="shared" si="9"/>
        <v>0</v>
      </c>
      <c r="BZ80" s="53">
        <f t="shared" si="9"/>
        <v>0</v>
      </c>
      <c r="CA80" s="53">
        <f t="shared" si="9"/>
        <v>0</v>
      </c>
    </row>
    <row r="81" spans="2:79" x14ac:dyDescent="0.35">
      <c r="B81" s="388">
        <v>11</v>
      </c>
      <c r="C81" s="389"/>
      <c r="D81" s="389"/>
      <c r="E81" s="389"/>
      <c r="F81" s="389"/>
      <c r="G81" s="390"/>
      <c r="H81" s="53">
        <f t="shared" si="5"/>
        <v>0</v>
      </c>
      <c r="I81" s="53">
        <f t="shared" si="5"/>
        <v>0</v>
      </c>
      <c r="J81" s="53">
        <f t="shared" si="5"/>
        <v>0</v>
      </c>
      <c r="K81" s="53">
        <f t="shared" si="5"/>
        <v>0</v>
      </c>
      <c r="L81" s="53">
        <f t="shared" si="5"/>
        <v>0</v>
      </c>
      <c r="M81" s="53">
        <f t="shared" si="5"/>
        <v>0</v>
      </c>
      <c r="N81" s="53">
        <f t="shared" si="5"/>
        <v>0</v>
      </c>
      <c r="O81" s="53">
        <f t="shared" si="5"/>
        <v>0</v>
      </c>
      <c r="P81" s="53">
        <f t="shared" si="5"/>
        <v>0</v>
      </c>
      <c r="Q81" s="53">
        <f t="shared" si="5"/>
        <v>0</v>
      </c>
      <c r="R81" s="53">
        <f t="shared" si="5"/>
        <v>0</v>
      </c>
      <c r="S81" s="53">
        <f t="shared" si="5"/>
        <v>0</v>
      </c>
      <c r="T81" s="53">
        <f t="shared" si="5"/>
        <v>0</v>
      </c>
      <c r="U81" s="53">
        <f t="shared" si="5"/>
        <v>0</v>
      </c>
      <c r="V81" s="53">
        <f t="shared" si="5"/>
        <v>0</v>
      </c>
      <c r="W81" s="53">
        <f t="shared" si="5"/>
        <v>0</v>
      </c>
      <c r="X81" s="53">
        <f t="shared" si="6"/>
        <v>0</v>
      </c>
      <c r="Y81" s="53">
        <f t="shared" si="6"/>
        <v>0</v>
      </c>
      <c r="Z81" s="53">
        <f t="shared" si="6"/>
        <v>0</v>
      </c>
      <c r="AA81" s="53">
        <f t="shared" si="6"/>
        <v>0</v>
      </c>
      <c r="AB81" s="53">
        <f t="shared" si="6"/>
        <v>0</v>
      </c>
      <c r="AC81" s="53">
        <f t="shared" si="6"/>
        <v>0</v>
      </c>
      <c r="AD81" s="53">
        <f t="shared" si="6"/>
        <v>0</v>
      </c>
      <c r="AE81" s="53">
        <f t="shared" si="6"/>
        <v>0</v>
      </c>
      <c r="AF81" s="53">
        <f t="shared" si="6"/>
        <v>0</v>
      </c>
      <c r="AG81" s="53">
        <f t="shared" si="6"/>
        <v>0</v>
      </c>
      <c r="AH81" s="53">
        <f t="shared" si="6"/>
        <v>0</v>
      </c>
      <c r="AI81" s="53">
        <f t="shared" si="6"/>
        <v>0</v>
      </c>
      <c r="AJ81" s="53">
        <f t="shared" si="6"/>
        <v>1</v>
      </c>
      <c r="AK81" s="53">
        <f t="shared" si="6"/>
        <v>1</v>
      </c>
      <c r="AL81" s="53">
        <f t="shared" si="6"/>
        <v>1</v>
      </c>
      <c r="AM81" s="53">
        <f t="shared" si="6"/>
        <v>1</v>
      </c>
      <c r="AN81" s="53">
        <f t="shared" si="7"/>
        <v>1</v>
      </c>
      <c r="AO81" s="53">
        <f t="shared" si="7"/>
        <v>1</v>
      </c>
      <c r="AP81" s="53">
        <f t="shared" si="7"/>
        <v>1</v>
      </c>
      <c r="AQ81" s="53">
        <f t="shared" si="7"/>
        <v>1</v>
      </c>
      <c r="AR81" s="53">
        <f t="shared" si="7"/>
        <v>0</v>
      </c>
      <c r="AS81" s="53">
        <f t="shared" si="7"/>
        <v>0</v>
      </c>
      <c r="AT81" s="53">
        <f t="shared" si="7"/>
        <v>0</v>
      </c>
      <c r="AU81" s="53">
        <f t="shared" si="7"/>
        <v>0</v>
      </c>
      <c r="AV81" s="53">
        <f t="shared" si="7"/>
        <v>1</v>
      </c>
      <c r="AW81" s="53">
        <f t="shared" si="7"/>
        <v>1</v>
      </c>
      <c r="AX81" s="53">
        <f t="shared" si="7"/>
        <v>1</v>
      </c>
      <c r="AY81" s="53">
        <f t="shared" si="7"/>
        <v>1</v>
      </c>
      <c r="AZ81" s="53">
        <f t="shared" si="7"/>
        <v>1</v>
      </c>
      <c r="BA81" s="53">
        <f t="shared" si="7"/>
        <v>1</v>
      </c>
      <c r="BB81" s="53">
        <f t="shared" si="7"/>
        <v>1</v>
      </c>
      <c r="BC81" s="53">
        <f t="shared" si="7"/>
        <v>1</v>
      </c>
      <c r="BD81" s="170">
        <f t="shared" si="8"/>
        <v>1</v>
      </c>
      <c r="BE81" s="53">
        <f t="shared" si="8"/>
        <v>1</v>
      </c>
      <c r="BF81" s="53">
        <f t="shared" si="8"/>
        <v>1</v>
      </c>
      <c r="BG81" s="53">
        <f t="shared" si="8"/>
        <v>1</v>
      </c>
      <c r="BH81" s="53">
        <f t="shared" si="8"/>
        <v>0</v>
      </c>
      <c r="BI81" s="53">
        <f t="shared" si="8"/>
        <v>0</v>
      </c>
      <c r="BJ81" s="53">
        <f t="shared" si="8"/>
        <v>0</v>
      </c>
      <c r="BK81" s="53">
        <f t="shared" si="8"/>
        <v>0</v>
      </c>
      <c r="BL81" s="53">
        <f t="shared" si="8"/>
        <v>0</v>
      </c>
      <c r="BM81" s="53">
        <f t="shared" si="8"/>
        <v>0</v>
      </c>
      <c r="BN81" s="53">
        <f t="shared" si="8"/>
        <v>0</v>
      </c>
      <c r="BO81" s="53">
        <f t="shared" si="8"/>
        <v>0</v>
      </c>
      <c r="BP81" s="53">
        <f t="shared" si="9"/>
        <v>0</v>
      </c>
      <c r="BQ81" s="53">
        <f t="shared" si="9"/>
        <v>0</v>
      </c>
      <c r="BR81" s="53">
        <f t="shared" si="9"/>
        <v>0</v>
      </c>
      <c r="BS81" s="53">
        <f t="shared" si="9"/>
        <v>0</v>
      </c>
      <c r="BT81" s="53">
        <f t="shared" si="9"/>
        <v>0</v>
      </c>
      <c r="BU81" s="53">
        <f t="shared" si="9"/>
        <v>0</v>
      </c>
      <c r="BV81" s="53">
        <f t="shared" si="9"/>
        <v>0</v>
      </c>
      <c r="BW81" s="53">
        <f t="shared" si="9"/>
        <v>0</v>
      </c>
      <c r="BX81" s="53">
        <f t="shared" si="9"/>
        <v>0</v>
      </c>
      <c r="BY81" s="53">
        <f t="shared" si="9"/>
        <v>0</v>
      </c>
      <c r="BZ81" s="53">
        <f t="shared" si="9"/>
        <v>0</v>
      </c>
      <c r="CA81" s="53">
        <f t="shared" si="9"/>
        <v>0</v>
      </c>
    </row>
    <row r="82" spans="2:79" x14ac:dyDescent="0.35">
      <c r="B82" s="388">
        <v>12</v>
      </c>
      <c r="C82" s="389"/>
      <c r="D82" s="389"/>
      <c r="E82" s="389"/>
      <c r="F82" s="389"/>
      <c r="G82" s="390"/>
      <c r="H82" s="53">
        <f t="shared" si="5"/>
        <v>0</v>
      </c>
      <c r="I82" s="53">
        <f t="shared" si="5"/>
        <v>0</v>
      </c>
      <c r="J82" s="53">
        <f t="shared" si="5"/>
        <v>0</v>
      </c>
      <c r="K82" s="53">
        <f t="shared" si="5"/>
        <v>0</v>
      </c>
      <c r="L82" s="53">
        <f t="shared" si="5"/>
        <v>0</v>
      </c>
      <c r="M82" s="53">
        <f t="shared" si="5"/>
        <v>0</v>
      </c>
      <c r="N82" s="53">
        <f t="shared" si="5"/>
        <v>0</v>
      </c>
      <c r="O82" s="53">
        <f t="shared" si="5"/>
        <v>0</v>
      </c>
      <c r="P82" s="53">
        <f t="shared" si="5"/>
        <v>0</v>
      </c>
      <c r="Q82" s="53">
        <f t="shared" si="5"/>
        <v>0</v>
      </c>
      <c r="R82" s="53">
        <f t="shared" si="5"/>
        <v>0</v>
      </c>
      <c r="S82" s="53">
        <f t="shared" si="5"/>
        <v>0</v>
      </c>
      <c r="T82" s="53">
        <f t="shared" si="5"/>
        <v>0</v>
      </c>
      <c r="U82" s="53">
        <f t="shared" si="5"/>
        <v>0</v>
      </c>
      <c r="V82" s="53">
        <f t="shared" si="5"/>
        <v>0</v>
      </c>
      <c r="W82" s="53">
        <f t="shared" si="5"/>
        <v>0</v>
      </c>
      <c r="X82" s="53">
        <f t="shared" si="6"/>
        <v>0</v>
      </c>
      <c r="Y82" s="53">
        <f t="shared" si="6"/>
        <v>0</v>
      </c>
      <c r="Z82" s="53">
        <f t="shared" si="6"/>
        <v>0</v>
      </c>
      <c r="AA82" s="53">
        <f t="shared" si="6"/>
        <v>0</v>
      </c>
      <c r="AB82" s="53">
        <f t="shared" si="6"/>
        <v>0</v>
      </c>
      <c r="AC82" s="53">
        <f t="shared" si="6"/>
        <v>0</v>
      </c>
      <c r="AD82" s="53">
        <f t="shared" si="6"/>
        <v>0</v>
      </c>
      <c r="AE82" s="53">
        <f t="shared" si="6"/>
        <v>0</v>
      </c>
      <c r="AF82" s="53">
        <f t="shared" si="6"/>
        <v>0</v>
      </c>
      <c r="AG82" s="53">
        <f t="shared" si="6"/>
        <v>0</v>
      </c>
      <c r="AH82" s="53">
        <f t="shared" si="6"/>
        <v>0</v>
      </c>
      <c r="AI82" s="53">
        <f t="shared" si="6"/>
        <v>0</v>
      </c>
      <c r="AJ82" s="53">
        <f t="shared" si="6"/>
        <v>1</v>
      </c>
      <c r="AK82" s="53">
        <f t="shared" si="6"/>
        <v>1</v>
      </c>
      <c r="AL82" s="53">
        <f t="shared" si="6"/>
        <v>1</v>
      </c>
      <c r="AM82" s="53">
        <f t="shared" si="6"/>
        <v>1</v>
      </c>
      <c r="AN82" s="53">
        <f t="shared" si="7"/>
        <v>1</v>
      </c>
      <c r="AO82" s="53">
        <f t="shared" si="7"/>
        <v>1</v>
      </c>
      <c r="AP82" s="53">
        <f t="shared" si="7"/>
        <v>1</v>
      </c>
      <c r="AQ82" s="53">
        <f t="shared" si="7"/>
        <v>1</v>
      </c>
      <c r="AR82" s="53">
        <f t="shared" si="7"/>
        <v>0</v>
      </c>
      <c r="AS82" s="53">
        <f t="shared" si="7"/>
        <v>0</v>
      </c>
      <c r="AT82" s="53">
        <f t="shared" si="7"/>
        <v>0</v>
      </c>
      <c r="AU82" s="53">
        <f t="shared" si="7"/>
        <v>0</v>
      </c>
      <c r="AV82" s="53">
        <f t="shared" si="7"/>
        <v>1</v>
      </c>
      <c r="AW82" s="53">
        <f t="shared" si="7"/>
        <v>1</v>
      </c>
      <c r="AX82" s="53">
        <f t="shared" si="7"/>
        <v>1</v>
      </c>
      <c r="AY82" s="53">
        <f t="shared" si="7"/>
        <v>1</v>
      </c>
      <c r="AZ82" s="53">
        <f t="shared" si="7"/>
        <v>1</v>
      </c>
      <c r="BA82" s="53">
        <f t="shared" si="7"/>
        <v>1</v>
      </c>
      <c r="BB82" s="53">
        <f t="shared" si="7"/>
        <v>1</v>
      </c>
      <c r="BC82" s="53">
        <f t="shared" si="7"/>
        <v>1</v>
      </c>
      <c r="BD82" s="170">
        <f t="shared" si="8"/>
        <v>1</v>
      </c>
      <c r="BE82" s="53">
        <f t="shared" si="8"/>
        <v>1</v>
      </c>
      <c r="BF82" s="53">
        <f t="shared" si="8"/>
        <v>1</v>
      </c>
      <c r="BG82" s="53">
        <f t="shared" si="8"/>
        <v>1</v>
      </c>
      <c r="BH82" s="53">
        <f t="shared" si="8"/>
        <v>0</v>
      </c>
      <c r="BI82" s="53">
        <f t="shared" si="8"/>
        <v>0</v>
      </c>
      <c r="BJ82" s="53">
        <f t="shared" si="8"/>
        <v>0</v>
      </c>
      <c r="BK82" s="53">
        <f t="shared" si="8"/>
        <v>0</v>
      </c>
      <c r="BL82" s="53">
        <f t="shared" si="8"/>
        <v>0</v>
      </c>
      <c r="BM82" s="53">
        <f t="shared" si="8"/>
        <v>0</v>
      </c>
      <c r="BN82" s="53">
        <f t="shared" si="8"/>
        <v>0</v>
      </c>
      <c r="BO82" s="53">
        <f t="shared" si="8"/>
        <v>0</v>
      </c>
      <c r="BP82" s="53">
        <f t="shared" si="9"/>
        <v>0</v>
      </c>
      <c r="BQ82" s="53">
        <f t="shared" si="9"/>
        <v>0</v>
      </c>
      <c r="BR82" s="53">
        <f t="shared" si="9"/>
        <v>0</v>
      </c>
      <c r="BS82" s="53">
        <f t="shared" si="9"/>
        <v>0</v>
      </c>
      <c r="BT82" s="53">
        <f t="shared" si="9"/>
        <v>0</v>
      </c>
      <c r="BU82" s="53">
        <f t="shared" si="9"/>
        <v>0</v>
      </c>
      <c r="BV82" s="53">
        <f t="shared" si="9"/>
        <v>0</v>
      </c>
      <c r="BW82" s="53">
        <f t="shared" si="9"/>
        <v>0</v>
      </c>
      <c r="BX82" s="53">
        <f t="shared" si="9"/>
        <v>0</v>
      </c>
      <c r="BY82" s="53">
        <f t="shared" si="9"/>
        <v>0</v>
      </c>
      <c r="BZ82" s="53">
        <f t="shared" si="9"/>
        <v>0</v>
      </c>
      <c r="CA82" s="53">
        <f t="shared" si="9"/>
        <v>0</v>
      </c>
    </row>
    <row r="83" spans="2:79" x14ac:dyDescent="0.35">
      <c r="B83" s="388">
        <v>13</v>
      </c>
      <c r="C83" s="389"/>
      <c r="D83" s="389"/>
      <c r="E83" s="389"/>
      <c r="F83" s="389"/>
      <c r="G83" s="390"/>
      <c r="H83" s="53">
        <f t="shared" si="5"/>
        <v>0</v>
      </c>
      <c r="I83" s="53">
        <f t="shared" si="5"/>
        <v>0</v>
      </c>
      <c r="J83" s="53">
        <f t="shared" si="5"/>
        <v>0</v>
      </c>
      <c r="K83" s="53">
        <f t="shared" si="5"/>
        <v>0</v>
      </c>
      <c r="L83" s="53">
        <f t="shared" si="5"/>
        <v>0</v>
      </c>
      <c r="M83" s="53">
        <f t="shared" si="5"/>
        <v>0</v>
      </c>
      <c r="N83" s="53">
        <f t="shared" si="5"/>
        <v>0</v>
      </c>
      <c r="O83" s="53">
        <f t="shared" si="5"/>
        <v>0</v>
      </c>
      <c r="P83" s="53">
        <f t="shared" si="5"/>
        <v>0</v>
      </c>
      <c r="Q83" s="53">
        <f t="shared" si="5"/>
        <v>0</v>
      </c>
      <c r="R83" s="53">
        <f t="shared" si="5"/>
        <v>0</v>
      </c>
      <c r="S83" s="53">
        <f t="shared" si="5"/>
        <v>0</v>
      </c>
      <c r="T83" s="53">
        <f t="shared" si="5"/>
        <v>0</v>
      </c>
      <c r="U83" s="53">
        <f t="shared" si="5"/>
        <v>0</v>
      </c>
      <c r="V83" s="53">
        <f t="shared" si="5"/>
        <v>0</v>
      </c>
      <c r="W83" s="53">
        <f t="shared" si="5"/>
        <v>0</v>
      </c>
      <c r="X83" s="53">
        <f t="shared" si="6"/>
        <v>0</v>
      </c>
      <c r="Y83" s="53">
        <f t="shared" si="6"/>
        <v>0</v>
      </c>
      <c r="Z83" s="53">
        <f t="shared" si="6"/>
        <v>0</v>
      </c>
      <c r="AA83" s="53">
        <f t="shared" si="6"/>
        <v>0</v>
      </c>
      <c r="AB83" s="53">
        <f t="shared" si="6"/>
        <v>0</v>
      </c>
      <c r="AC83" s="53">
        <f t="shared" si="6"/>
        <v>0</v>
      </c>
      <c r="AD83" s="53">
        <f t="shared" si="6"/>
        <v>0</v>
      </c>
      <c r="AE83" s="53">
        <f t="shared" si="6"/>
        <v>0</v>
      </c>
      <c r="AF83" s="53">
        <f t="shared" si="6"/>
        <v>0</v>
      </c>
      <c r="AG83" s="53">
        <f t="shared" si="6"/>
        <v>0</v>
      </c>
      <c r="AH83" s="53">
        <f t="shared" si="6"/>
        <v>0</v>
      </c>
      <c r="AI83" s="53">
        <f t="shared" si="6"/>
        <v>0</v>
      </c>
      <c r="AJ83" s="53">
        <f t="shared" si="6"/>
        <v>0</v>
      </c>
      <c r="AK83" s="53">
        <f t="shared" si="6"/>
        <v>0</v>
      </c>
      <c r="AL83" s="53">
        <f t="shared" si="6"/>
        <v>0</v>
      </c>
      <c r="AM83" s="53">
        <f t="shared" si="6"/>
        <v>0</v>
      </c>
      <c r="AN83" s="53">
        <f t="shared" si="7"/>
        <v>0</v>
      </c>
      <c r="AO83" s="53">
        <f t="shared" si="7"/>
        <v>0</v>
      </c>
      <c r="AP83" s="53">
        <f t="shared" si="7"/>
        <v>0</v>
      </c>
      <c r="AQ83" s="53">
        <f t="shared" si="7"/>
        <v>0</v>
      </c>
      <c r="AR83" s="53">
        <f t="shared" si="7"/>
        <v>0</v>
      </c>
      <c r="AS83" s="53">
        <f t="shared" si="7"/>
        <v>0</v>
      </c>
      <c r="AT83" s="53">
        <f t="shared" si="7"/>
        <v>0</v>
      </c>
      <c r="AU83" s="53">
        <f t="shared" si="7"/>
        <v>0</v>
      </c>
      <c r="AV83" s="53">
        <f t="shared" si="7"/>
        <v>0</v>
      </c>
      <c r="AW83" s="53">
        <f t="shared" si="7"/>
        <v>0</v>
      </c>
      <c r="AX83" s="53">
        <f t="shared" si="7"/>
        <v>0</v>
      </c>
      <c r="AY83" s="53">
        <f t="shared" si="7"/>
        <v>0</v>
      </c>
      <c r="AZ83" s="53">
        <f t="shared" si="7"/>
        <v>0</v>
      </c>
      <c r="BA83" s="53">
        <f t="shared" si="7"/>
        <v>0</v>
      </c>
      <c r="BB83" s="53">
        <f t="shared" si="7"/>
        <v>0</v>
      </c>
      <c r="BC83" s="53">
        <f t="shared" si="7"/>
        <v>0</v>
      </c>
      <c r="BD83" s="170">
        <f t="shared" si="8"/>
        <v>0</v>
      </c>
      <c r="BE83" s="53">
        <f t="shared" si="8"/>
        <v>0</v>
      </c>
      <c r="BF83" s="53">
        <f t="shared" si="8"/>
        <v>0</v>
      </c>
      <c r="BG83" s="53">
        <f t="shared" si="8"/>
        <v>0</v>
      </c>
      <c r="BH83" s="53">
        <f t="shared" si="8"/>
        <v>0</v>
      </c>
      <c r="BI83" s="53">
        <f t="shared" si="8"/>
        <v>0</v>
      </c>
      <c r="BJ83" s="53">
        <f t="shared" si="8"/>
        <v>0</v>
      </c>
      <c r="BK83" s="53">
        <f t="shared" si="8"/>
        <v>0</v>
      </c>
      <c r="BL83" s="53">
        <f t="shared" si="8"/>
        <v>0</v>
      </c>
      <c r="BM83" s="53">
        <f t="shared" si="8"/>
        <v>0</v>
      </c>
      <c r="BN83" s="53">
        <f t="shared" si="8"/>
        <v>0</v>
      </c>
      <c r="BO83" s="53">
        <f t="shared" si="8"/>
        <v>0</v>
      </c>
      <c r="BP83" s="53">
        <f t="shared" si="9"/>
        <v>0</v>
      </c>
      <c r="BQ83" s="53">
        <f t="shared" si="9"/>
        <v>0</v>
      </c>
      <c r="BR83" s="53">
        <f t="shared" si="9"/>
        <v>0</v>
      </c>
      <c r="BS83" s="53">
        <f t="shared" si="9"/>
        <v>0</v>
      </c>
      <c r="BT83" s="53">
        <f t="shared" si="9"/>
        <v>0</v>
      </c>
      <c r="BU83" s="53">
        <f t="shared" si="9"/>
        <v>0</v>
      </c>
      <c r="BV83" s="53">
        <f t="shared" si="9"/>
        <v>0</v>
      </c>
      <c r="BW83" s="53">
        <f t="shared" si="9"/>
        <v>0</v>
      </c>
      <c r="BX83" s="53">
        <f t="shared" si="9"/>
        <v>0</v>
      </c>
      <c r="BY83" s="53">
        <f t="shared" si="9"/>
        <v>0</v>
      </c>
      <c r="BZ83" s="53">
        <f t="shared" si="9"/>
        <v>0</v>
      </c>
      <c r="CA83" s="53">
        <f t="shared" si="9"/>
        <v>0</v>
      </c>
    </row>
    <row r="84" spans="2:79" x14ac:dyDescent="0.35">
      <c r="B84" s="391">
        <v>20</v>
      </c>
      <c r="C84" s="392"/>
      <c r="D84" s="392"/>
      <c r="E84" s="392"/>
      <c r="F84" s="392"/>
      <c r="G84" s="393"/>
      <c r="H84" s="53">
        <f t="shared" si="5"/>
        <v>0</v>
      </c>
      <c r="I84" s="53">
        <f t="shared" si="5"/>
        <v>0</v>
      </c>
      <c r="J84" s="53">
        <f t="shared" si="5"/>
        <v>0</v>
      </c>
      <c r="K84" s="53">
        <f t="shared" si="5"/>
        <v>0</v>
      </c>
      <c r="L84" s="53">
        <f t="shared" si="5"/>
        <v>0</v>
      </c>
      <c r="M84" s="53">
        <f t="shared" si="5"/>
        <v>0</v>
      </c>
      <c r="N84" s="53">
        <f t="shared" si="5"/>
        <v>0</v>
      </c>
      <c r="O84" s="53">
        <f t="shared" si="5"/>
        <v>0</v>
      </c>
      <c r="P84" s="53">
        <f t="shared" si="5"/>
        <v>0</v>
      </c>
      <c r="Q84" s="53">
        <f t="shared" si="5"/>
        <v>0</v>
      </c>
      <c r="R84" s="53">
        <f t="shared" si="5"/>
        <v>0</v>
      </c>
      <c r="S84" s="53">
        <f t="shared" si="5"/>
        <v>0</v>
      </c>
      <c r="T84" s="53">
        <f t="shared" si="5"/>
        <v>0</v>
      </c>
      <c r="U84" s="53">
        <f t="shared" si="5"/>
        <v>0</v>
      </c>
      <c r="V84" s="53">
        <f t="shared" si="5"/>
        <v>0</v>
      </c>
      <c r="W84" s="53">
        <f t="shared" si="5"/>
        <v>0</v>
      </c>
      <c r="X84" s="53">
        <f t="shared" si="6"/>
        <v>0</v>
      </c>
      <c r="Y84" s="53">
        <f t="shared" si="6"/>
        <v>0</v>
      </c>
      <c r="Z84" s="53">
        <f t="shared" si="6"/>
        <v>0</v>
      </c>
      <c r="AA84" s="53">
        <f t="shared" si="6"/>
        <v>0</v>
      </c>
      <c r="AB84" s="53">
        <f t="shared" si="6"/>
        <v>0</v>
      </c>
      <c r="AC84" s="53">
        <f t="shared" si="6"/>
        <v>0</v>
      </c>
      <c r="AD84" s="53">
        <f t="shared" si="6"/>
        <v>0</v>
      </c>
      <c r="AE84" s="53">
        <f t="shared" si="6"/>
        <v>0</v>
      </c>
      <c r="AF84" s="53">
        <f t="shared" si="6"/>
        <v>0</v>
      </c>
      <c r="AG84" s="53">
        <f t="shared" si="6"/>
        <v>0</v>
      </c>
      <c r="AH84" s="53">
        <f t="shared" si="6"/>
        <v>0</v>
      </c>
      <c r="AI84" s="53">
        <f t="shared" si="6"/>
        <v>0</v>
      </c>
      <c r="AJ84" s="53">
        <f t="shared" si="6"/>
        <v>0</v>
      </c>
      <c r="AK84" s="53">
        <f t="shared" si="6"/>
        <v>0</v>
      </c>
      <c r="AL84" s="53">
        <f t="shared" si="6"/>
        <v>0</v>
      </c>
      <c r="AM84" s="53">
        <f t="shared" si="6"/>
        <v>0</v>
      </c>
      <c r="AN84" s="53">
        <f t="shared" si="7"/>
        <v>0</v>
      </c>
      <c r="AO84" s="53">
        <f t="shared" si="7"/>
        <v>0</v>
      </c>
      <c r="AP84" s="53">
        <f t="shared" si="7"/>
        <v>0</v>
      </c>
      <c r="AQ84" s="53">
        <f t="shared" si="7"/>
        <v>0</v>
      </c>
      <c r="AR84" s="53">
        <f t="shared" si="7"/>
        <v>0</v>
      </c>
      <c r="AS84" s="53">
        <f t="shared" si="7"/>
        <v>0</v>
      </c>
      <c r="AT84" s="53">
        <f t="shared" si="7"/>
        <v>0</v>
      </c>
      <c r="AU84" s="53">
        <f t="shared" si="7"/>
        <v>0</v>
      </c>
      <c r="AV84" s="53">
        <f t="shared" si="7"/>
        <v>1</v>
      </c>
      <c r="AW84" s="53">
        <f t="shared" si="7"/>
        <v>1</v>
      </c>
      <c r="AX84" s="53">
        <f t="shared" si="7"/>
        <v>1</v>
      </c>
      <c r="AY84" s="53">
        <f t="shared" si="7"/>
        <v>1</v>
      </c>
      <c r="AZ84" s="53">
        <f t="shared" si="7"/>
        <v>1</v>
      </c>
      <c r="BA84" s="53">
        <f t="shared" si="7"/>
        <v>1</v>
      </c>
      <c r="BB84" s="53">
        <f t="shared" si="7"/>
        <v>1</v>
      </c>
      <c r="BC84" s="53">
        <f t="shared" si="7"/>
        <v>1</v>
      </c>
      <c r="BD84" s="170">
        <f t="shared" si="8"/>
        <v>1</v>
      </c>
      <c r="BE84" s="53">
        <f t="shared" si="8"/>
        <v>1</v>
      </c>
      <c r="BF84" s="53">
        <f t="shared" si="8"/>
        <v>1</v>
      </c>
      <c r="BG84" s="53">
        <f t="shared" si="8"/>
        <v>1</v>
      </c>
      <c r="BH84" s="53">
        <f t="shared" si="8"/>
        <v>0</v>
      </c>
      <c r="BI84" s="53">
        <f t="shared" si="8"/>
        <v>0</v>
      </c>
      <c r="BJ84" s="53">
        <f t="shared" si="8"/>
        <v>0</v>
      </c>
      <c r="BK84" s="53">
        <f t="shared" si="8"/>
        <v>0</v>
      </c>
      <c r="BL84" s="53">
        <f t="shared" si="8"/>
        <v>0</v>
      </c>
      <c r="BM84" s="53">
        <f t="shared" si="8"/>
        <v>0</v>
      </c>
      <c r="BN84" s="53">
        <f t="shared" si="8"/>
        <v>0</v>
      </c>
      <c r="BO84" s="53">
        <f t="shared" si="8"/>
        <v>0</v>
      </c>
      <c r="BP84" s="53">
        <f t="shared" si="9"/>
        <v>0</v>
      </c>
      <c r="BQ84" s="53">
        <f t="shared" si="9"/>
        <v>0</v>
      </c>
      <c r="BR84" s="53">
        <f t="shared" si="9"/>
        <v>0</v>
      </c>
      <c r="BS84" s="53">
        <f t="shared" si="9"/>
        <v>0</v>
      </c>
      <c r="BT84" s="53">
        <f t="shared" si="9"/>
        <v>0</v>
      </c>
      <c r="BU84" s="53">
        <f t="shared" si="9"/>
        <v>0</v>
      </c>
      <c r="BV84" s="53">
        <f t="shared" si="9"/>
        <v>0</v>
      </c>
      <c r="BW84" s="53">
        <f t="shared" si="9"/>
        <v>0</v>
      </c>
      <c r="BX84" s="53">
        <f t="shared" si="9"/>
        <v>0</v>
      </c>
      <c r="BY84" s="53">
        <f t="shared" si="9"/>
        <v>0</v>
      </c>
      <c r="BZ84" s="53">
        <f t="shared" si="9"/>
        <v>0</v>
      </c>
      <c r="CA84" s="53">
        <f t="shared" si="9"/>
        <v>0</v>
      </c>
    </row>
    <row r="85" spans="2:79" x14ac:dyDescent="0.35">
      <c r="B85" s="391">
        <v>21</v>
      </c>
      <c r="C85" s="392"/>
      <c r="D85" s="392"/>
      <c r="E85" s="392"/>
      <c r="F85" s="392"/>
      <c r="G85" s="393"/>
      <c r="H85" s="53">
        <f t="shared" si="5"/>
        <v>0</v>
      </c>
      <c r="I85" s="53">
        <f t="shared" si="5"/>
        <v>0</v>
      </c>
      <c r="J85" s="53">
        <f t="shared" si="5"/>
        <v>0</v>
      </c>
      <c r="K85" s="53">
        <f t="shared" si="5"/>
        <v>0</v>
      </c>
      <c r="L85" s="53">
        <f t="shared" si="5"/>
        <v>0</v>
      </c>
      <c r="M85" s="53">
        <f t="shared" si="5"/>
        <v>0</v>
      </c>
      <c r="N85" s="53">
        <f t="shared" si="5"/>
        <v>0</v>
      </c>
      <c r="O85" s="53">
        <f t="shared" si="5"/>
        <v>0</v>
      </c>
      <c r="P85" s="53">
        <f t="shared" si="5"/>
        <v>0</v>
      </c>
      <c r="Q85" s="53">
        <f t="shared" si="5"/>
        <v>0</v>
      </c>
      <c r="R85" s="53">
        <f t="shared" si="5"/>
        <v>0</v>
      </c>
      <c r="S85" s="53">
        <f t="shared" si="5"/>
        <v>0</v>
      </c>
      <c r="T85" s="53">
        <f t="shared" si="5"/>
        <v>0</v>
      </c>
      <c r="U85" s="53">
        <f t="shared" si="5"/>
        <v>0</v>
      </c>
      <c r="V85" s="53">
        <f t="shared" si="5"/>
        <v>0</v>
      </c>
      <c r="W85" s="53">
        <f t="shared" si="5"/>
        <v>0</v>
      </c>
      <c r="X85" s="53">
        <f t="shared" si="6"/>
        <v>0</v>
      </c>
      <c r="Y85" s="53">
        <f t="shared" si="6"/>
        <v>0</v>
      </c>
      <c r="Z85" s="53">
        <f t="shared" si="6"/>
        <v>0</v>
      </c>
      <c r="AA85" s="53">
        <f t="shared" si="6"/>
        <v>0</v>
      </c>
      <c r="AB85" s="53">
        <f t="shared" si="6"/>
        <v>0</v>
      </c>
      <c r="AC85" s="53">
        <f t="shared" si="6"/>
        <v>0</v>
      </c>
      <c r="AD85" s="53">
        <f t="shared" si="6"/>
        <v>0</v>
      </c>
      <c r="AE85" s="53">
        <f t="shared" si="6"/>
        <v>0</v>
      </c>
      <c r="AF85" s="53">
        <f t="shared" si="6"/>
        <v>0</v>
      </c>
      <c r="AG85" s="53">
        <f t="shared" si="6"/>
        <v>0</v>
      </c>
      <c r="AH85" s="53">
        <f t="shared" si="6"/>
        <v>0</v>
      </c>
      <c r="AI85" s="53">
        <f t="shared" si="6"/>
        <v>0</v>
      </c>
      <c r="AJ85" s="53">
        <f t="shared" si="6"/>
        <v>0</v>
      </c>
      <c r="AK85" s="53">
        <f t="shared" si="6"/>
        <v>0</v>
      </c>
      <c r="AL85" s="53">
        <f t="shared" si="6"/>
        <v>0</v>
      </c>
      <c r="AM85" s="53">
        <f t="shared" si="6"/>
        <v>0</v>
      </c>
      <c r="AN85" s="53">
        <f t="shared" si="7"/>
        <v>0</v>
      </c>
      <c r="AO85" s="53">
        <f t="shared" si="7"/>
        <v>0</v>
      </c>
      <c r="AP85" s="53">
        <f t="shared" si="7"/>
        <v>0</v>
      </c>
      <c r="AQ85" s="53">
        <f t="shared" si="7"/>
        <v>0</v>
      </c>
      <c r="AR85" s="53">
        <f t="shared" si="7"/>
        <v>0</v>
      </c>
      <c r="AS85" s="53">
        <f t="shared" si="7"/>
        <v>0</v>
      </c>
      <c r="AT85" s="53">
        <f t="shared" si="7"/>
        <v>0</v>
      </c>
      <c r="AU85" s="53">
        <f t="shared" si="7"/>
        <v>0</v>
      </c>
      <c r="AV85" s="53">
        <f t="shared" si="7"/>
        <v>0</v>
      </c>
      <c r="AW85" s="53">
        <f t="shared" si="7"/>
        <v>0</v>
      </c>
      <c r="AX85" s="53">
        <f t="shared" si="7"/>
        <v>0</v>
      </c>
      <c r="AY85" s="53">
        <f t="shared" si="7"/>
        <v>0</v>
      </c>
      <c r="AZ85" s="53">
        <f t="shared" si="7"/>
        <v>0</v>
      </c>
      <c r="BA85" s="53">
        <f t="shared" si="7"/>
        <v>0</v>
      </c>
      <c r="BB85" s="53">
        <f t="shared" si="7"/>
        <v>0</v>
      </c>
      <c r="BC85" s="53">
        <f t="shared" si="7"/>
        <v>0</v>
      </c>
      <c r="BD85" s="170">
        <f t="shared" si="8"/>
        <v>0</v>
      </c>
      <c r="BE85" s="53">
        <f t="shared" si="8"/>
        <v>0</v>
      </c>
      <c r="BF85" s="53">
        <f t="shared" si="8"/>
        <v>0</v>
      </c>
      <c r="BG85" s="53">
        <f t="shared" si="8"/>
        <v>0</v>
      </c>
      <c r="BH85" s="53">
        <f t="shared" si="8"/>
        <v>0</v>
      </c>
      <c r="BI85" s="53">
        <f t="shared" si="8"/>
        <v>0</v>
      </c>
      <c r="BJ85" s="53">
        <f t="shared" si="8"/>
        <v>0</v>
      </c>
      <c r="BK85" s="53">
        <f t="shared" si="8"/>
        <v>0</v>
      </c>
      <c r="BL85" s="53">
        <f t="shared" si="8"/>
        <v>0</v>
      </c>
      <c r="BM85" s="53">
        <f t="shared" si="8"/>
        <v>0</v>
      </c>
      <c r="BN85" s="53">
        <f t="shared" si="8"/>
        <v>0</v>
      </c>
      <c r="BO85" s="53">
        <f t="shared" si="8"/>
        <v>0</v>
      </c>
      <c r="BP85" s="53">
        <f t="shared" si="9"/>
        <v>0</v>
      </c>
      <c r="BQ85" s="53">
        <f t="shared" si="9"/>
        <v>0</v>
      </c>
      <c r="BR85" s="53">
        <f t="shared" si="9"/>
        <v>0</v>
      </c>
      <c r="BS85" s="53">
        <f t="shared" si="9"/>
        <v>0</v>
      </c>
      <c r="BT85" s="53">
        <f t="shared" si="9"/>
        <v>0</v>
      </c>
      <c r="BU85" s="53">
        <f t="shared" si="9"/>
        <v>0</v>
      </c>
      <c r="BV85" s="53">
        <f t="shared" si="9"/>
        <v>0</v>
      </c>
      <c r="BW85" s="53">
        <f t="shared" si="9"/>
        <v>0</v>
      </c>
      <c r="BX85" s="53">
        <f t="shared" si="9"/>
        <v>0</v>
      </c>
      <c r="BY85" s="53">
        <f t="shared" si="9"/>
        <v>0</v>
      </c>
      <c r="BZ85" s="53">
        <f t="shared" si="9"/>
        <v>0</v>
      </c>
      <c r="CA85" s="53">
        <f t="shared" si="9"/>
        <v>0</v>
      </c>
    </row>
    <row r="86" spans="2:79" x14ac:dyDescent="0.35">
      <c r="B86" s="391">
        <v>22</v>
      </c>
      <c r="C86" s="392"/>
      <c r="D86" s="392"/>
      <c r="E86" s="392"/>
      <c r="F86" s="392"/>
      <c r="G86" s="393"/>
      <c r="H86" s="53">
        <f t="shared" si="5"/>
        <v>0</v>
      </c>
      <c r="I86" s="53">
        <f t="shared" si="5"/>
        <v>0</v>
      </c>
      <c r="J86" s="53">
        <f t="shared" si="5"/>
        <v>0</v>
      </c>
      <c r="K86" s="53">
        <f t="shared" si="5"/>
        <v>0</v>
      </c>
      <c r="L86" s="53">
        <f t="shared" si="5"/>
        <v>0</v>
      </c>
      <c r="M86" s="53">
        <f t="shared" si="5"/>
        <v>0</v>
      </c>
      <c r="N86" s="53">
        <f t="shared" si="5"/>
        <v>0</v>
      </c>
      <c r="O86" s="53">
        <f t="shared" si="5"/>
        <v>0</v>
      </c>
      <c r="P86" s="53">
        <f t="shared" si="5"/>
        <v>0</v>
      </c>
      <c r="Q86" s="53">
        <f t="shared" si="5"/>
        <v>0</v>
      </c>
      <c r="R86" s="53">
        <f t="shared" si="5"/>
        <v>0</v>
      </c>
      <c r="S86" s="53">
        <f t="shared" si="5"/>
        <v>0</v>
      </c>
      <c r="T86" s="53">
        <f t="shared" si="5"/>
        <v>0</v>
      </c>
      <c r="U86" s="53">
        <f t="shared" si="5"/>
        <v>0</v>
      </c>
      <c r="V86" s="53">
        <f t="shared" si="5"/>
        <v>0</v>
      </c>
      <c r="W86" s="53">
        <f t="shared" si="5"/>
        <v>0</v>
      </c>
      <c r="X86" s="53">
        <f t="shared" si="6"/>
        <v>0</v>
      </c>
      <c r="Y86" s="53">
        <f t="shared" si="6"/>
        <v>0</v>
      </c>
      <c r="Z86" s="53">
        <f t="shared" si="6"/>
        <v>0</v>
      </c>
      <c r="AA86" s="53">
        <f t="shared" si="6"/>
        <v>0</v>
      </c>
      <c r="AB86" s="53">
        <f t="shared" si="6"/>
        <v>0</v>
      </c>
      <c r="AC86" s="53">
        <f t="shared" si="6"/>
        <v>0</v>
      </c>
      <c r="AD86" s="53">
        <f t="shared" si="6"/>
        <v>0</v>
      </c>
      <c r="AE86" s="53">
        <f t="shared" si="6"/>
        <v>0</v>
      </c>
      <c r="AF86" s="53">
        <f t="shared" si="6"/>
        <v>0</v>
      </c>
      <c r="AG86" s="53">
        <f t="shared" si="6"/>
        <v>0</v>
      </c>
      <c r="AH86" s="53">
        <f t="shared" si="6"/>
        <v>0</v>
      </c>
      <c r="AI86" s="53">
        <f t="shared" si="6"/>
        <v>0</v>
      </c>
      <c r="AJ86" s="53">
        <f t="shared" si="6"/>
        <v>0</v>
      </c>
      <c r="AK86" s="53">
        <f t="shared" si="6"/>
        <v>0</v>
      </c>
      <c r="AL86" s="53">
        <f t="shared" si="6"/>
        <v>0</v>
      </c>
      <c r="AM86" s="53">
        <f t="shared" si="6"/>
        <v>0</v>
      </c>
      <c r="AN86" s="53">
        <f t="shared" si="7"/>
        <v>0</v>
      </c>
      <c r="AO86" s="53">
        <f t="shared" si="7"/>
        <v>0</v>
      </c>
      <c r="AP86" s="53">
        <f t="shared" si="7"/>
        <v>0</v>
      </c>
      <c r="AQ86" s="53">
        <f t="shared" si="7"/>
        <v>0</v>
      </c>
      <c r="AR86" s="53">
        <f t="shared" si="7"/>
        <v>0</v>
      </c>
      <c r="AS86" s="53">
        <f t="shared" si="7"/>
        <v>0</v>
      </c>
      <c r="AT86" s="53">
        <f t="shared" si="7"/>
        <v>0</v>
      </c>
      <c r="AU86" s="53">
        <f t="shared" si="7"/>
        <v>0</v>
      </c>
      <c r="AV86" s="53">
        <f t="shared" si="7"/>
        <v>0</v>
      </c>
      <c r="AW86" s="53">
        <f t="shared" si="7"/>
        <v>0</v>
      </c>
      <c r="AX86" s="53">
        <f t="shared" si="7"/>
        <v>0</v>
      </c>
      <c r="AY86" s="53">
        <f t="shared" si="7"/>
        <v>0</v>
      </c>
      <c r="AZ86" s="53">
        <f t="shared" si="7"/>
        <v>0</v>
      </c>
      <c r="BA86" s="53">
        <f t="shared" si="7"/>
        <v>0</v>
      </c>
      <c r="BB86" s="53">
        <f t="shared" si="7"/>
        <v>0</v>
      </c>
      <c r="BC86" s="53">
        <f t="shared" si="7"/>
        <v>0</v>
      </c>
      <c r="BD86" s="170">
        <f t="shared" si="8"/>
        <v>0</v>
      </c>
      <c r="BE86" s="53">
        <f t="shared" si="8"/>
        <v>0</v>
      </c>
      <c r="BF86" s="53">
        <f t="shared" si="8"/>
        <v>0</v>
      </c>
      <c r="BG86" s="53">
        <f t="shared" si="8"/>
        <v>0</v>
      </c>
      <c r="BH86" s="53">
        <f t="shared" si="8"/>
        <v>0</v>
      </c>
      <c r="BI86" s="53">
        <f t="shared" si="8"/>
        <v>0</v>
      </c>
      <c r="BJ86" s="53">
        <f t="shared" si="8"/>
        <v>0</v>
      </c>
      <c r="BK86" s="53">
        <f t="shared" si="8"/>
        <v>0</v>
      </c>
      <c r="BL86" s="53">
        <f t="shared" si="8"/>
        <v>0</v>
      </c>
      <c r="BM86" s="53">
        <f t="shared" si="8"/>
        <v>0</v>
      </c>
      <c r="BN86" s="53">
        <f t="shared" si="8"/>
        <v>0</v>
      </c>
      <c r="BO86" s="53">
        <f t="shared" si="8"/>
        <v>0</v>
      </c>
      <c r="BP86" s="53">
        <f t="shared" si="9"/>
        <v>0</v>
      </c>
      <c r="BQ86" s="53">
        <f t="shared" si="9"/>
        <v>0</v>
      </c>
      <c r="BR86" s="53">
        <f t="shared" si="9"/>
        <v>0</v>
      </c>
      <c r="BS86" s="53">
        <f t="shared" si="9"/>
        <v>0</v>
      </c>
      <c r="BT86" s="53">
        <f t="shared" si="9"/>
        <v>0</v>
      </c>
      <c r="BU86" s="53">
        <f t="shared" si="9"/>
        <v>0</v>
      </c>
      <c r="BV86" s="53">
        <f t="shared" si="9"/>
        <v>0</v>
      </c>
      <c r="BW86" s="53">
        <f t="shared" si="9"/>
        <v>0</v>
      </c>
      <c r="BX86" s="53">
        <f t="shared" si="9"/>
        <v>0</v>
      </c>
      <c r="BY86" s="53">
        <f t="shared" si="9"/>
        <v>0</v>
      </c>
      <c r="BZ86" s="53">
        <f t="shared" si="9"/>
        <v>0</v>
      </c>
      <c r="CA86" s="53">
        <f t="shared" si="9"/>
        <v>0</v>
      </c>
    </row>
    <row r="87" spans="2:79" x14ac:dyDescent="0.35">
      <c r="B87" s="391">
        <v>23</v>
      </c>
      <c r="C87" s="392"/>
      <c r="D87" s="392"/>
      <c r="E87" s="392"/>
      <c r="F87" s="392"/>
      <c r="G87" s="393"/>
      <c r="H87" s="53">
        <f t="shared" si="5"/>
        <v>0</v>
      </c>
      <c r="I87" s="53">
        <f t="shared" si="5"/>
        <v>0</v>
      </c>
      <c r="J87" s="53">
        <f t="shared" si="5"/>
        <v>0</v>
      </c>
      <c r="K87" s="53">
        <f t="shared" si="5"/>
        <v>0</v>
      </c>
      <c r="L87" s="53">
        <f t="shared" si="5"/>
        <v>0</v>
      </c>
      <c r="M87" s="53">
        <f t="shared" si="5"/>
        <v>0</v>
      </c>
      <c r="N87" s="53">
        <f t="shared" si="5"/>
        <v>0</v>
      </c>
      <c r="O87" s="53">
        <f t="shared" si="5"/>
        <v>0</v>
      </c>
      <c r="P87" s="53">
        <f t="shared" si="5"/>
        <v>0</v>
      </c>
      <c r="Q87" s="53">
        <f t="shared" si="5"/>
        <v>0</v>
      </c>
      <c r="R87" s="53">
        <f t="shared" si="5"/>
        <v>0</v>
      </c>
      <c r="S87" s="53">
        <f t="shared" si="5"/>
        <v>0</v>
      </c>
      <c r="T87" s="53">
        <f t="shared" si="5"/>
        <v>0</v>
      </c>
      <c r="U87" s="53">
        <f t="shared" si="5"/>
        <v>0</v>
      </c>
      <c r="V87" s="53">
        <f t="shared" si="5"/>
        <v>0</v>
      </c>
      <c r="W87" s="53">
        <f t="shared" si="5"/>
        <v>0</v>
      </c>
      <c r="X87" s="53">
        <f t="shared" si="6"/>
        <v>0</v>
      </c>
      <c r="Y87" s="53">
        <f t="shared" si="6"/>
        <v>0</v>
      </c>
      <c r="Z87" s="53">
        <f t="shared" si="6"/>
        <v>0</v>
      </c>
      <c r="AA87" s="53">
        <f t="shared" si="6"/>
        <v>0</v>
      </c>
      <c r="AB87" s="53">
        <f t="shared" si="6"/>
        <v>0</v>
      </c>
      <c r="AC87" s="53">
        <f t="shared" si="6"/>
        <v>0</v>
      </c>
      <c r="AD87" s="53">
        <f t="shared" si="6"/>
        <v>0</v>
      </c>
      <c r="AE87" s="53">
        <f t="shared" si="6"/>
        <v>0</v>
      </c>
      <c r="AF87" s="53">
        <f t="shared" si="6"/>
        <v>0</v>
      </c>
      <c r="AG87" s="53">
        <f t="shared" si="6"/>
        <v>0</v>
      </c>
      <c r="AH87" s="53">
        <f t="shared" si="6"/>
        <v>0</v>
      </c>
      <c r="AI87" s="53">
        <f t="shared" si="6"/>
        <v>0</v>
      </c>
      <c r="AJ87" s="53">
        <f t="shared" si="6"/>
        <v>1</v>
      </c>
      <c r="AK87" s="53">
        <f t="shared" si="6"/>
        <v>1</v>
      </c>
      <c r="AL87" s="53">
        <f t="shared" si="6"/>
        <v>1</v>
      </c>
      <c r="AM87" s="53">
        <f t="shared" si="6"/>
        <v>1</v>
      </c>
      <c r="AN87" s="53">
        <f t="shared" si="7"/>
        <v>1</v>
      </c>
      <c r="AO87" s="53">
        <f t="shared" si="7"/>
        <v>1</v>
      </c>
      <c r="AP87" s="53">
        <f t="shared" si="7"/>
        <v>1</v>
      </c>
      <c r="AQ87" s="53">
        <f t="shared" si="7"/>
        <v>1</v>
      </c>
      <c r="AR87" s="53">
        <f t="shared" si="7"/>
        <v>0</v>
      </c>
      <c r="AS87" s="53">
        <f t="shared" si="7"/>
        <v>0</v>
      </c>
      <c r="AT87" s="53">
        <f t="shared" si="7"/>
        <v>0</v>
      </c>
      <c r="AU87" s="53">
        <f t="shared" si="7"/>
        <v>0</v>
      </c>
      <c r="AV87" s="53">
        <f t="shared" si="7"/>
        <v>1</v>
      </c>
      <c r="AW87" s="53">
        <f t="shared" si="7"/>
        <v>1</v>
      </c>
      <c r="AX87" s="53">
        <f t="shared" si="7"/>
        <v>1</v>
      </c>
      <c r="AY87" s="53">
        <f t="shared" si="7"/>
        <v>1</v>
      </c>
      <c r="AZ87" s="53">
        <f t="shared" si="7"/>
        <v>1</v>
      </c>
      <c r="BA87" s="53">
        <f t="shared" si="7"/>
        <v>1</v>
      </c>
      <c r="BB87" s="53">
        <f t="shared" si="7"/>
        <v>1</v>
      </c>
      <c r="BC87" s="53">
        <f t="shared" si="7"/>
        <v>1</v>
      </c>
      <c r="BD87" s="170">
        <f t="shared" si="8"/>
        <v>1</v>
      </c>
      <c r="BE87" s="53">
        <f t="shared" si="8"/>
        <v>1</v>
      </c>
      <c r="BF87" s="53">
        <f t="shared" si="8"/>
        <v>1</v>
      </c>
      <c r="BG87" s="53">
        <f t="shared" si="8"/>
        <v>1</v>
      </c>
      <c r="BH87" s="53">
        <f t="shared" si="8"/>
        <v>0</v>
      </c>
      <c r="BI87" s="53">
        <f t="shared" si="8"/>
        <v>0</v>
      </c>
      <c r="BJ87" s="53">
        <f t="shared" si="8"/>
        <v>0</v>
      </c>
      <c r="BK87" s="53">
        <f t="shared" si="8"/>
        <v>0</v>
      </c>
      <c r="BL87" s="53">
        <f t="shared" si="8"/>
        <v>0</v>
      </c>
      <c r="BM87" s="53">
        <f t="shared" si="8"/>
        <v>0</v>
      </c>
      <c r="BN87" s="53">
        <f t="shared" si="8"/>
        <v>0</v>
      </c>
      <c r="BO87" s="53">
        <f t="shared" si="8"/>
        <v>0</v>
      </c>
      <c r="BP87" s="53">
        <f t="shared" si="9"/>
        <v>0</v>
      </c>
      <c r="BQ87" s="53">
        <f t="shared" si="9"/>
        <v>0</v>
      </c>
      <c r="BR87" s="53">
        <f t="shared" si="9"/>
        <v>0</v>
      </c>
      <c r="BS87" s="53">
        <f t="shared" si="9"/>
        <v>0</v>
      </c>
      <c r="BT87" s="53">
        <f t="shared" si="9"/>
        <v>0</v>
      </c>
      <c r="BU87" s="53">
        <f t="shared" si="9"/>
        <v>0</v>
      </c>
      <c r="BV87" s="53">
        <f t="shared" si="9"/>
        <v>0</v>
      </c>
      <c r="BW87" s="53">
        <f t="shared" si="9"/>
        <v>0</v>
      </c>
      <c r="BX87" s="53">
        <f t="shared" si="9"/>
        <v>0</v>
      </c>
      <c r="BY87" s="53">
        <f t="shared" si="9"/>
        <v>0</v>
      </c>
      <c r="BZ87" s="53">
        <f t="shared" si="9"/>
        <v>0</v>
      </c>
      <c r="CA87" s="53">
        <f t="shared" si="9"/>
        <v>0</v>
      </c>
    </row>
    <row r="88" spans="2:79" x14ac:dyDescent="0.35">
      <c r="B88" s="394">
        <v>24</v>
      </c>
      <c r="C88" s="395"/>
      <c r="D88" s="395"/>
      <c r="E88" s="395"/>
      <c r="F88" s="395"/>
      <c r="G88" s="396"/>
      <c r="H88" s="53">
        <f t="shared" si="5"/>
        <v>0</v>
      </c>
      <c r="I88" s="53">
        <f t="shared" si="5"/>
        <v>0</v>
      </c>
      <c r="J88" s="53">
        <f t="shared" si="5"/>
        <v>0</v>
      </c>
      <c r="K88" s="53">
        <f t="shared" si="5"/>
        <v>0</v>
      </c>
      <c r="L88" s="53">
        <f t="shared" si="5"/>
        <v>0</v>
      </c>
      <c r="M88" s="53">
        <f t="shared" si="5"/>
        <v>0</v>
      </c>
      <c r="N88" s="53">
        <f t="shared" si="5"/>
        <v>0</v>
      </c>
      <c r="O88" s="53">
        <f t="shared" si="5"/>
        <v>0</v>
      </c>
      <c r="P88" s="53">
        <f t="shared" si="5"/>
        <v>0</v>
      </c>
      <c r="Q88" s="53">
        <f t="shared" si="5"/>
        <v>0</v>
      </c>
      <c r="R88" s="53">
        <f t="shared" si="5"/>
        <v>0</v>
      </c>
      <c r="S88" s="53">
        <f t="shared" si="5"/>
        <v>0</v>
      </c>
      <c r="T88" s="53">
        <f t="shared" si="5"/>
        <v>0</v>
      </c>
      <c r="U88" s="53">
        <f t="shared" si="5"/>
        <v>0</v>
      </c>
      <c r="V88" s="53">
        <f t="shared" si="5"/>
        <v>0</v>
      </c>
      <c r="W88" s="53">
        <f t="shared" si="5"/>
        <v>0</v>
      </c>
      <c r="X88" s="53">
        <f t="shared" si="6"/>
        <v>0</v>
      </c>
      <c r="Y88" s="53">
        <f t="shared" si="6"/>
        <v>0</v>
      </c>
      <c r="Z88" s="53">
        <f t="shared" si="6"/>
        <v>0</v>
      </c>
      <c r="AA88" s="53">
        <f t="shared" si="6"/>
        <v>0</v>
      </c>
      <c r="AB88" s="53">
        <f t="shared" si="6"/>
        <v>0</v>
      </c>
      <c r="AC88" s="53">
        <f t="shared" si="6"/>
        <v>0</v>
      </c>
      <c r="AD88" s="53">
        <f t="shared" si="6"/>
        <v>0</v>
      </c>
      <c r="AE88" s="53">
        <f t="shared" si="6"/>
        <v>0</v>
      </c>
      <c r="AF88" s="53">
        <f t="shared" si="6"/>
        <v>0</v>
      </c>
      <c r="AG88" s="53">
        <f t="shared" si="6"/>
        <v>0</v>
      </c>
      <c r="AH88" s="53">
        <f t="shared" si="6"/>
        <v>0</v>
      </c>
      <c r="AI88" s="53">
        <f t="shared" si="6"/>
        <v>0</v>
      </c>
      <c r="AJ88" s="53">
        <f t="shared" si="6"/>
        <v>0</v>
      </c>
      <c r="AK88" s="53">
        <f t="shared" si="6"/>
        <v>0</v>
      </c>
      <c r="AL88" s="53">
        <f t="shared" si="6"/>
        <v>0</v>
      </c>
      <c r="AM88" s="53">
        <f t="shared" si="6"/>
        <v>0</v>
      </c>
      <c r="AN88" s="53">
        <f t="shared" si="7"/>
        <v>0</v>
      </c>
      <c r="AO88" s="53">
        <f t="shared" si="7"/>
        <v>0</v>
      </c>
      <c r="AP88" s="53">
        <f t="shared" si="7"/>
        <v>0</v>
      </c>
      <c r="AQ88" s="53">
        <f t="shared" si="7"/>
        <v>0</v>
      </c>
      <c r="AR88" s="53">
        <f t="shared" si="7"/>
        <v>0</v>
      </c>
      <c r="AS88" s="53">
        <f t="shared" si="7"/>
        <v>0</v>
      </c>
      <c r="AT88" s="53">
        <f t="shared" si="7"/>
        <v>0</v>
      </c>
      <c r="AU88" s="53">
        <f t="shared" si="7"/>
        <v>0</v>
      </c>
      <c r="AV88" s="53">
        <f t="shared" si="7"/>
        <v>1</v>
      </c>
      <c r="AW88" s="53">
        <f t="shared" si="7"/>
        <v>1</v>
      </c>
      <c r="AX88" s="53">
        <f t="shared" si="7"/>
        <v>1</v>
      </c>
      <c r="AY88" s="53">
        <f t="shared" si="7"/>
        <v>1</v>
      </c>
      <c r="AZ88" s="53">
        <f t="shared" si="7"/>
        <v>1</v>
      </c>
      <c r="BA88" s="53">
        <f t="shared" si="7"/>
        <v>1</v>
      </c>
      <c r="BB88" s="53">
        <f t="shared" si="7"/>
        <v>1</v>
      </c>
      <c r="BC88" s="53">
        <f t="shared" si="7"/>
        <v>1</v>
      </c>
      <c r="BD88" s="170">
        <f t="shared" si="8"/>
        <v>1</v>
      </c>
      <c r="BE88" s="53">
        <f t="shared" si="8"/>
        <v>1</v>
      </c>
      <c r="BF88" s="53">
        <f t="shared" si="8"/>
        <v>1</v>
      </c>
      <c r="BG88" s="53">
        <f t="shared" si="8"/>
        <v>1</v>
      </c>
      <c r="BH88" s="53">
        <f t="shared" si="8"/>
        <v>0</v>
      </c>
      <c r="BI88" s="53">
        <f t="shared" si="8"/>
        <v>0</v>
      </c>
      <c r="BJ88" s="53">
        <f t="shared" si="8"/>
        <v>0</v>
      </c>
      <c r="BK88" s="53">
        <f t="shared" si="8"/>
        <v>0</v>
      </c>
      <c r="BL88" s="53">
        <f t="shared" si="8"/>
        <v>0</v>
      </c>
      <c r="BM88" s="53">
        <f t="shared" si="8"/>
        <v>0</v>
      </c>
      <c r="BN88" s="53">
        <f t="shared" si="8"/>
        <v>0</v>
      </c>
      <c r="BO88" s="53">
        <f t="shared" si="8"/>
        <v>0</v>
      </c>
      <c r="BP88" s="53">
        <f t="shared" si="9"/>
        <v>0</v>
      </c>
      <c r="BQ88" s="53">
        <f t="shared" si="9"/>
        <v>0</v>
      </c>
      <c r="BR88" s="53">
        <f t="shared" si="9"/>
        <v>0</v>
      </c>
      <c r="BS88" s="53">
        <f t="shared" si="9"/>
        <v>0</v>
      </c>
      <c r="BT88" s="53">
        <f t="shared" si="9"/>
        <v>0</v>
      </c>
      <c r="BU88" s="53">
        <f t="shared" si="9"/>
        <v>0</v>
      </c>
      <c r="BV88" s="53">
        <f t="shared" si="9"/>
        <v>0</v>
      </c>
      <c r="BW88" s="53">
        <f t="shared" si="9"/>
        <v>0</v>
      </c>
      <c r="BX88" s="53">
        <f t="shared" si="9"/>
        <v>0</v>
      </c>
      <c r="BY88" s="53">
        <f t="shared" si="9"/>
        <v>0</v>
      </c>
      <c r="BZ88" s="53">
        <f t="shared" si="9"/>
        <v>0</v>
      </c>
      <c r="CA88" s="53">
        <f t="shared" si="9"/>
        <v>0</v>
      </c>
    </row>
    <row r="89" spans="2:79" x14ac:dyDescent="0.35">
      <c r="B89" s="382">
        <v>26</v>
      </c>
      <c r="C89" s="383"/>
      <c r="D89" s="383"/>
      <c r="E89" s="383"/>
      <c r="F89" s="383"/>
      <c r="G89" s="384"/>
      <c r="H89" s="53">
        <f t="shared" si="5"/>
        <v>0</v>
      </c>
      <c r="I89" s="53">
        <f t="shared" si="5"/>
        <v>0</v>
      </c>
      <c r="J89" s="53">
        <f t="shared" si="5"/>
        <v>0</v>
      </c>
      <c r="K89" s="53">
        <f t="shared" si="5"/>
        <v>0</v>
      </c>
      <c r="L89" s="53">
        <f t="shared" si="5"/>
        <v>0</v>
      </c>
      <c r="M89" s="53">
        <f t="shared" si="5"/>
        <v>0</v>
      </c>
      <c r="N89" s="53">
        <f t="shared" si="5"/>
        <v>0</v>
      </c>
      <c r="O89" s="53">
        <f t="shared" si="5"/>
        <v>0</v>
      </c>
      <c r="P89" s="53">
        <f t="shared" si="5"/>
        <v>0</v>
      </c>
      <c r="Q89" s="53">
        <f t="shared" si="5"/>
        <v>0</v>
      </c>
      <c r="R89" s="53">
        <f t="shared" si="5"/>
        <v>0</v>
      </c>
      <c r="S89" s="53">
        <f t="shared" si="5"/>
        <v>0</v>
      </c>
      <c r="T89" s="53">
        <f t="shared" si="5"/>
        <v>0</v>
      </c>
      <c r="U89" s="53">
        <f t="shared" si="5"/>
        <v>0</v>
      </c>
      <c r="V89" s="53">
        <f t="shared" si="5"/>
        <v>0</v>
      </c>
      <c r="W89" s="53">
        <f t="shared" si="5"/>
        <v>0</v>
      </c>
      <c r="X89" s="53">
        <f t="shared" si="6"/>
        <v>0</v>
      </c>
      <c r="Y89" s="53">
        <f t="shared" si="6"/>
        <v>0</v>
      </c>
      <c r="Z89" s="53">
        <f t="shared" si="6"/>
        <v>0</v>
      </c>
      <c r="AA89" s="53">
        <f t="shared" si="6"/>
        <v>0</v>
      </c>
      <c r="AB89" s="53">
        <f t="shared" si="6"/>
        <v>0</v>
      </c>
      <c r="AC89" s="53">
        <f t="shared" si="6"/>
        <v>0</v>
      </c>
      <c r="AD89" s="53">
        <f t="shared" si="6"/>
        <v>0</v>
      </c>
      <c r="AE89" s="53">
        <f t="shared" si="6"/>
        <v>0</v>
      </c>
      <c r="AF89" s="53">
        <f t="shared" si="6"/>
        <v>0</v>
      </c>
      <c r="AG89" s="53">
        <f t="shared" si="6"/>
        <v>0</v>
      </c>
      <c r="AH89" s="53">
        <f t="shared" si="6"/>
        <v>0</v>
      </c>
      <c r="AI89" s="53">
        <f t="shared" si="6"/>
        <v>0</v>
      </c>
      <c r="AJ89" s="53">
        <f t="shared" si="6"/>
        <v>0</v>
      </c>
      <c r="AK89" s="53">
        <f t="shared" si="6"/>
        <v>0</v>
      </c>
      <c r="AL89" s="53">
        <f t="shared" si="6"/>
        <v>0</v>
      </c>
      <c r="AM89" s="53">
        <f t="shared" si="6"/>
        <v>0</v>
      </c>
      <c r="AN89" s="53">
        <f t="shared" si="7"/>
        <v>0</v>
      </c>
      <c r="AO89" s="53">
        <f t="shared" si="7"/>
        <v>0</v>
      </c>
      <c r="AP89" s="53">
        <f t="shared" si="7"/>
        <v>0</v>
      </c>
      <c r="AQ89" s="53">
        <f t="shared" si="7"/>
        <v>0</v>
      </c>
      <c r="AR89" s="53">
        <f t="shared" si="7"/>
        <v>0</v>
      </c>
      <c r="AS89" s="53">
        <f t="shared" si="7"/>
        <v>0</v>
      </c>
      <c r="AT89" s="53">
        <f t="shared" si="7"/>
        <v>0</v>
      </c>
      <c r="AU89" s="53">
        <f t="shared" si="7"/>
        <v>0</v>
      </c>
      <c r="AV89" s="53">
        <f t="shared" si="7"/>
        <v>1</v>
      </c>
      <c r="AW89" s="53">
        <f t="shared" si="7"/>
        <v>1</v>
      </c>
      <c r="AX89" s="53">
        <f t="shared" si="7"/>
        <v>1</v>
      </c>
      <c r="AY89" s="53">
        <f t="shared" si="7"/>
        <v>1</v>
      </c>
      <c r="AZ89" s="53">
        <f t="shared" si="7"/>
        <v>1</v>
      </c>
      <c r="BA89" s="53">
        <f t="shared" si="7"/>
        <v>1</v>
      </c>
      <c r="BB89" s="53">
        <f t="shared" si="7"/>
        <v>1</v>
      </c>
      <c r="BC89" s="53">
        <f t="shared" si="7"/>
        <v>1</v>
      </c>
      <c r="BD89" s="170">
        <f t="shared" si="8"/>
        <v>1</v>
      </c>
      <c r="BE89" s="53">
        <f t="shared" si="8"/>
        <v>1</v>
      </c>
      <c r="BF89" s="53">
        <f t="shared" si="8"/>
        <v>1</v>
      </c>
      <c r="BG89" s="53">
        <f t="shared" si="8"/>
        <v>1</v>
      </c>
      <c r="BH89" s="53">
        <f t="shared" si="8"/>
        <v>0</v>
      </c>
      <c r="BI89" s="53">
        <f t="shared" si="8"/>
        <v>0</v>
      </c>
      <c r="BJ89" s="53">
        <f t="shared" si="8"/>
        <v>0</v>
      </c>
      <c r="BK89" s="53">
        <f t="shared" si="8"/>
        <v>0</v>
      </c>
      <c r="BL89" s="53">
        <f t="shared" si="8"/>
        <v>0</v>
      </c>
      <c r="BM89" s="53">
        <f t="shared" si="8"/>
        <v>0</v>
      </c>
      <c r="BN89" s="53">
        <f t="shared" si="8"/>
        <v>0</v>
      </c>
      <c r="BO89" s="53">
        <f t="shared" si="8"/>
        <v>0</v>
      </c>
      <c r="BP89" s="53">
        <f t="shared" si="9"/>
        <v>0</v>
      </c>
      <c r="BQ89" s="53">
        <f t="shared" si="9"/>
        <v>0</v>
      </c>
      <c r="BR89" s="53">
        <f t="shared" si="9"/>
        <v>0</v>
      </c>
      <c r="BS89" s="53">
        <f t="shared" si="9"/>
        <v>0</v>
      </c>
      <c r="BT89" s="53">
        <f t="shared" si="9"/>
        <v>0</v>
      </c>
      <c r="BU89" s="53">
        <f t="shared" si="9"/>
        <v>0</v>
      </c>
      <c r="BV89" s="53">
        <f t="shared" si="9"/>
        <v>0</v>
      </c>
      <c r="BW89" s="53">
        <f t="shared" si="9"/>
        <v>0</v>
      </c>
      <c r="BX89" s="53">
        <f t="shared" si="9"/>
        <v>0</v>
      </c>
      <c r="BY89" s="53">
        <f t="shared" si="9"/>
        <v>0</v>
      </c>
      <c r="BZ89" s="53">
        <f t="shared" si="9"/>
        <v>0</v>
      </c>
      <c r="CA89" s="53">
        <f t="shared" si="9"/>
        <v>0</v>
      </c>
    </row>
    <row r="90" spans="2:79" x14ac:dyDescent="0.35">
      <c r="B90" s="382">
        <v>27</v>
      </c>
      <c r="C90" s="383"/>
      <c r="D90" s="383"/>
      <c r="E90" s="383"/>
      <c r="F90" s="383"/>
      <c r="G90" s="384"/>
      <c r="H90" s="53">
        <f t="shared" si="5"/>
        <v>0</v>
      </c>
      <c r="I90" s="53">
        <f t="shared" si="5"/>
        <v>0</v>
      </c>
      <c r="J90" s="53">
        <f t="shared" si="5"/>
        <v>0</v>
      </c>
      <c r="K90" s="53">
        <f t="shared" si="5"/>
        <v>0</v>
      </c>
      <c r="L90" s="53">
        <f t="shared" si="5"/>
        <v>0</v>
      </c>
      <c r="M90" s="53">
        <f t="shared" si="5"/>
        <v>0</v>
      </c>
      <c r="N90" s="53">
        <f t="shared" si="5"/>
        <v>0</v>
      </c>
      <c r="O90" s="53">
        <f t="shared" si="5"/>
        <v>0</v>
      </c>
      <c r="P90" s="53">
        <f t="shared" si="5"/>
        <v>0</v>
      </c>
      <c r="Q90" s="53">
        <f t="shared" si="5"/>
        <v>0</v>
      </c>
      <c r="R90" s="53">
        <f t="shared" si="5"/>
        <v>0</v>
      </c>
      <c r="S90" s="53">
        <f t="shared" si="5"/>
        <v>0</v>
      </c>
      <c r="T90" s="53">
        <f t="shared" si="5"/>
        <v>0</v>
      </c>
      <c r="U90" s="53">
        <f t="shared" si="5"/>
        <v>0</v>
      </c>
      <c r="V90" s="53">
        <f t="shared" si="5"/>
        <v>0</v>
      </c>
      <c r="W90" s="53">
        <f t="shared" si="5"/>
        <v>0</v>
      </c>
      <c r="X90" s="53">
        <f t="shared" si="6"/>
        <v>0</v>
      </c>
      <c r="Y90" s="53">
        <f t="shared" si="6"/>
        <v>0</v>
      </c>
      <c r="Z90" s="53">
        <f t="shared" si="6"/>
        <v>0</v>
      </c>
      <c r="AA90" s="53">
        <f t="shared" si="6"/>
        <v>0</v>
      </c>
      <c r="AB90" s="53">
        <f t="shared" si="6"/>
        <v>0</v>
      </c>
      <c r="AC90" s="53">
        <f t="shared" si="6"/>
        <v>0</v>
      </c>
      <c r="AD90" s="53">
        <f t="shared" si="6"/>
        <v>0</v>
      </c>
      <c r="AE90" s="53">
        <f t="shared" si="6"/>
        <v>0</v>
      </c>
      <c r="AF90" s="53">
        <f t="shared" si="6"/>
        <v>0</v>
      </c>
      <c r="AG90" s="53">
        <f t="shared" si="6"/>
        <v>0</v>
      </c>
      <c r="AH90" s="53">
        <f t="shared" si="6"/>
        <v>0</v>
      </c>
      <c r="AI90" s="53">
        <f t="shared" si="6"/>
        <v>0</v>
      </c>
      <c r="AJ90" s="53">
        <f t="shared" si="6"/>
        <v>0</v>
      </c>
      <c r="AK90" s="53">
        <f t="shared" si="6"/>
        <v>0</v>
      </c>
      <c r="AL90" s="53">
        <f t="shared" si="6"/>
        <v>0</v>
      </c>
      <c r="AM90" s="53">
        <f t="shared" si="6"/>
        <v>0</v>
      </c>
      <c r="AN90" s="53">
        <f t="shared" si="7"/>
        <v>0</v>
      </c>
      <c r="AO90" s="53">
        <f t="shared" si="7"/>
        <v>0</v>
      </c>
      <c r="AP90" s="53">
        <f t="shared" si="7"/>
        <v>0</v>
      </c>
      <c r="AQ90" s="53">
        <f t="shared" si="7"/>
        <v>0</v>
      </c>
      <c r="AR90" s="53">
        <f t="shared" si="7"/>
        <v>0</v>
      </c>
      <c r="AS90" s="53">
        <f t="shared" si="7"/>
        <v>0</v>
      </c>
      <c r="AT90" s="53">
        <f t="shared" si="7"/>
        <v>0</v>
      </c>
      <c r="AU90" s="53">
        <f t="shared" si="7"/>
        <v>0</v>
      </c>
      <c r="AV90" s="53">
        <f t="shared" si="7"/>
        <v>0</v>
      </c>
      <c r="AW90" s="53">
        <f t="shared" si="7"/>
        <v>0</v>
      </c>
      <c r="AX90" s="53">
        <f t="shared" si="7"/>
        <v>0</v>
      </c>
      <c r="AY90" s="53">
        <f t="shared" si="7"/>
        <v>0</v>
      </c>
      <c r="AZ90" s="53">
        <f t="shared" si="7"/>
        <v>0</v>
      </c>
      <c r="BA90" s="53">
        <f t="shared" si="7"/>
        <v>0</v>
      </c>
      <c r="BB90" s="53">
        <f t="shared" si="7"/>
        <v>0</v>
      </c>
      <c r="BC90" s="53">
        <f t="shared" si="7"/>
        <v>0</v>
      </c>
      <c r="BD90" s="170">
        <f t="shared" si="8"/>
        <v>0</v>
      </c>
      <c r="BE90" s="53">
        <f t="shared" si="8"/>
        <v>0</v>
      </c>
      <c r="BF90" s="53">
        <f t="shared" si="8"/>
        <v>0</v>
      </c>
      <c r="BG90" s="53">
        <f t="shared" si="8"/>
        <v>0</v>
      </c>
      <c r="BH90" s="53">
        <f t="shared" si="8"/>
        <v>0</v>
      </c>
      <c r="BI90" s="53">
        <f t="shared" si="8"/>
        <v>0</v>
      </c>
      <c r="BJ90" s="53">
        <f t="shared" si="8"/>
        <v>0</v>
      </c>
      <c r="BK90" s="53">
        <f t="shared" si="8"/>
        <v>0</v>
      </c>
      <c r="BL90" s="53">
        <f t="shared" si="8"/>
        <v>0</v>
      </c>
      <c r="BM90" s="53">
        <f t="shared" si="8"/>
        <v>0</v>
      </c>
      <c r="BN90" s="53">
        <f t="shared" si="8"/>
        <v>0</v>
      </c>
      <c r="BO90" s="53">
        <f t="shared" si="8"/>
        <v>0</v>
      </c>
      <c r="BP90" s="53">
        <f t="shared" si="9"/>
        <v>0</v>
      </c>
      <c r="BQ90" s="53">
        <f t="shared" si="9"/>
        <v>0</v>
      </c>
      <c r="BR90" s="53">
        <f t="shared" si="9"/>
        <v>0</v>
      </c>
      <c r="BS90" s="53">
        <f t="shared" si="9"/>
        <v>0</v>
      </c>
      <c r="BT90" s="53">
        <f t="shared" si="9"/>
        <v>0</v>
      </c>
      <c r="BU90" s="53">
        <f t="shared" si="9"/>
        <v>0</v>
      </c>
      <c r="BV90" s="53">
        <f t="shared" si="9"/>
        <v>0</v>
      </c>
      <c r="BW90" s="53">
        <f t="shared" si="9"/>
        <v>0</v>
      </c>
      <c r="BX90" s="53">
        <f t="shared" si="9"/>
        <v>0</v>
      </c>
      <c r="BY90" s="53">
        <f t="shared" si="9"/>
        <v>0</v>
      </c>
      <c r="BZ90" s="53">
        <f t="shared" si="9"/>
        <v>0</v>
      </c>
      <c r="CA90" s="53">
        <f t="shared" si="9"/>
        <v>0</v>
      </c>
    </row>
    <row r="91" spans="2:79" x14ac:dyDescent="0.35">
      <c r="B91" s="382">
        <v>28</v>
      </c>
      <c r="C91" s="383"/>
      <c r="D91" s="383"/>
      <c r="E91" s="383"/>
      <c r="F91" s="383"/>
      <c r="G91" s="384"/>
      <c r="H91" s="53">
        <f t="shared" si="5"/>
        <v>0</v>
      </c>
      <c r="I91" s="53">
        <f t="shared" si="5"/>
        <v>0</v>
      </c>
      <c r="J91" s="53">
        <f t="shared" si="5"/>
        <v>0</v>
      </c>
      <c r="K91" s="53">
        <f t="shared" si="5"/>
        <v>0</v>
      </c>
      <c r="L91" s="53">
        <f t="shared" si="5"/>
        <v>0</v>
      </c>
      <c r="M91" s="53">
        <f t="shared" si="5"/>
        <v>0</v>
      </c>
      <c r="N91" s="53">
        <f t="shared" si="5"/>
        <v>0</v>
      </c>
      <c r="O91" s="53">
        <f t="shared" si="5"/>
        <v>0</v>
      </c>
      <c r="P91" s="53">
        <f t="shared" si="5"/>
        <v>0</v>
      </c>
      <c r="Q91" s="53">
        <f t="shared" si="5"/>
        <v>0</v>
      </c>
      <c r="R91" s="53">
        <f t="shared" si="5"/>
        <v>0</v>
      </c>
      <c r="S91" s="53">
        <f t="shared" si="5"/>
        <v>0</v>
      </c>
      <c r="T91" s="53">
        <f t="shared" si="5"/>
        <v>0</v>
      </c>
      <c r="U91" s="53">
        <f t="shared" si="5"/>
        <v>0</v>
      </c>
      <c r="V91" s="53">
        <f t="shared" si="5"/>
        <v>0</v>
      </c>
      <c r="W91" s="53">
        <f t="shared" si="5"/>
        <v>0</v>
      </c>
      <c r="X91" s="53">
        <f t="shared" si="6"/>
        <v>0</v>
      </c>
      <c r="Y91" s="53">
        <f t="shared" si="6"/>
        <v>0</v>
      </c>
      <c r="Z91" s="53">
        <f t="shared" si="6"/>
        <v>0</v>
      </c>
      <c r="AA91" s="53">
        <f t="shared" si="6"/>
        <v>0</v>
      </c>
      <c r="AB91" s="53">
        <f t="shared" si="6"/>
        <v>0</v>
      </c>
      <c r="AC91" s="53">
        <f t="shared" si="6"/>
        <v>0</v>
      </c>
      <c r="AD91" s="53">
        <f t="shared" si="6"/>
        <v>0</v>
      </c>
      <c r="AE91" s="53">
        <f t="shared" si="6"/>
        <v>0</v>
      </c>
      <c r="AF91" s="53">
        <f t="shared" si="6"/>
        <v>0</v>
      </c>
      <c r="AG91" s="53">
        <f t="shared" si="6"/>
        <v>0</v>
      </c>
      <c r="AH91" s="53">
        <f t="shared" si="6"/>
        <v>0</v>
      </c>
      <c r="AI91" s="53">
        <f t="shared" si="6"/>
        <v>0</v>
      </c>
      <c r="AJ91" s="53">
        <f t="shared" si="6"/>
        <v>0</v>
      </c>
      <c r="AK91" s="53">
        <f t="shared" si="6"/>
        <v>0</v>
      </c>
      <c r="AL91" s="53">
        <f t="shared" si="6"/>
        <v>0</v>
      </c>
      <c r="AM91" s="53">
        <f t="shared" si="6"/>
        <v>0</v>
      </c>
      <c r="AN91" s="53">
        <f t="shared" si="7"/>
        <v>0</v>
      </c>
      <c r="AO91" s="53">
        <f t="shared" si="7"/>
        <v>0</v>
      </c>
      <c r="AP91" s="53">
        <f t="shared" si="7"/>
        <v>0</v>
      </c>
      <c r="AQ91" s="53">
        <f t="shared" si="7"/>
        <v>0</v>
      </c>
      <c r="AR91" s="53">
        <f t="shared" si="7"/>
        <v>0</v>
      </c>
      <c r="AS91" s="53">
        <f t="shared" si="7"/>
        <v>0</v>
      </c>
      <c r="AT91" s="53">
        <f t="shared" si="7"/>
        <v>0</v>
      </c>
      <c r="AU91" s="53">
        <f t="shared" si="7"/>
        <v>0</v>
      </c>
      <c r="AV91" s="53">
        <f t="shared" si="7"/>
        <v>0</v>
      </c>
      <c r="AW91" s="53">
        <f t="shared" si="7"/>
        <v>0</v>
      </c>
      <c r="AX91" s="53">
        <f t="shared" si="7"/>
        <v>0</v>
      </c>
      <c r="AY91" s="53">
        <f t="shared" si="7"/>
        <v>0</v>
      </c>
      <c r="AZ91" s="53">
        <f t="shared" si="7"/>
        <v>0</v>
      </c>
      <c r="BA91" s="53">
        <f t="shared" si="7"/>
        <v>0</v>
      </c>
      <c r="BB91" s="53">
        <f t="shared" si="7"/>
        <v>0</v>
      </c>
      <c r="BC91" s="53">
        <f t="shared" si="7"/>
        <v>0</v>
      </c>
      <c r="BD91" s="170">
        <f t="shared" si="8"/>
        <v>0</v>
      </c>
      <c r="BE91" s="53">
        <f t="shared" si="8"/>
        <v>0</v>
      </c>
      <c r="BF91" s="53">
        <f t="shared" si="8"/>
        <v>0</v>
      </c>
      <c r="BG91" s="53">
        <f t="shared" si="8"/>
        <v>0</v>
      </c>
      <c r="BH91" s="53">
        <f t="shared" si="8"/>
        <v>0</v>
      </c>
      <c r="BI91" s="53">
        <f t="shared" si="8"/>
        <v>0</v>
      </c>
      <c r="BJ91" s="53">
        <f t="shared" si="8"/>
        <v>0</v>
      </c>
      <c r="BK91" s="53">
        <f t="shared" si="8"/>
        <v>0</v>
      </c>
      <c r="BL91" s="53">
        <f t="shared" si="8"/>
        <v>0</v>
      </c>
      <c r="BM91" s="53">
        <f t="shared" si="8"/>
        <v>0</v>
      </c>
      <c r="BN91" s="53">
        <f t="shared" si="8"/>
        <v>0</v>
      </c>
      <c r="BO91" s="53">
        <f t="shared" si="8"/>
        <v>0</v>
      </c>
      <c r="BP91" s="53">
        <f t="shared" si="9"/>
        <v>0</v>
      </c>
      <c r="BQ91" s="53">
        <f t="shared" si="9"/>
        <v>0</v>
      </c>
      <c r="BR91" s="53">
        <f t="shared" si="9"/>
        <v>0</v>
      </c>
      <c r="BS91" s="53">
        <f t="shared" si="9"/>
        <v>0</v>
      </c>
      <c r="BT91" s="53">
        <f t="shared" si="9"/>
        <v>0</v>
      </c>
      <c r="BU91" s="53">
        <f t="shared" si="9"/>
        <v>0</v>
      </c>
      <c r="BV91" s="53">
        <f t="shared" si="9"/>
        <v>0</v>
      </c>
      <c r="BW91" s="53">
        <f t="shared" si="9"/>
        <v>0</v>
      </c>
      <c r="BX91" s="53">
        <f t="shared" si="9"/>
        <v>0</v>
      </c>
      <c r="BY91" s="53">
        <f t="shared" si="9"/>
        <v>0</v>
      </c>
      <c r="BZ91" s="53">
        <f t="shared" si="9"/>
        <v>0</v>
      </c>
      <c r="CA91" s="53">
        <f t="shared" si="9"/>
        <v>0</v>
      </c>
    </row>
    <row r="92" spans="2:79" x14ac:dyDescent="0.35">
      <c r="B92" s="382">
        <v>29</v>
      </c>
      <c r="C92" s="383"/>
      <c r="D92" s="383"/>
      <c r="E92" s="383"/>
      <c r="F92" s="383"/>
      <c r="G92" s="384"/>
      <c r="H92" s="53">
        <f t="shared" si="5"/>
        <v>0</v>
      </c>
      <c r="I92" s="53">
        <f t="shared" si="5"/>
        <v>0</v>
      </c>
      <c r="J92" s="53">
        <f t="shared" si="5"/>
        <v>0</v>
      </c>
      <c r="K92" s="53">
        <f t="shared" si="5"/>
        <v>0</v>
      </c>
      <c r="L92" s="53">
        <f t="shared" si="5"/>
        <v>0</v>
      </c>
      <c r="M92" s="53">
        <f t="shared" si="5"/>
        <v>0</v>
      </c>
      <c r="N92" s="53">
        <f t="shared" si="5"/>
        <v>0</v>
      </c>
      <c r="O92" s="53">
        <f t="shared" si="5"/>
        <v>0</v>
      </c>
      <c r="P92" s="53">
        <f t="shared" si="5"/>
        <v>0</v>
      </c>
      <c r="Q92" s="53">
        <f t="shared" si="5"/>
        <v>0</v>
      </c>
      <c r="R92" s="53">
        <f t="shared" si="5"/>
        <v>0</v>
      </c>
      <c r="S92" s="53">
        <f t="shared" si="5"/>
        <v>0</v>
      </c>
      <c r="T92" s="53">
        <f t="shared" si="5"/>
        <v>0</v>
      </c>
      <c r="U92" s="53">
        <f t="shared" si="5"/>
        <v>0</v>
      </c>
      <c r="V92" s="53">
        <f t="shared" si="5"/>
        <v>0</v>
      </c>
      <c r="W92" s="53">
        <f t="shared" si="5"/>
        <v>0</v>
      </c>
      <c r="X92" s="53">
        <f t="shared" si="6"/>
        <v>0</v>
      </c>
      <c r="Y92" s="53">
        <f t="shared" si="6"/>
        <v>0</v>
      </c>
      <c r="Z92" s="53">
        <f t="shared" si="6"/>
        <v>0</v>
      </c>
      <c r="AA92" s="53">
        <f t="shared" si="6"/>
        <v>0</v>
      </c>
      <c r="AB92" s="53">
        <f t="shared" si="6"/>
        <v>0</v>
      </c>
      <c r="AC92" s="53">
        <f t="shared" si="6"/>
        <v>0</v>
      </c>
      <c r="AD92" s="53">
        <f t="shared" si="6"/>
        <v>0</v>
      </c>
      <c r="AE92" s="53">
        <f t="shared" si="6"/>
        <v>0</v>
      </c>
      <c r="AF92" s="53">
        <f t="shared" si="6"/>
        <v>0</v>
      </c>
      <c r="AG92" s="53">
        <f t="shared" si="6"/>
        <v>0</v>
      </c>
      <c r="AH92" s="53">
        <f t="shared" si="6"/>
        <v>0</v>
      </c>
      <c r="AI92" s="53">
        <f t="shared" si="6"/>
        <v>0</v>
      </c>
      <c r="AJ92" s="53">
        <f t="shared" si="6"/>
        <v>0</v>
      </c>
      <c r="AK92" s="53">
        <f t="shared" si="6"/>
        <v>0</v>
      </c>
      <c r="AL92" s="53">
        <f t="shared" si="6"/>
        <v>0</v>
      </c>
      <c r="AM92" s="53">
        <f t="shared" si="6"/>
        <v>0</v>
      </c>
      <c r="AN92" s="53">
        <f t="shared" si="7"/>
        <v>0</v>
      </c>
      <c r="AO92" s="53">
        <f t="shared" si="7"/>
        <v>0</v>
      </c>
      <c r="AP92" s="53">
        <f t="shared" si="7"/>
        <v>0</v>
      </c>
      <c r="AQ92" s="53">
        <f t="shared" si="7"/>
        <v>0</v>
      </c>
      <c r="AR92" s="53">
        <f t="shared" si="7"/>
        <v>0</v>
      </c>
      <c r="AS92" s="53">
        <f t="shared" si="7"/>
        <v>0</v>
      </c>
      <c r="AT92" s="53">
        <f t="shared" si="7"/>
        <v>0</v>
      </c>
      <c r="AU92" s="53">
        <f t="shared" si="7"/>
        <v>0</v>
      </c>
      <c r="AV92" s="53">
        <f t="shared" si="7"/>
        <v>0</v>
      </c>
      <c r="AW92" s="53">
        <f t="shared" si="7"/>
        <v>0</v>
      </c>
      <c r="AX92" s="53">
        <f t="shared" si="7"/>
        <v>0</v>
      </c>
      <c r="AY92" s="53">
        <f t="shared" si="7"/>
        <v>0</v>
      </c>
      <c r="AZ92" s="53">
        <f t="shared" si="7"/>
        <v>0</v>
      </c>
      <c r="BA92" s="53">
        <f t="shared" si="7"/>
        <v>0</v>
      </c>
      <c r="BB92" s="53">
        <f t="shared" si="7"/>
        <v>0</v>
      </c>
      <c r="BC92" s="53">
        <f t="shared" si="7"/>
        <v>0</v>
      </c>
      <c r="BD92" s="170">
        <f t="shared" si="8"/>
        <v>0</v>
      </c>
      <c r="BE92" s="53">
        <f t="shared" si="8"/>
        <v>0</v>
      </c>
      <c r="BF92" s="53">
        <f t="shared" si="8"/>
        <v>0</v>
      </c>
      <c r="BG92" s="53">
        <f t="shared" si="8"/>
        <v>0</v>
      </c>
      <c r="BH92" s="53">
        <f t="shared" si="8"/>
        <v>0</v>
      </c>
      <c r="BI92" s="53">
        <f t="shared" si="8"/>
        <v>0</v>
      </c>
      <c r="BJ92" s="53">
        <f t="shared" si="8"/>
        <v>0</v>
      </c>
      <c r="BK92" s="53">
        <f t="shared" si="8"/>
        <v>0</v>
      </c>
      <c r="BL92" s="53">
        <f t="shared" si="8"/>
        <v>0</v>
      </c>
      <c r="BM92" s="53">
        <f t="shared" si="8"/>
        <v>0</v>
      </c>
      <c r="BN92" s="53">
        <f t="shared" si="8"/>
        <v>0</v>
      </c>
      <c r="BO92" s="53">
        <f t="shared" si="8"/>
        <v>0</v>
      </c>
      <c r="BP92" s="53">
        <f t="shared" si="9"/>
        <v>0</v>
      </c>
      <c r="BQ92" s="53">
        <f t="shared" si="9"/>
        <v>0</v>
      </c>
      <c r="BR92" s="53">
        <f t="shared" si="9"/>
        <v>0</v>
      </c>
      <c r="BS92" s="53">
        <f t="shared" si="9"/>
        <v>0</v>
      </c>
      <c r="BT92" s="53">
        <f t="shared" si="9"/>
        <v>0</v>
      </c>
      <c r="BU92" s="53">
        <f t="shared" si="9"/>
        <v>0</v>
      </c>
      <c r="BV92" s="53">
        <f t="shared" si="9"/>
        <v>0</v>
      </c>
      <c r="BW92" s="53">
        <f t="shared" si="9"/>
        <v>0</v>
      </c>
      <c r="BX92" s="53">
        <f t="shared" si="9"/>
        <v>0</v>
      </c>
      <c r="BY92" s="53">
        <f t="shared" si="9"/>
        <v>0</v>
      </c>
      <c r="BZ92" s="53">
        <f t="shared" si="9"/>
        <v>0</v>
      </c>
      <c r="CA92" s="53">
        <f t="shared" si="9"/>
        <v>0</v>
      </c>
    </row>
    <row r="93" spans="2:79" x14ac:dyDescent="0.35">
      <c r="B93" s="385">
        <v>30</v>
      </c>
      <c r="C93" s="386"/>
      <c r="D93" s="386"/>
      <c r="E93" s="386"/>
      <c r="F93" s="386"/>
      <c r="G93" s="387"/>
      <c r="H93" s="53">
        <f t="shared" si="5"/>
        <v>0</v>
      </c>
      <c r="I93" s="53">
        <f t="shared" si="5"/>
        <v>0</v>
      </c>
      <c r="J93" s="53">
        <f t="shared" si="5"/>
        <v>0</v>
      </c>
      <c r="K93" s="53">
        <f t="shared" si="5"/>
        <v>0</v>
      </c>
      <c r="L93" s="53">
        <f t="shared" si="5"/>
        <v>0</v>
      </c>
      <c r="M93" s="53">
        <f t="shared" si="5"/>
        <v>0</v>
      </c>
      <c r="N93" s="53">
        <f t="shared" si="5"/>
        <v>0</v>
      </c>
      <c r="O93" s="53">
        <f t="shared" si="5"/>
        <v>0</v>
      </c>
      <c r="P93" s="53">
        <f t="shared" si="5"/>
        <v>0</v>
      </c>
      <c r="Q93" s="53">
        <f t="shared" si="5"/>
        <v>0</v>
      </c>
      <c r="R93" s="53">
        <f t="shared" si="5"/>
        <v>0</v>
      </c>
      <c r="S93" s="53">
        <f t="shared" si="5"/>
        <v>0</v>
      </c>
      <c r="T93" s="53">
        <f t="shared" si="5"/>
        <v>0</v>
      </c>
      <c r="U93" s="53">
        <f t="shared" si="5"/>
        <v>0</v>
      </c>
      <c r="V93" s="53">
        <f t="shared" si="5"/>
        <v>0</v>
      </c>
      <c r="W93" s="53">
        <f t="shared" si="5"/>
        <v>0</v>
      </c>
      <c r="X93" s="53">
        <f t="shared" si="6"/>
        <v>0</v>
      </c>
      <c r="Y93" s="53">
        <f t="shared" si="6"/>
        <v>0</v>
      </c>
      <c r="Z93" s="53">
        <f t="shared" si="6"/>
        <v>0</v>
      </c>
      <c r="AA93" s="53">
        <f t="shared" si="6"/>
        <v>0</v>
      </c>
      <c r="AB93" s="53">
        <f t="shared" si="6"/>
        <v>0</v>
      </c>
      <c r="AC93" s="53">
        <f t="shared" si="6"/>
        <v>0</v>
      </c>
      <c r="AD93" s="53">
        <f t="shared" si="6"/>
        <v>0</v>
      </c>
      <c r="AE93" s="53">
        <f t="shared" si="6"/>
        <v>0</v>
      </c>
      <c r="AF93" s="53">
        <f t="shared" si="6"/>
        <v>0</v>
      </c>
      <c r="AG93" s="53">
        <f t="shared" si="6"/>
        <v>0</v>
      </c>
      <c r="AH93" s="53">
        <f t="shared" si="6"/>
        <v>0</v>
      </c>
      <c r="AI93" s="53">
        <f t="shared" si="6"/>
        <v>0</v>
      </c>
      <c r="AJ93" s="53">
        <f t="shared" si="6"/>
        <v>1</v>
      </c>
      <c r="AK93" s="53">
        <f t="shared" si="6"/>
        <v>1</v>
      </c>
      <c r="AL93" s="53">
        <f t="shared" si="6"/>
        <v>1</v>
      </c>
      <c r="AM93" s="53">
        <f t="shared" si="6"/>
        <v>1</v>
      </c>
      <c r="AN93" s="53">
        <f t="shared" si="7"/>
        <v>1</v>
      </c>
      <c r="AO93" s="53">
        <f t="shared" si="7"/>
        <v>1</v>
      </c>
      <c r="AP93" s="53">
        <f t="shared" si="7"/>
        <v>1</v>
      </c>
      <c r="AQ93" s="53">
        <f t="shared" si="7"/>
        <v>1</v>
      </c>
      <c r="AR93" s="53">
        <f t="shared" si="7"/>
        <v>0</v>
      </c>
      <c r="AS93" s="53">
        <f t="shared" si="7"/>
        <v>0</v>
      </c>
      <c r="AT93" s="53">
        <f t="shared" si="7"/>
        <v>0</v>
      </c>
      <c r="AU93" s="53">
        <f t="shared" si="7"/>
        <v>0</v>
      </c>
      <c r="AV93" s="53">
        <f t="shared" si="7"/>
        <v>1</v>
      </c>
      <c r="AW93" s="53">
        <f t="shared" si="7"/>
        <v>1</v>
      </c>
      <c r="AX93" s="53">
        <f t="shared" si="7"/>
        <v>1</v>
      </c>
      <c r="AY93" s="53">
        <f t="shared" si="7"/>
        <v>1</v>
      </c>
      <c r="AZ93" s="53">
        <f t="shared" si="7"/>
        <v>1</v>
      </c>
      <c r="BA93" s="53">
        <f t="shared" si="7"/>
        <v>1</v>
      </c>
      <c r="BB93" s="53">
        <f t="shared" si="7"/>
        <v>1</v>
      </c>
      <c r="BC93" s="53">
        <f t="shared" si="7"/>
        <v>1</v>
      </c>
      <c r="BD93" s="170">
        <f t="shared" si="8"/>
        <v>1</v>
      </c>
      <c r="BE93" s="53">
        <f t="shared" si="8"/>
        <v>1</v>
      </c>
      <c r="BF93" s="53">
        <f t="shared" si="8"/>
        <v>1</v>
      </c>
      <c r="BG93" s="53">
        <f t="shared" si="8"/>
        <v>1</v>
      </c>
      <c r="BH93" s="53">
        <f t="shared" si="8"/>
        <v>0</v>
      </c>
      <c r="BI93" s="53">
        <f t="shared" si="8"/>
        <v>0</v>
      </c>
      <c r="BJ93" s="53">
        <f t="shared" si="8"/>
        <v>0</v>
      </c>
      <c r="BK93" s="53">
        <f t="shared" si="8"/>
        <v>0</v>
      </c>
      <c r="BL93" s="53">
        <f t="shared" si="8"/>
        <v>0</v>
      </c>
      <c r="BM93" s="53">
        <f t="shared" si="8"/>
        <v>0</v>
      </c>
      <c r="BN93" s="53">
        <f t="shared" si="8"/>
        <v>0</v>
      </c>
      <c r="BO93" s="53">
        <f t="shared" si="8"/>
        <v>0</v>
      </c>
      <c r="BP93" s="53">
        <f t="shared" si="9"/>
        <v>0</v>
      </c>
      <c r="BQ93" s="53">
        <f t="shared" si="9"/>
        <v>0</v>
      </c>
      <c r="BR93" s="53">
        <f t="shared" si="9"/>
        <v>0</v>
      </c>
      <c r="BS93" s="53">
        <f t="shared" si="9"/>
        <v>0</v>
      </c>
      <c r="BT93" s="53">
        <f t="shared" si="9"/>
        <v>0</v>
      </c>
      <c r="BU93" s="53">
        <f t="shared" si="9"/>
        <v>0</v>
      </c>
      <c r="BV93" s="53">
        <f t="shared" si="9"/>
        <v>0</v>
      </c>
      <c r="BW93" s="53">
        <f t="shared" si="9"/>
        <v>0</v>
      </c>
      <c r="BX93" s="53">
        <f t="shared" si="9"/>
        <v>0</v>
      </c>
      <c r="BY93" s="53">
        <f t="shared" si="9"/>
        <v>0</v>
      </c>
      <c r="BZ93" s="53">
        <f t="shared" si="9"/>
        <v>0</v>
      </c>
      <c r="CA93" s="53">
        <f t="shared" si="9"/>
        <v>0</v>
      </c>
    </row>
    <row r="94" spans="2:79" x14ac:dyDescent="0.35">
      <c r="B94" s="373">
        <v>35</v>
      </c>
      <c r="C94" s="374"/>
      <c r="D94" s="374"/>
      <c r="E94" s="374"/>
      <c r="F94" s="374"/>
      <c r="G94" s="375"/>
      <c r="H94" s="53">
        <f t="shared" si="5"/>
        <v>0</v>
      </c>
      <c r="I94" s="53">
        <f t="shared" si="5"/>
        <v>0</v>
      </c>
      <c r="J94" s="53">
        <f t="shared" si="5"/>
        <v>0</v>
      </c>
      <c r="K94" s="53">
        <f t="shared" si="5"/>
        <v>0</v>
      </c>
      <c r="L94" s="53">
        <f t="shared" si="5"/>
        <v>0</v>
      </c>
      <c r="M94" s="53">
        <f t="shared" si="5"/>
        <v>0</v>
      </c>
      <c r="N94" s="53">
        <f t="shared" si="5"/>
        <v>0</v>
      </c>
      <c r="O94" s="53">
        <f t="shared" si="5"/>
        <v>0</v>
      </c>
      <c r="P94" s="53">
        <f t="shared" si="5"/>
        <v>0</v>
      </c>
      <c r="Q94" s="53">
        <f t="shared" si="5"/>
        <v>0</v>
      </c>
      <c r="R94" s="53">
        <f t="shared" si="5"/>
        <v>0</v>
      </c>
      <c r="S94" s="53">
        <f t="shared" si="5"/>
        <v>0</v>
      </c>
      <c r="T94" s="53">
        <f t="shared" si="5"/>
        <v>0</v>
      </c>
      <c r="U94" s="53">
        <f t="shared" si="5"/>
        <v>0</v>
      </c>
      <c r="V94" s="53">
        <f t="shared" si="5"/>
        <v>0</v>
      </c>
      <c r="W94" s="53">
        <f t="shared" si="5"/>
        <v>0</v>
      </c>
      <c r="X94" s="53">
        <f t="shared" si="6"/>
        <v>0</v>
      </c>
      <c r="Y94" s="53">
        <f t="shared" si="6"/>
        <v>0</v>
      </c>
      <c r="Z94" s="53">
        <f t="shared" si="6"/>
        <v>0</v>
      </c>
      <c r="AA94" s="53">
        <f t="shared" si="6"/>
        <v>0</v>
      </c>
      <c r="AB94" s="53">
        <f t="shared" si="6"/>
        <v>0</v>
      </c>
      <c r="AC94" s="53">
        <f t="shared" si="6"/>
        <v>0</v>
      </c>
      <c r="AD94" s="53">
        <f t="shared" si="6"/>
        <v>0</v>
      </c>
      <c r="AE94" s="53">
        <f t="shared" si="6"/>
        <v>0</v>
      </c>
      <c r="AF94" s="53">
        <f t="shared" si="6"/>
        <v>0</v>
      </c>
      <c r="AG94" s="53">
        <f t="shared" si="6"/>
        <v>0</v>
      </c>
      <c r="AH94" s="53">
        <f t="shared" si="6"/>
        <v>0</v>
      </c>
      <c r="AI94" s="53">
        <f t="shared" si="6"/>
        <v>0</v>
      </c>
      <c r="AJ94" s="53">
        <f t="shared" si="6"/>
        <v>1</v>
      </c>
      <c r="AK94" s="53">
        <f t="shared" si="6"/>
        <v>1</v>
      </c>
      <c r="AL94" s="53">
        <f t="shared" si="6"/>
        <v>1</v>
      </c>
      <c r="AM94" s="53">
        <f t="shared" si="6"/>
        <v>1</v>
      </c>
      <c r="AN94" s="53">
        <f t="shared" si="7"/>
        <v>1</v>
      </c>
      <c r="AO94" s="53">
        <f t="shared" si="7"/>
        <v>1</v>
      </c>
      <c r="AP94" s="53">
        <f t="shared" si="7"/>
        <v>1</v>
      </c>
      <c r="AQ94" s="53">
        <f t="shared" si="7"/>
        <v>1</v>
      </c>
      <c r="AR94" s="53">
        <f t="shared" si="7"/>
        <v>0</v>
      </c>
      <c r="AS94" s="53">
        <f t="shared" si="7"/>
        <v>0</v>
      </c>
      <c r="AT94" s="53">
        <f t="shared" si="7"/>
        <v>0</v>
      </c>
      <c r="AU94" s="53">
        <f t="shared" si="7"/>
        <v>0</v>
      </c>
      <c r="AV94" s="53">
        <f t="shared" si="7"/>
        <v>1</v>
      </c>
      <c r="AW94" s="53">
        <f t="shared" si="7"/>
        <v>1</v>
      </c>
      <c r="AX94" s="53">
        <f t="shared" si="7"/>
        <v>1</v>
      </c>
      <c r="AY94" s="53">
        <f t="shared" si="7"/>
        <v>1</v>
      </c>
      <c r="AZ94" s="53">
        <f t="shared" si="7"/>
        <v>1</v>
      </c>
      <c r="BA94" s="53">
        <f t="shared" si="7"/>
        <v>1</v>
      </c>
      <c r="BB94" s="53">
        <f t="shared" si="7"/>
        <v>1</v>
      </c>
      <c r="BC94" s="53">
        <f t="shared" si="7"/>
        <v>1</v>
      </c>
      <c r="BD94" s="170">
        <f t="shared" si="8"/>
        <v>1</v>
      </c>
      <c r="BE94" s="53">
        <f t="shared" si="8"/>
        <v>1</v>
      </c>
      <c r="BF94" s="53">
        <f t="shared" si="8"/>
        <v>1</v>
      </c>
      <c r="BG94" s="53">
        <f t="shared" si="8"/>
        <v>1</v>
      </c>
      <c r="BH94" s="53">
        <f t="shared" si="8"/>
        <v>0</v>
      </c>
      <c r="BI94" s="53">
        <f t="shared" si="8"/>
        <v>0</v>
      </c>
      <c r="BJ94" s="53">
        <f t="shared" si="8"/>
        <v>0</v>
      </c>
      <c r="BK94" s="53">
        <f t="shared" si="8"/>
        <v>0</v>
      </c>
      <c r="BL94" s="53">
        <f t="shared" si="8"/>
        <v>0</v>
      </c>
      <c r="BM94" s="53">
        <f t="shared" si="8"/>
        <v>0</v>
      </c>
      <c r="BN94" s="53">
        <f t="shared" si="8"/>
        <v>0</v>
      </c>
      <c r="BO94" s="53">
        <f t="shared" si="8"/>
        <v>0</v>
      </c>
      <c r="BP94" s="53">
        <f t="shared" si="9"/>
        <v>0</v>
      </c>
      <c r="BQ94" s="53">
        <f t="shared" si="9"/>
        <v>0</v>
      </c>
      <c r="BR94" s="53">
        <f t="shared" si="9"/>
        <v>0</v>
      </c>
      <c r="BS94" s="53">
        <f t="shared" si="9"/>
        <v>0</v>
      </c>
      <c r="BT94" s="53">
        <f t="shared" si="9"/>
        <v>0</v>
      </c>
      <c r="BU94" s="53">
        <f t="shared" si="9"/>
        <v>0</v>
      </c>
      <c r="BV94" s="53">
        <f t="shared" si="9"/>
        <v>0</v>
      </c>
      <c r="BW94" s="53">
        <f t="shared" si="9"/>
        <v>0</v>
      </c>
      <c r="BX94" s="53">
        <f t="shared" si="9"/>
        <v>0</v>
      </c>
      <c r="BY94" s="53">
        <f t="shared" si="9"/>
        <v>0</v>
      </c>
      <c r="BZ94" s="53">
        <f t="shared" si="9"/>
        <v>0</v>
      </c>
      <c r="CA94" s="53">
        <f t="shared" si="9"/>
        <v>0</v>
      </c>
    </row>
    <row r="95" spans="2:79" x14ac:dyDescent="0.35">
      <c r="B95" s="373">
        <v>37</v>
      </c>
      <c r="C95" s="374"/>
      <c r="D95" s="374"/>
      <c r="E95" s="374"/>
      <c r="F95" s="374"/>
      <c r="G95" s="375"/>
      <c r="H95" s="53">
        <f t="shared" si="5"/>
        <v>0</v>
      </c>
      <c r="I95" s="53">
        <f t="shared" si="5"/>
        <v>0</v>
      </c>
      <c r="J95" s="53">
        <f t="shared" si="5"/>
        <v>0</v>
      </c>
      <c r="K95" s="53">
        <f t="shared" si="5"/>
        <v>0</v>
      </c>
      <c r="L95" s="53">
        <f t="shared" si="5"/>
        <v>0</v>
      </c>
      <c r="M95" s="53">
        <f t="shared" si="5"/>
        <v>0</v>
      </c>
      <c r="N95" s="53">
        <f t="shared" si="5"/>
        <v>0</v>
      </c>
      <c r="O95" s="53">
        <f t="shared" si="5"/>
        <v>0</v>
      </c>
      <c r="P95" s="53">
        <f t="shared" si="5"/>
        <v>0</v>
      </c>
      <c r="Q95" s="53">
        <f t="shared" si="5"/>
        <v>0</v>
      </c>
      <c r="R95" s="53">
        <f t="shared" si="5"/>
        <v>0</v>
      </c>
      <c r="S95" s="53">
        <f t="shared" si="5"/>
        <v>0</v>
      </c>
      <c r="T95" s="53">
        <f t="shared" si="5"/>
        <v>0</v>
      </c>
      <c r="U95" s="53">
        <f t="shared" si="5"/>
        <v>0</v>
      </c>
      <c r="V95" s="53">
        <f t="shared" si="5"/>
        <v>0</v>
      </c>
      <c r="W95" s="53">
        <f t="shared" ref="R95:AG98" si="10">COUNTIF(W$5:W$65,$B95)</f>
        <v>0</v>
      </c>
      <c r="X95" s="53">
        <f t="shared" si="10"/>
        <v>0</v>
      </c>
      <c r="Y95" s="53">
        <f t="shared" si="10"/>
        <v>0</v>
      </c>
      <c r="Z95" s="53">
        <f t="shared" si="10"/>
        <v>0</v>
      </c>
      <c r="AA95" s="53">
        <f t="shared" si="10"/>
        <v>0</v>
      </c>
      <c r="AB95" s="53">
        <f t="shared" si="6"/>
        <v>0</v>
      </c>
      <c r="AC95" s="53">
        <f t="shared" si="6"/>
        <v>0</v>
      </c>
      <c r="AD95" s="53">
        <f t="shared" si="6"/>
        <v>0</v>
      </c>
      <c r="AE95" s="53">
        <f t="shared" si="6"/>
        <v>0</v>
      </c>
      <c r="AF95" s="53">
        <f t="shared" si="6"/>
        <v>0</v>
      </c>
      <c r="AG95" s="53">
        <f t="shared" si="6"/>
        <v>0</v>
      </c>
      <c r="AH95" s="53">
        <f t="shared" si="6"/>
        <v>0</v>
      </c>
      <c r="AI95" s="53">
        <f t="shared" si="6"/>
        <v>0</v>
      </c>
      <c r="AJ95" s="53">
        <f t="shared" si="6"/>
        <v>1</v>
      </c>
      <c r="AK95" s="53">
        <f t="shared" si="6"/>
        <v>1</v>
      </c>
      <c r="AL95" s="53">
        <f t="shared" si="6"/>
        <v>1</v>
      </c>
      <c r="AM95" s="53">
        <f t="shared" si="6"/>
        <v>1</v>
      </c>
      <c r="AN95" s="53">
        <f t="shared" si="7"/>
        <v>1</v>
      </c>
      <c r="AO95" s="53">
        <f t="shared" si="7"/>
        <v>1</v>
      </c>
      <c r="AP95" s="53">
        <f t="shared" si="7"/>
        <v>1</v>
      </c>
      <c r="AQ95" s="53">
        <f t="shared" si="7"/>
        <v>1</v>
      </c>
      <c r="AR95" s="53">
        <f t="shared" si="7"/>
        <v>0</v>
      </c>
      <c r="AS95" s="53">
        <f t="shared" si="7"/>
        <v>0</v>
      </c>
      <c r="AT95" s="53">
        <f t="shared" si="7"/>
        <v>0</v>
      </c>
      <c r="AU95" s="53">
        <f t="shared" si="7"/>
        <v>0</v>
      </c>
      <c r="AV95" s="53">
        <f t="shared" si="7"/>
        <v>1</v>
      </c>
      <c r="AW95" s="53">
        <f t="shared" si="7"/>
        <v>1</v>
      </c>
      <c r="AX95" s="53">
        <f t="shared" si="7"/>
        <v>1</v>
      </c>
      <c r="AY95" s="53">
        <f t="shared" si="7"/>
        <v>1</v>
      </c>
      <c r="AZ95" s="53">
        <f t="shared" si="7"/>
        <v>1</v>
      </c>
      <c r="BA95" s="53">
        <f t="shared" si="7"/>
        <v>1</v>
      </c>
      <c r="BB95" s="53">
        <f t="shared" si="7"/>
        <v>1</v>
      </c>
      <c r="BC95" s="53">
        <f t="shared" ref="BC95:BE95" si="11">COUNTIF(BC$5:BC$65,$B95)</f>
        <v>1</v>
      </c>
      <c r="BD95" s="170">
        <f t="shared" si="11"/>
        <v>1</v>
      </c>
      <c r="BE95" s="53">
        <f t="shared" si="11"/>
        <v>1</v>
      </c>
      <c r="BF95" s="53">
        <f t="shared" si="8"/>
        <v>1</v>
      </c>
      <c r="BG95" s="53">
        <f t="shared" si="8"/>
        <v>1</v>
      </c>
      <c r="BH95" s="53">
        <f t="shared" si="8"/>
        <v>0</v>
      </c>
      <c r="BI95" s="53">
        <f t="shared" si="8"/>
        <v>0</v>
      </c>
      <c r="BJ95" s="53">
        <f t="shared" si="8"/>
        <v>0</v>
      </c>
      <c r="BK95" s="53">
        <f t="shared" si="8"/>
        <v>0</v>
      </c>
      <c r="BL95" s="53">
        <f t="shared" si="8"/>
        <v>0</v>
      </c>
      <c r="BM95" s="53">
        <f t="shared" si="8"/>
        <v>0</v>
      </c>
      <c r="BN95" s="53">
        <f t="shared" si="8"/>
        <v>0</v>
      </c>
      <c r="BO95" s="53">
        <f t="shared" si="8"/>
        <v>0</v>
      </c>
      <c r="BP95" s="53">
        <f t="shared" si="9"/>
        <v>0</v>
      </c>
      <c r="BQ95" s="53">
        <f t="shared" si="9"/>
        <v>0</v>
      </c>
      <c r="BR95" s="53">
        <f t="shared" si="9"/>
        <v>0</v>
      </c>
      <c r="BS95" s="53">
        <f t="shared" si="9"/>
        <v>0</v>
      </c>
      <c r="BT95" s="53">
        <f t="shared" si="9"/>
        <v>0</v>
      </c>
      <c r="BU95" s="53">
        <f t="shared" si="9"/>
        <v>0</v>
      </c>
      <c r="BV95" s="53">
        <f t="shared" si="9"/>
        <v>0</v>
      </c>
      <c r="BW95" s="53">
        <f t="shared" si="9"/>
        <v>0</v>
      </c>
      <c r="BX95" s="53">
        <f t="shared" si="9"/>
        <v>0</v>
      </c>
      <c r="BY95" s="53">
        <f t="shared" si="9"/>
        <v>0</v>
      </c>
      <c r="BZ95" s="53">
        <f t="shared" si="9"/>
        <v>0</v>
      </c>
      <c r="CA95" s="53">
        <f t="shared" si="9"/>
        <v>0</v>
      </c>
    </row>
    <row r="96" spans="2:79" x14ac:dyDescent="0.35">
      <c r="B96" s="373">
        <v>36</v>
      </c>
      <c r="C96" s="374"/>
      <c r="D96" s="374"/>
      <c r="E96" s="374"/>
      <c r="F96" s="374"/>
      <c r="G96" s="375"/>
      <c r="H96" s="53">
        <f t="shared" ref="H96:Q98" si="12">COUNTIF(H$5:H$65,$B96)</f>
        <v>0</v>
      </c>
      <c r="I96" s="53">
        <f t="shared" si="12"/>
        <v>0</v>
      </c>
      <c r="J96" s="53">
        <f t="shared" si="12"/>
        <v>0</v>
      </c>
      <c r="K96" s="53">
        <f t="shared" si="12"/>
        <v>0</v>
      </c>
      <c r="L96" s="53">
        <f t="shared" si="12"/>
        <v>0</v>
      </c>
      <c r="M96" s="53">
        <f t="shared" si="12"/>
        <v>0</v>
      </c>
      <c r="N96" s="53">
        <f t="shared" si="12"/>
        <v>0</v>
      </c>
      <c r="O96" s="53">
        <f t="shared" si="12"/>
        <v>0</v>
      </c>
      <c r="P96" s="53">
        <f t="shared" si="12"/>
        <v>0</v>
      </c>
      <c r="Q96" s="53">
        <f t="shared" si="12"/>
        <v>0</v>
      </c>
      <c r="R96" s="53">
        <f t="shared" si="10"/>
        <v>0</v>
      </c>
      <c r="S96" s="53">
        <f t="shared" si="10"/>
        <v>0</v>
      </c>
      <c r="T96" s="53">
        <f t="shared" si="10"/>
        <v>0</v>
      </c>
      <c r="U96" s="53">
        <f t="shared" si="10"/>
        <v>0</v>
      </c>
      <c r="V96" s="53">
        <f t="shared" si="10"/>
        <v>0</v>
      </c>
      <c r="W96" s="53">
        <f t="shared" si="10"/>
        <v>0</v>
      </c>
      <c r="X96" s="53">
        <f t="shared" si="10"/>
        <v>0</v>
      </c>
      <c r="Y96" s="53">
        <f t="shared" si="10"/>
        <v>0</v>
      </c>
      <c r="Z96" s="53">
        <f t="shared" si="10"/>
        <v>0</v>
      </c>
      <c r="AA96" s="53">
        <f t="shared" si="10"/>
        <v>0</v>
      </c>
      <c r="AB96" s="53">
        <f t="shared" si="10"/>
        <v>0</v>
      </c>
      <c r="AC96" s="53">
        <f t="shared" si="10"/>
        <v>0</v>
      </c>
      <c r="AD96" s="53">
        <f t="shared" si="10"/>
        <v>0</v>
      </c>
      <c r="AE96" s="53">
        <f t="shared" si="10"/>
        <v>0</v>
      </c>
      <c r="AF96" s="53">
        <f t="shared" si="10"/>
        <v>0</v>
      </c>
      <c r="AG96" s="53">
        <f t="shared" si="10"/>
        <v>0</v>
      </c>
      <c r="AH96" s="53">
        <f t="shared" ref="AH96:AW98" si="13">COUNTIF(AH$5:AH$65,$B96)</f>
        <v>0</v>
      </c>
      <c r="AI96" s="53">
        <f t="shared" si="13"/>
        <v>0</v>
      </c>
      <c r="AJ96" s="53">
        <f t="shared" si="13"/>
        <v>0</v>
      </c>
      <c r="AK96" s="53">
        <f t="shared" si="13"/>
        <v>0</v>
      </c>
      <c r="AL96" s="53">
        <f t="shared" si="13"/>
        <v>0</v>
      </c>
      <c r="AM96" s="53">
        <f t="shared" si="13"/>
        <v>0</v>
      </c>
      <c r="AN96" s="53">
        <f t="shared" si="13"/>
        <v>0</v>
      </c>
      <c r="AO96" s="53">
        <f t="shared" si="13"/>
        <v>0</v>
      </c>
      <c r="AP96" s="53">
        <f t="shared" si="13"/>
        <v>0</v>
      </c>
      <c r="AQ96" s="53">
        <f t="shared" si="13"/>
        <v>0</v>
      </c>
      <c r="AR96" s="53">
        <f t="shared" si="13"/>
        <v>0</v>
      </c>
      <c r="AS96" s="53">
        <f t="shared" si="13"/>
        <v>0</v>
      </c>
      <c r="AT96" s="53">
        <f t="shared" si="13"/>
        <v>0</v>
      </c>
      <c r="AU96" s="53">
        <f t="shared" si="13"/>
        <v>0</v>
      </c>
      <c r="AV96" s="53">
        <f t="shared" si="13"/>
        <v>0</v>
      </c>
      <c r="AW96" s="53">
        <f t="shared" si="13"/>
        <v>0</v>
      </c>
      <c r="AX96" s="53">
        <f t="shared" ref="AX96:BM98" si="14">COUNTIF(AX$5:AX$65,$B96)</f>
        <v>0</v>
      </c>
      <c r="AY96" s="53">
        <f t="shared" si="14"/>
        <v>0</v>
      </c>
      <c r="AZ96" s="53">
        <f t="shared" si="14"/>
        <v>0</v>
      </c>
      <c r="BA96" s="53">
        <f t="shared" si="14"/>
        <v>0</v>
      </c>
      <c r="BB96" s="53">
        <f t="shared" si="14"/>
        <v>0</v>
      </c>
      <c r="BC96" s="53">
        <f t="shared" si="14"/>
        <v>0</v>
      </c>
      <c r="BD96" s="170">
        <f t="shared" si="14"/>
        <v>0</v>
      </c>
      <c r="BE96" s="53">
        <f t="shared" si="14"/>
        <v>0</v>
      </c>
      <c r="BF96" s="53">
        <f t="shared" si="14"/>
        <v>0</v>
      </c>
      <c r="BG96" s="53">
        <f t="shared" si="14"/>
        <v>0</v>
      </c>
      <c r="BH96" s="53">
        <f t="shared" si="14"/>
        <v>0</v>
      </c>
      <c r="BI96" s="53">
        <f t="shared" si="14"/>
        <v>0</v>
      </c>
      <c r="BJ96" s="53">
        <f t="shared" si="14"/>
        <v>0</v>
      </c>
      <c r="BK96" s="53">
        <f t="shared" si="14"/>
        <v>0</v>
      </c>
      <c r="BL96" s="53">
        <f t="shared" si="14"/>
        <v>0</v>
      </c>
      <c r="BM96" s="53">
        <f t="shared" si="14"/>
        <v>0</v>
      </c>
      <c r="BN96" s="53">
        <f t="shared" ref="BN96:CA98" si="15">COUNTIF(BN$5:BN$65,$B96)</f>
        <v>0</v>
      </c>
      <c r="BO96" s="53">
        <f t="shared" si="15"/>
        <v>0</v>
      </c>
      <c r="BP96" s="53">
        <f t="shared" si="15"/>
        <v>0</v>
      </c>
      <c r="BQ96" s="53">
        <f t="shared" si="15"/>
        <v>0</v>
      </c>
      <c r="BR96" s="53">
        <f t="shared" si="15"/>
        <v>0</v>
      </c>
      <c r="BS96" s="53">
        <f t="shared" si="15"/>
        <v>0</v>
      </c>
      <c r="BT96" s="53">
        <f t="shared" si="15"/>
        <v>0</v>
      </c>
      <c r="BU96" s="53">
        <f t="shared" si="15"/>
        <v>0</v>
      </c>
      <c r="BV96" s="53">
        <f t="shared" si="15"/>
        <v>0</v>
      </c>
      <c r="BW96" s="53">
        <f t="shared" si="15"/>
        <v>0</v>
      </c>
      <c r="BX96" s="53">
        <f t="shared" si="15"/>
        <v>0</v>
      </c>
      <c r="BY96" s="53">
        <f t="shared" si="15"/>
        <v>0</v>
      </c>
      <c r="BZ96" s="53">
        <f t="shared" si="15"/>
        <v>0</v>
      </c>
      <c r="CA96" s="53">
        <f t="shared" si="15"/>
        <v>0</v>
      </c>
    </row>
    <row r="97" spans="2:79" x14ac:dyDescent="0.35">
      <c r="B97" s="376" t="s">
        <v>26</v>
      </c>
      <c r="C97" s="377"/>
      <c r="D97" s="377"/>
      <c r="E97" s="377"/>
      <c r="F97" s="377"/>
      <c r="G97" s="378"/>
      <c r="H97" s="53">
        <f t="shared" si="12"/>
        <v>0</v>
      </c>
      <c r="I97" s="53">
        <f t="shared" si="12"/>
        <v>4</v>
      </c>
      <c r="J97" s="53">
        <f t="shared" si="12"/>
        <v>4</v>
      </c>
      <c r="K97" s="53">
        <f t="shared" si="12"/>
        <v>4</v>
      </c>
      <c r="L97" s="53">
        <f t="shared" si="12"/>
        <v>4</v>
      </c>
      <c r="M97" s="53">
        <f t="shared" si="12"/>
        <v>4</v>
      </c>
      <c r="N97" s="53">
        <f t="shared" si="12"/>
        <v>9</v>
      </c>
      <c r="O97" s="53">
        <f t="shared" si="12"/>
        <v>9</v>
      </c>
      <c r="P97" s="53">
        <f t="shared" si="12"/>
        <v>9</v>
      </c>
      <c r="Q97" s="53">
        <f t="shared" si="12"/>
        <v>9</v>
      </c>
      <c r="R97" s="53">
        <f t="shared" si="10"/>
        <v>9</v>
      </c>
      <c r="S97" s="53">
        <f t="shared" si="10"/>
        <v>9</v>
      </c>
      <c r="T97" s="53">
        <f t="shared" si="10"/>
        <v>12</v>
      </c>
      <c r="U97" s="53">
        <f t="shared" si="10"/>
        <v>12</v>
      </c>
      <c r="V97" s="53">
        <f t="shared" si="10"/>
        <v>12</v>
      </c>
      <c r="W97" s="53">
        <f t="shared" si="10"/>
        <v>19</v>
      </c>
      <c r="X97" s="53">
        <f t="shared" si="10"/>
        <v>14</v>
      </c>
      <c r="Y97" s="53">
        <f t="shared" si="10"/>
        <v>14</v>
      </c>
      <c r="Z97" s="53">
        <f t="shared" si="10"/>
        <v>14</v>
      </c>
      <c r="AA97" s="53">
        <f t="shared" si="10"/>
        <v>19</v>
      </c>
      <c r="AB97" s="53">
        <f t="shared" si="10"/>
        <v>13</v>
      </c>
      <c r="AC97" s="53">
        <f t="shared" si="10"/>
        <v>13</v>
      </c>
      <c r="AD97" s="53">
        <f t="shared" si="10"/>
        <v>13</v>
      </c>
      <c r="AE97" s="53">
        <f t="shared" si="10"/>
        <v>18</v>
      </c>
      <c r="AF97" s="53">
        <f t="shared" si="10"/>
        <v>17</v>
      </c>
      <c r="AG97" s="53">
        <f t="shared" si="10"/>
        <v>21</v>
      </c>
      <c r="AH97" s="53">
        <f t="shared" si="13"/>
        <v>21</v>
      </c>
      <c r="AI97" s="53">
        <f t="shared" si="13"/>
        <v>20</v>
      </c>
      <c r="AJ97" s="53">
        <f t="shared" si="13"/>
        <v>19</v>
      </c>
      <c r="AK97" s="53">
        <f t="shared" si="13"/>
        <v>19</v>
      </c>
      <c r="AL97" s="53">
        <f t="shared" si="13"/>
        <v>19</v>
      </c>
      <c r="AM97" s="53">
        <f t="shared" si="13"/>
        <v>26</v>
      </c>
      <c r="AN97" s="53">
        <f t="shared" si="13"/>
        <v>21</v>
      </c>
      <c r="AO97" s="53">
        <f t="shared" si="13"/>
        <v>25</v>
      </c>
      <c r="AP97" s="53">
        <f t="shared" si="13"/>
        <v>25</v>
      </c>
      <c r="AQ97" s="53">
        <f t="shared" si="13"/>
        <v>21</v>
      </c>
      <c r="AR97" s="53">
        <f t="shared" si="13"/>
        <v>11</v>
      </c>
      <c r="AS97" s="53">
        <f t="shared" si="13"/>
        <v>12</v>
      </c>
      <c r="AT97" s="53">
        <f t="shared" si="13"/>
        <v>12</v>
      </c>
      <c r="AU97" s="53">
        <f t="shared" si="13"/>
        <v>27</v>
      </c>
      <c r="AV97" s="53">
        <f t="shared" si="13"/>
        <v>6</v>
      </c>
      <c r="AW97" s="53">
        <f t="shared" si="13"/>
        <v>12</v>
      </c>
      <c r="AX97" s="53">
        <f t="shared" si="14"/>
        <v>12</v>
      </c>
      <c r="AY97" s="53">
        <f t="shared" si="14"/>
        <v>14</v>
      </c>
      <c r="AZ97" s="53">
        <f t="shared" si="14"/>
        <v>8</v>
      </c>
      <c r="BA97" s="53">
        <f t="shared" si="14"/>
        <v>8</v>
      </c>
      <c r="BB97" s="53">
        <f t="shared" si="14"/>
        <v>8</v>
      </c>
      <c r="BC97" s="53">
        <f t="shared" si="14"/>
        <v>8</v>
      </c>
      <c r="BD97" s="170">
        <f t="shared" si="14"/>
        <v>8</v>
      </c>
      <c r="BE97" s="53">
        <f t="shared" si="14"/>
        <v>8</v>
      </c>
      <c r="BF97" s="53">
        <f t="shared" si="14"/>
        <v>8</v>
      </c>
      <c r="BG97" s="53">
        <f t="shared" si="14"/>
        <v>8</v>
      </c>
      <c r="BH97" s="53">
        <f t="shared" si="14"/>
        <v>0</v>
      </c>
      <c r="BI97" s="53">
        <f t="shared" si="14"/>
        <v>0</v>
      </c>
      <c r="BJ97" s="53">
        <f t="shared" si="14"/>
        <v>0</v>
      </c>
      <c r="BK97" s="53">
        <f t="shared" si="14"/>
        <v>11</v>
      </c>
      <c r="BL97" s="53">
        <f t="shared" si="14"/>
        <v>11</v>
      </c>
      <c r="BM97" s="53">
        <f t="shared" si="14"/>
        <v>11</v>
      </c>
      <c r="BN97" s="53">
        <f t="shared" si="15"/>
        <v>11</v>
      </c>
      <c r="BO97" s="53">
        <f t="shared" si="15"/>
        <v>0</v>
      </c>
      <c r="BP97" s="53">
        <f t="shared" si="15"/>
        <v>0</v>
      </c>
      <c r="BQ97" s="53">
        <f t="shared" si="15"/>
        <v>0</v>
      </c>
      <c r="BR97" s="53">
        <f t="shared" si="15"/>
        <v>0</v>
      </c>
      <c r="BS97" s="53">
        <f t="shared" si="15"/>
        <v>0</v>
      </c>
      <c r="BT97" s="53">
        <f t="shared" si="15"/>
        <v>0</v>
      </c>
      <c r="BU97" s="53">
        <f t="shared" si="15"/>
        <v>0</v>
      </c>
      <c r="BV97" s="53">
        <f t="shared" si="15"/>
        <v>0</v>
      </c>
      <c r="BW97" s="53">
        <f t="shared" si="15"/>
        <v>0</v>
      </c>
      <c r="BX97" s="53">
        <f t="shared" si="15"/>
        <v>0</v>
      </c>
      <c r="BY97" s="53">
        <f t="shared" si="15"/>
        <v>0</v>
      </c>
      <c r="BZ97" s="53">
        <f t="shared" si="15"/>
        <v>0</v>
      </c>
      <c r="CA97" s="53">
        <f t="shared" si="15"/>
        <v>0</v>
      </c>
    </row>
    <row r="98" spans="2:79" x14ac:dyDescent="0.35">
      <c r="B98" s="379" t="s">
        <v>27</v>
      </c>
      <c r="C98" s="380"/>
      <c r="D98" s="380"/>
      <c r="E98" s="380"/>
      <c r="F98" s="380"/>
      <c r="G98" s="381"/>
      <c r="H98" s="53">
        <f t="shared" si="12"/>
        <v>0</v>
      </c>
      <c r="I98" s="53">
        <f t="shared" si="12"/>
        <v>0</v>
      </c>
      <c r="J98" s="53">
        <f t="shared" si="12"/>
        <v>0</v>
      </c>
      <c r="K98" s="53">
        <f t="shared" si="12"/>
        <v>0</v>
      </c>
      <c r="L98" s="53">
        <f t="shared" si="12"/>
        <v>0</v>
      </c>
      <c r="M98" s="53">
        <f t="shared" si="12"/>
        <v>0</v>
      </c>
      <c r="N98" s="53">
        <f t="shared" si="12"/>
        <v>0</v>
      </c>
      <c r="O98" s="53">
        <f t="shared" si="12"/>
        <v>0</v>
      </c>
      <c r="P98" s="53">
        <f t="shared" si="12"/>
        <v>0</v>
      </c>
      <c r="Q98" s="53">
        <f t="shared" si="12"/>
        <v>0</v>
      </c>
      <c r="R98" s="53">
        <f t="shared" si="10"/>
        <v>0</v>
      </c>
      <c r="S98" s="53">
        <f t="shared" si="10"/>
        <v>0</v>
      </c>
      <c r="T98" s="53">
        <f t="shared" si="10"/>
        <v>0</v>
      </c>
      <c r="U98" s="53">
        <f t="shared" si="10"/>
        <v>0</v>
      </c>
      <c r="V98" s="53">
        <f t="shared" si="10"/>
        <v>0</v>
      </c>
      <c r="W98" s="53">
        <f t="shared" si="10"/>
        <v>0</v>
      </c>
      <c r="X98" s="53">
        <f t="shared" si="10"/>
        <v>0</v>
      </c>
      <c r="Y98" s="53">
        <f t="shared" si="10"/>
        <v>0</v>
      </c>
      <c r="Z98" s="53">
        <f t="shared" si="10"/>
        <v>0</v>
      </c>
      <c r="AA98" s="53">
        <f t="shared" si="10"/>
        <v>0</v>
      </c>
      <c r="AB98" s="53">
        <f t="shared" si="10"/>
        <v>0</v>
      </c>
      <c r="AC98" s="53">
        <f t="shared" si="10"/>
        <v>0</v>
      </c>
      <c r="AD98" s="53">
        <f t="shared" si="10"/>
        <v>0</v>
      </c>
      <c r="AE98" s="53">
        <f t="shared" si="10"/>
        <v>0</v>
      </c>
      <c r="AF98" s="53">
        <f t="shared" si="10"/>
        <v>0</v>
      </c>
      <c r="AG98" s="53">
        <f t="shared" si="10"/>
        <v>0</v>
      </c>
      <c r="AH98" s="53">
        <f t="shared" si="13"/>
        <v>0</v>
      </c>
      <c r="AI98" s="53">
        <f t="shared" si="13"/>
        <v>0</v>
      </c>
      <c r="AJ98" s="53">
        <f t="shared" si="13"/>
        <v>0</v>
      </c>
      <c r="AK98" s="53">
        <f t="shared" si="13"/>
        <v>0</v>
      </c>
      <c r="AL98" s="53">
        <f t="shared" si="13"/>
        <v>0</v>
      </c>
      <c r="AM98" s="53">
        <f t="shared" si="13"/>
        <v>0</v>
      </c>
      <c r="AN98" s="53">
        <f t="shared" si="13"/>
        <v>0</v>
      </c>
      <c r="AO98" s="53">
        <f t="shared" si="13"/>
        <v>0</v>
      </c>
      <c r="AP98" s="53">
        <f t="shared" si="13"/>
        <v>0</v>
      </c>
      <c r="AQ98" s="53">
        <f t="shared" si="13"/>
        <v>0</v>
      </c>
      <c r="AR98" s="53">
        <f t="shared" si="13"/>
        <v>0</v>
      </c>
      <c r="AS98" s="53">
        <f t="shared" si="13"/>
        <v>0</v>
      </c>
      <c r="AT98" s="53">
        <f t="shared" si="13"/>
        <v>0</v>
      </c>
      <c r="AU98" s="53">
        <f t="shared" si="13"/>
        <v>0</v>
      </c>
      <c r="AV98" s="53">
        <f t="shared" si="13"/>
        <v>0</v>
      </c>
      <c r="AW98" s="53">
        <f t="shared" si="13"/>
        <v>0</v>
      </c>
      <c r="AX98" s="53">
        <f t="shared" si="14"/>
        <v>0</v>
      </c>
      <c r="AY98" s="53">
        <f t="shared" si="14"/>
        <v>0</v>
      </c>
      <c r="AZ98" s="53">
        <f t="shared" si="14"/>
        <v>0</v>
      </c>
      <c r="BA98" s="53">
        <f t="shared" si="14"/>
        <v>0</v>
      </c>
      <c r="BB98" s="53">
        <f t="shared" si="14"/>
        <v>0</v>
      </c>
      <c r="BC98" s="53">
        <f t="shared" si="14"/>
        <v>0</v>
      </c>
      <c r="BD98" s="170">
        <f t="shared" si="14"/>
        <v>0</v>
      </c>
      <c r="BE98" s="53">
        <f t="shared" si="14"/>
        <v>0</v>
      </c>
      <c r="BF98" s="53">
        <f t="shared" si="14"/>
        <v>0</v>
      </c>
      <c r="BG98" s="53">
        <f t="shared" si="14"/>
        <v>0</v>
      </c>
      <c r="BH98" s="53">
        <f t="shared" si="14"/>
        <v>0</v>
      </c>
      <c r="BI98" s="53">
        <f t="shared" si="14"/>
        <v>0</v>
      </c>
      <c r="BJ98" s="53">
        <f t="shared" si="14"/>
        <v>0</v>
      </c>
      <c r="BK98" s="53">
        <f t="shared" si="14"/>
        <v>0</v>
      </c>
      <c r="BL98" s="53">
        <f t="shared" si="14"/>
        <v>0</v>
      </c>
      <c r="BM98" s="53">
        <f t="shared" si="14"/>
        <v>0</v>
      </c>
      <c r="BN98" s="53">
        <f t="shared" si="15"/>
        <v>0</v>
      </c>
      <c r="BO98" s="53">
        <f t="shared" si="15"/>
        <v>0</v>
      </c>
      <c r="BP98" s="53">
        <f t="shared" si="15"/>
        <v>0</v>
      </c>
      <c r="BQ98" s="53">
        <f t="shared" si="15"/>
        <v>0</v>
      </c>
      <c r="BR98" s="53">
        <f t="shared" si="15"/>
        <v>0</v>
      </c>
      <c r="BS98" s="53">
        <f t="shared" si="15"/>
        <v>0</v>
      </c>
      <c r="BT98" s="53">
        <f t="shared" si="15"/>
        <v>0</v>
      </c>
      <c r="BU98" s="53">
        <f t="shared" si="15"/>
        <v>0</v>
      </c>
      <c r="BV98" s="53">
        <f t="shared" si="15"/>
        <v>0</v>
      </c>
      <c r="BW98" s="53">
        <f t="shared" si="15"/>
        <v>0</v>
      </c>
      <c r="BX98" s="53">
        <f t="shared" si="15"/>
        <v>0</v>
      </c>
      <c r="BY98" s="53">
        <f t="shared" si="15"/>
        <v>0</v>
      </c>
      <c r="BZ98" s="53">
        <f t="shared" si="15"/>
        <v>0</v>
      </c>
      <c r="CA98" s="53">
        <f t="shared" si="15"/>
        <v>0</v>
      </c>
    </row>
    <row r="100" spans="2:79" x14ac:dyDescent="0.35">
      <c r="E100" s="326"/>
      <c r="F100" s="326"/>
    </row>
    <row r="101" spans="2:79" x14ac:dyDescent="0.35">
      <c r="E101" s="326"/>
      <c r="F101" s="326"/>
    </row>
    <row r="102" spans="2:79" x14ac:dyDescent="0.35">
      <c r="E102" s="326"/>
      <c r="F102" s="326"/>
    </row>
    <row r="103" spans="2:79" x14ac:dyDescent="0.35">
      <c r="E103" s="326"/>
      <c r="F103" s="326"/>
    </row>
    <row r="104" spans="2:79" x14ac:dyDescent="0.35">
      <c r="E104" s="326"/>
      <c r="F104" s="326"/>
    </row>
    <row r="105" spans="2:79" x14ac:dyDescent="0.35">
      <c r="E105" s="326"/>
      <c r="F105" s="326"/>
    </row>
    <row r="106" spans="2:79" x14ac:dyDescent="0.35">
      <c r="E106" s="326"/>
      <c r="F106" s="326"/>
    </row>
    <row r="107" spans="2:79" x14ac:dyDescent="0.35">
      <c r="E107" s="326"/>
      <c r="F107" s="326"/>
    </row>
    <row r="108" spans="2:79" x14ac:dyDescent="0.35">
      <c r="E108" s="326"/>
      <c r="F108" s="326"/>
    </row>
    <row r="109" spans="2:79" x14ac:dyDescent="0.35">
      <c r="E109" s="326"/>
      <c r="F109" s="326"/>
    </row>
  </sheetData>
  <mergeCells count="347">
    <mergeCell ref="AA2:AQ2"/>
    <mergeCell ref="AV2:BB2"/>
    <mergeCell ref="BD2:BJ2"/>
    <mergeCell ref="CZ2:DB2"/>
    <mergeCell ref="DC2:DG2"/>
    <mergeCell ref="CF3:CM3"/>
    <mergeCell ref="CZ3:DB3"/>
    <mergeCell ref="DC3:DG3"/>
    <mergeCell ref="B1:F3"/>
    <mergeCell ref="G1:H1"/>
    <mergeCell ref="J1:K1"/>
    <mergeCell ref="M1:N1"/>
    <mergeCell ref="P1:Q1"/>
    <mergeCell ref="G2:H2"/>
    <mergeCell ref="J2:N2"/>
    <mergeCell ref="P2:S2"/>
    <mergeCell ref="AB4:AE4"/>
    <mergeCell ref="AF4:AI4"/>
    <mergeCell ref="AJ4:AM4"/>
    <mergeCell ref="AN4:AQ4"/>
    <mergeCell ref="AR4:AU4"/>
    <mergeCell ref="AV4:AY4"/>
    <mergeCell ref="E4:F4"/>
    <mergeCell ref="H4:K4"/>
    <mergeCell ref="L4:O4"/>
    <mergeCell ref="P4:S4"/>
    <mergeCell ref="T4:W4"/>
    <mergeCell ref="X4:AA4"/>
    <mergeCell ref="BX4:CA4"/>
    <mergeCell ref="CB4:CE4"/>
    <mergeCell ref="CF4:CI4"/>
    <mergeCell ref="CJ4:CM4"/>
    <mergeCell ref="CF5:CI5"/>
    <mergeCell ref="CJ5:CM5"/>
    <mergeCell ref="AZ4:BC4"/>
    <mergeCell ref="BD4:BG4"/>
    <mergeCell ref="BH4:BK4"/>
    <mergeCell ref="BL4:BO4"/>
    <mergeCell ref="BP4:BS4"/>
    <mergeCell ref="BT4:BW4"/>
    <mergeCell ref="CF8:CI8"/>
    <mergeCell ref="CJ8:CM8"/>
    <mergeCell ref="CN8:CS8"/>
    <mergeCell ref="CF9:CI9"/>
    <mergeCell ref="CJ9:CM9"/>
    <mergeCell ref="CN9:CS9"/>
    <mergeCell ref="CN5:CS5"/>
    <mergeCell ref="CF6:CI6"/>
    <mergeCell ref="CJ6:CM6"/>
    <mergeCell ref="CN6:CS6"/>
    <mergeCell ref="CF7:CI7"/>
    <mergeCell ref="CJ7:CM7"/>
    <mergeCell ref="CN7:CS7"/>
    <mergeCell ref="CF12:CI12"/>
    <mergeCell ref="CJ12:CM12"/>
    <mergeCell ref="CN12:CS12"/>
    <mergeCell ref="CF13:CI13"/>
    <mergeCell ref="CJ13:CM13"/>
    <mergeCell ref="CN13:CS13"/>
    <mergeCell ref="CF10:CI10"/>
    <mergeCell ref="CJ10:CM10"/>
    <mergeCell ref="CN10:CS10"/>
    <mergeCell ref="CF11:CI11"/>
    <mergeCell ref="CJ11:CM11"/>
    <mergeCell ref="CN11:CS11"/>
    <mergeCell ref="CF16:CI16"/>
    <mergeCell ref="CJ16:CM16"/>
    <mergeCell ref="CN16:CS16"/>
    <mergeCell ref="CF17:CI17"/>
    <mergeCell ref="CJ17:CM17"/>
    <mergeCell ref="CN17:CS17"/>
    <mergeCell ref="CF14:CI14"/>
    <mergeCell ref="CJ14:CM14"/>
    <mergeCell ref="CN14:CS14"/>
    <mergeCell ref="CF15:CI15"/>
    <mergeCell ref="CJ15:CM15"/>
    <mergeCell ref="CN15:CS15"/>
    <mergeCell ref="CF20:CI20"/>
    <mergeCell ref="CJ20:CM20"/>
    <mergeCell ref="CN20:CS20"/>
    <mergeCell ref="CF21:CI21"/>
    <mergeCell ref="CJ21:CM21"/>
    <mergeCell ref="CN21:CS21"/>
    <mergeCell ref="CF18:CI18"/>
    <mergeCell ref="CJ18:CM18"/>
    <mergeCell ref="CN18:CS18"/>
    <mergeCell ref="CF19:CI19"/>
    <mergeCell ref="CJ19:CM19"/>
    <mergeCell ref="CN19:CS19"/>
    <mergeCell ref="CF24:CI24"/>
    <mergeCell ref="CJ24:CM24"/>
    <mergeCell ref="CN24:CS24"/>
    <mergeCell ref="CF25:CI25"/>
    <mergeCell ref="CJ25:CM25"/>
    <mergeCell ref="CN25:CS25"/>
    <mergeCell ref="CF22:CI22"/>
    <mergeCell ref="CJ22:CM22"/>
    <mergeCell ref="CN22:CS22"/>
    <mergeCell ref="CF23:CI23"/>
    <mergeCell ref="CJ23:CM23"/>
    <mergeCell ref="CN23:CS23"/>
    <mergeCell ref="CF28:CI28"/>
    <mergeCell ref="CJ28:CM28"/>
    <mergeCell ref="CN28:CS28"/>
    <mergeCell ref="CF29:CI29"/>
    <mergeCell ref="CJ29:CM29"/>
    <mergeCell ref="CN29:CS29"/>
    <mergeCell ref="CF26:CI26"/>
    <mergeCell ref="CJ26:CM26"/>
    <mergeCell ref="CN26:CS26"/>
    <mergeCell ref="CF27:CI27"/>
    <mergeCell ref="CJ27:CM27"/>
    <mergeCell ref="CN27:CS27"/>
    <mergeCell ref="CF32:CI32"/>
    <mergeCell ref="CJ32:CM32"/>
    <mergeCell ref="CN32:CS32"/>
    <mergeCell ref="CF33:CI33"/>
    <mergeCell ref="CJ33:CM33"/>
    <mergeCell ref="CN33:CS33"/>
    <mergeCell ref="CF30:CI30"/>
    <mergeCell ref="CJ30:CM30"/>
    <mergeCell ref="CN30:CS30"/>
    <mergeCell ref="CF31:CI31"/>
    <mergeCell ref="CJ31:CM31"/>
    <mergeCell ref="CN31:CS31"/>
    <mergeCell ref="CF36:CI36"/>
    <mergeCell ref="CJ36:CM36"/>
    <mergeCell ref="CN36:CS36"/>
    <mergeCell ref="CF37:CI37"/>
    <mergeCell ref="CJ37:CM37"/>
    <mergeCell ref="CN37:CS37"/>
    <mergeCell ref="CF34:CI34"/>
    <mergeCell ref="CJ34:CM34"/>
    <mergeCell ref="CN34:CS34"/>
    <mergeCell ref="CF35:CI35"/>
    <mergeCell ref="CJ35:CM35"/>
    <mergeCell ref="CN35:CS35"/>
    <mergeCell ref="CF40:CI40"/>
    <mergeCell ref="CJ40:CM40"/>
    <mergeCell ref="CN40:CS40"/>
    <mergeCell ref="CF41:CI41"/>
    <mergeCell ref="CJ41:CM41"/>
    <mergeCell ref="CN41:CS41"/>
    <mergeCell ref="CF38:CI38"/>
    <mergeCell ref="CJ38:CM38"/>
    <mergeCell ref="CN38:CS38"/>
    <mergeCell ref="CF39:CI39"/>
    <mergeCell ref="CJ39:CM39"/>
    <mergeCell ref="CN39:CS39"/>
    <mergeCell ref="CF44:CI44"/>
    <mergeCell ref="CJ44:CM44"/>
    <mergeCell ref="CN44:CS44"/>
    <mergeCell ref="CF45:CI45"/>
    <mergeCell ref="CJ45:CM45"/>
    <mergeCell ref="CN45:CS45"/>
    <mergeCell ref="CF42:CI42"/>
    <mergeCell ref="CJ42:CM42"/>
    <mergeCell ref="CN42:CS42"/>
    <mergeCell ref="CF43:CI43"/>
    <mergeCell ref="CJ43:CM43"/>
    <mergeCell ref="CN43:CS43"/>
    <mergeCell ref="CF48:CI48"/>
    <mergeCell ref="CJ48:CM48"/>
    <mergeCell ref="CN48:CS48"/>
    <mergeCell ref="CF49:CI49"/>
    <mergeCell ref="CJ49:CM49"/>
    <mergeCell ref="CN49:CS49"/>
    <mergeCell ref="CF46:CI46"/>
    <mergeCell ref="CJ46:CM46"/>
    <mergeCell ref="CN46:CS46"/>
    <mergeCell ref="CF47:CI47"/>
    <mergeCell ref="CJ47:CM47"/>
    <mergeCell ref="CN47:CS47"/>
    <mergeCell ref="CF52:CI52"/>
    <mergeCell ref="CJ52:CM52"/>
    <mergeCell ref="CN52:CS52"/>
    <mergeCell ref="CF53:CI53"/>
    <mergeCell ref="CJ53:CM53"/>
    <mergeCell ref="CN53:CS53"/>
    <mergeCell ref="CF50:CI50"/>
    <mergeCell ref="CJ50:CM50"/>
    <mergeCell ref="CN50:CS50"/>
    <mergeCell ref="CF51:CI51"/>
    <mergeCell ref="CJ51:CM51"/>
    <mergeCell ref="CN51:CS51"/>
    <mergeCell ref="CF56:CI56"/>
    <mergeCell ref="CJ56:CM56"/>
    <mergeCell ref="CN56:CS56"/>
    <mergeCell ref="CF57:CI57"/>
    <mergeCell ref="CJ57:CM57"/>
    <mergeCell ref="CN57:CS57"/>
    <mergeCell ref="CF54:CI54"/>
    <mergeCell ref="CJ54:CM54"/>
    <mergeCell ref="CN54:CS54"/>
    <mergeCell ref="CF55:CI55"/>
    <mergeCell ref="CJ55:CM55"/>
    <mergeCell ref="CN55:CS55"/>
    <mergeCell ref="E62:F62"/>
    <mergeCell ref="H62:K62"/>
    <mergeCell ref="L62:O62"/>
    <mergeCell ref="P62:S62"/>
    <mergeCell ref="T62:W62"/>
    <mergeCell ref="CF58:CI58"/>
    <mergeCell ref="CJ58:CM58"/>
    <mergeCell ref="CN58:CS58"/>
    <mergeCell ref="CF59:CI59"/>
    <mergeCell ref="CJ59:CM59"/>
    <mergeCell ref="CN59:CS59"/>
    <mergeCell ref="X62:AA62"/>
    <mergeCell ref="AB62:AE62"/>
    <mergeCell ref="AF62:AI62"/>
    <mergeCell ref="AJ62:AM62"/>
    <mergeCell ref="AN62:AQ62"/>
    <mergeCell ref="AR62:AU62"/>
    <mergeCell ref="CF60:CI60"/>
    <mergeCell ref="CJ60:CM60"/>
    <mergeCell ref="CN60:CS60"/>
    <mergeCell ref="CF61:CM61"/>
    <mergeCell ref="CN61:CS61"/>
    <mergeCell ref="BT62:BW62"/>
    <mergeCell ref="BX62:CA62"/>
    <mergeCell ref="CB62:CE62"/>
    <mergeCell ref="CF62:CI62"/>
    <mergeCell ref="CJ62:CM62"/>
    <mergeCell ref="CN62:CS62"/>
    <mergeCell ref="AV62:AY62"/>
    <mergeCell ref="AZ62:BC62"/>
    <mergeCell ref="BD62:BG62"/>
    <mergeCell ref="BH62:BK62"/>
    <mergeCell ref="BL62:BO62"/>
    <mergeCell ref="BP62:BS62"/>
    <mergeCell ref="CF65:CI65"/>
    <mergeCell ref="CJ65:CM65"/>
    <mergeCell ref="CN65:CS65"/>
    <mergeCell ref="CF66:CI66"/>
    <mergeCell ref="CJ66:CM66"/>
    <mergeCell ref="CN66:CS66"/>
    <mergeCell ref="CF63:CI63"/>
    <mergeCell ref="CJ63:CM63"/>
    <mergeCell ref="CN63:CS63"/>
    <mergeCell ref="CF64:CI64"/>
    <mergeCell ref="CJ64:CM64"/>
    <mergeCell ref="CN64:CS64"/>
    <mergeCell ref="D68:G68"/>
    <mergeCell ref="I68:AE68"/>
    <mergeCell ref="AG68:BL68"/>
    <mergeCell ref="I69:AE69"/>
    <mergeCell ref="AG69:AL69"/>
    <mergeCell ref="AM69:AW69"/>
    <mergeCell ref="AX69:BC69"/>
    <mergeCell ref="BD69:BF69"/>
    <mergeCell ref="BG69:BI69"/>
    <mergeCell ref="BJ69:BL69"/>
    <mergeCell ref="BJ70:BL70"/>
    <mergeCell ref="I71:AE71"/>
    <mergeCell ref="AG71:AL71"/>
    <mergeCell ref="AM71:AW71"/>
    <mergeCell ref="AX71:BC71"/>
    <mergeCell ref="BD71:BF71"/>
    <mergeCell ref="BG71:BI71"/>
    <mergeCell ref="BJ71:BL71"/>
    <mergeCell ref="I70:AE70"/>
    <mergeCell ref="AG70:AL70"/>
    <mergeCell ref="AM70:AW70"/>
    <mergeCell ref="AX70:BC70"/>
    <mergeCell ref="BD70:BF70"/>
    <mergeCell ref="BG70:BI70"/>
    <mergeCell ref="BJ72:BL72"/>
    <mergeCell ref="I73:AE73"/>
    <mergeCell ref="AG73:AL73"/>
    <mergeCell ref="AM73:AW73"/>
    <mergeCell ref="AX73:BC73"/>
    <mergeCell ref="BD73:BF73"/>
    <mergeCell ref="BG73:BI73"/>
    <mergeCell ref="BJ73:BL73"/>
    <mergeCell ref="I72:AE72"/>
    <mergeCell ref="AG72:AL72"/>
    <mergeCell ref="AM72:AW72"/>
    <mergeCell ref="AX72:BC72"/>
    <mergeCell ref="BD72:BF72"/>
    <mergeCell ref="BG72:BI72"/>
    <mergeCell ref="BJ74:BL74"/>
    <mergeCell ref="I75:AE75"/>
    <mergeCell ref="AG75:AL75"/>
    <mergeCell ref="AM75:AW75"/>
    <mergeCell ref="AX75:BC75"/>
    <mergeCell ref="BD75:BF75"/>
    <mergeCell ref="BG75:BI75"/>
    <mergeCell ref="BJ75:BL75"/>
    <mergeCell ref="I74:AE74"/>
    <mergeCell ref="AG74:AL74"/>
    <mergeCell ref="AM74:AW74"/>
    <mergeCell ref="AX74:BC74"/>
    <mergeCell ref="BD74:BF74"/>
    <mergeCell ref="BG74:BI74"/>
    <mergeCell ref="BJ76:BL76"/>
    <mergeCell ref="I77:AE77"/>
    <mergeCell ref="AG77:AL77"/>
    <mergeCell ref="AM77:AW77"/>
    <mergeCell ref="AX77:BC77"/>
    <mergeCell ref="BD77:BF77"/>
    <mergeCell ref="BG77:BI77"/>
    <mergeCell ref="BJ77:BL77"/>
    <mergeCell ref="I76:AE76"/>
    <mergeCell ref="AG76:AL76"/>
    <mergeCell ref="AM76:AW76"/>
    <mergeCell ref="AX76:BC76"/>
    <mergeCell ref="BD76:BF76"/>
    <mergeCell ref="BG76:BI76"/>
    <mergeCell ref="BN77:BP77"/>
    <mergeCell ref="H79:K79"/>
    <mergeCell ref="L79:O79"/>
    <mergeCell ref="P79:S79"/>
    <mergeCell ref="T79:W79"/>
    <mergeCell ref="X79:AA79"/>
    <mergeCell ref="AB79:AE79"/>
    <mergeCell ref="AF79:AI79"/>
    <mergeCell ref="AJ79:AM79"/>
    <mergeCell ref="AN79:AQ79"/>
    <mergeCell ref="B83:G83"/>
    <mergeCell ref="B84:G84"/>
    <mergeCell ref="B85:G85"/>
    <mergeCell ref="B86:G86"/>
    <mergeCell ref="B87:G87"/>
    <mergeCell ref="B88:G88"/>
    <mergeCell ref="BP79:BS79"/>
    <mergeCell ref="BT79:BW79"/>
    <mergeCell ref="BX79:CA79"/>
    <mergeCell ref="B80:G80"/>
    <mergeCell ref="B81:G81"/>
    <mergeCell ref="B82:G82"/>
    <mergeCell ref="AR79:AU79"/>
    <mergeCell ref="AV79:AY79"/>
    <mergeCell ref="AZ79:BC79"/>
    <mergeCell ref="BD79:BG79"/>
    <mergeCell ref="BH79:BK79"/>
    <mergeCell ref="BL79:BO79"/>
    <mergeCell ref="B95:G95"/>
    <mergeCell ref="B96:G96"/>
    <mergeCell ref="B97:G97"/>
    <mergeCell ref="B98:G98"/>
    <mergeCell ref="B89:G89"/>
    <mergeCell ref="B90:G90"/>
    <mergeCell ref="B91:G91"/>
    <mergeCell ref="B92:G92"/>
    <mergeCell ref="B93:G93"/>
    <mergeCell ref="B94:G94"/>
  </mergeCells>
  <conditionalFormatting sqref="H80:CA98">
    <cfRule type="cellIs" dxfId="94" priority="35" operator="greaterThan">
      <formula>1</formula>
    </cfRule>
    <cfRule type="cellIs" dxfId="93" priority="36" operator="greaterThan">
      <formula>0</formula>
    </cfRule>
  </conditionalFormatting>
  <conditionalFormatting sqref="P2:S2">
    <cfRule type="cellIs" dxfId="92" priority="32" operator="greaterThan">
      <formula>3</formula>
    </cfRule>
    <cfRule type="cellIs" dxfId="91" priority="33" operator="between">
      <formula>-3</formula>
      <formula>3</formula>
    </cfRule>
    <cfRule type="cellIs" dxfId="90" priority="34" operator="lessThan">
      <formula>-3</formula>
    </cfRule>
  </conditionalFormatting>
  <conditionalFormatting sqref="D63:D66 D5:D60">
    <cfRule type="containsBlanks" dxfId="89" priority="25">
      <formula>LEN(TRIM(D5))=0</formula>
    </cfRule>
  </conditionalFormatting>
  <conditionalFormatting sqref="D5:D92">
    <cfRule type="duplicateValues" dxfId="88" priority="3"/>
  </conditionalFormatting>
  <conditionalFormatting sqref="H5:H60">
    <cfRule type="cellIs" dxfId="87" priority="27" operator="equal">
      <formula>"p"</formula>
    </cfRule>
    <cfRule type="cellIs" dxfId="86" priority="29" operator="equal">
      <formula>"i"</formula>
    </cfRule>
    <cfRule type="cellIs" dxfId="85" priority="30" operator="equal">
      <formula>"xc"</formula>
    </cfRule>
  </conditionalFormatting>
  <conditionalFormatting sqref="H5:CE60">
    <cfRule type="cellIs" dxfId="84" priority="21" operator="between">
      <formula>23</formula>
      <formula>24</formula>
    </cfRule>
    <cfRule type="cellIs" dxfId="83" priority="22" operator="between">
      <formula>10</formula>
      <formula>13</formula>
    </cfRule>
  </conditionalFormatting>
  <conditionalFormatting sqref="H5:CE80">
    <cfRule type="cellIs" dxfId="82" priority="15" operator="equal">
      <formula>"CC"</formula>
    </cfRule>
    <cfRule type="cellIs" dxfId="81" priority="16" operator="equal">
      <formula>"B"</formula>
    </cfRule>
    <cfRule type="cellIs" dxfId="80" priority="17" operator="equal">
      <formula>"Z"</formula>
    </cfRule>
    <cfRule type="cellIs" dxfId="79" priority="18" operator="equal">
      <formula>"A"</formula>
    </cfRule>
    <cfRule type="cellIs" dxfId="78" priority="19" operator="equal">
      <formula>"L"</formula>
    </cfRule>
    <cfRule type="cellIs" dxfId="77" priority="20" operator="equal">
      <formula>"F"</formula>
    </cfRule>
    <cfRule type="cellIs" dxfId="76" priority="24" operator="equal">
      <formula>"K"</formula>
    </cfRule>
  </conditionalFormatting>
  <conditionalFormatting sqref="D5:D60">
    <cfRule type="expression" dxfId="75" priority="26">
      <formula>$H5="p"</formula>
    </cfRule>
    <cfRule type="expression" dxfId="74" priority="28">
      <formula>$H5="i"</formula>
    </cfRule>
    <cfRule type="expression" dxfId="73" priority="31">
      <formula>$H5="XC"</formula>
    </cfRule>
  </conditionalFormatting>
  <conditionalFormatting sqref="I5:CE60">
    <cfRule type="cellIs" dxfId="72" priority="23" operator="between">
      <formula>14</formula>
      <formula>37</formula>
    </cfRule>
  </conditionalFormatting>
  <conditionalFormatting sqref="H5:CE66">
    <cfRule type="expression" dxfId="71" priority="1">
      <formula>AND(OR($H5="XC",$H5="P",$H5="I"),OR(H5="K",H5=24,H5=23,H5=10,H5=11,H5=12))</formula>
    </cfRule>
    <cfRule type="expression" dxfId="70" priority="2">
      <formula>AND(OR($D5="NORMA",$D5="SANDRINE",$D5="GIULIA",$D5="JULIANA",$D5="NATALIA",$D5="RITA",$D5="FATIMA",$D5="FATIHA",$D5="ISABEL",$D5="TAMI",$D5="MOHAMED"),OR(H5="K",H5=24,H5=23))</formula>
    </cfRule>
  </conditionalFormatting>
  <pageMargins left="0.25" right="0.25" top="0.75" bottom="0.75" header="0.3" footer="0.3"/>
  <pageSetup paperSize="9" scale="57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4" name="Button 1">
              <controlPr defaultSize="0" print="0" autoFill="0" autoPict="0" macro="[0]!AfficherONGLETS.afficherONGLETS">
                <anchor moveWithCells="1" sizeWithCells="1">
                  <from>
                    <xdr:col>2</xdr:col>
                    <xdr:colOff>44450</xdr:colOff>
                    <xdr:row>130</xdr:row>
                    <xdr:rowOff>31750</xdr:rowOff>
                  </from>
                  <to>
                    <xdr:col>3</xdr:col>
                    <xdr:colOff>1003300</xdr:colOff>
                    <xdr:row>132</xdr:row>
                    <xdr:rowOff>107950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8041E024-9968-43FC-85D2-729DD7D4FEFE}">
            <xm:f>IF($E5&gt;stats!$N$35,$E5&lt;stats!$O$35)</xm:f>
            <x14:dxf>
              <fill>
                <patternFill>
                  <bgColor rgb="FF95B3D7"/>
                </patternFill>
              </fill>
            </x14:dxf>
          </x14:cfRule>
          <x14:cfRule type="expression" priority="5" id="{EBE4E5D1-9820-462F-9196-28825FDEEAD3}">
            <xm:f>IF($E5&gt;stats!$N$34,$E5&lt;stats!$O$34)</xm:f>
            <x14:dxf>
              <fill>
                <patternFill>
                  <bgColor rgb="FFE4D5FB"/>
                </patternFill>
              </fill>
            </x14:dxf>
          </x14:cfRule>
          <x14:cfRule type="expression" priority="6" id="{91AD6217-C50F-4919-8991-AFF1B0B838CB}">
            <xm:f>IF($E5&gt;stats!$N$33,$E5&lt;stats!$O$33)</xm:f>
            <x14:dxf>
              <fill>
                <patternFill>
                  <bgColor rgb="FFCCFFFF"/>
                </patternFill>
              </fill>
            </x14:dxf>
          </x14:cfRule>
          <x14:cfRule type="expression" priority="7" id="{C54A4DBD-5550-40AF-9BA2-BB188406251C}">
            <xm:f>IF($E5&gt;stats!$N$32,$E5&lt;stats!$O$32)</xm:f>
            <x14:dxf>
              <fill>
                <patternFill>
                  <bgColor rgb="FFFCD5B4"/>
                </patternFill>
              </fill>
            </x14:dxf>
          </x14:cfRule>
          <x14:cfRule type="expression" priority="8" id="{774D57BA-3A24-4563-ABD7-E421CFFCC56F}">
            <xm:f>IF($E5&gt;stats!$N$31,$E5&lt;stats!$O$31)</xm:f>
            <x14:dxf>
              <fill>
                <patternFill>
                  <bgColor rgb="FFCCFFCC"/>
                </patternFill>
              </fill>
            </x14:dxf>
          </x14:cfRule>
          <x14:cfRule type="expression" priority="9" id="{6583234A-69F2-4FAC-BF72-1CD2B549BE65}">
            <xm:f>IF($E5&gt;stats!$N$30,$E5&lt;stats!$O$30)</xm:f>
            <x14:dxf>
              <fill>
                <patternFill>
                  <bgColor rgb="FFDDD9C4"/>
                </patternFill>
              </fill>
            </x14:dxf>
          </x14:cfRule>
          <x14:cfRule type="expression" priority="10" id="{0BB2CEAF-5F12-4B40-A0C0-EE5EA6CE5D39}">
            <xm:f>IF($E5&gt;stats!$N$29,$E5&lt;stats!$O$29)</xm:f>
            <x14:dxf>
              <fill>
                <patternFill>
                  <bgColor rgb="FFFFE285"/>
                </patternFill>
              </fill>
            </x14:dxf>
          </x14:cfRule>
          <x14:cfRule type="expression" priority="11" id="{F1AF29ED-6428-460F-A830-E6A81CCC993E}">
            <xm:f>IF($E5&gt;stats!$N$28,$E5&lt;stats!$O$28)</xm:f>
            <x14:dxf>
              <fill>
                <patternFill>
                  <bgColor rgb="FFFFFFCC"/>
                </patternFill>
              </fill>
            </x14:dxf>
          </x14:cfRule>
          <x14:cfRule type="expression" priority="12" id="{77C030F1-940D-4ACB-9E08-A84341650508}">
            <xm:f>IF($E5&gt;stats!$N$27,$E5&lt;stats!$O$27)</xm:f>
            <x14:dxf>
              <fill>
                <patternFill>
                  <bgColor rgb="FFE4DFEC"/>
                </patternFill>
              </fill>
            </x14:dxf>
          </x14:cfRule>
          <x14:cfRule type="expression" priority="13" id="{6000CDEF-DDA7-44C2-9E70-5155F0945D1E}">
            <xm:f>IF($E5&gt;stats!$N$26,$E5&lt;stats!$O$26)</xm:f>
            <x14:dxf>
              <fill>
                <patternFill>
                  <bgColor rgb="FFFFCCFF"/>
                </patternFill>
              </fill>
            </x14:dxf>
          </x14:cfRule>
          <x14:cfRule type="expression" priority="14" id="{A2E498D9-AA85-4DD4-AD1D-A846B8FB22F8}">
            <xm:f>IF($E5&gt;stats!$N$25,$E5&lt;stats!$O$25)</xm:f>
            <x14:dxf>
              <fill>
                <patternFill>
                  <bgColor rgb="FFEBF1DE"/>
                </patternFill>
              </fill>
            </x14:dxf>
          </x14:cfRule>
          <xm:sqref>CF5:CM60 CF62:CM66 D5:G66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E29E16-5BBF-45CE-AD53-C88C0D7E50E5}">
  <sheetPr codeName="Sheet9">
    <tabColor rgb="FF92D050"/>
    <pageSetUpPr fitToPage="1"/>
  </sheetPr>
  <dimension ref="A1:FO109"/>
  <sheetViews>
    <sheetView showGridLines="0" zoomScaleNormal="100" workbookViewId="0">
      <pane ySplit="4" topLeftCell="A5" activePane="bottomLeft" state="frozen"/>
      <selection activeCell="AG70" sqref="AG70:AL70"/>
      <selection pane="bottomLeft" activeCell="BO34" sqref="BO34"/>
    </sheetView>
  </sheetViews>
  <sheetFormatPr defaultColWidth="9.1796875" defaultRowHeight="14.5" x14ac:dyDescent="0.35"/>
  <cols>
    <col min="1" max="1" width="9.1796875" style="49" hidden="1" customWidth="1"/>
    <col min="2" max="3" width="6.7265625" style="49" customWidth="1"/>
    <col min="4" max="4" width="20.7265625" style="49" customWidth="1"/>
    <col min="5" max="7" width="6.7265625" style="49" customWidth="1"/>
    <col min="8" max="102" width="2.7265625" style="49" customWidth="1"/>
    <col min="103" max="111" width="2.7265625" style="49" hidden="1" customWidth="1"/>
    <col min="112" max="16384" width="9.1796875" style="49"/>
  </cols>
  <sheetData>
    <row r="1" spans="1:171" ht="15" thickBot="1" x14ac:dyDescent="0.4">
      <c r="B1" s="462" t="s">
        <v>127</v>
      </c>
      <c r="C1" s="462"/>
      <c r="D1" s="462"/>
      <c r="E1" s="462"/>
      <c r="F1" s="462"/>
      <c r="G1" s="463" t="s">
        <v>66</v>
      </c>
      <c r="H1" s="463"/>
      <c r="J1" s="463" t="s">
        <v>0</v>
      </c>
      <c r="K1" s="463"/>
      <c r="M1" s="463"/>
      <c r="N1" s="463"/>
      <c r="P1" s="463" t="s">
        <v>1</v>
      </c>
      <c r="Q1" s="463"/>
    </row>
    <row r="2" spans="1:171" ht="24" thickBot="1" x14ac:dyDescent="0.6">
      <c r="B2" s="462"/>
      <c r="C2" s="462"/>
      <c r="D2" s="462"/>
      <c r="E2" s="462"/>
      <c r="F2" s="462"/>
      <c r="G2" s="464">
        <v>13.541666666666666</v>
      </c>
      <c r="H2" s="465"/>
      <c r="I2" s="51"/>
      <c r="J2" s="466">
        <f>SUM(B5:B80)</f>
        <v>27.583333333381852</v>
      </c>
      <c r="K2" s="467"/>
      <c r="L2" s="467"/>
      <c r="M2" s="467"/>
      <c r="N2" s="468"/>
      <c r="O2" s="50"/>
      <c r="P2" s="469">
        <f>CZ2-CZ3</f>
        <v>337.00000000116438</v>
      </c>
      <c r="Q2" s="470"/>
      <c r="R2" s="470"/>
      <c r="S2" s="471"/>
      <c r="T2" s="213"/>
      <c r="U2" s="213"/>
      <c r="V2" s="213"/>
      <c r="W2" s="213"/>
      <c r="X2" s="213"/>
      <c r="Y2" s="51"/>
      <c r="AA2" s="449" t="str">
        <f>stats!L7&amp;stats!M7&amp;stats!N1</f>
        <v>SAMEDI 15 FEVRIER</v>
      </c>
      <c r="AB2" s="450"/>
      <c r="AC2" s="450"/>
      <c r="AD2" s="450"/>
      <c r="AE2" s="450"/>
      <c r="AF2" s="450"/>
      <c r="AG2" s="450"/>
      <c r="AH2" s="450"/>
      <c r="AI2" s="450"/>
      <c r="AJ2" s="450"/>
      <c r="AK2" s="450"/>
      <c r="AL2" s="450"/>
      <c r="AM2" s="450"/>
      <c r="AN2" s="450"/>
      <c r="AO2" s="450"/>
      <c r="AP2" s="450"/>
      <c r="AQ2" s="451"/>
      <c r="AV2" s="452" t="str">
        <f>"EMT "&amp;[0]!EMTsam</f>
        <v>EMT 08H00</v>
      </c>
      <c r="AW2" s="453"/>
      <c r="AX2" s="453"/>
      <c r="AY2" s="453"/>
      <c r="AZ2" s="453"/>
      <c r="BA2" s="453"/>
      <c r="BB2" s="454"/>
      <c r="BD2" s="452" t="str">
        <f>[0]!POHsam</f>
        <v>10H00 - 20H00</v>
      </c>
      <c r="BE2" s="453"/>
      <c r="BF2" s="453"/>
      <c r="BG2" s="453"/>
      <c r="BH2" s="453"/>
      <c r="BI2" s="453"/>
      <c r="BJ2" s="454"/>
      <c r="CZ2" s="455">
        <f>J2*24</f>
        <v>662.00000000116438</v>
      </c>
      <c r="DA2" s="455"/>
      <c r="DB2" s="455"/>
      <c r="DC2" s="456" t="s">
        <v>0</v>
      </c>
      <c r="DD2" s="456"/>
      <c r="DE2" s="456"/>
      <c r="DF2" s="456"/>
      <c r="DG2" s="456"/>
    </row>
    <row r="3" spans="1:171" ht="19" customHeight="1" thickBot="1" x14ac:dyDescent="0.55000000000000004">
      <c r="B3" s="462"/>
      <c r="C3" s="462"/>
      <c r="D3" s="462"/>
      <c r="E3" s="462"/>
      <c r="F3" s="462"/>
      <c r="X3" s="51"/>
      <c r="CF3" s="457" t="s">
        <v>111</v>
      </c>
      <c r="CG3" s="458"/>
      <c r="CH3" s="458"/>
      <c r="CI3" s="458"/>
      <c r="CJ3" s="458"/>
      <c r="CK3" s="458"/>
      <c r="CL3" s="458"/>
      <c r="CM3" s="459"/>
      <c r="CZ3" s="460">
        <f>G2*24</f>
        <v>325</v>
      </c>
      <c r="DA3" s="460"/>
      <c r="DB3" s="460"/>
      <c r="DC3" s="461" t="s">
        <v>66</v>
      </c>
      <c r="DD3" s="461"/>
      <c r="DE3" s="461"/>
      <c r="DF3" s="461"/>
      <c r="DG3" s="461"/>
    </row>
    <row r="4" spans="1:171" ht="15" customHeight="1" thickBot="1" x14ac:dyDescent="0.4">
      <c r="B4" s="94"/>
      <c r="C4" s="320" t="s">
        <v>54</v>
      </c>
      <c r="D4" s="321" t="s">
        <v>2</v>
      </c>
      <c r="E4" s="433" t="s">
        <v>59</v>
      </c>
      <c r="F4" s="434"/>
      <c r="G4" s="322" t="s">
        <v>58</v>
      </c>
      <c r="H4" s="397" t="s">
        <v>3</v>
      </c>
      <c r="I4" s="398"/>
      <c r="J4" s="398"/>
      <c r="K4" s="399"/>
      <c r="L4" s="397" t="s">
        <v>4</v>
      </c>
      <c r="M4" s="398"/>
      <c r="N4" s="398"/>
      <c r="O4" s="399"/>
      <c r="P4" s="397" t="s">
        <v>5</v>
      </c>
      <c r="Q4" s="398"/>
      <c r="R4" s="398"/>
      <c r="S4" s="399"/>
      <c r="T4" s="397" t="s">
        <v>6</v>
      </c>
      <c r="U4" s="398"/>
      <c r="V4" s="398"/>
      <c r="W4" s="399"/>
      <c r="X4" s="397" t="s">
        <v>7</v>
      </c>
      <c r="Y4" s="398"/>
      <c r="Z4" s="398"/>
      <c r="AA4" s="399"/>
      <c r="AB4" s="397" t="s">
        <v>8</v>
      </c>
      <c r="AC4" s="398"/>
      <c r="AD4" s="398"/>
      <c r="AE4" s="399"/>
      <c r="AF4" s="397" t="s">
        <v>9</v>
      </c>
      <c r="AG4" s="398"/>
      <c r="AH4" s="398"/>
      <c r="AI4" s="399"/>
      <c r="AJ4" s="397" t="s">
        <v>10</v>
      </c>
      <c r="AK4" s="398"/>
      <c r="AL4" s="398"/>
      <c r="AM4" s="399"/>
      <c r="AN4" s="397" t="s">
        <v>11</v>
      </c>
      <c r="AO4" s="398"/>
      <c r="AP4" s="398"/>
      <c r="AQ4" s="399"/>
      <c r="AR4" s="397" t="s">
        <v>12</v>
      </c>
      <c r="AS4" s="398"/>
      <c r="AT4" s="398"/>
      <c r="AU4" s="399"/>
      <c r="AV4" s="397" t="s">
        <v>13</v>
      </c>
      <c r="AW4" s="398"/>
      <c r="AX4" s="398"/>
      <c r="AY4" s="399"/>
      <c r="AZ4" s="397" t="s">
        <v>14</v>
      </c>
      <c r="BA4" s="398"/>
      <c r="BB4" s="398"/>
      <c r="BC4" s="399"/>
      <c r="BD4" s="397" t="s">
        <v>15</v>
      </c>
      <c r="BE4" s="398"/>
      <c r="BF4" s="398"/>
      <c r="BG4" s="399"/>
      <c r="BH4" s="397" t="s">
        <v>16</v>
      </c>
      <c r="BI4" s="398"/>
      <c r="BJ4" s="398"/>
      <c r="BK4" s="399"/>
      <c r="BL4" s="397" t="s">
        <v>17</v>
      </c>
      <c r="BM4" s="398"/>
      <c r="BN4" s="398"/>
      <c r="BO4" s="399"/>
      <c r="BP4" s="397" t="s">
        <v>18</v>
      </c>
      <c r="BQ4" s="398"/>
      <c r="BR4" s="398"/>
      <c r="BS4" s="399"/>
      <c r="BT4" s="397" t="s">
        <v>19</v>
      </c>
      <c r="BU4" s="398"/>
      <c r="BV4" s="398"/>
      <c r="BW4" s="399"/>
      <c r="BX4" s="397" t="s">
        <v>20</v>
      </c>
      <c r="BY4" s="398"/>
      <c r="BZ4" s="398"/>
      <c r="CA4" s="399"/>
      <c r="CB4" s="397" t="s">
        <v>21</v>
      </c>
      <c r="CC4" s="398"/>
      <c r="CD4" s="398"/>
      <c r="CE4" s="399"/>
      <c r="CF4" s="446" t="s">
        <v>22</v>
      </c>
      <c r="CG4" s="447"/>
      <c r="CH4" s="447"/>
      <c r="CI4" s="448"/>
      <c r="CJ4" s="446" t="s">
        <v>23</v>
      </c>
      <c r="CK4" s="447"/>
      <c r="CL4" s="447"/>
      <c r="CM4" s="448"/>
    </row>
    <row r="5" spans="1:171" customFormat="1" x14ac:dyDescent="0.35">
      <c r="A5" s="212">
        <v>1.1111111111111112E-2</v>
      </c>
      <c r="B5" s="179">
        <f>SUM(F5-E5)-G5+A5</f>
        <v>0.29166666666925367</v>
      </c>
      <c r="C5" s="214" t="str">
        <f>IF(ISNA(VLOOKUP(D5,[2]listing!$A$1:$E$80,4,FALSE)),"NN",VLOOKUP(D5,[2]listing!$A$1:$E$80,4,FALSE))</f>
        <v>NN</v>
      </c>
      <c r="D5" s="290"/>
      <c r="E5" s="291">
        <v>36526.322916666664</v>
      </c>
      <c r="F5" s="292">
        <v>36526.645138888889</v>
      </c>
      <c r="G5" s="293">
        <v>4.1666666666666664E-2</v>
      </c>
      <c r="H5" s="222" t="str" cm="1">
        <f t="array" ref="H5">IF(SUMPRODUCT(--ISNUMBER(SEARCH(BOUTIQUES,D5))) &gt;0, "XC",IF(ISNUMBER(SEARCH("pool",D5)),"P",IF(ISNUMBER(SEARCH("int",D5)),"I",IF(ISNUMBER(SEARCH("HAP",$G$1))," "))))</f>
        <v xml:space="preserve"> </v>
      </c>
      <c r="I5" s="226">
        <v>12</v>
      </c>
      <c r="J5" s="227">
        <v>12</v>
      </c>
      <c r="K5" s="228">
        <v>12</v>
      </c>
      <c r="L5" s="229">
        <v>12</v>
      </c>
      <c r="M5" s="227">
        <v>12</v>
      </c>
      <c r="N5" s="227">
        <v>12</v>
      </c>
      <c r="O5" s="230">
        <v>12</v>
      </c>
      <c r="P5" s="231" t="s">
        <v>24</v>
      </c>
      <c r="Q5" s="227">
        <v>12</v>
      </c>
      <c r="R5" s="227">
        <v>12</v>
      </c>
      <c r="S5" s="228">
        <v>12</v>
      </c>
      <c r="T5" s="229">
        <v>12</v>
      </c>
      <c r="U5" s="227">
        <v>12</v>
      </c>
      <c r="V5" s="227">
        <v>12</v>
      </c>
      <c r="W5" s="228">
        <v>12</v>
      </c>
      <c r="X5" s="135" t="s">
        <v>25</v>
      </c>
      <c r="Y5" s="136" t="s">
        <v>25</v>
      </c>
      <c r="Z5" s="136" t="s">
        <v>25</v>
      </c>
      <c r="AA5" s="137" t="s">
        <v>26</v>
      </c>
      <c r="AB5" s="135" t="s">
        <v>26</v>
      </c>
      <c r="AC5" s="136" t="s">
        <v>26</v>
      </c>
      <c r="AD5" s="136" t="s">
        <v>26</v>
      </c>
      <c r="AE5" s="137" t="s">
        <v>26</v>
      </c>
      <c r="AF5" s="135" t="s">
        <v>26</v>
      </c>
      <c r="AG5" s="136" t="s">
        <v>26</v>
      </c>
      <c r="AH5" s="136" t="s">
        <v>28</v>
      </c>
      <c r="AI5" s="323" t="s">
        <v>28</v>
      </c>
      <c r="AJ5" s="135" t="s">
        <v>82</v>
      </c>
      <c r="AK5" s="136"/>
      <c r="AL5" s="136"/>
      <c r="AM5" s="137"/>
      <c r="AN5" s="135"/>
      <c r="AO5" s="227"/>
      <c r="AP5" s="227"/>
      <c r="AQ5" s="228"/>
      <c r="AR5" s="229"/>
      <c r="AS5" s="227"/>
      <c r="AT5" s="227"/>
      <c r="AU5" s="228"/>
      <c r="AV5" s="229"/>
      <c r="AW5" s="227"/>
      <c r="AX5" s="227"/>
      <c r="AY5" s="228"/>
      <c r="AZ5" s="233"/>
      <c r="BA5" s="234"/>
      <c r="BB5" s="234"/>
      <c r="BC5" s="235"/>
      <c r="BD5" s="231"/>
      <c r="BE5" s="232"/>
      <c r="BF5" s="232"/>
      <c r="BG5" s="236"/>
      <c r="BH5" s="135"/>
      <c r="BI5" s="136"/>
      <c r="BJ5" s="136"/>
      <c r="BK5" s="137"/>
      <c r="BL5" s="135"/>
      <c r="BM5" s="136"/>
      <c r="BN5" s="136"/>
      <c r="BO5" s="137"/>
      <c r="BP5" s="135"/>
      <c r="BQ5" s="136"/>
      <c r="BR5" s="136"/>
      <c r="BS5" s="137"/>
      <c r="BT5" s="135"/>
      <c r="BU5" s="136"/>
      <c r="BV5" s="136"/>
      <c r="BW5" s="137"/>
      <c r="BX5" s="135"/>
      <c r="BY5" s="136"/>
      <c r="BZ5" s="136"/>
      <c r="CA5" s="137"/>
      <c r="CB5" s="233"/>
      <c r="CC5" s="234"/>
      <c r="CD5" s="234"/>
      <c r="CE5" s="235"/>
      <c r="CF5" s="416"/>
      <c r="CG5" s="417"/>
      <c r="CH5" s="417"/>
      <c r="CI5" s="418"/>
      <c r="CJ5" s="416"/>
      <c r="CK5" s="417"/>
      <c r="CL5" s="417"/>
      <c r="CM5" s="418"/>
      <c r="CN5" s="443">
        <f>D5</f>
        <v>0</v>
      </c>
      <c r="CO5" s="444"/>
      <c r="CP5" s="444"/>
      <c r="CQ5" s="444"/>
      <c r="CR5" s="444"/>
      <c r="CS5" s="445"/>
    </row>
    <row r="6" spans="1:171" x14ac:dyDescent="0.35">
      <c r="A6" s="212">
        <v>1.1111111111111112E-2</v>
      </c>
      <c r="B6" s="95">
        <f t="shared" ref="B6:B32" si="0">SUM(F6-E6)-G6+A6</f>
        <v>0.29166666666925367</v>
      </c>
      <c r="C6" s="214" t="str">
        <f>IF(ISNA(VLOOKUP(D6,[2]listing!$A$1:$E$80,4,FALSE)),"NN",VLOOKUP(D6,[2]listing!$A$1:$E$80,4,FALSE))</f>
        <v>NN</v>
      </c>
      <c r="D6" s="290"/>
      <c r="E6" s="294">
        <v>36526.322916666664</v>
      </c>
      <c r="F6" s="295">
        <v>36526.645138888889</v>
      </c>
      <c r="G6" s="293">
        <v>4.1666666666666664E-2</v>
      </c>
      <c r="H6" s="222" t="str" cm="1">
        <f t="array" ref="H6">IF(SUMPRODUCT(--ISNUMBER(SEARCH(BOUTIQUES,D6))) &gt;0, "XC",IF(ISNUMBER(SEARCH("pool",D6)),"P",IF(ISNUMBER(SEARCH("int",D6)),"I",IF(ISNUMBER(SEARCH("HAP",$G$1))," "))))</f>
        <v xml:space="preserve"> </v>
      </c>
      <c r="I6" s="226">
        <v>11</v>
      </c>
      <c r="J6" s="227">
        <v>11</v>
      </c>
      <c r="K6" s="228">
        <v>11</v>
      </c>
      <c r="L6" s="229">
        <v>11</v>
      </c>
      <c r="M6" s="227">
        <v>11</v>
      </c>
      <c r="N6" s="227">
        <v>11</v>
      </c>
      <c r="O6" s="323" t="s">
        <v>24</v>
      </c>
      <c r="P6" s="229">
        <v>11</v>
      </c>
      <c r="Q6" s="227">
        <v>11</v>
      </c>
      <c r="R6" s="227">
        <v>11</v>
      </c>
      <c r="S6" s="228">
        <v>11</v>
      </c>
      <c r="T6" s="229">
        <v>11</v>
      </c>
      <c r="U6" s="227">
        <v>11</v>
      </c>
      <c r="V6" s="227">
        <v>11</v>
      </c>
      <c r="W6" s="228">
        <v>11</v>
      </c>
      <c r="X6" s="135" t="s">
        <v>25</v>
      </c>
      <c r="Y6" s="136" t="s">
        <v>25</v>
      </c>
      <c r="Z6" s="136" t="s">
        <v>25</v>
      </c>
      <c r="AA6" s="137" t="s">
        <v>26</v>
      </c>
      <c r="AB6" s="135" t="s">
        <v>26</v>
      </c>
      <c r="AC6" s="136" t="s">
        <v>26</v>
      </c>
      <c r="AD6" s="136" t="s">
        <v>26</v>
      </c>
      <c r="AE6" s="137" t="s">
        <v>26</v>
      </c>
      <c r="AF6" s="135" t="s">
        <v>26</v>
      </c>
      <c r="AG6" s="323" t="s">
        <v>26</v>
      </c>
      <c r="AH6" s="136" t="s">
        <v>28</v>
      </c>
      <c r="AI6" s="323" t="s">
        <v>28</v>
      </c>
      <c r="AJ6" s="135" t="s">
        <v>82</v>
      </c>
      <c r="AK6" s="136"/>
      <c r="AL6" s="136"/>
      <c r="AM6" s="137"/>
      <c r="AN6" s="135"/>
      <c r="AO6" s="136"/>
      <c r="AP6" s="136"/>
      <c r="AQ6" s="137"/>
      <c r="AR6" s="135"/>
      <c r="AS6" s="136"/>
      <c r="AT6" s="136"/>
      <c r="AU6" s="137"/>
      <c r="AV6" s="135"/>
      <c r="AW6" s="136"/>
      <c r="AX6" s="136"/>
      <c r="AY6" s="137"/>
      <c r="AZ6" s="135"/>
      <c r="BA6" s="136"/>
      <c r="BB6" s="136"/>
      <c r="BC6" s="137"/>
      <c r="BD6" s="229"/>
      <c r="BE6" s="227"/>
      <c r="BF6" s="227"/>
      <c r="BG6" s="228"/>
      <c r="BH6" s="229"/>
      <c r="BI6" s="227"/>
      <c r="BJ6" s="227"/>
      <c r="BK6" s="228"/>
      <c r="BL6" s="229"/>
      <c r="BM6" s="227"/>
      <c r="BN6" s="227"/>
      <c r="BO6" s="228"/>
      <c r="BP6" s="229"/>
      <c r="BQ6" s="227"/>
      <c r="BR6" s="227"/>
      <c r="BS6" s="228"/>
      <c r="BT6" s="229"/>
      <c r="BU6" s="227"/>
      <c r="BV6" s="227"/>
      <c r="BW6" s="228"/>
      <c r="BX6" s="229"/>
      <c r="BY6" s="227"/>
      <c r="BZ6" s="227"/>
      <c r="CA6" s="228"/>
      <c r="CB6" s="135"/>
      <c r="CC6" s="136"/>
      <c r="CD6" s="136"/>
      <c r="CE6" s="137"/>
      <c r="CF6" s="430"/>
      <c r="CG6" s="431"/>
      <c r="CH6" s="431"/>
      <c r="CI6" s="432"/>
      <c r="CJ6" s="430"/>
      <c r="CK6" s="431"/>
      <c r="CL6" s="431"/>
      <c r="CM6" s="432"/>
      <c r="CN6" s="436">
        <f t="shared" ref="CN6:CN32" si="1">D6</f>
        <v>0</v>
      </c>
      <c r="CO6" s="436"/>
      <c r="CP6" s="436"/>
      <c r="CQ6" s="436"/>
      <c r="CR6" s="436"/>
      <c r="CS6" s="436"/>
    </row>
    <row r="7" spans="1:171" x14ac:dyDescent="0.35">
      <c r="A7" s="212">
        <v>1.1111111111111112E-2</v>
      </c>
      <c r="B7" s="95">
        <f t="shared" si="0"/>
        <v>0.29166666666925367</v>
      </c>
      <c r="C7" s="214" t="str">
        <f>IF(ISNA(VLOOKUP(D7,[2]listing!$A$1:$E$80,4,FALSE)),"NN",VLOOKUP(D7,[2]listing!$A$1:$E$80,4,FALSE))</f>
        <v>NN</v>
      </c>
      <c r="D7" s="296"/>
      <c r="E7" s="294">
        <v>36526.322916666664</v>
      </c>
      <c r="F7" s="295">
        <v>36526.645138888889</v>
      </c>
      <c r="G7" s="293">
        <v>4.1666666666666664E-2</v>
      </c>
      <c r="H7" s="222" t="str" cm="1">
        <f t="array" ref="H7">IF(SUMPRODUCT(--ISNUMBER(SEARCH(BOUTIQUES,D7))) &gt;0, "XC",IF(ISNUMBER(SEARCH("pool",D7)),"P",IF(ISNUMBER(SEARCH("int",D7)),"I",IF(ISNUMBER(SEARCH("HAP",$G$1))," "))))</f>
        <v xml:space="preserve"> </v>
      </c>
      <c r="I7" s="226">
        <v>23</v>
      </c>
      <c r="J7" s="227">
        <v>23</v>
      </c>
      <c r="K7" s="228">
        <v>23</v>
      </c>
      <c r="L7" s="229">
        <v>23</v>
      </c>
      <c r="M7" s="227">
        <v>23</v>
      </c>
      <c r="N7" s="227">
        <v>23</v>
      </c>
      <c r="O7" s="228">
        <v>23</v>
      </c>
      <c r="P7" s="136" t="s">
        <v>24</v>
      </c>
      <c r="Q7" s="227">
        <v>23</v>
      </c>
      <c r="R7" s="227">
        <v>23</v>
      </c>
      <c r="S7" s="228">
        <v>23</v>
      </c>
      <c r="T7" s="229">
        <v>23</v>
      </c>
      <c r="U7" s="227">
        <v>23</v>
      </c>
      <c r="V7" s="227">
        <v>23</v>
      </c>
      <c r="W7" s="228">
        <v>23</v>
      </c>
      <c r="X7" s="135" t="s">
        <v>25</v>
      </c>
      <c r="Y7" s="136" t="s">
        <v>25</v>
      </c>
      <c r="Z7" s="136" t="s">
        <v>25</v>
      </c>
      <c r="AA7" s="137" t="s">
        <v>26</v>
      </c>
      <c r="AB7" s="135" t="s">
        <v>26</v>
      </c>
      <c r="AC7" s="136" t="s">
        <v>26</v>
      </c>
      <c r="AD7" s="136" t="s">
        <v>26</v>
      </c>
      <c r="AE7" s="137" t="s">
        <v>26</v>
      </c>
      <c r="AF7" s="135" t="s">
        <v>26</v>
      </c>
      <c r="AG7" s="323" t="s">
        <v>26</v>
      </c>
      <c r="AH7" s="136" t="s">
        <v>28</v>
      </c>
      <c r="AI7" s="323" t="s">
        <v>28</v>
      </c>
      <c r="AJ7" s="135" t="s">
        <v>82</v>
      </c>
      <c r="AK7" s="227"/>
      <c r="AL7" s="227"/>
      <c r="AM7" s="228"/>
      <c r="AN7" s="229"/>
      <c r="AO7" s="227"/>
      <c r="AP7" s="227"/>
      <c r="AQ7" s="228"/>
      <c r="AR7" s="229"/>
      <c r="AS7" s="227"/>
      <c r="AT7" s="227"/>
      <c r="AU7" s="228"/>
      <c r="AV7" s="229"/>
      <c r="AW7" s="227"/>
      <c r="AX7" s="227"/>
      <c r="AY7" s="228"/>
      <c r="AZ7" s="229"/>
      <c r="BA7" s="227"/>
      <c r="BB7" s="227"/>
      <c r="BC7" s="228"/>
      <c r="BD7" s="237"/>
      <c r="BE7" s="238"/>
      <c r="BF7" s="238"/>
      <c r="BG7" s="239"/>
      <c r="BH7" s="237"/>
      <c r="BI7" s="238"/>
      <c r="BJ7" s="238"/>
      <c r="BK7" s="239"/>
      <c r="BL7" s="237"/>
      <c r="BM7" s="238"/>
      <c r="BN7" s="238"/>
      <c r="BO7" s="239"/>
      <c r="BP7" s="237"/>
      <c r="BQ7" s="238"/>
      <c r="BR7" s="238"/>
      <c r="BS7" s="239"/>
      <c r="BT7" s="237"/>
      <c r="BU7" s="238"/>
      <c r="BV7" s="238"/>
      <c r="BW7" s="239"/>
      <c r="BX7" s="237"/>
      <c r="BY7" s="238"/>
      <c r="BZ7" s="238"/>
      <c r="CA7" s="239"/>
      <c r="CB7" s="229"/>
      <c r="CC7" s="227"/>
      <c r="CD7" s="227"/>
      <c r="CE7" s="228"/>
      <c r="CF7" s="416"/>
      <c r="CG7" s="417"/>
      <c r="CH7" s="417"/>
      <c r="CI7" s="418"/>
      <c r="CJ7" s="416"/>
      <c r="CK7" s="417"/>
      <c r="CL7" s="417"/>
      <c r="CM7" s="418"/>
      <c r="CN7" s="436">
        <f t="shared" si="1"/>
        <v>0</v>
      </c>
      <c r="CO7" s="436"/>
      <c r="CP7" s="436"/>
      <c r="CQ7" s="436"/>
      <c r="CR7" s="436"/>
      <c r="CS7" s="436"/>
    </row>
    <row r="8" spans="1:171" customFormat="1" x14ac:dyDescent="0.35">
      <c r="A8" s="212">
        <v>1.1111111111111112E-2</v>
      </c>
      <c r="B8" s="95">
        <f t="shared" si="0"/>
        <v>0.29166666666925367</v>
      </c>
      <c r="C8" s="214" t="str">
        <f>IF(ISNA(VLOOKUP(D8,[2]listing!$A$1:$E$80,4,FALSE)),"NN",VLOOKUP(D8,[2]listing!$A$1:$E$80,4,FALSE))</f>
        <v>NN</v>
      </c>
      <c r="D8" s="296"/>
      <c r="E8" s="294">
        <v>36526.322916666664</v>
      </c>
      <c r="F8" s="295">
        <v>36526.645138888889</v>
      </c>
      <c r="G8" s="293">
        <v>4.1666666666666664E-2</v>
      </c>
      <c r="H8" s="222" t="str" cm="1">
        <f t="array" ref="H8">IF(SUMPRODUCT(--ISNUMBER(SEARCH(BOUTIQUES,D8))) &gt;0, "XC",IF(ISNUMBER(SEARCH("pool",D8)),"P",IF(ISNUMBER(SEARCH("int",D8)),"I",IF(ISNUMBER(SEARCH("HAP",$G$1))," "))))</f>
        <v xml:space="preserve"> </v>
      </c>
      <c r="I8" s="226">
        <v>24</v>
      </c>
      <c r="J8" s="227">
        <v>24</v>
      </c>
      <c r="K8" s="228">
        <v>24</v>
      </c>
      <c r="L8" s="229">
        <v>24</v>
      </c>
      <c r="M8" s="227">
        <v>24</v>
      </c>
      <c r="N8" s="227">
        <v>24</v>
      </c>
      <c r="O8" s="323" t="s">
        <v>24</v>
      </c>
      <c r="P8" s="229">
        <v>24</v>
      </c>
      <c r="Q8" s="227">
        <v>24</v>
      </c>
      <c r="R8" s="227">
        <v>24</v>
      </c>
      <c r="S8" s="228">
        <v>24</v>
      </c>
      <c r="T8" s="229">
        <v>24</v>
      </c>
      <c r="U8" s="227">
        <v>24</v>
      </c>
      <c r="V8" s="227">
        <v>24</v>
      </c>
      <c r="W8" s="228">
        <v>24</v>
      </c>
      <c r="X8" s="135" t="s">
        <v>25</v>
      </c>
      <c r="Y8" s="136" t="s">
        <v>25</v>
      </c>
      <c r="Z8" s="136" t="s">
        <v>25</v>
      </c>
      <c r="AA8" s="137" t="s">
        <v>26</v>
      </c>
      <c r="AB8" s="135" t="s">
        <v>26</v>
      </c>
      <c r="AC8" s="136" t="s">
        <v>26</v>
      </c>
      <c r="AD8" s="136" t="s">
        <v>26</v>
      </c>
      <c r="AE8" s="137" t="s">
        <v>26</v>
      </c>
      <c r="AF8" s="135" t="s">
        <v>26</v>
      </c>
      <c r="AG8" s="323" t="s">
        <v>26</v>
      </c>
      <c r="AH8" s="136" t="s">
        <v>28</v>
      </c>
      <c r="AI8" s="323" t="s">
        <v>28</v>
      </c>
      <c r="AJ8" s="135" t="s">
        <v>82</v>
      </c>
      <c r="AK8" s="136"/>
      <c r="AL8" s="136"/>
      <c r="AM8" s="137"/>
      <c r="AN8" s="135"/>
      <c r="AO8" s="136"/>
      <c r="AP8" s="136"/>
      <c r="AQ8" s="137"/>
      <c r="AR8" s="135"/>
      <c r="AS8" s="136"/>
      <c r="AT8" s="136"/>
      <c r="AU8" s="137"/>
      <c r="AV8" s="135"/>
      <c r="AW8" s="136"/>
      <c r="AX8" s="136"/>
      <c r="AY8" s="137"/>
      <c r="AZ8" s="135"/>
      <c r="BA8" s="136"/>
      <c r="BB8" s="136"/>
      <c r="BC8" s="137"/>
      <c r="BD8" s="135"/>
      <c r="BE8" s="136"/>
      <c r="BF8" s="136"/>
      <c r="BG8" s="137"/>
      <c r="BH8" s="135"/>
      <c r="BI8" s="136"/>
      <c r="BJ8" s="136"/>
      <c r="BK8" s="137"/>
      <c r="BL8" s="135"/>
      <c r="BM8" s="136"/>
      <c r="BN8" s="136"/>
      <c r="BO8" s="137"/>
      <c r="BP8" s="135"/>
      <c r="BQ8" s="136"/>
      <c r="BR8" s="136"/>
      <c r="BS8" s="137"/>
      <c r="BT8" s="135"/>
      <c r="BU8" s="136"/>
      <c r="BV8" s="136"/>
      <c r="BW8" s="137"/>
      <c r="BX8" s="135"/>
      <c r="BY8" s="136"/>
      <c r="BZ8" s="136"/>
      <c r="CA8" s="137"/>
      <c r="CB8" s="135"/>
      <c r="CC8" s="136"/>
      <c r="CD8" s="136"/>
      <c r="CE8" s="137"/>
      <c r="CF8" s="430"/>
      <c r="CG8" s="431"/>
      <c r="CH8" s="431"/>
      <c r="CI8" s="432"/>
      <c r="CJ8" s="430"/>
      <c r="CK8" s="431"/>
      <c r="CL8" s="431"/>
      <c r="CM8" s="432"/>
      <c r="CN8" s="436">
        <f t="shared" si="1"/>
        <v>0</v>
      </c>
      <c r="CO8" s="436"/>
      <c r="CP8" s="436"/>
      <c r="CQ8" s="436"/>
      <c r="CR8" s="436"/>
      <c r="CS8" s="436"/>
    </row>
    <row r="9" spans="1:171" customFormat="1" x14ac:dyDescent="0.35">
      <c r="A9" s="212">
        <v>1.1111111111111112E-2</v>
      </c>
      <c r="B9" s="95">
        <f t="shared" si="0"/>
        <v>0.29166666666197771</v>
      </c>
      <c r="C9" s="214" t="str">
        <f>IF(ISNA(VLOOKUP(D9,[2]listing!$A$1:$E$80,4,FALSE)),"NN",VLOOKUP(D9,[2]listing!$A$1:$E$80,4,FALSE))</f>
        <v>NN</v>
      </c>
      <c r="D9" s="290"/>
      <c r="E9" s="297">
        <v>36526.395833333336</v>
      </c>
      <c r="F9" s="298">
        <v>36526.718055555553</v>
      </c>
      <c r="G9" s="299">
        <v>4.1666666666666664E-2</v>
      </c>
      <c r="H9" s="222" t="str" cm="1">
        <f t="array" ref="H9">IF(SUMPRODUCT(--ISNUMBER(SEARCH(BOUTIQUES,D9))) &gt;0, "XC",IF(ISNUMBER(SEARCH("pool",D9)),"P",IF(ISNUMBER(SEARCH("int",D9)),"I",IF(ISNUMBER(SEARCH("HAP",$G$1))," "))))</f>
        <v xml:space="preserve"> </v>
      </c>
      <c r="I9" s="240"/>
      <c r="J9" s="241"/>
      <c r="K9" s="242"/>
      <c r="L9" s="135"/>
      <c r="M9" s="137" t="s">
        <v>125</v>
      </c>
      <c r="N9" s="136" t="s">
        <v>26</v>
      </c>
      <c r="O9" s="137" t="s">
        <v>26</v>
      </c>
      <c r="P9" s="135" t="s">
        <v>26</v>
      </c>
      <c r="Q9" s="136" t="s">
        <v>26</v>
      </c>
      <c r="R9" s="136" t="s">
        <v>26</v>
      </c>
      <c r="S9" s="137" t="s">
        <v>26</v>
      </c>
      <c r="T9" s="135" t="s">
        <v>26</v>
      </c>
      <c r="U9" s="136" t="s">
        <v>26</v>
      </c>
      <c r="V9" s="136" t="s">
        <v>26</v>
      </c>
      <c r="W9" s="137" t="s">
        <v>26</v>
      </c>
      <c r="X9" s="135" t="s">
        <v>26</v>
      </c>
      <c r="Y9" s="136" t="s">
        <v>26</v>
      </c>
      <c r="Z9" s="136" t="s">
        <v>26</v>
      </c>
      <c r="AA9" s="137" t="s">
        <v>26</v>
      </c>
      <c r="AB9" s="135" t="s">
        <v>25</v>
      </c>
      <c r="AC9" s="136" t="s">
        <v>25</v>
      </c>
      <c r="AD9" s="136" t="s">
        <v>25</v>
      </c>
      <c r="AE9" s="137" t="s">
        <v>26</v>
      </c>
      <c r="AF9" s="135" t="s">
        <v>26</v>
      </c>
      <c r="AG9" s="136" t="s">
        <v>26</v>
      </c>
      <c r="AH9" s="136" t="s">
        <v>26</v>
      </c>
      <c r="AI9" s="137" t="s">
        <v>26</v>
      </c>
      <c r="AJ9" s="135" t="s">
        <v>26</v>
      </c>
      <c r="AK9" s="136" t="s">
        <v>26</v>
      </c>
      <c r="AL9" s="136" t="s">
        <v>26</v>
      </c>
      <c r="AM9" s="137" t="s">
        <v>26</v>
      </c>
      <c r="AN9" s="136" t="s">
        <v>24</v>
      </c>
      <c r="AO9" s="136" t="s">
        <v>26</v>
      </c>
      <c r="AP9" s="136" t="s">
        <v>26</v>
      </c>
      <c r="AQ9" s="137" t="s">
        <v>28</v>
      </c>
      <c r="AR9" s="135" t="s">
        <v>28</v>
      </c>
      <c r="AS9" s="136" t="s">
        <v>126</v>
      </c>
      <c r="AT9" s="136"/>
      <c r="AU9" s="137"/>
      <c r="AV9" s="135"/>
      <c r="AW9" s="136"/>
      <c r="AX9" s="136"/>
      <c r="AY9" s="137"/>
      <c r="AZ9" s="135"/>
      <c r="BA9" s="136"/>
      <c r="BB9" s="136"/>
      <c r="BC9" s="137"/>
      <c r="BD9" s="135"/>
      <c r="BE9" s="136"/>
      <c r="BF9" s="136"/>
      <c r="BG9" s="137"/>
      <c r="BH9" s="135"/>
      <c r="BI9" s="136"/>
      <c r="BJ9" s="136"/>
      <c r="BK9" s="137"/>
      <c r="BL9" s="135"/>
      <c r="BM9" s="136"/>
      <c r="BN9" s="136"/>
      <c r="BO9" s="137"/>
      <c r="BP9" s="135"/>
      <c r="BQ9" s="136"/>
      <c r="BR9" s="136"/>
      <c r="BS9" s="137"/>
      <c r="BT9" s="135"/>
      <c r="BU9" s="136"/>
      <c r="BV9" s="136"/>
      <c r="BW9" s="137"/>
      <c r="BX9" s="135"/>
      <c r="BY9" s="136"/>
      <c r="BZ9" s="136"/>
      <c r="CA9" s="137"/>
      <c r="CB9" s="135"/>
      <c r="CC9" s="136"/>
      <c r="CD9" s="136"/>
      <c r="CE9" s="137"/>
      <c r="CF9" s="430"/>
      <c r="CG9" s="431"/>
      <c r="CH9" s="431"/>
      <c r="CI9" s="432"/>
      <c r="CJ9" s="430"/>
      <c r="CK9" s="431"/>
      <c r="CL9" s="431"/>
      <c r="CM9" s="432"/>
      <c r="CN9" s="436">
        <f t="shared" si="1"/>
        <v>0</v>
      </c>
      <c r="CO9" s="436"/>
      <c r="CP9" s="436"/>
      <c r="CQ9" s="436"/>
      <c r="CR9" s="436"/>
      <c r="CS9" s="436"/>
      <c r="FO9" s="223"/>
    </row>
    <row r="10" spans="1:171" customFormat="1" x14ac:dyDescent="0.35">
      <c r="A10" s="212">
        <v>1.1111111111111112E-2</v>
      </c>
      <c r="B10" s="95">
        <f t="shared" si="0"/>
        <v>0.29166666666197771</v>
      </c>
      <c r="C10" s="214" t="str">
        <f>IF(ISNA(VLOOKUP(D10,[2]listing!$A$1:$E$80,4,FALSE)),"NN",VLOOKUP(D10,[2]listing!$A$1:$E$80,4,FALSE))</f>
        <v>NN</v>
      </c>
      <c r="D10" s="245"/>
      <c r="E10" s="297">
        <v>36526.395833333336</v>
      </c>
      <c r="F10" s="298">
        <v>36526.718055555553</v>
      </c>
      <c r="G10" s="299">
        <v>4.1666666666666664E-2</v>
      </c>
      <c r="H10" s="222"/>
      <c r="I10" s="240"/>
      <c r="J10" s="241"/>
      <c r="K10" s="242"/>
      <c r="L10" s="135"/>
      <c r="M10" s="137" t="s">
        <v>125</v>
      </c>
      <c r="N10" s="136" t="s">
        <v>26</v>
      </c>
      <c r="O10" s="137" t="s">
        <v>26</v>
      </c>
      <c r="P10" s="135" t="s">
        <v>26</v>
      </c>
      <c r="Q10" s="136" t="s">
        <v>26</v>
      </c>
      <c r="R10" s="136" t="s">
        <v>26</v>
      </c>
      <c r="S10" s="137" t="s">
        <v>26</v>
      </c>
      <c r="T10" s="135" t="s">
        <v>26</v>
      </c>
      <c r="U10" s="136" t="s">
        <v>26</v>
      </c>
      <c r="V10" s="136" t="s">
        <v>26</v>
      </c>
      <c r="W10" s="137" t="s">
        <v>26</v>
      </c>
      <c r="X10" s="135" t="s">
        <v>26</v>
      </c>
      <c r="Y10" s="136" t="s">
        <v>26</v>
      </c>
      <c r="Z10" s="136" t="s">
        <v>26</v>
      </c>
      <c r="AA10" s="137" t="s">
        <v>26</v>
      </c>
      <c r="AB10" s="135" t="s">
        <v>25</v>
      </c>
      <c r="AC10" s="136" t="s">
        <v>25</v>
      </c>
      <c r="AD10" s="136" t="s">
        <v>25</v>
      </c>
      <c r="AE10" s="137" t="s">
        <v>26</v>
      </c>
      <c r="AF10" s="135" t="s">
        <v>26</v>
      </c>
      <c r="AG10" s="136" t="s">
        <v>26</v>
      </c>
      <c r="AH10" s="136" t="s">
        <v>26</v>
      </c>
      <c r="AI10" s="137" t="s">
        <v>26</v>
      </c>
      <c r="AJ10" s="135" t="s">
        <v>26</v>
      </c>
      <c r="AK10" s="136" t="s">
        <v>26</v>
      </c>
      <c r="AL10" s="136" t="s">
        <v>26</v>
      </c>
      <c r="AM10" s="137" t="s">
        <v>26</v>
      </c>
      <c r="AN10" s="136" t="s">
        <v>24</v>
      </c>
      <c r="AO10" s="136" t="s">
        <v>26</v>
      </c>
      <c r="AP10" s="136" t="s">
        <v>26</v>
      </c>
      <c r="AQ10" s="137" t="s">
        <v>28</v>
      </c>
      <c r="AR10" s="135" t="s">
        <v>28</v>
      </c>
      <c r="AS10" s="136" t="s">
        <v>126</v>
      </c>
      <c r="AT10" s="136"/>
      <c r="AU10" s="137"/>
      <c r="AV10" s="135"/>
      <c r="AW10" s="136"/>
      <c r="AX10" s="136"/>
      <c r="AY10" s="137"/>
      <c r="AZ10" s="135"/>
      <c r="BA10" s="136"/>
      <c r="BB10" s="136"/>
      <c r="BC10" s="137"/>
      <c r="BD10" s="135"/>
      <c r="BE10" s="136"/>
      <c r="BF10" s="136"/>
      <c r="BG10" s="137"/>
      <c r="BH10" s="135"/>
      <c r="BI10" s="136"/>
      <c r="BJ10" s="136"/>
      <c r="BK10" s="137"/>
      <c r="BL10" s="135"/>
      <c r="BM10" s="136"/>
      <c r="BN10" s="136"/>
      <c r="BO10" s="137"/>
      <c r="BP10" s="135"/>
      <c r="BQ10" s="136"/>
      <c r="BR10" s="136"/>
      <c r="BS10" s="137"/>
      <c r="BT10" s="135"/>
      <c r="BU10" s="136"/>
      <c r="BV10" s="136"/>
      <c r="BW10" s="137"/>
      <c r="BX10" s="135"/>
      <c r="BY10" s="136"/>
      <c r="BZ10" s="136"/>
      <c r="CA10" s="137"/>
      <c r="CB10" s="135"/>
      <c r="CC10" s="136"/>
      <c r="CD10" s="136"/>
      <c r="CE10" s="137"/>
      <c r="CF10" s="416"/>
      <c r="CG10" s="417"/>
      <c r="CH10" s="417"/>
      <c r="CI10" s="418"/>
      <c r="CJ10" s="430"/>
      <c r="CK10" s="431"/>
      <c r="CL10" s="431"/>
      <c r="CM10" s="432"/>
      <c r="CN10" s="436">
        <f t="shared" si="1"/>
        <v>0</v>
      </c>
      <c r="CO10" s="436"/>
      <c r="CP10" s="436"/>
      <c r="CQ10" s="436"/>
      <c r="CR10" s="436"/>
      <c r="CS10" s="436"/>
    </row>
    <row r="11" spans="1:171" customFormat="1" x14ac:dyDescent="0.35">
      <c r="A11" s="212">
        <v>1.1111111111111112E-2</v>
      </c>
      <c r="B11" s="95">
        <f t="shared" si="0"/>
        <v>0.29166666666197771</v>
      </c>
      <c r="C11" s="214" t="str">
        <f>IF(ISNA(VLOOKUP(D11,[2]listing!$A$1:$E$80,4,FALSE)),"NN",VLOOKUP(D11,[2]listing!$A$1:$E$80,4,FALSE))</f>
        <v>NN</v>
      </c>
      <c r="D11" s="245"/>
      <c r="E11" s="300">
        <v>36526.395833333336</v>
      </c>
      <c r="F11" s="298">
        <v>36526.718055555553</v>
      </c>
      <c r="G11" s="299">
        <v>4.1666666666666664E-2</v>
      </c>
      <c r="H11" s="222" t="str" cm="1">
        <f t="array" ref="H11">IF(SUMPRODUCT(--ISNUMBER(SEARCH(BOUTIQUES,D11))) &gt;0, "XC",IF(ISNUMBER(SEARCH("pool",D11)),"P",IF(ISNUMBER(SEARCH("int",D11)),"I",IF(ISNUMBER(SEARCH("HAP",$G$1))," "))))</f>
        <v xml:space="preserve"> </v>
      </c>
      <c r="I11" s="240"/>
      <c r="J11" s="241"/>
      <c r="K11" s="242"/>
      <c r="L11" s="135"/>
      <c r="M11" s="137" t="s">
        <v>125</v>
      </c>
      <c r="N11" s="136" t="s">
        <v>26</v>
      </c>
      <c r="O11" s="137" t="s">
        <v>26</v>
      </c>
      <c r="P11" s="135" t="s">
        <v>26</v>
      </c>
      <c r="Q11" s="136" t="s">
        <v>26</v>
      </c>
      <c r="R11" s="136" t="s">
        <v>26</v>
      </c>
      <c r="S11" s="137" t="s">
        <v>26</v>
      </c>
      <c r="T11" s="135" t="s">
        <v>26</v>
      </c>
      <c r="U11" s="136" t="s">
        <v>26</v>
      </c>
      <c r="V11" s="136" t="s">
        <v>26</v>
      </c>
      <c r="W11" s="137" t="s">
        <v>26</v>
      </c>
      <c r="X11" s="135" t="s">
        <v>26</v>
      </c>
      <c r="Y11" s="136" t="s">
        <v>26</v>
      </c>
      <c r="Z11" s="136" t="s">
        <v>26</v>
      </c>
      <c r="AA11" s="137" t="s">
        <v>26</v>
      </c>
      <c r="AB11" s="135" t="s">
        <v>25</v>
      </c>
      <c r="AC11" s="136" t="s">
        <v>25</v>
      </c>
      <c r="AD11" s="136" t="s">
        <v>25</v>
      </c>
      <c r="AE11" s="137" t="s">
        <v>26</v>
      </c>
      <c r="AF11" s="135" t="s">
        <v>26</v>
      </c>
      <c r="AG11" s="136" t="s">
        <v>26</v>
      </c>
      <c r="AH11" s="136" t="s">
        <v>26</v>
      </c>
      <c r="AI11" s="137" t="s">
        <v>26</v>
      </c>
      <c r="AJ11" s="135" t="s">
        <v>26</v>
      </c>
      <c r="AK11" s="136" t="s">
        <v>26</v>
      </c>
      <c r="AL11" s="136" t="s">
        <v>26</v>
      </c>
      <c r="AM11" s="137" t="s">
        <v>26</v>
      </c>
      <c r="AN11" s="136" t="s">
        <v>24</v>
      </c>
      <c r="AO11" s="136" t="s">
        <v>26</v>
      </c>
      <c r="AP11" s="136" t="s">
        <v>26</v>
      </c>
      <c r="AQ11" s="137" t="s">
        <v>28</v>
      </c>
      <c r="AR11" s="135" t="s">
        <v>28</v>
      </c>
      <c r="AS11" s="136" t="s">
        <v>126</v>
      </c>
      <c r="AT11" s="136"/>
      <c r="AU11" s="137"/>
      <c r="AV11" s="135"/>
      <c r="AW11" s="136"/>
      <c r="AX11" s="136"/>
      <c r="AY11" s="137"/>
      <c r="AZ11" s="135"/>
      <c r="BA11" s="136"/>
      <c r="BB11" s="136"/>
      <c r="BC11" s="137"/>
      <c r="BD11" s="135"/>
      <c r="BE11" s="136"/>
      <c r="BF11" s="136"/>
      <c r="BG11" s="137"/>
      <c r="BH11" s="135"/>
      <c r="BI11" s="136"/>
      <c r="BJ11" s="136"/>
      <c r="BK11" s="137"/>
      <c r="BL11" s="135"/>
      <c r="BM11" s="136"/>
      <c r="BN11" s="136"/>
      <c r="BO11" s="137"/>
      <c r="BP11" s="135"/>
      <c r="BQ11" s="136"/>
      <c r="BR11" s="136"/>
      <c r="BS11" s="137"/>
      <c r="BT11" s="135"/>
      <c r="BU11" s="136"/>
      <c r="BV11" s="136"/>
      <c r="BW11" s="137"/>
      <c r="BX11" s="135"/>
      <c r="BY11" s="136"/>
      <c r="BZ11" s="136"/>
      <c r="CA11" s="137"/>
      <c r="CB11" s="135"/>
      <c r="CC11" s="136"/>
      <c r="CD11" s="136"/>
      <c r="CE11" s="137"/>
      <c r="CF11" s="416"/>
      <c r="CG11" s="417"/>
      <c r="CH11" s="417"/>
      <c r="CI11" s="418"/>
      <c r="CJ11" s="430"/>
      <c r="CK11" s="431"/>
      <c r="CL11" s="431"/>
      <c r="CM11" s="432"/>
      <c r="CN11" s="436">
        <f t="shared" si="1"/>
        <v>0</v>
      </c>
      <c r="CO11" s="436"/>
      <c r="CP11" s="436"/>
      <c r="CQ11" s="436"/>
      <c r="CR11" s="436"/>
      <c r="CS11" s="436"/>
      <c r="FO11" s="223"/>
    </row>
    <row r="12" spans="1:171" customFormat="1" x14ac:dyDescent="0.35">
      <c r="A12" s="212">
        <v>1.1111111111111112E-2</v>
      </c>
      <c r="B12" s="95">
        <f t="shared" si="0"/>
        <v>0.29166666666197771</v>
      </c>
      <c r="C12" s="214" t="str">
        <f>IF(ISNA(VLOOKUP(D12,[2]listing!$A$1:$E$80,4,FALSE)),"NN",VLOOKUP(D12,[2]listing!$A$1:$E$80,4,FALSE))</f>
        <v>NN</v>
      </c>
      <c r="D12" s="245"/>
      <c r="E12" s="297">
        <v>36526.395833333336</v>
      </c>
      <c r="F12" s="301">
        <v>36526.718055555553</v>
      </c>
      <c r="G12" s="299">
        <v>4.1666666666666664E-2</v>
      </c>
      <c r="H12" s="222" t="str" cm="1">
        <f t="array" ref="H12">IF(SUMPRODUCT(--ISNUMBER(SEARCH(BOUTIQUES,D12))) &gt;0, "XC",IF(ISNUMBER(SEARCH("pool",D12)),"P",IF(ISNUMBER(SEARCH("int",D12)),"I",IF(ISNUMBER(SEARCH("HAP",$G$1))," "))))</f>
        <v xml:space="preserve"> </v>
      </c>
      <c r="I12" s="240"/>
      <c r="J12" s="241"/>
      <c r="K12" s="242"/>
      <c r="L12" s="135"/>
      <c r="M12" s="137" t="s">
        <v>125</v>
      </c>
      <c r="N12" s="136" t="s">
        <v>26</v>
      </c>
      <c r="O12" s="137" t="s">
        <v>26</v>
      </c>
      <c r="P12" s="135" t="s">
        <v>26</v>
      </c>
      <c r="Q12" s="136" t="s">
        <v>26</v>
      </c>
      <c r="R12" s="136" t="s">
        <v>26</v>
      </c>
      <c r="S12" s="137" t="s">
        <v>26</v>
      </c>
      <c r="T12" s="135" t="s">
        <v>26</v>
      </c>
      <c r="U12" s="136" t="s">
        <v>26</v>
      </c>
      <c r="V12" s="136" t="s">
        <v>26</v>
      </c>
      <c r="W12" s="137" t="s">
        <v>26</v>
      </c>
      <c r="X12" s="135" t="s">
        <v>26</v>
      </c>
      <c r="Y12" s="136" t="s">
        <v>26</v>
      </c>
      <c r="Z12" s="136" t="s">
        <v>26</v>
      </c>
      <c r="AA12" s="137" t="s">
        <v>26</v>
      </c>
      <c r="AB12" s="135" t="s">
        <v>25</v>
      </c>
      <c r="AC12" s="136" t="s">
        <v>25</v>
      </c>
      <c r="AD12" s="136" t="s">
        <v>25</v>
      </c>
      <c r="AE12" s="137" t="s">
        <v>26</v>
      </c>
      <c r="AF12" s="135" t="s">
        <v>26</v>
      </c>
      <c r="AG12" s="136" t="s">
        <v>26</v>
      </c>
      <c r="AH12" s="136" t="s">
        <v>26</v>
      </c>
      <c r="AI12" s="137" t="s">
        <v>26</v>
      </c>
      <c r="AJ12" s="135" t="s">
        <v>26</v>
      </c>
      <c r="AK12" s="136" t="s">
        <v>26</v>
      </c>
      <c r="AL12" s="136" t="s">
        <v>26</v>
      </c>
      <c r="AM12" s="137" t="s">
        <v>26</v>
      </c>
      <c r="AN12" s="136" t="s">
        <v>24</v>
      </c>
      <c r="AO12" s="136" t="s">
        <v>26</v>
      </c>
      <c r="AP12" s="136" t="s">
        <v>26</v>
      </c>
      <c r="AQ12" s="137" t="s">
        <v>28</v>
      </c>
      <c r="AR12" s="135" t="s">
        <v>28</v>
      </c>
      <c r="AS12" s="136" t="s">
        <v>126</v>
      </c>
      <c r="AT12" s="136"/>
      <c r="AU12" s="137"/>
      <c r="AV12" s="135"/>
      <c r="AW12" s="136"/>
      <c r="AX12" s="136"/>
      <c r="AY12" s="137"/>
      <c r="AZ12" s="135"/>
      <c r="BA12" s="136"/>
      <c r="BB12" s="136"/>
      <c r="BC12" s="137"/>
      <c r="BD12" s="135"/>
      <c r="BE12" s="136"/>
      <c r="BF12" s="136"/>
      <c r="BG12" s="137"/>
      <c r="BH12" s="135"/>
      <c r="BI12" s="136"/>
      <c r="BJ12" s="136"/>
      <c r="BK12" s="137"/>
      <c r="BL12" s="135"/>
      <c r="BM12" s="136"/>
      <c r="BN12" s="136"/>
      <c r="BO12" s="137"/>
      <c r="BP12" s="135"/>
      <c r="BQ12" s="136"/>
      <c r="BR12" s="136"/>
      <c r="BS12" s="137"/>
      <c r="BT12" s="135"/>
      <c r="BU12" s="136"/>
      <c r="BV12" s="136"/>
      <c r="BW12" s="137"/>
      <c r="BX12" s="135"/>
      <c r="BY12" s="136"/>
      <c r="BZ12" s="136"/>
      <c r="CA12" s="137"/>
      <c r="CB12" s="135"/>
      <c r="CC12" s="136"/>
      <c r="CD12" s="136"/>
      <c r="CE12" s="137"/>
      <c r="CF12" s="416"/>
      <c r="CG12" s="417"/>
      <c r="CH12" s="417"/>
      <c r="CI12" s="418"/>
      <c r="CJ12" s="430"/>
      <c r="CK12" s="431"/>
      <c r="CL12" s="431"/>
      <c r="CM12" s="432"/>
      <c r="CN12" s="436">
        <f t="shared" si="1"/>
        <v>0</v>
      </c>
      <c r="CO12" s="436"/>
      <c r="CP12" s="436"/>
      <c r="CQ12" s="436"/>
      <c r="CR12" s="436"/>
      <c r="CS12" s="436"/>
    </row>
    <row r="13" spans="1:171" customFormat="1" x14ac:dyDescent="0.35">
      <c r="A13" s="212">
        <v>1.1111111111111112E-2</v>
      </c>
      <c r="B13" s="95">
        <f t="shared" si="0"/>
        <v>0.33333333333349502</v>
      </c>
      <c r="C13" s="214" t="str">
        <f>IF(ISNA(VLOOKUP(D13,[2]listing!$A$1:$E$80,4,FALSE)),"NN",VLOOKUP(D13,[2]listing!$A$1:$E$80,4,FALSE))</f>
        <v>NN</v>
      </c>
      <c r="D13" s="245"/>
      <c r="E13" s="297">
        <v>36526.395833333336</v>
      </c>
      <c r="F13" s="301">
        <v>36526.759722222225</v>
      </c>
      <c r="G13" s="299">
        <v>4.1666666666666664E-2</v>
      </c>
      <c r="H13" s="222"/>
      <c r="I13" s="240"/>
      <c r="J13" s="241"/>
      <c r="K13" s="242"/>
      <c r="L13" s="135"/>
      <c r="M13" s="137" t="s">
        <v>125</v>
      </c>
      <c r="N13" s="136" t="s">
        <v>26</v>
      </c>
      <c r="O13" s="137" t="s">
        <v>26</v>
      </c>
      <c r="P13" s="135" t="s">
        <v>26</v>
      </c>
      <c r="Q13" s="136" t="s">
        <v>26</v>
      </c>
      <c r="R13" s="136" t="s">
        <v>26</v>
      </c>
      <c r="S13" s="137" t="s">
        <v>26</v>
      </c>
      <c r="T13" s="135" t="s">
        <v>26</v>
      </c>
      <c r="U13" s="136" t="s">
        <v>26</v>
      </c>
      <c r="V13" s="136" t="s">
        <v>26</v>
      </c>
      <c r="W13" s="137" t="s">
        <v>26</v>
      </c>
      <c r="X13" s="135" t="s">
        <v>26</v>
      </c>
      <c r="Y13" s="136" t="s">
        <v>26</v>
      </c>
      <c r="Z13" s="136" t="s">
        <v>26</v>
      </c>
      <c r="AA13" s="137" t="s">
        <v>26</v>
      </c>
      <c r="AB13" s="135" t="s">
        <v>25</v>
      </c>
      <c r="AC13" s="136" t="s">
        <v>25</v>
      </c>
      <c r="AD13" s="136" t="s">
        <v>25</v>
      </c>
      <c r="AE13" s="137" t="s">
        <v>26</v>
      </c>
      <c r="AF13" s="135" t="s">
        <v>26</v>
      </c>
      <c r="AG13" s="136" t="s">
        <v>26</v>
      </c>
      <c r="AH13" s="136" t="s">
        <v>26</v>
      </c>
      <c r="AI13" s="137" t="s">
        <v>26</v>
      </c>
      <c r="AJ13" s="135" t="s">
        <v>26</v>
      </c>
      <c r="AK13" s="136" t="s">
        <v>26</v>
      </c>
      <c r="AL13" s="136" t="s">
        <v>26</v>
      </c>
      <c r="AM13" s="137" t="s">
        <v>26</v>
      </c>
      <c r="AN13" s="136" t="s">
        <v>26</v>
      </c>
      <c r="AO13" s="136" t="s">
        <v>26</v>
      </c>
      <c r="AP13" s="136" t="s">
        <v>26</v>
      </c>
      <c r="AQ13" s="137" t="s">
        <v>26</v>
      </c>
      <c r="AR13" s="135" t="s">
        <v>24</v>
      </c>
      <c r="AS13" s="136" t="s">
        <v>26</v>
      </c>
      <c r="AT13" s="136" t="s">
        <v>26</v>
      </c>
      <c r="AU13" s="137" t="s">
        <v>28</v>
      </c>
      <c r="AV13" s="135" t="s">
        <v>28</v>
      </c>
      <c r="AW13" s="136" t="s">
        <v>126</v>
      </c>
      <c r="AX13" s="136"/>
      <c r="AY13" s="137"/>
      <c r="AZ13" s="135"/>
      <c r="BA13" s="136"/>
      <c r="BB13" s="136"/>
      <c r="BC13" s="137"/>
      <c r="BD13" s="135"/>
      <c r="BE13" s="136"/>
      <c r="BF13" s="136"/>
      <c r="BG13" s="137"/>
      <c r="BH13" s="135"/>
      <c r="BI13" s="136"/>
      <c r="BJ13" s="136"/>
      <c r="BK13" s="137"/>
      <c r="BL13" s="135"/>
      <c r="BM13" s="136"/>
      <c r="BN13" s="136"/>
      <c r="BO13" s="137"/>
      <c r="BP13" s="135"/>
      <c r="BQ13" s="136"/>
      <c r="BR13" s="136"/>
      <c r="BS13" s="137"/>
      <c r="BT13" s="135"/>
      <c r="BU13" s="136"/>
      <c r="BV13" s="136"/>
      <c r="BW13" s="137"/>
      <c r="BX13" s="135"/>
      <c r="BY13" s="136"/>
      <c r="BZ13" s="136"/>
      <c r="CA13" s="137"/>
      <c r="CB13" s="135"/>
      <c r="CC13" s="136"/>
      <c r="CD13" s="136"/>
      <c r="CE13" s="137"/>
      <c r="CF13" s="416"/>
      <c r="CG13" s="417"/>
      <c r="CH13" s="417"/>
      <c r="CI13" s="418"/>
      <c r="CJ13" s="416"/>
      <c r="CK13" s="417"/>
      <c r="CL13" s="417"/>
      <c r="CM13" s="418"/>
      <c r="CN13" s="436">
        <f t="shared" si="1"/>
        <v>0</v>
      </c>
      <c r="CO13" s="436"/>
      <c r="CP13" s="436"/>
      <c r="CQ13" s="436"/>
      <c r="CR13" s="436"/>
      <c r="CS13" s="436"/>
    </row>
    <row r="14" spans="1:171" customFormat="1" x14ac:dyDescent="0.35">
      <c r="A14" s="212">
        <v>1.1111111111111112E-2</v>
      </c>
      <c r="B14" s="95">
        <f t="shared" si="0"/>
        <v>0.29166666666197771</v>
      </c>
      <c r="C14" s="214" t="str">
        <f>IF(ISNA(VLOOKUP(D14,[2]listing!$A$1:$E$80,4,FALSE)),"NN",VLOOKUP(D14,[2]listing!$A$1:$E$80,4,FALSE))</f>
        <v>NN</v>
      </c>
      <c r="D14" s="245"/>
      <c r="E14" s="302">
        <v>36526.458333333336</v>
      </c>
      <c r="F14" s="303">
        <v>36526.780555555553</v>
      </c>
      <c r="G14" s="304">
        <v>4.1666666666666664E-2</v>
      </c>
      <c r="H14" s="222"/>
      <c r="I14" s="243"/>
      <c r="J14" s="136"/>
      <c r="K14" s="137"/>
      <c r="L14" s="135"/>
      <c r="M14" s="136"/>
      <c r="N14" s="136"/>
      <c r="O14" s="137"/>
      <c r="P14" s="135"/>
      <c r="Q14" s="136"/>
      <c r="R14" s="136"/>
      <c r="S14" s="137" t="s">
        <v>83</v>
      </c>
      <c r="T14" s="244" t="s">
        <v>26</v>
      </c>
      <c r="U14" s="136" t="s">
        <v>26</v>
      </c>
      <c r="V14" s="136" t="s">
        <v>26</v>
      </c>
      <c r="W14" s="137" t="s">
        <v>26</v>
      </c>
      <c r="X14" s="135" t="s">
        <v>26</v>
      </c>
      <c r="Y14" s="136" t="s">
        <v>26</v>
      </c>
      <c r="Z14" s="136" t="s">
        <v>26</v>
      </c>
      <c r="AA14" s="137" t="s">
        <v>26</v>
      </c>
      <c r="AB14" s="135" t="s">
        <v>26</v>
      </c>
      <c r="AC14" s="136" t="s">
        <v>26</v>
      </c>
      <c r="AD14" s="136" t="s">
        <v>26</v>
      </c>
      <c r="AE14" s="137" t="s">
        <v>26</v>
      </c>
      <c r="AF14" s="135" t="s">
        <v>25</v>
      </c>
      <c r="AG14" s="136" t="s">
        <v>25</v>
      </c>
      <c r="AH14" s="136" t="s">
        <v>25</v>
      </c>
      <c r="AI14" s="137" t="s">
        <v>26</v>
      </c>
      <c r="AJ14" s="135" t="s">
        <v>26</v>
      </c>
      <c r="AK14" s="136" t="s">
        <v>26</v>
      </c>
      <c r="AL14" s="136" t="s">
        <v>26</v>
      </c>
      <c r="AM14" s="137" t="s">
        <v>26</v>
      </c>
      <c r="AN14" s="135" t="s">
        <v>26</v>
      </c>
      <c r="AO14" s="136" t="s">
        <v>26</v>
      </c>
      <c r="AP14" s="136" t="s">
        <v>26</v>
      </c>
      <c r="AQ14" s="137" t="s">
        <v>26</v>
      </c>
      <c r="AR14" s="135" t="s">
        <v>26</v>
      </c>
      <c r="AS14" s="136" t="s">
        <v>26</v>
      </c>
      <c r="AT14" s="136" t="s">
        <v>26</v>
      </c>
      <c r="AU14" s="137" t="s">
        <v>26</v>
      </c>
      <c r="AV14" s="245" t="s">
        <v>24</v>
      </c>
      <c r="AW14" s="136" t="s">
        <v>28</v>
      </c>
      <c r="AX14" s="136" t="s">
        <v>28</v>
      </c>
      <c r="AY14" s="137" t="s">
        <v>82</v>
      </c>
      <c r="AZ14" s="135"/>
      <c r="BA14" s="136"/>
      <c r="BB14" s="136"/>
      <c r="BC14" s="137"/>
      <c r="BD14" s="135"/>
      <c r="BE14" s="136"/>
      <c r="BF14" s="136"/>
      <c r="BG14" s="137"/>
      <c r="BH14" s="135"/>
      <c r="BI14" s="136"/>
      <c r="BJ14" s="136"/>
      <c r="BK14" s="137"/>
      <c r="BL14" s="135"/>
      <c r="BM14" s="136"/>
      <c r="BN14" s="136"/>
      <c r="BO14" s="137"/>
      <c r="BP14" s="135"/>
      <c r="BQ14" s="136"/>
      <c r="BR14" s="136"/>
      <c r="BS14" s="137"/>
      <c r="BT14" s="135"/>
      <c r="BU14" s="136"/>
      <c r="BV14" s="136"/>
      <c r="BW14" s="137"/>
      <c r="BX14" s="135"/>
      <c r="BY14" s="136"/>
      <c r="BZ14" s="136"/>
      <c r="CA14" s="137"/>
      <c r="CB14" s="135"/>
      <c r="CC14" s="136"/>
      <c r="CD14" s="136"/>
      <c r="CE14" s="137"/>
      <c r="CF14" s="430"/>
      <c r="CG14" s="431"/>
      <c r="CH14" s="431"/>
      <c r="CI14" s="432"/>
      <c r="CJ14" s="430"/>
      <c r="CK14" s="431"/>
      <c r="CL14" s="431"/>
      <c r="CM14" s="432"/>
      <c r="CN14" s="436">
        <f t="shared" si="1"/>
        <v>0</v>
      </c>
      <c r="CO14" s="436"/>
      <c r="CP14" s="436"/>
      <c r="CQ14" s="436"/>
      <c r="CR14" s="436"/>
      <c r="CS14" s="436"/>
    </row>
    <row r="15" spans="1:171" customFormat="1" x14ac:dyDescent="0.35">
      <c r="A15" s="212">
        <v>1.1111111111111112E-2</v>
      </c>
      <c r="B15" s="95">
        <f t="shared" si="0"/>
        <v>0.29166666666197771</v>
      </c>
      <c r="C15" s="214" t="str">
        <f>IF(ISNA(VLOOKUP(D15,[2]listing!$A$1:$E$80,4,FALSE)),"NN",VLOOKUP(D15,[2]listing!$A$1:$E$80,4,FALSE))</f>
        <v>NN</v>
      </c>
      <c r="D15" s="245"/>
      <c r="E15" s="302">
        <v>36526.458333333336</v>
      </c>
      <c r="F15" s="303">
        <v>36526.780555555553</v>
      </c>
      <c r="G15" s="304">
        <v>4.1666666666666664E-2</v>
      </c>
      <c r="H15" s="222" t="str" cm="1">
        <f t="array" ref="H15">IF(SUMPRODUCT(--ISNUMBER(SEARCH(BOUTIQUES,D15))) &gt;0, "XC",IF(ISNUMBER(SEARCH("pool",D15)),"P",IF(ISNUMBER(SEARCH("int",D15)),"I",IF(ISNUMBER(SEARCH("HAP",$G$1))," "))))</f>
        <v xml:space="preserve"> </v>
      </c>
      <c r="I15" s="243"/>
      <c r="J15" s="136"/>
      <c r="K15" s="137"/>
      <c r="L15" s="135"/>
      <c r="M15" s="136"/>
      <c r="N15" s="136"/>
      <c r="O15" s="137"/>
      <c r="P15" s="135"/>
      <c r="Q15" s="136"/>
      <c r="R15" s="136"/>
      <c r="S15" s="137" t="s">
        <v>83</v>
      </c>
      <c r="T15" s="244" t="s">
        <v>26</v>
      </c>
      <c r="U15" s="136" t="s">
        <v>26</v>
      </c>
      <c r="V15" s="136" t="s">
        <v>26</v>
      </c>
      <c r="W15" s="137" t="s">
        <v>26</v>
      </c>
      <c r="X15" s="135" t="s">
        <v>26</v>
      </c>
      <c r="Y15" s="136" t="s">
        <v>26</v>
      </c>
      <c r="Z15" s="136" t="s">
        <v>26</v>
      </c>
      <c r="AA15" s="137" t="s">
        <v>26</v>
      </c>
      <c r="AB15" s="135" t="s">
        <v>26</v>
      </c>
      <c r="AC15" s="136" t="s">
        <v>26</v>
      </c>
      <c r="AD15" s="136" t="s">
        <v>26</v>
      </c>
      <c r="AE15" s="137" t="s">
        <v>26</v>
      </c>
      <c r="AF15" s="135" t="s">
        <v>25</v>
      </c>
      <c r="AG15" s="136" t="s">
        <v>25</v>
      </c>
      <c r="AH15" s="136" t="s">
        <v>25</v>
      </c>
      <c r="AI15" s="137" t="s">
        <v>26</v>
      </c>
      <c r="AJ15" s="135" t="s">
        <v>26</v>
      </c>
      <c r="AK15" s="136" t="s">
        <v>26</v>
      </c>
      <c r="AL15" s="136" t="s">
        <v>26</v>
      </c>
      <c r="AM15" s="137" t="s">
        <v>26</v>
      </c>
      <c r="AN15" s="135" t="s">
        <v>26</v>
      </c>
      <c r="AO15" s="136" t="s">
        <v>26</v>
      </c>
      <c r="AP15" s="136" t="s">
        <v>26</v>
      </c>
      <c r="AQ15" s="137" t="s">
        <v>26</v>
      </c>
      <c r="AR15" s="135" t="s">
        <v>26</v>
      </c>
      <c r="AS15" s="136" t="s">
        <v>26</v>
      </c>
      <c r="AT15" s="136" t="s">
        <v>26</v>
      </c>
      <c r="AU15" s="137" t="s">
        <v>26</v>
      </c>
      <c r="AV15" s="245" t="s">
        <v>24</v>
      </c>
      <c r="AW15" s="136" t="s">
        <v>28</v>
      </c>
      <c r="AX15" s="136" t="s">
        <v>28</v>
      </c>
      <c r="AY15" s="137" t="s">
        <v>82</v>
      </c>
      <c r="AZ15" s="135"/>
      <c r="BA15" s="136"/>
      <c r="BB15" s="136"/>
      <c r="BC15" s="137"/>
      <c r="BD15" s="135"/>
      <c r="BE15" s="136"/>
      <c r="BF15" s="136"/>
      <c r="BG15" s="137"/>
      <c r="BH15" s="135"/>
      <c r="BI15" s="136"/>
      <c r="BJ15" s="136"/>
      <c r="BK15" s="137"/>
      <c r="BL15" s="135"/>
      <c r="BM15" s="136"/>
      <c r="BN15" s="136"/>
      <c r="BO15" s="137"/>
      <c r="BP15" s="135"/>
      <c r="BQ15" s="136"/>
      <c r="BR15" s="136"/>
      <c r="BS15" s="137"/>
      <c r="BT15" s="135"/>
      <c r="BU15" s="136"/>
      <c r="BV15" s="136"/>
      <c r="BW15" s="137"/>
      <c r="BX15" s="135"/>
      <c r="BY15" s="136"/>
      <c r="BZ15" s="136"/>
      <c r="CA15" s="137"/>
      <c r="CB15" s="229"/>
      <c r="CC15" s="227"/>
      <c r="CD15" s="227"/>
      <c r="CE15" s="228"/>
      <c r="CF15" s="416"/>
      <c r="CG15" s="417"/>
      <c r="CH15" s="417"/>
      <c r="CI15" s="418"/>
      <c r="CJ15" s="416"/>
      <c r="CK15" s="417"/>
      <c r="CL15" s="417"/>
      <c r="CM15" s="418"/>
      <c r="CN15" s="436">
        <f t="shared" si="1"/>
        <v>0</v>
      </c>
      <c r="CO15" s="436"/>
      <c r="CP15" s="436"/>
      <c r="CQ15" s="436"/>
      <c r="CR15" s="436"/>
      <c r="CS15" s="436"/>
    </row>
    <row r="16" spans="1:171" customFormat="1" x14ac:dyDescent="0.35">
      <c r="A16" s="212">
        <v>1.1111111111111112E-2</v>
      </c>
      <c r="B16" s="95">
        <f t="shared" si="0"/>
        <v>0.29166666666197771</v>
      </c>
      <c r="C16" s="214" t="str">
        <f>IF(ISNA(VLOOKUP(D16,[2]listing!$A$1:$E$80,4,FALSE)),"NN",VLOOKUP(D16,[2]listing!$A$1:$E$80,4,FALSE))</f>
        <v>NN</v>
      </c>
      <c r="D16" s="245"/>
      <c r="E16" s="302">
        <v>36526.458333333336</v>
      </c>
      <c r="F16" s="303">
        <v>36526.780555555553</v>
      </c>
      <c r="G16" s="304">
        <v>4.1666666666666664E-2</v>
      </c>
      <c r="H16" s="222" t="str" cm="1">
        <f t="array" ref="H16">IF(SUMPRODUCT(--ISNUMBER(SEARCH(BOUTIQUES,D16))) &gt;0, "XC",IF(ISNUMBER(SEARCH("pool",D16)),"P",IF(ISNUMBER(SEARCH("int",D16)),"I",IF(ISNUMBER(SEARCH("HAP",$G$1))," "))))</f>
        <v xml:space="preserve"> </v>
      </c>
      <c r="I16" s="243"/>
      <c r="J16" s="136"/>
      <c r="K16" s="137"/>
      <c r="L16" s="135"/>
      <c r="M16" s="136"/>
      <c r="N16" s="136"/>
      <c r="O16" s="137"/>
      <c r="P16" s="135"/>
      <c r="Q16" s="136"/>
      <c r="R16" s="136"/>
      <c r="S16" s="137" t="s">
        <v>125</v>
      </c>
      <c r="T16" s="244" t="s">
        <v>26</v>
      </c>
      <c r="U16" s="136" t="s">
        <v>26</v>
      </c>
      <c r="V16" s="136" t="s">
        <v>26</v>
      </c>
      <c r="W16" s="137" t="s">
        <v>26</v>
      </c>
      <c r="X16" s="135" t="s">
        <v>26</v>
      </c>
      <c r="Y16" s="136" t="s">
        <v>26</v>
      </c>
      <c r="Z16" s="136" t="s">
        <v>26</v>
      </c>
      <c r="AA16" s="137" t="s">
        <v>26</v>
      </c>
      <c r="AB16" s="135" t="s">
        <v>26</v>
      </c>
      <c r="AC16" s="136" t="s">
        <v>26</v>
      </c>
      <c r="AD16" s="136" t="s">
        <v>26</v>
      </c>
      <c r="AE16" s="137" t="s">
        <v>26</v>
      </c>
      <c r="AF16" s="135" t="s">
        <v>25</v>
      </c>
      <c r="AG16" s="136" t="s">
        <v>25</v>
      </c>
      <c r="AH16" s="136" t="s">
        <v>25</v>
      </c>
      <c r="AI16" s="137" t="s">
        <v>26</v>
      </c>
      <c r="AJ16" s="135" t="s">
        <v>26</v>
      </c>
      <c r="AK16" s="136" t="s">
        <v>26</v>
      </c>
      <c r="AL16" s="136" t="s">
        <v>26</v>
      </c>
      <c r="AM16" s="137" t="s">
        <v>26</v>
      </c>
      <c r="AN16" s="135" t="s">
        <v>26</v>
      </c>
      <c r="AO16" s="136" t="s">
        <v>26</v>
      </c>
      <c r="AP16" s="136" t="s">
        <v>26</v>
      </c>
      <c r="AQ16" s="137" t="s">
        <v>26</v>
      </c>
      <c r="AR16" s="135" t="s">
        <v>26</v>
      </c>
      <c r="AS16" s="136" t="s">
        <v>26</v>
      </c>
      <c r="AT16" s="136" t="s">
        <v>26</v>
      </c>
      <c r="AU16" s="137" t="s">
        <v>26</v>
      </c>
      <c r="AV16" s="245" t="s">
        <v>24</v>
      </c>
      <c r="AW16" s="136" t="s">
        <v>28</v>
      </c>
      <c r="AX16" s="136" t="s">
        <v>28</v>
      </c>
      <c r="AY16" s="137" t="s">
        <v>126</v>
      </c>
      <c r="AZ16" s="135"/>
      <c r="BA16" s="136"/>
      <c r="BB16" s="136"/>
      <c r="BC16" s="137"/>
      <c r="BD16" s="135"/>
      <c r="BE16" s="136"/>
      <c r="BF16" s="136"/>
      <c r="BG16" s="137"/>
      <c r="BH16" s="135"/>
      <c r="BI16" s="136"/>
      <c r="BJ16" s="136"/>
      <c r="BK16" s="137"/>
      <c r="BL16" s="135"/>
      <c r="BM16" s="136"/>
      <c r="BN16" s="136"/>
      <c r="BO16" s="137"/>
      <c r="BP16" s="135"/>
      <c r="BQ16" s="136"/>
      <c r="BR16" s="136"/>
      <c r="BS16" s="137"/>
      <c r="BT16" s="135"/>
      <c r="BU16" s="136"/>
      <c r="BV16" s="136"/>
      <c r="BW16" s="137"/>
      <c r="BX16" s="135"/>
      <c r="BY16" s="136"/>
      <c r="BZ16" s="136"/>
      <c r="CA16" s="137"/>
      <c r="CB16" s="135"/>
      <c r="CC16" s="136"/>
      <c r="CD16" s="136"/>
      <c r="CE16" s="137"/>
      <c r="CF16" s="416"/>
      <c r="CG16" s="417"/>
      <c r="CH16" s="417"/>
      <c r="CI16" s="418"/>
      <c r="CJ16" s="430"/>
      <c r="CK16" s="431"/>
      <c r="CL16" s="431"/>
      <c r="CM16" s="432"/>
      <c r="CN16" s="436">
        <f t="shared" si="1"/>
        <v>0</v>
      </c>
      <c r="CO16" s="436"/>
      <c r="CP16" s="436"/>
      <c r="CQ16" s="436"/>
      <c r="CR16" s="436"/>
      <c r="CS16" s="436"/>
    </row>
    <row r="17" spans="1:97" customFormat="1" x14ac:dyDescent="0.35">
      <c r="A17" s="212">
        <v>1.1111111111111112E-2</v>
      </c>
      <c r="B17" s="95">
        <f t="shared" si="0"/>
        <v>0.29166666666925367</v>
      </c>
      <c r="C17" s="214" t="str">
        <f>IF(ISNA(VLOOKUP(D17,[2]listing!$A$1:$E$80,4,FALSE)),"NN",VLOOKUP(D17,[2]listing!$A$1:$E$80,4,FALSE))</f>
        <v>NN</v>
      </c>
      <c r="D17" s="245"/>
      <c r="E17" s="300">
        <v>36526.490277777775</v>
      </c>
      <c r="F17" s="298">
        <v>36526.8125</v>
      </c>
      <c r="G17" s="299">
        <v>4.1666666666666664E-2</v>
      </c>
      <c r="H17" s="222" t="str" cm="1">
        <f t="array" ref="H17">IF(SUMPRODUCT(--ISNUMBER(SEARCH(BOUTIQUES,D17))) &gt;0, "XC",IF(ISNUMBER(SEARCH("pool",D17)),"P",IF(ISNUMBER(SEARCH("int",D17)),"I",IF(ISNUMBER(SEARCH("HAP",$G$1))," "))))</f>
        <v xml:space="preserve"> </v>
      </c>
      <c r="I17" s="243"/>
      <c r="J17" s="136"/>
      <c r="K17" s="137"/>
      <c r="L17" s="135"/>
      <c r="M17" s="136"/>
      <c r="N17" s="136"/>
      <c r="O17" s="137"/>
      <c r="P17" s="135"/>
      <c r="Q17" s="136"/>
      <c r="R17" s="136"/>
      <c r="S17" s="137"/>
      <c r="T17" s="135"/>
      <c r="U17" s="136"/>
      <c r="V17" s="136" t="s">
        <v>83</v>
      </c>
      <c r="W17" s="246" t="s">
        <v>26</v>
      </c>
      <c r="X17" s="135" t="s">
        <v>26</v>
      </c>
      <c r="Y17" s="136" t="s">
        <v>26</v>
      </c>
      <c r="Z17" s="136" t="s">
        <v>26</v>
      </c>
      <c r="AA17" s="137" t="s">
        <v>26</v>
      </c>
      <c r="AB17" s="135" t="s">
        <v>26</v>
      </c>
      <c r="AC17" s="136" t="s">
        <v>26</v>
      </c>
      <c r="AD17" s="136" t="s">
        <v>26</v>
      </c>
      <c r="AE17" s="137" t="s">
        <v>26</v>
      </c>
      <c r="AF17" s="135" t="s">
        <v>26</v>
      </c>
      <c r="AG17" s="136" t="s">
        <v>26</v>
      </c>
      <c r="AH17" s="136" t="s">
        <v>26</v>
      </c>
      <c r="AI17" s="137" t="s">
        <v>26</v>
      </c>
      <c r="AJ17" s="135" t="s">
        <v>25</v>
      </c>
      <c r="AK17" s="136" t="s">
        <v>25</v>
      </c>
      <c r="AL17" s="136" t="s">
        <v>25</v>
      </c>
      <c r="AM17" s="137" t="s">
        <v>26</v>
      </c>
      <c r="AN17" s="135" t="s">
        <v>26</v>
      </c>
      <c r="AO17" s="136" t="s">
        <v>26</v>
      </c>
      <c r="AP17" s="136" t="s">
        <v>26</v>
      </c>
      <c r="AQ17" s="137" t="s">
        <v>26</v>
      </c>
      <c r="AR17" s="135" t="s">
        <v>26</v>
      </c>
      <c r="AS17" s="136" t="s">
        <v>26</v>
      </c>
      <c r="AT17" s="136" t="s">
        <v>26</v>
      </c>
      <c r="AU17" s="137" t="s">
        <v>26</v>
      </c>
      <c r="AV17" s="245" t="s">
        <v>24</v>
      </c>
      <c r="AW17" s="136" t="s">
        <v>26</v>
      </c>
      <c r="AX17" s="136" t="s">
        <v>26</v>
      </c>
      <c r="AY17" s="137" t="s">
        <v>26</v>
      </c>
      <c r="AZ17" s="135" t="s">
        <v>28</v>
      </c>
      <c r="BA17" s="136" t="s">
        <v>28</v>
      </c>
      <c r="BB17" s="136" t="s">
        <v>82</v>
      </c>
      <c r="BC17" s="137"/>
      <c r="BD17" s="135"/>
      <c r="BE17" s="136"/>
      <c r="BF17" s="136"/>
      <c r="BG17" s="137"/>
      <c r="BH17" s="135"/>
      <c r="BI17" s="136"/>
      <c r="BJ17" s="136"/>
      <c r="BK17" s="137"/>
      <c r="BL17" s="135"/>
      <c r="BM17" s="136"/>
      <c r="BN17" s="136"/>
      <c r="BO17" s="137"/>
      <c r="BP17" s="135"/>
      <c r="BQ17" s="136"/>
      <c r="BR17" s="136"/>
      <c r="BS17" s="137"/>
      <c r="BT17" s="135"/>
      <c r="BU17" s="136"/>
      <c r="BV17" s="136"/>
      <c r="BW17" s="137"/>
      <c r="BX17" s="135"/>
      <c r="BY17" s="136"/>
      <c r="BZ17" s="136"/>
      <c r="CA17" s="137"/>
      <c r="CB17" s="135"/>
      <c r="CC17" s="136"/>
      <c r="CD17" s="136"/>
      <c r="CE17" s="137"/>
      <c r="CF17" s="430"/>
      <c r="CG17" s="431"/>
      <c r="CH17" s="431"/>
      <c r="CI17" s="432"/>
      <c r="CJ17" s="430"/>
      <c r="CK17" s="431"/>
      <c r="CL17" s="431"/>
      <c r="CM17" s="432"/>
      <c r="CN17" s="422">
        <f t="shared" si="1"/>
        <v>0</v>
      </c>
      <c r="CO17" s="423"/>
      <c r="CP17" s="423"/>
      <c r="CQ17" s="423"/>
      <c r="CR17" s="423"/>
      <c r="CS17" s="424"/>
    </row>
    <row r="18" spans="1:97" x14ac:dyDescent="0.35">
      <c r="A18" s="212">
        <v>1.1111111111111112E-2</v>
      </c>
      <c r="B18" s="95">
        <f t="shared" si="0"/>
        <v>0.29166666666925367</v>
      </c>
      <c r="C18" s="214" t="str">
        <f>IF(ISNA(VLOOKUP(D18,[2]listing!$A$1:$E$80,4,FALSE)),"NN",VLOOKUP(D18,[2]listing!$A$1:$E$80,4,FALSE))</f>
        <v>NN</v>
      </c>
      <c r="D18" s="245"/>
      <c r="E18" s="300">
        <v>36526.490277777775</v>
      </c>
      <c r="F18" s="298">
        <v>36526.8125</v>
      </c>
      <c r="G18" s="299">
        <v>4.1666666666666664E-2</v>
      </c>
      <c r="H18" s="222" t="str" cm="1">
        <f t="array" ref="H18">IF(SUMPRODUCT(--ISNUMBER(SEARCH(BOUTIQUES,D18))) &gt;0, "XC",IF(ISNUMBER(SEARCH("pool",D18)),"P",IF(ISNUMBER(SEARCH("int",D18)),"I",IF(ISNUMBER(SEARCH("HAP",$G$1))," "))))</f>
        <v xml:space="preserve"> </v>
      </c>
      <c r="I18" s="243"/>
      <c r="J18" s="136"/>
      <c r="K18" s="137"/>
      <c r="L18" s="135"/>
      <c r="M18" s="136"/>
      <c r="N18" s="136"/>
      <c r="O18" s="137"/>
      <c r="P18" s="135"/>
      <c r="Q18" s="136"/>
      <c r="R18" s="136"/>
      <c r="S18" s="137"/>
      <c r="T18" s="135"/>
      <c r="U18" s="136"/>
      <c r="V18" s="136" t="s">
        <v>125</v>
      </c>
      <c r="W18" s="246" t="s">
        <v>26</v>
      </c>
      <c r="X18" s="229" t="s">
        <v>26</v>
      </c>
      <c r="Y18" s="227" t="s">
        <v>26</v>
      </c>
      <c r="Z18" s="227" t="s">
        <v>26</v>
      </c>
      <c r="AA18" s="228" t="s">
        <v>26</v>
      </c>
      <c r="AB18" s="229" t="s">
        <v>26</v>
      </c>
      <c r="AC18" s="227" t="s">
        <v>26</v>
      </c>
      <c r="AD18" s="227" t="s">
        <v>26</v>
      </c>
      <c r="AE18" s="228" t="s">
        <v>26</v>
      </c>
      <c r="AF18" s="229" t="s">
        <v>26</v>
      </c>
      <c r="AG18" s="227" t="s">
        <v>26</v>
      </c>
      <c r="AH18" s="227" t="s">
        <v>26</v>
      </c>
      <c r="AI18" s="228" t="s">
        <v>26</v>
      </c>
      <c r="AJ18" s="135" t="s">
        <v>25</v>
      </c>
      <c r="AK18" s="136" t="s">
        <v>25</v>
      </c>
      <c r="AL18" s="136" t="s">
        <v>25</v>
      </c>
      <c r="AM18" s="137" t="s">
        <v>26</v>
      </c>
      <c r="AN18" s="135" t="s">
        <v>26</v>
      </c>
      <c r="AO18" s="136" t="s">
        <v>26</v>
      </c>
      <c r="AP18" s="136" t="s">
        <v>26</v>
      </c>
      <c r="AQ18" s="137" t="s">
        <v>26</v>
      </c>
      <c r="AR18" s="229" t="s">
        <v>26</v>
      </c>
      <c r="AS18" s="227" t="s">
        <v>26</v>
      </c>
      <c r="AT18" s="227" t="s">
        <v>26</v>
      </c>
      <c r="AU18" s="228" t="s">
        <v>26</v>
      </c>
      <c r="AV18" s="245" t="s">
        <v>24</v>
      </c>
      <c r="AW18" s="136" t="s">
        <v>26</v>
      </c>
      <c r="AX18" s="136" t="s">
        <v>26</v>
      </c>
      <c r="AY18" s="137" t="s">
        <v>26</v>
      </c>
      <c r="AZ18" s="135" t="s">
        <v>28</v>
      </c>
      <c r="BA18" s="136" t="s">
        <v>28</v>
      </c>
      <c r="BB18" s="136" t="s">
        <v>126</v>
      </c>
      <c r="BC18" s="137"/>
      <c r="BD18" s="135"/>
      <c r="BE18" s="136"/>
      <c r="BF18" s="136"/>
      <c r="BG18" s="137"/>
      <c r="BH18" s="229"/>
      <c r="BI18" s="227"/>
      <c r="BJ18" s="227"/>
      <c r="BK18" s="228"/>
      <c r="BL18" s="229"/>
      <c r="BM18" s="227"/>
      <c r="BN18" s="227"/>
      <c r="BO18" s="228"/>
      <c r="BP18" s="229"/>
      <c r="BQ18" s="227"/>
      <c r="BR18" s="227"/>
      <c r="BS18" s="228"/>
      <c r="BT18" s="229"/>
      <c r="BU18" s="227"/>
      <c r="BV18" s="227"/>
      <c r="BW18" s="228"/>
      <c r="BX18" s="229"/>
      <c r="BY18" s="227"/>
      <c r="BZ18" s="227"/>
      <c r="CA18" s="228"/>
      <c r="CB18" s="229"/>
      <c r="CC18" s="227"/>
      <c r="CD18" s="227"/>
      <c r="CE18" s="228"/>
      <c r="CF18" s="416"/>
      <c r="CG18" s="417"/>
      <c r="CH18" s="417"/>
      <c r="CI18" s="418"/>
      <c r="CJ18" s="416"/>
      <c r="CK18" s="417"/>
      <c r="CL18" s="417"/>
      <c r="CM18" s="418"/>
      <c r="CN18" s="436">
        <f t="shared" si="1"/>
        <v>0</v>
      </c>
      <c r="CO18" s="436"/>
      <c r="CP18" s="436"/>
      <c r="CQ18" s="436"/>
      <c r="CR18" s="436"/>
      <c r="CS18" s="436"/>
    </row>
    <row r="19" spans="1:97" customFormat="1" x14ac:dyDescent="0.35">
      <c r="A19" s="212">
        <v>1.1111111111111112E-2</v>
      </c>
      <c r="B19" s="95">
        <f t="shared" si="0"/>
        <v>0.29166666666925367</v>
      </c>
      <c r="C19" s="214" t="str">
        <f>IF(ISNA(VLOOKUP(D19,[2]listing!$A$1:$E$80,4,FALSE)),"NN",VLOOKUP(D19,[2]listing!$A$1:$E$80,4,FALSE))</f>
        <v>NN</v>
      </c>
      <c r="D19" s="245"/>
      <c r="E19" s="300">
        <v>36526.490277777775</v>
      </c>
      <c r="F19" s="298">
        <v>36526.8125</v>
      </c>
      <c r="G19" s="299">
        <v>4.1666666666666664E-2</v>
      </c>
      <c r="H19" s="222" t="str" cm="1">
        <f t="array" ref="H19">IF(SUMPRODUCT(--ISNUMBER(SEARCH(BOUTIQUES,D19))) &gt;0, "XC",IF(ISNUMBER(SEARCH("pool",D19)),"P",IF(ISNUMBER(SEARCH("int",D19)),"I",IF(ISNUMBER(SEARCH("HAP",$G$1))," "))))</f>
        <v xml:space="preserve"> </v>
      </c>
      <c r="I19" s="243"/>
      <c r="J19" s="136"/>
      <c r="K19" s="137"/>
      <c r="L19" s="135"/>
      <c r="M19" s="136"/>
      <c r="N19" s="136"/>
      <c r="O19" s="137"/>
      <c r="P19" s="135"/>
      <c r="Q19" s="136"/>
      <c r="R19" s="136"/>
      <c r="S19" s="137"/>
      <c r="T19" s="135"/>
      <c r="U19" s="136"/>
      <c r="V19" s="136" t="s">
        <v>125</v>
      </c>
      <c r="W19" s="246" t="s">
        <v>26</v>
      </c>
      <c r="X19" s="229" t="s">
        <v>26</v>
      </c>
      <c r="Y19" s="227" t="s">
        <v>26</v>
      </c>
      <c r="Z19" s="227" t="s">
        <v>26</v>
      </c>
      <c r="AA19" s="228" t="s">
        <v>26</v>
      </c>
      <c r="AB19" s="229" t="s">
        <v>26</v>
      </c>
      <c r="AC19" s="227" t="s">
        <v>26</v>
      </c>
      <c r="AD19" s="227" t="s">
        <v>26</v>
      </c>
      <c r="AE19" s="228" t="s">
        <v>26</v>
      </c>
      <c r="AF19" s="229" t="s">
        <v>26</v>
      </c>
      <c r="AG19" s="227" t="s">
        <v>26</v>
      </c>
      <c r="AH19" s="227" t="s">
        <v>26</v>
      </c>
      <c r="AI19" s="228" t="s">
        <v>26</v>
      </c>
      <c r="AJ19" s="135" t="s">
        <v>25</v>
      </c>
      <c r="AK19" s="136" t="s">
        <v>25</v>
      </c>
      <c r="AL19" s="136" t="s">
        <v>25</v>
      </c>
      <c r="AM19" s="137" t="s">
        <v>26</v>
      </c>
      <c r="AN19" s="135" t="s">
        <v>26</v>
      </c>
      <c r="AO19" s="136" t="s">
        <v>26</v>
      </c>
      <c r="AP19" s="136" t="s">
        <v>26</v>
      </c>
      <c r="AQ19" s="137" t="s">
        <v>26</v>
      </c>
      <c r="AR19" s="229" t="s">
        <v>26</v>
      </c>
      <c r="AS19" s="227" t="s">
        <v>26</v>
      </c>
      <c r="AT19" s="227" t="s">
        <v>26</v>
      </c>
      <c r="AU19" s="228" t="s">
        <v>26</v>
      </c>
      <c r="AV19" s="245" t="s">
        <v>24</v>
      </c>
      <c r="AW19" s="136" t="s">
        <v>26</v>
      </c>
      <c r="AX19" s="136" t="s">
        <v>26</v>
      </c>
      <c r="AY19" s="137" t="s">
        <v>26</v>
      </c>
      <c r="AZ19" s="135" t="s">
        <v>28</v>
      </c>
      <c r="BA19" s="136" t="s">
        <v>28</v>
      </c>
      <c r="BB19" s="136" t="s">
        <v>126</v>
      </c>
      <c r="BC19" s="137"/>
      <c r="BD19" s="135"/>
      <c r="BE19" s="136"/>
      <c r="BF19" s="136"/>
      <c r="BG19" s="137"/>
      <c r="BH19" s="135"/>
      <c r="BI19" s="136"/>
      <c r="BJ19" s="136"/>
      <c r="BK19" s="137"/>
      <c r="BL19" s="135"/>
      <c r="BM19" s="136"/>
      <c r="BN19" s="136"/>
      <c r="BO19" s="137"/>
      <c r="BP19" s="135"/>
      <c r="BQ19" s="136"/>
      <c r="BR19" s="136"/>
      <c r="BS19" s="137"/>
      <c r="BT19" s="135"/>
      <c r="BU19" s="136"/>
      <c r="BV19" s="136"/>
      <c r="BW19" s="137"/>
      <c r="BX19" s="135"/>
      <c r="BY19" s="136"/>
      <c r="BZ19" s="136"/>
      <c r="CA19" s="137"/>
      <c r="CB19" s="135"/>
      <c r="CC19" s="136"/>
      <c r="CD19" s="136"/>
      <c r="CE19" s="137"/>
      <c r="CF19" s="416"/>
      <c r="CG19" s="417"/>
      <c r="CH19" s="417"/>
      <c r="CI19" s="418"/>
      <c r="CJ19" s="416"/>
      <c r="CK19" s="417"/>
      <c r="CL19" s="417"/>
      <c r="CM19" s="418"/>
      <c r="CN19" s="436">
        <f t="shared" si="1"/>
        <v>0</v>
      </c>
      <c r="CO19" s="436"/>
      <c r="CP19" s="436"/>
      <c r="CQ19" s="436"/>
      <c r="CR19" s="436"/>
      <c r="CS19" s="436"/>
    </row>
    <row r="20" spans="1:97" customFormat="1" x14ac:dyDescent="0.35">
      <c r="A20" s="212">
        <v>1.1111111111111112E-2</v>
      </c>
      <c r="B20" s="95">
        <f t="shared" si="0"/>
        <v>0.29166666666925367</v>
      </c>
      <c r="C20" s="214" t="str">
        <f>IF(ISNA(VLOOKUP(D20,[2]listing!$A$1:$E$80,4,FALSE)),"NN",VLOOKUP(D20,[2]listing!$A$1:$E$80,4,FALSE))</f>
        <v>NN</v>
      </c>
      <c r="D20" s="245"/>
      <c r="E20" s="300">
        <v>36526.490277777775</v>
      </c>
      <c r="F20" s="298">
        <v>36526.8125</v>
      </c>
      <c r="G20" s="299">
        <v>4.1666666666666664E-2</v>
      </c>
      <c r="H20" s="222" t="str" cm="1">
        <f t="array" ref="H20">IF(SUMPRODUCT(--ISNUMBER(SEARCH(BOUTIQUES,D20))) &gt;0, "XC",IF(ISNUMBER(SEARCH("pool",D20)),"P",IF(ISNUMBER(SEARCH("int",D20)),"I",IF(ISNUMBER(SEARCH("HAP",$G$1))," "))))</f>
        <v xml:space="preserve"> </v>
      </c>
      <c r="I20" s="243"/>
      <c r="J20" s="136"/>
      <c r="K20" s="137"/>
      <c r="L20" s="135"/>
      <c r="M20" s="136"/>
      <c r="N20" s="136"/>
      <c r="O20" s="137"/>
      <c r="P20" s="135"/>
      <c r="Q20" s="136"/>
      <c r="R20" s="136"/>
      <c r="S20" s="137"/>
      <c r="T20" s="135"/>
      <c r="U20" s="136"/>
      <c r="V20" s="136" t="s">
        <v>83</v>
      </c>
      <c r="W20" s="246" t="s">
        <v>26</v>
      </c>
      <c r="X20" s="229" t="s">
        <v>26</v>
      </c>
      <c r="Y20" s="227" t="s">
        <v>26</v>
      </c>
      <c r="Z20" s="227" t="s">
        <v>26</v>
      </c>
      <c r="AA20" s="228" t="s">
        <v>26</v>
      </c>
      <c r="AB20" s="229" t="s">
        <v>26</v>
      </c>
      <c r="AC20" s="227" t="s">
        <v>26</v>
      </c>
      <c r="AD20" s="227" t="s">
        <v>26</v>
      </c>
      <c r="AE20" s="228" t="s">
        <v>26</v>
      </c>
      <c r="AF20" s="229" t="s">
        <v>26</v>
      </c>
      <c r="AG20" s="227" t="s">
        <v>26</v>
      </c>
      <c r="AH20" s="227" t="s">
        <v>26</v>
      </c>
      <c r="AI20" s="228" t="s">
        <v>26</v>
      </c>
      <c r="AJ20" s="135" t="s">
        <v>25</v>
      </c>
      <c r="AK20" s="136" t="s">
        <v>25</v>
      </c>
      <c r="AL20" s="136" t="s">
        <v>25</v>
      </c>
      <c r="AM20" s="137" t="s">
        <v>26</v>
      </c>
      <c r="AN20" s="135" t="s">
        <v>26</v>
      </c>
      <c r="AO20" s="136" t="s">
        <v>26</v>
      </c>
      <c r="AP20" s="136" t="s">
        <v>26</v>
      </c>
      <c r="AQ20" s="137" t="s">
        <v>26</v>
      </c>
      <c r="AR20" s="229" t="s">
        <v>26</v>
      </c>
      <c r="AS20" s="227" t="s">
        <v>26</v>
      </c>
      <c r="AT20" s="227" t="s">
        <v>26</v>
      </c>
      <c r="AU20" s="228" t="s">
        <v>26</v>
      </c>
      <c r="AV20" s="245" t="s">
        <v>24</v>
      </c>
      <c r="AW20" s="136" t="s">
        <v>26</v>
      </c>
      <c r="AX20" s="136" t="s">
        <v>26</v>
      </c>
      <c r="AY20" s="137" t="s">
        <v>26</v>
      </c>
      <c r="AZ20" s="135" t="s">
        <v>28</v>
      </c>
      <c r="BA20" s="136" t="s">
        <v>28</v>
      </c>
      <c r="BB20" s="136" t="s">
        <v>82</v>
      </c>
      <c r="BC20" s="137"/>
      <c r="BD20" s="135"/>
      <c r="BE20" s="136"/>
      <c r="BF20" s="136"/>
      <c r="BG20" s="137"/>
      <c r="BH20" s="135"/>
      <c r="BI20" s="136"/>
      <c r="BJ20" s="136"/>
      <c r="BK20" s="137"/>
      <c r="BL20" s="135"/>
      <c r="BM20" s="136"/>
      <c r="BN20" s="136"/>
      <c r="BO20" s="137"/>
      <c r="BP20" s="135"/>
      <c r="BQ20" s="136"/>
      <c r="BR20" s="136"/>
      <c r="BS20" s="137"/>
      <c r="BT20" s="135"/>
      <c r="BU20" s="136"/>
      <c r="BV20" s="136"/>
      <c r="BW20" s="137"/>
      <c r="BX20" s="135"/>
      <c r="BY20" s="136"/>
      <c r="BZ20" s="136"/>
      <c r="CA20" s="137"/>
      <c r="CB20" s="135"/>
      <c r="CC20" s="136"/>
      <c r="CD20" s="136"/>
      <c r="CE20" s="137"/>
      <c r="CF20" s="416"/>
      <c r="CG20" s="417"/>
      <c r="CH20" s="417"/>
      <c r="CI20" s="418"/>
      <c r="CJ20" s="430"/>
      <c r="CK20" s="431"/>
      <c r="CL20" s="431"/>
      <c r="CM20" s="432"/>
      <c r="CN20" s="436">
        <f t="shared" si="1"/>
        <v>0</v>
      </c>
      <c r="CO20" s="436"/>
      <c r="CP20" s="436"/>
      <c r="CQ20" s="436"/>
      <c r="CR20" s="436"/>
      <c r="CS20" s="436"/>
    </row>
    <row r="21" spans="1:97" customFormat="1" x14ac:dyDescent="0.35">
      <c r="A21" s="212">
        <v>1.1111111111111112E-2</v>
      </c>
      <c r="B21" s="95">
        <f t="shared" si="0"/>
        <v>0.29166666666925367</v>
      </c>
      <c r="C21" s="214" t="str">
        <f>IF(ISNA(VLOOKUP(D21,[2]listing!$A$1:$E$80,4,FALSE)),"NN",VLOOKUP(D21,[2]listing!$A$1:$E$80,4,FALSE))</f>
        <v>NN</v>
      </c>
      <c r="D21" s="245"/>
      <c r="E21" s="300">
        <v>36526.490277777775</v>
      </c>
      <c r="F21" s="298">
        <v>36526.8125</v>
      </c>
      <c r="G21" s="299">
        <v>4.1666666666666664E-2</v>
      </c>
      <c r="H21" s="222" t="str" cm="1">
        <f t="array" ref="H21">IF(SUMPRODUCT(--ISNUMBER(SEARCH(BOUTIQUES,D21))) &gt;0, "XC",IF(ISNUMBER(SEARCH("pool",D21)),"P",IF(ISNUMBER(SEARCH("int",D21)),"I",IF(ISNUMBER(SEARCH("HAP",$G$1))," "))))</f>
        <v xml:space="preserve"> </v>
      </c>
      <c r="I21" s="243"/>
      <c r="J21" s="136"/>
      <c r="K21" s="137"/>
      <c r="L21" s="135"/>
      <c r="M21" s="136"/>
      <c r="N21" s="136"/>
      <c r="O21" s="137"/>
      <c r="P21" s="135"/>
      <c r="Q21" s="136"/>
      <c r="R21" s="136"/>
      <c r="S21" s="137"/>
      <c r="T21" s="135"/>
      <c r="U21" s="136"/>
      <c r="V21" s="136" t="s">
        <v>125</v>
      </c>
      <c r="W21" s="246" t="s">
        <v>26</v>
      </c>
      <c r="X21" s="135" t="s">
        <v>26</v>
      </c>
      <c r="Y21" s="136" t="s">
        <v>26</v>
      </c>
      <c r="Z21" s="136" t="s">
        <v>26</v>
      </c>
      <c r="AA21" s="137" t="s">
        <v>26</v>
      </c>
      <c r="AB21" s="135" t="s">
        <v>26</v>
      </c>
      <c r="AC21" s="136" t="s">
        <v>26</v>
      </c>
      <c r="AD21" s="136" t="s">
        <v>26</v>
      </c>
      <c r="AE21" s="137" t="s">
        <v>26</v>
      </c>
      <c r="AF21" s="135" t="s">
        <v>26</v>
      </c>
      <c r="AG21" s="136" t="s">
        <v>26</v>
      </c>
      <c r="AH21" s="136" t="s">
        <v>26</v>
      </c>
      <c r="AI21" s="137" t="s">
        <v>26</v>
      </c>
      <c r="AJ21" s="135" t="s">
        <v>25</v>
      </c>
      <c r="AK21" s="136" t="s">
        <v>25</v>
      </c>
      <c r="AL21" s="136" t="s">
        <v>25</v>
      </c>
      <c r="AM21" s="137" t="s">
        <v>26</v>
      </c>
      <c r="AN21" s="135" t="s">
        <v>26</v>
      </c>
      <c r="AO21" s="136" t="s">
        <v>26</v>
      </c>
      <c r="AP21" s="136" t="s">
        <v>26</v>
      </c>
      <c r="AQ21" s="137" t="s">
        <v>26</v>
      </c>
      <c r="AR21" s="135" t="s">
        <v>26</v>
      </c>
      <c r="AS21" s="136" t="s">
        <v>26</v>
      </c>
      <c r="AT21" s="136" t="s">
        <v>26</v>
      </c>
      <c r="AU21" s="137" t="s">
        <v>26</v>
      </c>
      <c r="AV21" s="245" t="s">
        <v>24</v>
      </c>
      <c r="AW21" s="136" t="s">
        <v>26</v>
      </c>
      <c r="AX21" s="136" t="s">
        <v>26</v>
      </c>
      <c r="AY21" s="137" t="s">
        <v>26</v>
      </c>
      <c r="AZ21" s="135" t="s">
        <v>28</v>
      </c>
      <c r="BA21" s="136" t="s">
        <v>28</v>
      </c>
      <c r="BB21" s="136" t="s">
        <v>82</v>
      </c>
      <c r="BC21" s="137"/>
      <c r="BD21" s="135"/>
      <c r="BE21" s="136"/>
      <c r="BF21" s="136"/>
      <c r="BG21" s="137"/>
      <c r="BH21" s="135"/>
      <c r="BI21" s="136"/>
      <c r="BJ21" s="136"/>
      <c r="BK21" s="137"/>
      <c r="BL21" s="135"/>
      <c r="BM21" s="136"/>
      <c r="BN21" s="136"/>
      <c r="BO21" s="137"/>
      <c r="BP21" s="135"/>
      <c r="BQ21" s="136"/>
      <c r="BR21" s="136"/>
      <c r="BS21" s="137"/>
      <c r="BT21" s="135"/>
      <c r="BU21" s="136"/>
      <c r="BV21" s="136"/>
      <c r="BW21" s="137"/>
      <c r="BX21" s="135"/>
      <c r="BY21" s="136"/>
      <c r="BZ21" s="136"/>
      <c r="CA21" s="137"/>
      <c r="CB21" s="135"/>
      <c r="CC21" s="136"/>
      <c r="CD21" s="136"/>
      <c r="CE21" s="137"/>
      <c r="CF21" s="430"/>
      <c r="CG21" s="431"/>
      <c r="CH21" s="431"/>
      <c r="CI21" s="432"/>
      <c r="CJ21" s="430"/>
      <c r="CK21" s="431"/>
      <c r="CL21" s="431"/>
      <c r="CM21" s="432"/>
      <c r="CN21" s="436">
        <f t="shared" si="1"/>
        <v>0</v>
      </c>
      <c r="CO21" s="436"/>
      <c r="CP21" s="436"/>
      <c r="CQ21" s="436"/>
      <c r="CR21" s="436"/>
      <c r="CS21" s="436"/>
    </row>
    <row r="22" spans="1:97" customFormat="1" x14ac:dyDescent="0.35">
      <c r="A22" s="212">
        <v>1.1111111111111112E-2</v>
      </c>
      <c r="B22" s="95">
        <f t="shared" si="0"/>
        <v>0.29166666666925367</v>
      </c>
      <c r="C22" s="214" t="str">
        <f>IF(ISNA(VLOOKUP(D22,[2]listing!$A$1:$E$80,4,FALSE)),"NN",VLOOKUP(D22,[2]listing!$A$1:$E$80,4,FALSE))</f>
        <v>NN</v>
      </c>
      <c r="D22" s="245"/>
      <c r="E22" s="300">
        <v>36526.490277777775</v>
      </c>
      <c r="F22" s="298">
        <v>36526.8125</v>
      </c>
      <c r="G22" s="299">
        <v>4.1666666666666664E-2</v>
      </c>
      <c r="H22" s="222" t="str" cm="1">
        <f t="array" ref="H22">IF(SUMPRODUCT(--ISNUMBER(SEARCH(BOUTIQUES,D22))) &gt;0, "XC",IF(ISNUMBER(SEARCH("pool",D22)),"P",IF(ISNUMBER(SEARCH("int",D22)),"I",IF(ISNUMBER(SEARCH("HAP",$G$1))," "))))</f>
        <v xml:space="preserve"> </v>
      </c>
      <c r="I22" s="243"/>
      <c r="J22" s="136"/>
      <c r="K22" s="137"/>
      <c r="L22" s="135"/>
      <c r="M22" s="136"/>
      <c r="N22" s="136"/>
      <c r="O22" s="137"/>
      <c r="P22" s="135"/>
      <c r="Q22" s="136"/>
      <c r="R22" s="136"/>
      <c r="S22" s="137"/>
      <c r="T22" s="135"/>
      <c r="U22" s="136"/>
      <c r="V22" s="136" t="s">
        <v>83</v>
      </c>
      <c r="W22" s="246" t="s">
        <v>26</v>
      </c>
      <c r="X22" s="229" t="s">
        <v>26</v>
      </c>
      <c r="Y22" s="227" t="s">
        <v>26</v>
      </c>
      <c r="Z22" s="227" t="s">
        <v>26</v>
      </c>
      <c r="AA22" s="228" t="s">
        <v>26</v>
      </c>
      <c r="AB22" s="229" t="s">
        <v>26</v>
      </c>
      <c r="AC22" s="227" t="s">
        <v>26</v>
      </c>
      <c r="AD22" s="227" t="s">
        <v>26</v>
      </c>
      <c r="AE22" s="228" t="s">
        <v>26</v>
      </c>
      <c r="AF22" s="229" t="s">
        <v>26</v>
      </c>
      <c r="AG22" s="227" t="s">
        <v>26</v>
      </c>
      <c r="AH22" s="227" t="s">
        <v>26</v>
      </c>
      <c r="AI22" s="228" t="s">
        <v>26</v>
      </c>
      <c r="AJ22" s="135" t="s">
        <v>25</v>
      </c>
      <c r="AK22" s="136" t="s">
        <v>25</v>
      </c>
      <c r="AL22" s="136" t="s">
        <v>25</v>
      </c>
      <c r="AM22" s="137" t="s">
        <v>26</v>
      </c>
      <c r="AN22" s="135" t="s">
        <v>26</v>
      </c>
      <c r="AO22" s="136" t="s">
        <v>26</v>
      </c>
      <c r="AP22" s="136" t="s">
        <v>26</v>
      </c>
      <c r="AQ22" s="137" t="s">
        <v>26</v>
      </c>
      <c r="AR22" s="135" t="s">
        <v>26</v>
      </c>
      <c r="AS22" s="136" t="s">
        <v>26</v>
      </c>
      <c r="AT22" s="136" t="s">
        <v>26</v>
      </c>
      <c r="AU22" s="137" t="s">
        <v>26</v>
      </c>
      <c r="AV22" s="245" t="s">
        <v>24</v>
      </c>
      <c r="AW22" s="136" t="s">
        <v>26</v>
      </c>
      <c r="AX22" s="136" t="s">
        <v>26</v>
      </c>
      <c r="AY22" s="137" t="s">
        <v>26</v>
      </c>
      <c r="AZ22" s="135" t="s">
        <v>28</v>
      </c>
      <c r="BA22" s="136" t="s">
        <v>28</v>
      </c>
      <c r="BB22" s="136" t="s">
        <v>82</v>
      </c>
      <c r="BC22" s="137"/>
      <c r="BD22" s="135"/>
      <c r="BE22" s="136"/>
      <c r="BF22" s="136"/>
      <c r="BG22" s="137"/>
      <c r="BH22" s="135"/>
      <c r="BI22" s="136"/>
      <c r="BJ22" s="136"/>
      <c r="BK22" s="137"/>
      <c r="BL22" s="135"/>
      <c r="BM22" s="136"/>
      <c r="BN22" s="136"/>
      <c r="BO22" s="137"/>
      <c r="BP22" s="135"/>
      <c r="BQ22" s="136"/>
      <c r="BR22" s="136"/>
      <c r="BS22" s="137"/>
      <c r="BT22" s="135"/>
      <c r="BU22" s="136"/>
      <c r="BV22" s="136"/>
      <c r="BW22" s="137"/>
      <c r="BX22" s="135"/>
      <c r="BY22" s="136"/>
      <c r="BZ22" s="136"/>
      <c r="CA22" s="137"/>
      <c r="CB22" s="135"/>
      <c r="CC22" s="136"/>
      <c r="CD22" s="136"/>
      <c r="CE22" s="137"/>
      <c r="CF22" s="416"/>
      <c r="CG22" s="417"/>
      <c r="CH22" s="417"/>
      <c r="CI22" s="418"/>
      <c r="CJ22" s="430"/>
      <c r="CK22" s="431"/>
      <c r="CL22" s="431"/>
      <c r="CM22" s="432"/>
      <c r="CN22" s="436">
        <f t="shared" si="1"/>
        <v>0</v>
      </c>
      <c r="CO22" s="436"/>
      <c r="CP22" s="436"/>
      <c r="CQ22" s="436"/>
      <c r="CR22" s="436"/>
      <c r="CS22" s="436"/>
    </row>
    <row r="23" spans="1:97" customFormat="1" x14ac:dyDescent="0.35">
      <c r="A23" s="212">
        <v>1.1111111111111112E-2</v>
      </c>
      <c r="B23" s="95">
        <f t="shared" si="0"/>
        <v>0.29166666666197771</v>
      </c>
      <c r="C23" s="214" t="str">
        <f>IF(ISNA(VLOOKUP(D23,[2]listing!$A$1:$E$80,4,FALSE)),"NN",VLOOKUP(D23,[2]listing!$A$1:$E$80,4,FALSE))</f>
        <v>NN</v>
      </c>
      <c r="D23" s="245"/>
      <c r="E23" s="302">
        <v>36526.583333333336</v>
      </c>
      <c r="F23" s="298">
        <v>36526.905555555553</v>
      </c>
      <c r="G23" s="299">
        <v>4.1666666666666664E-2</v>
      </c>
      <c r="H23" s="222" t="str" cm="1">
        <f t="array" ref="H23">IF(SUMPRODUCT(--ISNUMBER(SEARCH(BOUTIQUES,D23))) &gt;0, "XC",IF(ISNUMBER(SEARCH("pool",D23)),"P",IF(ISNUMBER(SEARCH("int",D23)),"I",IF(ISNUMBER(SEARCH("HAP",$G$1))," "))))</f>
        <v xml:space="preserve"> </v>
      </c>
      <c r="I23" s="243"/>
      <c r="J23" s="136"/>
      <c r="K23" s="137"/>
      <c r="L23" s="135"/>
      <c r="M23" s="136"/>
      <c r="N23" s="136"/>
      <c r="O23" s="137"/>
      <c r="P23" s="135"/>
      <c r="Q23" s="136"/>
      <c r="R23" s="136"/>
      <c r="S23" s="137"/>
      <c r="T23" s="135"/>
      <c r="U23" s="136"/>
      <c r="V23" s="136"/>
      <c r="W23" s="137"/>
      <c r="X23" s="135"/>
      <c r="Y23" s="136"/>
      <c r="Z23" s="136"/>
      <c r="AA23" s="137"/>
      <c r="AB23" s="135"/>
      <c r="AC23" s="136"/>
      <c r="AD23" s="136"/>
      <c r="AE23" s="137" t="s">
        <v>83</v>
      </c>
      <c r="AF23" s="244" t="s">
        <v>26</v>
      </c>
      <c r="AG23" s="136" t="s">
        <v>26</v>
      </c>
      <c r="AH23" s="136" t="s">
        <v>26</v>
      </c>
      <c r="AI23" s="137" t="s">
        <v>26</v>
      </c>
      <c r="AJ23" s="229">
        <v>12</v>
      </c>
      <c r="AK23" s="227">
        <v>12</v>
      </c>
      <c r="AL23" s="227">
        <v>12</v>
      </c>
      <c r="AM23" s="228">
        <v>12</v>
      </c>
      <c r="AN23" s="229">
        <v>12</v>
      </c>
      <c r="AO23" s="227">
        <v>12</v>
      </c>
      <c r="AP23" s="227">
        <v>12</v>
      </c>
      <c r="AQ23" s="228">
        <v>12</v>
      </c>
      <c r="AR23" s="229" t="s">
        <v>25</v>
      </c>
      <c r="AS23" s="227" t="s">
        <v>25</v>
      </c>
      <c r="AT23" s="227" t="s">
        <v>25</v>
      </c>
      <c r="AU23" s="228" t="s">
        <v>26</v>
      </c>
      <c r="AV23" s="135">
        <v>26</v>
      </c>
      <c r="AW23" s="136">
        <v>26</v>
      </c>
      <c r="AX23" s="136">
        <v>26</v>
      </c>
      <c r="AY23" s="137">
        <v>26</v>
      </c>
      <c r="AZ23" s="135">
        <v>26</v>
      </c>
      <c r="BA23" s="136">
        <v>26</v>
      </c>
      <c r="BB23" s="136">
        <v>26</v>
      </c>
      <c r="BC23" s="137">
        <v>26</v>
      </c>
      <c r="BD23" s="135">
        <v>26</v>
      </c>
      <c r="BE23" s="136">
        <v>26</v>
      </c>
      <c r="BF23" s="136">
        <v>26</v>
      </c>
      <c r="BG23" s="137">
        <v>26</v>
      </c>
      <c r="BH23" s="229" t="s">
        <v>24</v>
      </c>
      <c r="BI23" s="136" t="s">
        <v>28</v>
      </c>
      <c r="BJ23" s="136" t="s">
        <v>28</v>
      </c>
      <c r="BK23" s="137" t="s">
        <v>82</v>
      </c>
      <c r="BL23" s="135"/>
      <c r="BM23" s="136"/>
      <c r="BN23" s="136"/>
      <c r="BO23" s="137"/>
      <c r="BP23" s="135"/>
      <c r="BQ23" s="136"/>
      <c r="BR23" s="136"/>
      <c r="BS23" s="137"/>
      <c r="BT23" s="135"/>
      <c r="BU23" s="136"/>
      <c r="BV23" s="136"/>
      <c r="BW23" s="137"/>
      <c r="BX23" s="135"/>
      <c r="BY23" s="136"/>
      <c r="BZ23" s="136"/>
      <c r="CA23" s="137"/>
      <c r="CB23" s="135"/>
      <c r="CC23" s="136"/>
      <c r="CD23" s="136"/>
      <c r="CE23" s="137"/>
      <c r="CF23" s="430"/>
      <c r="CG23" s="431"/>
      <c r="CH23" s="431"/>
      <c r="CI23" s="432"/>
      <c r="CJ23" s="430"/>
      <c r="CK23" s="431"/>
      <c r="CL23" s="431"/>
      <c r="CM23" s="432"/>
      <c r="CN23" s="436">
        <f t="shared" si="1"/>
        <v>0</v>
      </c>
      <c r="CO23" s="436"/>
      <c r="CP23" s="436"/>
      <c r="CQ23" s="436"/>
      <c r="CR23" s="436"/>
      <c r="CS23" s="436"/>
    </row>
    <row r="24" spans="1:97" customFormat="1" x14ac:dyDescent="0.35">
      <c r="A24" s="212">
        <v>1.1111111111111112E-2</v>
      </c>
      <c r="B24" s="95">
        <f t="shared" si="0"/>
        <v>0.29166666666197771</v>
      </c>
      <c r="C24" s="214" t="str">
        <f>IF(ISNA(VLOOKUP(D24,[2]listing!$A$1:$E$80,4,FALSE)),"NN",VLOOKUP(D24,[2]listing!$A$1:$E$80,4,FALSE))</f>
        <v>NN</v>
      </c>
      <c r="D24" s="290"/>
      <c r="E24" s="302">
        <v>36526.583333333336</v>
      </c>
      <c r="F24" s="298">
        <v>36526.905555555553</v>
      </c>
      <c r="G24" s="299">
        <v>4.1666666666666664E-2</v>
      </c>
      <c r="H24" s="222" t="str" cm="1">
        <f t="array" ref="H24">IF(SUMPRODUCT(--ISNUMBER(SEARCH(BOUTIQUES,D24))) &gt;0, "XC",IF(ISNUMBER(SEARCH("pool",D24)),"P",IF(ISNUMBER(SEARCH("int",D24)),"I",IF(ISNUMBER(SEARCH("HAP",$G$1))," "))))</f>
        <v xml:space="preserve"> </v>
      </c>
      <c r="I24" s="243"/>
      <c r="J24" s="136"/>
      <c r="K24" s="137"/>
      <c r="L24" s="135"/>
      <c r="M24" s="136"/>
      <c r="N24" s="136"/>
      <c r="O24" s="137"/>
      <c r="P24" s="135"/>
      <c r="Q24" s="136"/>
      <c r="R24" s="136"/>
      <c r="S24" s="137"/>
      <c r="T24" s="135"/>
      <c r="U24" s="136"/>
      <c r="V24" s="136"/>
      <c r="W24" s="137"/>
      <c r="X24" s="135"/>
      <c r="Y24" s="136"/>
      <c r="Z24" s="136"/>
      <c r="AA24" s="137"/>
      <c r="AB24" s="135"/>
      <c r="AC24" s="136"/>
      <c r="AD24" s="136"/>
      <c r="AE24" s="228" t="s">
        <v>83</v>
      </c>
      <c r="AF24" s="247" t="s">
        <v>26</v>
      </c>
      <c r="AG24" s="136" t="s">
        <v>26</v>
      </c>
      <c r="AH24" s="136" t="s">
        <v>26</v>
      </c>
      <c r="AI24" s="137" t="s">
        <v>26</v>
      </c>
      <c r="AJ24" s="229">
        <v>11</v>
      </c>
      <c r="AK24" s="227">
        <v>11</v>
      </c>
      <c r="AL24" s="227">
        <v>11</v>
      </c>
      <c r="AM24" s="228">
        <v>11</v>
      </c>
      <c r="AN24" s="229">
        <v>11</v>
      </c>
      <c r="AO24" s="227">
        <v>11</v>
      </c>
      <c r="AP24" s="227">
        <v>11</v>
      </c>
      <c r="AQ24" s="228">
        <v>11</v>
      </c>
      <c r="AR24" s="229" t="s">
        <v>25</v>
      </c>
      <c r="AS24" s="227" t="s">
        <v>25</v>
      </c>
      <c r="AT24" s="227" t="s">
        <v>25</v>
      </c>
      <c r="AU24" s="228" t="s">
        <v>26</v>
      </c>
      <c r="AV24" s="135">
        <v>30</v>
      </c>
      <c r="AW24" s="136">
        <v>30</v>
      </c>
      <c r="AX24" s="136">
        <v>30</v>
      </c>
      <c r="AY24" s="137">
        <v>30</v>
      </c>
      <c r="AZ24" s="135">
        <v>30</v>
      </c>
      <c r="BA24" s="136">
        <v>30</v>
      </c>
      <c r="BB24" s="136">
        <v>30</v>
      </c>
      <c r="BC24" s="137">
        <v>30</v>
      </c>
      <c r="BD24" s="135">
        <v>30</v>
      </c>
      <c r="BE24" s="136">
        <v>30</v>
      </c>
      <c r="BF24" s="136">
        <v>30</v>
      </c>
      <c r="BG24" s="137">
        <v>30</v>
      </c>
      <c r="BH24" s="229" t="s">
        <v>24</v>
      </c>
      <c r="BI24" s="136" t="s">
        <v>28</v>
      </c>
      <c r="BJ24" s="136" t="s">
        <v>28</v>
      </c>
      <c r="BK24" s="137" t="s">
        <v>82</v>
      </c>
      <c r="BL24" s="135"/>
      <c r="BM24" s="136"/>
      <c r="BN24" s="136"/>
      <c r="BO24" s="137"/>
      <c r="BP24" s="135"/>
      <c r="BQ24" s="136"/>
      <c r="BR24" s="136"/>
      <c r="BS24" s="137"/>
      <c r="BT24" s="135"/>
      <c r="BU24" s="136"/>
      <c r="BV24" s="136"/>
      <c r="BW24" s="137"/>
      <c r="BX24" s="135"/>
      <c r="BY24" s="136"/>
      <c r="BZ24" s="136"/>
      <c r="CA24" s="137"/>
      <c r="CB24" s="135"/>
      <c r="CC24" s="136"/>
      <c r="CD24" s="136"/>
      <c r="CE24" s="137"/>
      <c r="CF24" s="416"/>
      <c r="CG24" s="417"/>
      <c r="CH24" s="417"/>
      <c r="CI24" s="418"/>
      <c r="CJ24" s="416"/>
      <c r="CK24" s="417"/>
      <c r="CL24" s="417"/>
      <c r="CM24" s="418"/>
      <c r="CN24" s="436">
        <f t="shared" si="1"/>
        <v>0</v>
      </c>
      <c r="CO24" s="436"/>
      <c r="CP24" s="436"/>
      <c r="CQ24" s="436"/>
      <c r="CR24" s="436"/>
      <c r="CS24" s="436"/>
    </row>
    <row r="25" spans="1:97" customFormat="1" x14ac:dyDescent="0.35">
      <c r="A25" s="212">
        <v>1.1111111111111112E-2</v>
      </c>
      <c r="B25" s="95">
        <f t="shared" si="0"/>
        <v>0.29166666666197771</v>
      </c>
      <c r="C25" s="214" t="str">
        <f>IF(ISNA(VLOOKUP(D25,[2]listing!$A$1:$E$80,4,FALSE)),"NN",VLOOKUP(D25,[2]listing!$A$1:$E$80,4,FALSE))</f>
        <v>NN</v>
      </c>
      <c r="D25" s="245"/>
      <c r="E25" s="302">
        <v>36526.583333333336</v>
      </c>
      <c r="F25" s="298">
        <v>36526.905555555553</v>
      </c>
      <c r="G25" s="299">
        <v>4.1666666666666664E-2</v>
      </c>
      <c r="H25" s="222" t="str" cm="1">
        <f t="array" ref="H25">IF(SUMPRODUCT(--ISNUMBER(SEARCH(BOUTIQUES,D25))) &gt;0, "XC",IF(ISNUMBER(SEARCH("pool",D25)),"P",IF(ISNUMBER(SEARCH("int",D25)),"I",IF(ISNUMBER(SEARCH("HAP",$G$1))," "))))</f>
        <v xml:space="preserve"> </v>
      </c>
      <c r="I25" s="243"/>
      <c r="J25" s="136"/>
      <c r="K25" s="137"/>
      <c r="L25" s="135"/>
      <c r="M25" s="136"/>
      <c r="N25" s="136"/>
      <c r="O25" s="137"/>
      <c r="P25" s="135"/>
      <c r="Q25" s="136"/>
      <c r="R25" s="136"/>
      <c r="S25" s="137"/>
      <c r="T25" s="135"/>
      <c r="U25" s="136"/>
      <c r="V25" s="136"/>
      <c r="W25" s="137"/>
      <c r="X25" s="135"/>
      <c r="Y25" s="136"/>
      <c r="Z25" s="136"/>
      <c r="AA25" s="137"/>
      <c r="AB25" s="135"/>
      <c r="AC25" s="136"/>
      <c r="AD25" s="136"/>
      <c r="AE25" s="228" t="s">
        <v>83</v>
      </c>
      <c r="AF25" s="247" t="s">
        <v>26</v>
      </c>
      <c r="AG25" s="136" t="s">
        <v>26</v>
      </c>
      <c r="AH25" s="136" t="s">
        <v>26</v>
      </c>
      <c r="AI25" s="137" t="s">
        <v>26</v>
      </c>
      <c r="AJ25" s="229">
        <v>23</v>
      </c>
      <c r="AK25" s="227">
        <v>23</v>
      </c>
      <c r="AL25" s="227">
        <v>23</v>
      </c>
      <c r="AM25" s="228">
        <v>23</v>
      </c>
      <c r="AN25" s="229">
        <v>23</v>
      </c>
      <c r="AO25" s="227">
        <v>23</v>
      </c>
      <c r="AP25" s="227">
        <v>23</v>
      </c>
      <c r="AQ25" s="228">
        <v>23</v>
      </c>
      <c r="AR25" s="229" t="s">
        <v>25</v>
      </c>
      <c r="AS25" s="227" t="s">
        <v>25</v>
      </c>
      <c r="AT25" s="227" t="s">
        <v>25</v>
      </c>
      <c r="AU25" s="228" t="s">
        <v>26</v>
      </c>
      <c r="AV25" s="135">
        <v>37</v>
      </c>
      <c r="AW25" s="136">
        <v>37</v>
      </c>
      <c r="AX25" s="136">
        <v>37</v>
      </c>
      <c r="AY25" s="137">
        <v>37</v>
      </c>
      <c r="AZ25" s="135">
        <v>37</v>
      </c>
      <c r="BA25" s="136">
        <v>37</v>
      </c>
      <c r="BB25" s="136">
        <v>37</v>
      </c>
      <c r="BC25" s="137">
        <v>37</v>
      </c>
      <c r="BD25" s="135">
        <v>37</v>
      </c>
      <c r="BE25" s="136">
        <v>37</v>
      </c>
      <c r="BF25" s="136">
        <v>37</v>
      </c>
      <c r="BG25" s="137">
        <v>37</v>
      </c>
      <c r="BH25" s="229" t="s">
        <v>24</v>
      </c>
      <c r="BI25" s="136" t="s">
        <v>28</v>
      </c>
      <c r="BJ25" s="136" t="s">
        <v>28</v>
      </c>
      <c r="BK25" s="137" t="s">
        <v>82</v>
      </c>
      <c r="BL25" s="135"/>
      <c r="BM25" s="136"/>
      <c r="BN25" s="136"/>
      <c r="BO25" s="137"/>
      <c r="BP25" s="135"/>
      <c r="BQ25" s="136"/>
      <c r="BR25" s="136"/>
      <c r="BS25" s="137"/>
      <c r="BT25" s="135"/>
      <c r="BU25" s="136"/>
      <c r="BV25" s="136"/>
      <c r="BW25" s="137"/>
      <c r="BX25" s="135"/>
      <c r="BY25" s="136"/>
      <c r="BZ25" s="136"/>
      <c r="CA25" s="137"/>
      <c r="CB25" s="135"/>
      <c r="CC25" s="136"/>
      <c r="CD25" s="136"/>
      <c r="CE25" s="137"/>
      <c r="CF25" s="416"/>
      <c r="CG25" s="417"/>
      <c r="CH25" s="417"/>
      <c r="CI25" s="418"/>
      <c r="CJ25" s="430"/>
      <c r="CK25" s="431"/>
      <c r="CL25" s="431"/>
      <c r="CM25" s="432"/>
      <c r="CN25" s="436">
        <f t="shared" si="1"/>
        <v>0</v>
      </c>
      <c r="CO25" s="436"/>
      <c r="CP25" s="436"/>
      <c r="CQ25" s="436"/>
      <c r="CR25" s="436"/>
      <c r="CS25" s="436"/>
    </row>
    <row r="26" spans="1:97" customFormat="1" x14ac:dyDescent="0.35">
      <c r="A26" s="212">
        <v>1.1111111111111112E-2</v>
      </c>
      <c r="B26" s="95">
        <f t="shared" si="0"/>
        <v>0.29166666666197771</v>
      </c>
      <c r="C26" s="214" t="str">
        <f>IF(ISNA(VLOOKUP(D26,[2]listing!$A$1:$E$80,4,FALSE)),"NN",VLOOKUP(D26,[2]listing!$A$1:$E$80,4,FALSE))</f>
        <v>NN</v>
      </c>
      <c r="D26" s="245"/>
      <c r="E26" s="302">
        <v>36526.583333333336</v>
      </c>
      <c r="F26" s="298">
        <v>36526.905555555553</v>
      </c>
      <c r="G26" s="299">
        <v>4.1666666666666664E-2</v>
      </c>
      <c r="H26" s="222" t="str" cm="1">
        <f t="array" ref="H26">IF(SUMPRODUCT(--ISNUMBER(SEARCH(BOUTIQUES,D26))) &gt;0, "XC",IF(ISNUMBER(SEARCH("pool",D26)),"P",IF(ISNUMBER(SEARCH("int",D26)),"I",IF(ISNUMBER(SEARCH("HAP",$G$1))," "))))</f>
        <v xml:space="preserve"> </v>
      </c>
      <c r="I26" s="243"/>
      <c r="J26" s="136"/>
      <c r="K26" s="137"/>
      <c r="L26" s="135"/>
      <c r="M26" s="136"/>
      <c r="N26" s="136"/>
      <c r="O26" s="137"/>
      <c r="P26" s="135"/>
      <c r="Q26" s="136"/>
      <c r="R26" s="136"/>
      <c r="S26" s="137"/>
      <c r="T26" s="135"/>
      <c r="U26" s="136"/>
      <c r="V26" s="136"/>
      <c r="W26" s="137"/>
      <c r="X26" s="135"/>
      <c r="Y26" s="136"/>
      <c r="Z26" s="136"/>
      <c r="AA26" s="137"/>
      <c r="AB26" s="135"/>
      <c r="AC26" s="136"/>
      <c r="AD26" s="136"/>
      <c r="AE26" s="137" t="s">
        <v>83</v>
      </c>
      <c r="AF26" s="244" t="s">
        <v>26</v>
      </c>
      <c r="AG26" s="136" t="s">
        <v>26</v>
      </c>
      <c r="AH26" s="136" t="s">
        <v>26</v>
      </c>
      <c r="AI26" s="137" t="s">
        <v>26</v>
      </c>
      <c r="AJ26" s="135">
        <v>35</v>
      </c>
      <c r="AK26" s="136">
        <v>35</v>
      </c>
      <c r="AL26" s="136">
        <v>35</v>
      </c>
      <c r="AM26" s="137">
        <v>35</v>
      </c>
      <c r="AN26" s="135">
        <v>35</v>
      </c>
      <c r="AO26" s="136">
        <v>35</v>
      </c>
      <c r="AP26" s="136">
        <v>35</v>
      </c>
      <c r="AQ26" s="137">
        <v>35</v>
      </c>
      <c r="AR26" s="229" t="s">
        <v>25</v>
      </c>
      <c r="AS26" s="227" t="s">
        <v>25</v>
      </c>
      <c r="AT26" s="227" t="s">
        <v>25</v>
      </c>
      <c r="AU26" s="228" t="s">
        <v>26</v>
      </c>
      <c r="AV26" s="135">
        <v>12</v>
      </c>
      <c r="AW26" s="136">
        <v>12</v>
      </c>
      <c r="AX26" s="136">
        <v>12</v>
      </c>
      <c r="AY26" s="137">
        <v>12</v>
      </c>
      <c r="AZ26" s="135">
        <v>12</v>
      </c>
      <c r="BA26" s="136">
        <v>12</v>
      </c>
      <c r="BB26" s="136">
        <v>12</v>
      </c>
      <c r="BC26" s="137">
        <v>12</v>
      </c>
      <c r="BD26" s="135">
        <v>12</v>
      </c>
      <c r="BE26" s="136">
        <v>12</v>
      </c>
      <c r="BF26" s="136">
        <v>12</v>
      </c>
      <c r="BG26" s="137">
        <v>12</v>
      </c>
      <c r="BH26" s="229" t="s">
        <v>24</v>
      </c>
      <c r="BI26" s="136" t="s">
        <v>28</v>
      </c>
      <c r="BJ26" s="136" t="s">
        <v>28</v>
      </c>
      <c r="BK26" s="137" t="s">
        <v>82</v>
      </c>
      <c r="BL26" s="135"/>
      <c r="BM26" s="136"/>
      <c r="BN26" s="136"/>
      <c r="BO26" s="137"/>
      <c r="BP26" s="135"/>
      <c r="BQ26" s="136"/>
      <c r="BR26" s="136"/>
      <c r="BS26" s="137"/>
      <c r="BT26" s="135"/>
      <c r="BU26" s="136"/>
      <c r="BV26" s="136"/>
      <c r="BW26" s="137"/>
      <c r="BX26" s="135"/>
      <c r="BY26" s="136"/>
      <c r="BZ26" s="136"/>
      <c r="CA26" s="137"/>
      <c r="CB26" s="135"/>
      <c r="CC26" s="136"/>
      <c r="CD26" s="136"/>
      <c r="CE26" s="137"/>
      <c r="CF26" s="416"/>
      <c r="CG26" s="417"/>
      <c r="CH26" s="417"/>
      <c r="CI26" s="418"/>
      <c r="CJ26" s="430"/>
      <c r="CK26" s="431"/>
      <c r="CL26" s="431"/>
      <c r="CM26" s="432"/>
      <c r="CN26" s="436">
        <f t="shared" si="1"/>
        <v>0</v>
      </c>
      <c r="CO26" s="436"/>
      <c r="CP26" s="436"/>
      <c r="CQ26" s="436"/>
      <c r="CR26" s="436"/>
      <c r="CS26" s="436"/>
    </row>
    <row r="27" spans="1:97" customFormat="1" x14ac:dyDescent="0.35">
      <c r="A27" s="212">
        <v>1.1111111111111112E-2</v>
      </c>
      <c r="B27" s="95">
        <f t="shared" si="0"/>
        <v>0.29166666666197771</v>
      </c>
      <c r="C27" s="214" t="str">
        <f>IF(ISNA(VLOOKUP(D27,[2]listing!$A$1:$E$80,4,FALSE)),"NN",VLOOKUP(D27,[2]listing!$A$1:$E$80,4,FALSE))</f>
        <v>NN</v>
      </c>
      <c r="D27" s="245"/>
      <c r="E27" s="302">
        <v>36526.583333333336</v>
      </c>
      <c r="F27" s="298">
        <v>36526.905555555553</v>
      </c>
      <c r="G27" s="299">
        <v>4.1666666666666664E-2</v>
      </c>
      <c r="H27" s="222" t="str" cm="1">
        <f t="array" ref="H27">IF(SUMPRODUCT(--ISNUMBER(SEARCH(BOUTIQUES,D27))) &gt;0, "XC",IF(ISNUMBER(SEARCH("pool",D27)),"P",IF(ISNUMBER(SEARCH("int",D27)),"I",IF(ISNUMBER(SEARCH("HAP",$G$1))," "))))</f>
        <v xml:space="preserve"> </v>
      </c>
      <c r="I27" s="243"/>
      <c r="J27" s="136"/>
      <c r="K27" s="137"/>
      <c r="L27" s="135"/>
      <c r="M27" s="136"/>
      <c r="N27" s="136"/>
      <c r="O27" s="137"/>
      <c r="P27" s="135"/>
      <c r="Q27" s="136"/>
      <c r="R27" s="136"/>
      <c r="S27" s="137"/>
      <c r="T27" s="135"/>
      <c r="U27" s="136"/>
      <c r="V27" s="136"/>
      <c r="W27" s="137"/>
      <c r="X27" s="135"/>
      <c r="Y27" s="136"/>
      <c r="Z27" s="136"/>
      <c r="AA27" s="137"/>
      <c r="AB27" s="135"/>
      <c r="AC27" s="136"/>
      <c r="AD27" s="136"/>
      <c r="AE27" s="137" t="s">
        <v>83</v>
      </c>
      <c r="AF27" s="244" t="s">
        <v>26</v>
      </c>
      <c r="AG27" s="136" t="s">
        <v>26</v>
      </c>
      <c r="AH27" s="136" t="s">
        <v>26</v>
      </c>
      <c r="AI27" s="137" t="s">
        <v>26</v>
      </c>
      <c r="AJ27" s="135">
        <v>37</v>
      </c>
      <c r="AK27" s="136">
        <v>37</v>
      </c>
      <c r="AL27" s="136">
        <v>37</v>
      </c>
      <c r="AM27" s="137">
        <v>37</v>
      </c>
      <c r="AN27" s="135">
        <v>37</v>
      </c>
      <c r="AO27" s="136">
        <v>37</v>
      </c>
      <c r="AP27" s="136">
        <v>37</v>
      </c>
      <c r="AQ27" s="137">
        <v>37</v>
      </c>
      <c r="AR27" s="229" t="s">
        <v>25</v>
      </c>
      <c r="AS27" s="227" t="s">
        <v>25</v>
      </c>
      <c r="AT27" s="227" t="s">
        <v>25</v>
      </c>
      <c r="AU27" s="228" t="s">
        <v>26</v>
      </c>
      <c r="AV27" s="135">
        <v>11</v>
      </c>
      <c r="AW27" s="136">
        <v>11</v>
      </c>
      <c r="AX27" s="136">
        <v>11</v>
      </c>
      <c r="AY27" s="137">
        <v>11</v>
      </c>
      <c r="AZ27" s="135">
        <v>11</v>
      </c>
      <c r="BA27" s="136">
        <v>11</v>
      </c>
      <c r="BB27" s="136">
        <v>11</v>
      </c>
      <c r="BC27" s="137">
        <v>11</v>
      </c>
      <c r="BD27" s="135">
        <v>11</v>
      </c>
      <c r="BE27" s="136">
        <v>11</v>
      </c>
      <c r="BF27" s="136">
        <v>11</v>
      </c>
      <c r="BG27" s="137">
        <v>11</v>
      </c>
      <c r="BH27" s="229" t="s">
        <v>24</v>
      </c>
      <c r="BI27" s="136" t="s">
        <v>28</v>
      </c>
      <c r="BJ27" s="136" t="s">
        <v>28</v>
      </c>
      <c r="BK27" s="137" t="s">
        <v>82</v>
      </c>
      <c r="BL27" s="135"/>
      <c r="BM27" s="136"/>
      <c r="BN27" s="136"/>
      <c r="BO27" s="137"/>
      <c r="BP27" s="135"/>
      <c r="BQ27" s="136"/>
      <c r="BR27" s="136"/>
      <c r="BS27" s="137"/>
      <c r="BT27" s="135"/>
      <c r="BU27" s="136"/>
      <c r="BV27" s="136"/>
      <c r="BW27" s="137"/>
      <c r="BX27" s="135"/>
      <c r="BY27" s="136"/>
      <c r="BZ27" s="136"/>
      <c r="CA27" s="137"/>
      <c r="CB27" s="135"/>
      <c r="CC27" s="136"/>
      <c r="CD27" s="136"/>
      <c r="CE27" s="137"/>
      <c r="CF27" s="416"/>
      <c r="CG27" s="417"/>
      <c r="CH27" s="417"/>
      <c r="CI27" s="418"/>
      <c r="CJ27" s="430"/>
      <c r="CK27" s="431"/>
      <c r="CL27" s="431"/>
      <c r="CM27" s="432"/>
      <c r="CN27" s="436">
        <f t="shared" si="1"/>
        <v>0</v>
      </c>
      <c r="CO27" s="436"/>
      <c r="CP27" s="436"/>
      <c r="CQ27" s="436"/>
      <c r="CR27" s="436"/>
      <c r="CS27" s="436"/>
    </row>
    <row r="28" spans="1:97" customFormat="1" x14ac:dyDescent="0.35">
      <c r="A28" s="212">
        <v>1.1111111111111112E-2</v>
      </c>
      <c r="B28" s="95">
        <f t="shared" si="0"/>
        <v>0.29166666666197771</v>
      </c>
      <c r="C28" s="214" t="str">
        <f>IF(ISNA(VLOOKUP(D28,[2]listing!$A$1:$E$80,4,FALSE)),"NN",VLOOKUP(D28,[2]listing!$A$1:$E$80,4,FALSE))</f>
        <v>NN</v>
      </c>
      <c r="D28" s="245"/>
      <c r="E28" s="302">
        <v>36526.583333333336</v>
      </c>
      <c r="F28" s="298">
        <v>36526.905555555553</v>
      </c>
      <c r="G28" s="299">
        <v>4.1666666666666664E-2</v>
      </c>
      <c r="H28" s="222" t="str" cm="1">
        <f t="array" ref="H28">IF(SUMPRODUCT(--ISNUMBER(SEARCH(BOUTIQUES,D28))) &gt;0, "XC",IF(ISNUMBER(SEARCH("pool",D28)),"P",IF(ISNUMBER(SEARCH("int",D28)),"I",IF(ISNUMBER(SEARCH("HAP",$G$1))," "))))</f>
        <v xml:space="preserve"> </v>
      </c>
      <c r="I28" s="248"/>
      <c r="J28" s="249"/>
      <c r="K28" s="250"/>
      <c r="L28" s="251"/>
      <c r="M28" s="249"/>
      <c r="N28" s="249"/>
      <c r="O28" s="250"/>
      <c r="P28" s="251"/>
      <c r="Q28" s="249"/>
      <c r="R28" s="249"/>
      <c r="S28" s="250"/>
      <c r="T28" s="251"/>
      <c r="U28" s="249"/>
      <c r="V28" s="249"/>
      <c r="W28" s="250"/>
      <c r="X28" s="251"/>
      <c r="Y28" s="249"/>
      <c r="Z28" s="249"/>
      <c r="AA28" s="250"/>
      <c r="AB28" s="135"/>
      <c r="AC28" s="136"/>
      <c r="AD28" s="136"/>
      <c r="AE28" s="137" t="s">
        <v>83</v>
      </c>
      <c r="AF28" s="244" t="s">
        <v>26</v>
      </c>
      <c r="AG28" s="136" t="s">
        <v>26</v>
      </c>
      <c r="AH28" s="136" t="s">
        <v>26</v>
      </c>
      <c r="AI28" s="137" t="s">
        <v>26</v>
      </c>
      <c r="AJ28" s="135">
        <v>30</v>
      </c>
      <c r="AK28" s="136">
        <v>30</v>
      </c>
      <c r="AL28" s="136">
        <v>30</v>
      </c>
      <c r="AM28" s="137">
        <v>30</v>
      </c>
      <c r="AN28" s="135">
        <v>30</v>
      </c>
      <c r="AO28" s="136">
        <v>30</v>
      </c>
      <c r="AP28" s="136">
        <v>30</v>
      </c>
      <c r="AQ28" s="137">
        <v>30</v>
      </c>
      <c r="AR28" s="229" t="s">
        <v>25</v>
      </c>
      <c r="AS28" s="227" t="s">
        <v>25</v>
      </c>
      <c r="AT28" s="227" t="s">
        <v>25</v>
      </c>
      <c r="AU28" s="228" t="s">
        <v>26</v>
      </c>
      <c r="AV28" s="135">
        <v>20</v>
      </c>
      <c r="AW28" s="136">
        <v>20</v>
      </c>
      <c r="AX28" s="136">
        <v>20</v>
      </c>
      <c r="AY28" s="137">
        <v>20</v>
      </c>
      <c r="AZ28" s="135">
        <v>20</v>
      </c>
      <c r="BA28" s="136">
        <v>20</v>
      </c>
      <c r="BB28" s="136">
        <v>20</v>
      </c>
      <c r="BC28" s="137">
        <v>20</v>
      </c>
      <c r="BD28" s="135">
        <v>20</v>
      </c>
      <c r="BE28" s="136">
        <v>20</v>
      </c>
      <c r="BF28" s="136">
        <v>20</v>
      </c>
      <c r="BG28" s="137">
        <v>20</v>
      </c>
      <c r="BH28" s="229" t="s">
        <v>24</v>
      </c>
      <c r="BI28" s="136" t="s">
        <v>28</v>
      </c>
      <c r="BJ28" s="136" t="s">
        <v>28</v>
      </c>
      <c r="BK28" s="137" t="s">
        <v>82</v>
      </c>
      <c r="BL28" s="135"/>
      <c r="BM28" s="136"/>
      <c r="BN28" s="136"/>
      <c r="BO28" s="137"/>
      <c r="BP28" s="135"/>
      <c r="BQ28" s="136"/>
      <c r="BR28" s="136"/>
      <c r="BS28" s="137"/>
      <c r="BT28" s="245"/>
      <c r="BU28" s="136"/>
      <c r="BV28" s="136"/>
      <c r="BW28" s="252"/>
      <c r="BX28" s="135"/>
      <c r="BY28" s="136"/>
      <c r="BZ28" s="136"/>
      <c r="CA28" s="137"/>
      <c r="CB28" s="135"/>
      <c r="CC28" s="136"/>
      <c r="CD28" s="136"/>
      <c r="CE28" s="137"/>
      <c r="CF28" s="416"/>
      <c r="CG28" s="417"/>
      <c r="CH28" s="417"/>
      <c r="CI28" s="418"/>
      <c r="CJ28" s="430"/>
      <c r="CK28" s="431"/>
      <c r="CL28" s="431"/>
      <c r="CM28" s="432"/>
      <c r="CN28" s="436">
        <f t="shared" si="1"/>
        <v>0</v>
      </c>
      <c r="CO28" s="436"/>
      <c r="CP28" s="436"/>
      <c r="CQ28" s="436"/>
      <c r="CR28" s="436"/>
      <c r="CS28" s="436"/>
    </row>
    <row r="29" spans="1:97" customFormat="1" x14ac:dyDescent="0.35">
      <c r="A29" s="212">
        <v>1.1111111111111112E-2</v>
      </c>
      <c r="B29" s="95">
        <f t="shared" si="0"/>
        <v>0.29166666666925367</v>
      </c>
      <c r="C29" s="214" t="str">
        <f>IF(ISNA(VLOOKUP(D29,[2]listing!$A$1:$E$80,4,FALSE)),"NN",VLOOKUP(D29,[2]listing!$A$1:$E$80,4,FALSE))</f>
        <v>NN</v>
      </c>
      <c r="D29" s="245"/>
      <c r="E29" s="300">
        <v>36526.625</v>
      </c>
      <c r="F29" s="298">
        <v>36526.947222222225</v>
      </c>
      <c r="G29" s="299">
        <v>4.1666666666666664E-2</v>
      </c>
      <c r="H29" s="222" t="str" cm="1">
        <f t="array" ref="H29">IF(SUMPRODUCT(--ISNUMBER(SEARCH(BOUTIQUES,D29))) &gt;0, "XC",IF(ISNUMBER(SEARCH("pool",D29)),"P",IF(ISNUMBER(SEARCH("int",D29)),"I",IF(ISNUMBER(SEARCH("HAP",$G$1))," "))))</f>
        <v xml:space="preserve"> </v>
      </c>
      <c r="I29" s="243"/>
      <c r="J29" s="136"/>
      <c r="K29" s="137"/>
      <c r="L29" s="135"/>
      <c r="M29" s="136"/>
      <c r="N29" s="136"/>
      <c r="O29" s="137"/>
      <c r="P29" s="135"/>
      <c r="Q29" s="136"/>
      <c r="R29" s="136"/>
      <c r="S29" s="137"/>
      <c r="T29" s="135"/>
      <c r="U29" s="136"/>
      <c r="V29" s="136"/>
      <c r="W29" s="137"/>
      <c r="X29" s="135"/>
      <c r="Y29" s="136"/>
      <c r="Z29" s="136"/>
      <c r="AA29" s="137"/>
      <c r="AB29" s="135"/>
      <c r="AC29" s="136"/>
      <c r="AD29" s="136"/>
      <c r="AE29" s="137"/>
      <c r="AF29" s="135"/>
      <c r="AG29" s="136"/>
      <c r="AH29" s="136"/>
      <c r="AI29" s="137" t="s">
        <v>83</v>
      </c>
      <c r="AJ29" s="244" t="s">
        <v>26</v>
      </c>
      <c r="AK29" s="136" t="s">
        <v>26</v>
      </c>
      <c r="AL29" s="136" t="s">
        <v>26</v>
      </c>
      <c r="AM29" s="137" t="s">
        <v>26</v>
      </c>
      <c r="AN29" s="135" t="s">
        <v>26</v>
      </c>
      <c r="AO29" s="136" t="s">
        <v>26</v>
      </c>
      <c r="AP29" s="136" t="s">
        <v>26</v>
      </c>
      <c r="AQ29" s="137" t="s">
        <v>26</v>
      </c>
      <c r="AR29" s="229" t="s">
        <v>25</v>
      </c>
      <c r="AS29" s="227" t="s">
        <v>25</v>
      </c>
      <c r="AT29" s="227" t="s">
        <v>25</v>
      </c>
      <c r="AU29" s="228" t="s">
        <v>26</v>
      </c>
      <c r="AV29" s="229">
        <v>35</v>
      </c>
      <c r="AW29" s="227">
        <v>35</v>
      </c>
      <c r="AX29" s="227">
        <v>35</v>
      </c>
      <c r="AY29" s="228">
        <v>35</v>
      </c>
      <c r="AZ29" s="229">
        <v>35</v>
      </c>
      <c r="BA29" s="227">
        <v>35</v>
      </c>
      <c r="BB29" s="227">
        <v>35</v>
      </c>
      <c r="BC29" s="228">
        <v>35</v>
      </c>
      <c r="BD29" s="229">
        <v>35</v>
      </c>
      <c r="BE29" s="227">
        <v>35</v>
      </c>
      <c r="BF29" s="227">
        <v>35</v>
      </c>
      <c r="BG29" s="228">
        <v>35</v>
      </c>
      <c r="BH29" s="229" t="s">
        <v>24</v>
      </c>
      <c r="BI29" s="136" t="s">
        <v>28</v>
      </c>
      <c r="BJ29" s="136" t="s">
        <v>28</v>
      </c>
      <c r="BK29" s="137" t="s">
        <v>26</v>
      </c>
      <c r="BL29" s="136" t="s">
        <v>26</v>
      </c>
      <c r="BM29" s="136" t="s">
        <v>26</v>
      </c>
      <c r="BN29" s="136" t="s">
        <v>26</v>
      </c>
      <c r="BO29" s="137" t="s">
        <v>82</v>
      </c>
      <c r="BP29" s="135"/>
      <c r="BQ29" s="136"/>
      <c r="BR29" s="136"/>
      <c r="BS29" s="137"/>
      <c r="BT29" s="135"/>
      <c r="BU29" s="136"/>
      <c r="BV29" s="136"/>
      <c r="BW29" s="137"/>
      <c r="BX29" s="135"/>
      <c r="BY29" s="136"/>
      <c r="BZ29" s="136"/>
      <c r="CA29" s="137"/>
      <c r="CB29" s="135"/>
      <c r="CC29" s="136"/>
      <c r="CD29" s="136"/>
      <c r="CE29" s="137"/>
      <c r="CF29" s="416"/>
      <c r="CG29" s="417"/>
      <c r="CH29" s="417"/>
      <c r="CI29" s="418"/>
      <c r="CJ29" s="430"/>
      <c r="CK29" s="431"/>
      <c r="CL29" s="431"/>
      <c r="CM29" s="432"/>
      <c r="CN29" s="422">
        <f t="shared" si="1"/>
        <v>0</v>
      </c>
      <c r="CO29" s="423"/>
      <c r="CP29" s="423"/>
      <c r="CQ29" s="423"/>
      <c r="CR29" s="423"/>
      <c r="CS29" s="424"/>
    </row>
    <row r="30" spans="1:97" customFormat="1" ht="15.75" customHeight="1" x14ac:dyDescent="0.35">
      <c r="A30" s="212">
        <v>1.1111111111111112E-2</v>
      </c>
      <c r="B30" s="95">
        <f t="shared" si="0"/>
        <v>0.29166666666925367</v>
      </c>
      <c r="C30" s="214" t="str">
        <f>IF(ISNA(VLOOKUP(D30,[2]listing!$A$1:$E$80,4,FALSE)),"NN",VLOOKUP(D30,[2]listing!$A$1:$E$80,4,FALSE))</f>
        <v>NN</v>
      </c>
      <c r="D30" s="245"/>
      <c r="E30" s="300">
        <v>36526.625</v>
      </c>
      <c r="F30" s="298">
        <v>36526.947222222225</v>
      </c>
      <c r="G30" s="299">
        <v>4.1666666666666664E-2</v>
      </c>
      <c r="H30" s="222" t="str" cm="1">
        <f t="array" ref="H30">IF(SUMPRODUCT(--ISNUMBER(SEARCH(BOUTIQUES,D30))) &gt;0, "XC",IF(ISNUMBER(SEARCH("pool",D30)),"P",IF(ISNUMBER(SEARCH("int",D30)),"I",IF(ISNUMBER(SEARCH("HAP",$G$1))," "))))</f>
        <v xml:space="preserve"> </v>
      </c>
      <c r="I30" s="243"/>
      <c r="J30" s="136"/>
      <c r="K30" s="137"/>
      <c r="L30" s="135"/>
      <c r="M30" s="136"/>
      <c r="N30" s="136"/>
      <c r="O30" s="137"/>
      <c r="P30" s="135"/>
      <c r="Q30" s="136"/>
      <c r="R30" s="136"/>
      <c r="S30" s="137"/>
      <c r="T30" s="135"/>
      <c r="U30" s="136"/>
      <c r="V30" s="136"/>
      <c r="W30" s="137"/>
      <c r="X30" s="135"/>
      <c r="Y30" s="136"/>
      <c r="Z30" s="136"/>
      <c r="AA30" s="137"/>
      <c r="AB30" s="135"/>
      <c r="AC30" s="136"/>
      <c r="AD30" s="136"/>
      <c r="AE30" s="137"/>
      <c r="AF30" s="135"/>
      <c r="AG30" s="136"/>
      <c r="AH30" s="136"/>
      <c r="AI30" s="137" t="s">
        <v>83</v>
      </c>
      <c r="AJ30" s="244" t="s">
        <v>26</v>
      </c>
      <c r="AK30" s="136" t="s">
        <v>26</v>
      </c>
      <c r="AL30" s="136" t="s">
        <v>26</v>
      </c>
      <c r="AM30" s="137" t="s">
        <v>26</v>
      </c>
      <c r="AN30" s="135" t="s">
        <v>26</v>
      </c>
      <c r="AO30" s="136" t="s">
        <v>26</v>
      </c>
      <c r="AP30" s="136" t="s">
        <v>26</v>
      </c>
      <c r="AQ30" s="137" t="s">
        <v>26</v>
      </c>
      <c r="AR30" s="229" t="s">
        <v>25</v>
      </c>
      <c r="AS30" s="227" t="s">
        <v>25</v>
      </c>
      <c r="AT30" s="227" t="s">
        <v>25</v>
      </c>
      <c r="AU30" s="228" t="s">
        <v>26</v>
      </c>
      <c r="AV30" s="229">
        <v>23</v>
      </c>
      <c r="AW30" s="227">
        <v>23</v>
      </c>
      <c r="AX30" s="227">
        <v>23</v>
      </c>
      <c r="AY30" s="228">
        <v>23</v>
      </c>
      <c r="AZ30" s="229">
        <v>23</v>
      </c>
      <c r="BA30" s="227">
        <v>23</v>
      </c>
      <c r="BB30" s="227">
        <v>23</v>
      </c>
      <c r="BC30" s="228">
        <v>23</v>
      </c>
      <c r="BD30" s="229">
        <v>23</v>
      </c>
      <c r="BE30" s="227">
        <v>23</v>
      </c>
      <c r="BF30" s="227">
        <v>23</v>
      </c>
      <c r="BG30" s="228">
        <v>23</v>
      </c>
      <c r="BH30" s="229" t="s">
        <v>24</v>
      </c>
      <c r="BI30" s="136" t="s">
        <v>28</v>
      </c>
      <c r="BJ30" s="136" t="s">
        <v>28</v>
      </c>
      <c r="BK30" s="137" t="s">
        <v>26</v>
      </c>
      <c r="BL30" s="136" t="s">
        <v>26</v>
      </c>
      <c r="BM30" s="136" t="s">
        <v>26</v>
      </c>
      <c r="BN30" s="136" t="s">
        <v>26</v>
      </c>
      <c r="BO30" s="137" t="s">
        <v>82</v>
      </c>
      <c r="BP30" s="135"/>
      <c r="BQ30" s="136"/>
      <c r="BR30" s="136"/>
      <c r="BS30" s="137"/>
      <c r="BT30" s="135"/>
      <c r="BU30" s="136"/>
      <c r="BV30" s="136"/>
      <c r="BW30" s="137"/>
      <c r="BX30" s="135"/>
      <c r="BY30" s="136"/>
      <c r="BZ30" s="136"/>
      <c r="CA30" s="137"/>
      <c r="CB30" s="135"/>
      <c r="CC30" s="136"/>
      <c r="CD30" s="136"/>
      <c r="CE30" s="137"/>
      <c r="CF30" s="430"/>
      <c r="CG30" s="431"/>
      <c r="CH30" s="431"/>
      <c r="CI30" s="432"/>
      <c r="CJ30" s="430"/>
      <c r="CK30" s="431"/>
      <c r="CL30" s="431"/>
      <c r="CM30" s="432"/>
      <c r="CN30" s="436">
        <f t="shared" si="1"/>
        <v>0</v>
      </c>
      <c r="CO30" s="436"/>
      <c r="CP30" s="436"/>
      <c r="CQ30" s="436"/>
      <c r="CR30" s="436"/>
      <c r="CS30" s="436"/>
    </row>
    <row r="31" spans="1:97" customFormat="1" ht="15.75" customHeight="1" x14ac:dyDescent="0.35">
      <c r="A31" s="212">
        <v>1.1111111111111112E-2</v>
      </c>
      <c r="B31" s="95">
        <f t="shared" si="0"/>
        <v>0.29166666666925367</v>
      </c>
      <c r="C31" s="214" t="str">
        <f>IF(ISNA(VLOOKUP(D31,[2]listing!$A$1:$E$80,4,FALSE)),"NN",VLOOKUP(D31,[2]listing!$A$1:$E$80,4,FALSE))</f>
        <v>NN</v>
      </c>
      <c r="D31" s="245"/>
      <c r="E31" s="300">
        <v>36526.625</v>
      </c>
      <c r="F31" s="298">
        <v>36526.947222222225</v>
      </c>
      <c r="G31" s="299">
        <v>4.1666666666666664E-2</v>
      </c>
      <c r="H31" s="222" t="str" cm="1">
        <f t="array" ref="H31">IF(SUMPRODUCT(--ISNUMBER(SEARCH(BOUTIQUES,D31))) &gt;0, "XC",IF(ISNUMBER(SEARCH("pool",D31)),"P",IF(ISNUMBER(SEARCH("int",D31)),"I",IF(ISNUMBER(SEARCH("HAP",$G$1))," "))))</f>
        <v xml:space="preserve"> </v>
      </c>
      <c r="I31" s="243"/>
      <c r="J31" s="136"/>
      <c r="K31" s="137"/>
      <c r="L31" s="135"/>
      <c r="M31" s="136"/>
      <c r="N31" s="136"/>
      <c r="O31" s="137"/>
      <c r="P31" s="135"/>
      <c r="Q31" s="136"/>
      <c r="R31" s="136"/>
      <c r="S31" s="137"/>
      <c r="T31" s="135"/>
      <c r="U31" s="136"/>
      <c r="V31" s="136"/>
      <c r="W31" s="137"/>
      <c r="X31" s="135"/>
      <c r="Y31" s="136"/>
      <c r="Z31" s="136"/>
      <c r="AA31" s="137"/>
      <c r="AB31" s="135"/>
      <c r="AC31" s="136"/>
      <c r="AD31" s="136"/>
      <c r="AE31" s="137"/>
      <c r="AF31" s="135"/>
      <c r="AG31" s="136"/>
      <c r="AH31" s="136"/>
      <c r="AI31" s="137" t="s">
        <v>83</v>
      </c>
      <c r="AJ31" s="244" t="s">
        <v>26</v>
      </c>
      <c r="AK31" s="136" t="s">
        <v>26</v>
      </c>
      <c r="AL31" s="136" t="s">
        <v>26</v>
      </c>
      <c r="AM31" s="137" t="s">
        <v>26</v>
      </c>
      <c r="AN31" s="135" t="s">
        <v>26</v>
      </c>
      <c r="AO31" s="136" t="s">
        <v>26</v>
      </c>
      <c r="AP31" s="136" t="s">
        <v>26</v>
      </c>
      <c r="AQ31" s="137" t="s">
        <v>26</v>
      </c>
      <c r="AR31" s="229" t="s">
        <v>25</v>
      </c>
      <c r="AS31" s="227" t="s">
        <v>25</v>
      </c>
      <c r="AT31" s="227" t="s">
        <v>25</v>
      </c>
      <c r="AU31" s="228" t="s">
        <v>26</v>
      </c>
      <c r="AV31" s="229">
        <v>24</v>
      </c>
      <c r="AW31" s="227">
        <v>24</v>
      </c>
      <c r="AX31" s="227">
        <v>24</v>
      </c>
      <c r="AY31" s="228">
        <v>24</v>
      </c>
      <c r="AZ31" s="229">
        <v>24</v>
      </c>
      <c r="BA31" s="227">
        <v>24</v>
      </c>
      <c r="BB31" s="227">
        <v>24</v>
      </c>
      <c r="BC31" s="228">
        <v>24</v>
      </c>
      <c r="BD31" s="229">
        <v>24</v>
      </c>
      <c r="BE31" s="227">
        <v>24</v>
      </c>
      <c r="BF31" s="227">
        <v>24</v>
      </c>
      <c r="BG31" s="228">
        <v>24</v>
      </c>
      <c r="BH31" s="229" t="s">
        <v>24</v>
      </c>
      <c r="BI31" s="136" t="s">
        <v>28</v>
      </c>
      <c r="BJ31" s="136" t="s">
        <v>28</v>
      </c>
      <c r="BK31" s="137" t="s">
        <v>26</v>
      </c>
      <c r="BL31" s="136" t="s">
        <v>26</v>
      </c>
      <c r="BM31" s="136" t="s">
        <v>26</v>
      </c>
      <c r="BN31" s="136" t="s">
        <v>26</v>
      </c>
      <c r="BO31" s="137" t="s">
        <v>82</v>
      </c>
      <c r="BP31" s="135"/>
      <c r="BQ31" s="136"/>
      <c r="BR31" s="136"/>
      <c r="BS31" s="137"/>
      <c r="BT31" s="135"/>
      <c r="BU31" s="136"/>
      <c r="BV31" s="136"/>
      <c r="BW31" s="137"/>
      <c r="BX31" s="135"/>
      <c r="BY31" s="136"/>
      <c r="BZ31" s="136"/>
      <c r="CA31" s="137"/>
      <c r="CB31" s="135"/>
      <c r="CC31" s="136"/>
      <c r="CD31" s="136"/>
      <c r="CE31" s="137"/>
      <c r="CF31" s="416"/>
      <c r="CG31" s="417"/>
      <c r="CH31" s="417"/>
      <c r="CI31" s="418"/>
      <c r="CJ31" s="430"/>
      <c r="CK31" s="431"/>
      <c r="CL31" s="431"/>
      <c r="CM31" s="432"/>
      <c r="CN31" s="436">
        <f t="shared" si="1"/>
        <v>0</v>
      </c>
      <c r="CO31" s="436"/>
      <c r="CP31" s="436"/>
      <c r="CQ31" s="436"/>
      <c r="CR31" s="436"/>
      <c r="CS31" s="436"/>
    </row>
    <row r="32" spans="1:97" ht="15" customHeight="1" x14ac:dyDescent="0.35">
      <c r="A32" s="212">
        <v>1.1111111111111112E-2</v>
      </c>
      <c r="B32" s="95">
        <f t="shared" si="0"/>
        <v>0.29166666666925367</v>
      </c>
      <c r="C32" s="214" t="str">
        <f>IF(ISNA(VLOOKUP(D32,[2]listing!$A$1:$E$80,4,FALSE)),"NN",VLOOKUP(D32,[2]listing!$A$1:$E$80,4,FALSE))</f>
        <v>NN</v>
      </c>
      <c r="D32" s="245"/>
      <c r="E32" s="300">
        <v>36526.625</v>
      </c>
      <c r="F32" s="298">
        <v>36526.947222222225</v>
      </c>
      <c r="G32" s="299">
        <v>4.1666666666666664E-2</v>
      </c>
      <c r="H32" s="222" t="str" cm="1">
        <f t="array" ref="H32">IF(SUMPRODUCT(--ISNUMBER(SEARCH(BOUTIQUES,D32))) &gt;0, "XC",IF(ISNUMBER(SEARCH("pool",D32)),"P",IF(ISNUMBER(SEARCH("int",D32)),"I",IF(ISNUMBER(SEARCH("HAP",$G$1))," "))))</f>
        <v xml:space="preserve"> </v>
      </c>
      <c r="I32" s="243"/>
      <c r="J32" s="136"/>
      <c r="K32" s="137"/>
      <c r="L32" s="135"/>
      <c r="M32" s="136"/>
      <c r="N32" s="136"/>
      <c r="O32" s="137"/>
      <c r="P32" s="135"/>
      <c r="Q32" s="136"/>
      <c r="R32" s="136"/>
      <c r="S32" s="137"/>
      <c r="T32" s="135"/>
      <c r="U32" s="136"/>
      <c r="V32" s="136"/>
      <c r="W32" s="137"/>
      <c r="X32" s="135"/>
      <c r="Y32" s="136"/>
      <c r="Z32" s="136"/>
      <c r="AA32" s="137"/>
      <c r="AB32" s="135"/>
      <c r="AC32" s="136"/>
      <c r="AD32" s="136"/>
      <c r="AE32" s="137"/>
      <c r="AF32" s="135"/>
      <c r="AG32" s="136"/>
      <c r="AH32" s="136"/>
      <c r="AI32" s="137" t="s">
        <v>83</v>
      </c>
      <c r="AJ32" s="244" t="s">
        <v>26</v>
      </c>
      <c r="AK32" s="136" t="s">
        <v>26</v>
      </c>
      <c r="AL32" s="136" t="s">
        <v>26</v>
      </c>
      <c r="AM32" s="137" t="s">
        <v>26</v>
      </c>
      <c r="AN32" s="135" t="s">
        <v>26</v>
      </c>
      <c r="AO32" s="136" t="s">
        <v>26</v>
      </c>
      <c r="AP32" s="136" t="s">
        <v>26</v>
      </c>
      <c r="AQ32" s="137" t="s">
        <v>26</v>
      </c>
      <c r="AR32" s="229" t="s">
        <v>25</v>
      </c>
      <c r="AS32" s="227" t="s">
        <v>25</v>
      </c>
      <c r="AT32" s="227" t="s">
        <v>25</v>
      </c>
      <c r="AU32" s="228" t="s">
        <v>26</v>
      </c>
      <c r="AV32" s="229" t="s">
        <v>26</v>
      </c>
      <c r="AW32" s="227" t="s">
        <v>26</v>
      </c>
      <c r="AX32" s="227" t="s">
        <v>26</v>
      </c>
      <c r="AY32" s="228" t="s">
        <v>26</v>
      </c>
      <c r="AZ32" s="229" t="s">
        <v>26</v>
      </c>
      <c r="BA32" s="227" t="s">
        <v>26</v>
      </c>
      <c r="BB32" s="227" t="s">
        <v>26</v>
      </c>
      <c r="BC32" s="228" t="s">
        <v>26</v>
      </c>
      <c r="BD32" s="229" t="s">
        <v>26</v>
      </c>
      <c r="BE32" s="227" t="s">
        <v>26</v>
      </c>
      <c r="BF32" s="227" t="s">
        <v>26</v>
      </c>
      <c r="BG32" s="228" t="s">
        <v>26</v>
      </c>
      <c r="BH32" s="229" t="s">
        <v>24</v>
      </c>
      <c r="BI32" s="136" t="s">
        <v>28</v>
      </c>
      <c r="BJ32" s="136" t="s">
        <v>28</v>
      </c>
      <c r="BK32" s="137" t="s">
        <v>26</v>
      </c>
      <c r="BL32" s="136" t="s">
        <v>26</v>
      </c>
      <c r="BM32" s="136" t="s">
        <v>26</v>
      </c>
      <c r="BN32" s="136" t="s">
        <v>26</v>
      </c>
      <c r="BO32" s="137" t="s">
        <v>82</v>
      </c>
      <c r="BP32" s="135"/>
      <c r="BQ32" s="136"/>
      <c r="BR32" s="136"/>
      <c r="BS32" s="137"/>
      <c r="BT32" s="135"/>
      <c r="BU32" s="136"/>
      <c r="BV32" s="136"/>
      <c r="BW32" s="137"/>
      <c r="BX32" s="135"/>
      <c r="BY32" s="136"/>
      <c r="BZ32" s="136"/>
      <c r="CA32" s="137"/>
      <c r="CB32" s="135"/>
      <c r="CC32" s="136"/>
      <c r="CD32" s="136"/>
      <c r="CE32" s="137"/>
      <c r="CF32" s="416"/>
      <c r="CG32" s="417"/>
      <c r="CH32" s="417"/>
      <c r="CI32" s="418"/>
      <c r="CJ32" s="430"/>
      <c r="CK32" s="431"/>
      <c r="CL32" s="431"/>
      <c r="CM32" s="432"/>
      <c r="CN32" s="436">
        <f t="shared" si="1"/>
        <v>0</v>
      </c>
      <c r="CO32" s="436"/>
      <c r="CP32" s="436"/>
      <c r="CQ32" s="436"/>
      <c r="CR32" s="436"/>
      <c r="CS32" s="436"/>
    </row>
    <row r="33" spans="1:97" customFormat="1" ht="15.75" customHeight="1" x14ac:dyDescent="0.35">
      <c r="A33" s="212">
        <v>1.1111111111111112E-2</v>
      </c>
      <c r="B33" s="95">
        <f>SUM(F33-E33)-G33+A33</f>
        <v>0.29166666666925367</v>
      </c>
      <c r="C33" s="214" t="str">
        <f>IF(ISNA(VLOOKUP(D33,[2]listing!$A$1:$E$80,4,FALSE)),"NN",VLOOKUP(D33,[2]listing!$A$1:$E$80,4,FALSE))</f>
        <v>NN</v>
      </c>
      <c r="D33" s="245"/>
      <c r="E33" s="300">
        <v>36526.625</v>
      </c>
      <c r="F33" s="298">
        <v>36526.947222222225</v>
      </c>
      <c r="G33" s="299">
        <v>4.1666666666666664E-2</v>
      </c>
      <c r="H33" s="222" t="str" cm="1">
        <f t="array" ref="H33">IF(SUMPRODUCT(--ISNUMBER(SEARCH(BOUTIQUES,D33))) &gt;0, "XC",IF(ISNUMBER(SEARCH("pool",D33)),"P",IF(ISNUMBER(SEARCH("int",D33)),"I",IF(ISNUMBER(SEARCH("HAP",$G$1))," "))))</f>
        <v xml:space="preserve"> </v>
      </c>
      <c r="I33" s="243"/>
      <c r="J33" s="136"/>
      <c r="K33" s="137"/>
      <c r="L33" s="135"/>
      <c r="M33" s="136"/>
      <c r="N33" s="136"/>
      <c r="O33" s="137"/>
      <c r="P33" s="135"/>
      <c r="Q33" s="136"/>
      <c r="R33" s="136"/>
      <c r="S33" s="137"/>
      <c r="T33" s="135"/>
      <c r="U33" s="136"/>
      <c r="V33" s="136"/>
      <c r="W33" s="137"/>
      <c r="X33" s="135"/>
      <c r="Y33" s="136"/>
      <c r="Z33" s="136"/>
      <c r="AA33" s="137"/>
      <c r="AB33" s="135"/>
      <c r="AC33" s="136"/>
      <c r="AD33" s="136"/>
      <c r="AE33" s="137"/>
      <c r="AF33" s="135"/>
      <c r="AG33" s="136"/>
      <c r="AH33" s="136"/>
      <c r="AI33" s="137" t="s">
        <v>83</v>
      </c>
      <c r="AJ33" s="244" t="s">
        <v>26</v>
      </c>
      <c r="AK33" s="136" t="s">
        <v>26</v>
      </c>
      <c r="AL33" s="136" t="s">
        <v>26</v>
      </c>
      <c r="AM33" s="137" t="s">
        <v>26</v>
      </c>
      <c r="AN33" s="135" t="s">
        <v>26</v>
      </c>
      <c r="AO33" s="136" t="s">
        <v>26</v>
      </c>
      <c r="AP33" s="136" t="s">
        <v>26</v>
      </c>
      <c r="AQ33" s="137" t="s">
        <v>26</v>
      </c>
      <c r="AR33" s="229" t="s">
        <v>25</v>
      </c>
      <c r="AS33" s="227" t="s">
        <v>25</v>
      </c>
      <c r="AT33" s="227" t="s">
        <v>25</v>
      </c>
      <c r="AU33" s="228" t="s">
        <v>26</v>
      </c>
      <c r="AV33" s="136" t="s">
        <v>26</v>
      </c>
      <c r="AW33" s="136" t="s">
        <v>26</v>
      </c>
      <c r="AX33" s="136" t="s">
        <v>26</v>
      </c>
      <c r="AY33" s="137" t="s">
        <v>26</v>
      </c>
      <c r="AZ33" s="136" t="s">
        <v>26</v>
      </c>
      <c r="BA33" s="136" t="s">
        <v>26</v>
      </c>
      <c r="BB33" s="136" t="s">
        <v>26</v>
      </c>
      <c r="BC33" s="137" t="s">
        <v>26</v>
      </c>
      <c r="BD33" s="135" t="s">
        <v>26</v>
      </c>
      <c r="BE33" s="136" t="s">
        <v>26</v>
      </c>
      <c r="BF33" s="136" t="s">
        <v>26</v>
      </c>
      <c r="BG33" s="137" t="s">
        <v>26</v>
      </c>
      <c r="BH33" s="229" t="s">
        <v>24</v>
      </c>
      <c r="BI33" s="136" t="s">
        <v>28</v>
      </c>
      <c r="BJ33" s="136" t="s">
        <v>28</v>
      </c>
      <c r="BK33" s="137" t="s">
        <v>26</v>
      </c>
      <c r="BL33" s="136" t="s">
        <v>26</v>
      </c>
      <c r="BM33" s="136" t="s">
        <v>26</v>
      </c>
      <c r="BN33" s="136" t="s">
        <v>26</v>
      </c>
      <c r="BO33" s="137" t="s">
        <v>82</v>
      </c>
      <c r="BP33" s="135"/>
      <c r="BQ33" s="136"/>
      <c r="BR33" s="136"/>
      <c r="BS33" s="137"/>
      <c r="BT33" s="135"/>
      <c r="BU33" s="136"/>
      <c r="BV33" s="136"/>
      <c r="BW33" s="137"/>
      <c r="BX33" s="135"/>
      <c r="BY33" s="136"/>
      <c r="BZ33" s="136"/>
      <c r="CA33" s="137"/>
      <c r="CB33" s="135"/>
      <c r="CC33" s="136"/>
      <c r="CD33" s="136"/>
      <c r="CE33" s="137"/>
      <c r="CF33" s="416"/>
      <c r="CG33" s="417"/>
      <c r="CH33" s="417"/>
      <c r="CI33" s="418"/>
      <c r="CJ33" s="430"/>
      <c r="CK33" s="431"/>
      <c r="CL33" s="431"/>
      <c r="CM33" s="432"/>
      <c r="CN33" s="436">
        <f>D33</f>
        <v>0</v>
      </c>
      <c r="CO33" s="436"/>
      <c r="CP33" s="436"/>
      <c r="CQ33" s="436"/>
      <c r="CR33" s="436"/>
      <c r="CS33" s="436"/>
    </row>
    <row r="34" spans="1:97" customFormat="1" ht="15.75" customHeight="1" x14ac:dyDescent="0.35">
      <c r="A34" s="212">
        <v>1.1111111111111112E-2</v>
      </c>
      <c r="B34" s="95">
        <f>SUM(F34-E34)-G34+A34</f>
        <v>0.29166666666925367</v>
      </c>
      <c r="C34" s="214" t="str">
        <f>IF(ISNA(VLOOKUP(D34,[2]listing!$A$1:$E$80,4,FALSE)),"NN",VLOOKUP(D34,[2]listing!$A$1:$E$80,4,FALSE))</f>
        <v>NN</v>
      </c>
      <c r="D34" s="245"/>
      <c r="E34" s="300">
        <v>36526.625</v>
      </c>
      <c r="F34" s="298">
        <v>36526.947222222225</v>
      </c>
      <c r="G34" s="299">
        <v>4.1666666666666664E-2</v>
      </c>
      <c r="H34" s="222" t="str" cm="1">
        <f t="array" ref="H34">IF(SUMPRODUCT(--ISNUMBER(SEARCH(BOUTIQUES,D34))) &gt;0, "XC",IF(ISNUMBER(SEARCH("pool",D34)),"P",IF(ISNUMBER(SEARCH("int",D34)),"I",IF(ISNUMBER(SEARCH("HAP",$G$1))," "))))</f>
        <v xml:space="preserve"> </v>
      </c>
      <c r="I34" s="243"/>
      <c r="J34" s="136"/>
      <c r="K34" s="137"/>
      <c r="L34" s="135"/>
      <c r="M34" s="136"/>
      <c r="N34" s="136"/>
      <c r="O34" s="137"/>
      <c r="P34" s="135"/>
      <c r="Q34" s="136"/>
      <c r="R34" s="136"/>
      <c r="S34" s="137"/>
      <c r="T34" s="135"/>
      <c r="U34" s="136"/>
      <c r="V34" s="136"/>
      <c r="W34" s="137"/>
      <c r="X34" s="135"/>
      <c r="Y34" s="136"/>
      <c r="Z34" s="136"/>
      <c r="AA34" s="137"/>
      <c r="AB34" s="135"/>
      <c r="AC34" s="136"/>
      <c r="AD34" s="136"/>
      <c r="AE34" s="137"/>
      <c r="AF34" s="135"/>
      <c r="AG34" s="136"/>
      <c r="AH34" s="136"/>
      <c r="AI34" s="137" t="s">
        <v>83</v>
      </c>
      <c r="AJ34" s="244" t="s">
        <v>26</v>
      </c>
      <c r="AK34" s="136" t="s">
        <v>26</v>
      </c>
      <c r="AL34" s="136" t="s">
        <v>26</v>
      </c>
      <c r="AM34" s="137" t="s">
        <v>26</v>
      </c>
      <c r="AN34" s="135" t="s">
        <v>26</v>
      </c>
      <c r="AO34" s="136" t="s">
        <v>26</v>
      </c>
      <c r="AP34" s="136" t="s">
        <v>26</v>
      </c>
      <c r="AQ34" s="137" t="s">
        <v>26</v>
      </c>
      <c r="AR34" s="229" t="s">
        <v>25</v>
      </c>
      <c r="AS34" s="227" t="s">
        <v>25</v>
      </c>
      <c r="AT34" s="227" t="s">
        <v>25</v>
      </c>
      <c r="AU34" s="228" t="s">
        <v>26</v>
      </c>
      <c r="AV34" s="136" t="s">
        <v>26</v>
      </c>
      <c r="AW34" s="136" t="s">
        <v>26</v>
      </c>
      <c r="AX34" s="136" t="s">
        <v>26</v>
      </c>
      <c r="AY34" s="137" t="s">
        <v>26</v>
      </c>
      <c r="AZ34" s="136" t="s">
        <v>26</v>
      </c>
      <c r="BA34" s="136" t="s">
        <v>26</v>
      </c>
      <c r="BB34" s="136" t="s">
        <v>26</v>
      </c>
      <c r="BC34" s="137" t="s">
        <v>26</v>
      </c>
      <c r="BD34" s="135" t="s">
        <v>26</v>
      </c>
      <c r="BE34" s="136" t="s">
        <v>26</v>
      </c>
      <c r="BF34" s="136" t="s">
        <v>26</v>
      </c>
      <c r="BG34" s="137" t="s">
        <v>26</v>
      </c>
      <c r="BH34" s="229" t="s">
        <v>24</v>
      </c>
      <c r="BI34" s="136" t="s">
        <v>28</v>
      </c>
      <c r="BJ34" s="136" t="s">
        <v>28</v>
      </c>
      <c r="BK34" s="137" t="s">
        <v>26</v>
      </c>
      <c r="BL34" s="136" t="s">
        <v>26</v>
      </c>
      <c r="BM34" s="136" t="s">
        <v>26</v>
      </c>
      <c r="BN34" s="136" t="s">
        <v>26</v>
      </c>
      <c r="BO34" s="137" t="s">
        <v>82</v>
      </c>
      <c r="BP34" s="135"/>
      <c r="BQ34" s="136"/>
      <c r="BR34" s="136"/>
      <c r="BS34" s="137"/>
      <c r="BT34" s="135"/>
      <c r="BU34" s="136"/>
      <c r="BV34" s="136"/>
      <c r="BW34" s="137"/>
      <c r="BX34" s="135"/>
      <c r="BY34" s="136"/>
      <c r="BZ34" s="136"/>
      <c r="CA34" s="137"/>
      <c r="CB34" s="135"/>
      <c r="CC34" s="136"/>
      <c r="CD34" s="136"/>
      <c r="CE34" s="137"/>
      <c r="CF34" s="416"/>
      <c r="CG34" s="417"/>
      <c r="CH34" s="417"/>
      <c r="CI34" s="418"/>
      <c r="CJ34" s="430"/>
      <c r="CK34" s="431"/>
      <c r="CL34" s="431"/>
      <c r="CM34" s="432"/>
      <c r="CN34" s="436">
        <f>D34</f>
        <v>0</v>
      </c>
      <c r="CO34" s="436"/>
      <c r="CP34" s="436"/>
      <c r="CQ34" s="436"/>
      <c r="CR34" s="436"/>
      <c r="CS34" s="436"/>
    </row>
    <row r="35" spans="1:97" customFormat="1" ht="15.75" customHeight="1" x14ac:dyDescent="0.35">
      <c r="A35" s="212">
        <v>1.1111111111111112E-2</v>
      </c>
      <c r="B35" s="95">
        <f t="shared" ref="B35:B60" si="2">SUM(F35-E35)-G35+A35</f>
        <v>0.29166666666925367</v>
      </c>
      <c r="C35" s="214" t="str">
        <f>IF(ISNA(VLOOKUP(D35,[2]listing!$A$1:$E$80,4,FALSE)),"NN",VLOOKUP(D35,[2]listing!$A$1:$E$80,4,FALSE))</f>
        <v>NN</v>
      </c>
      <c r="D35" s="245"/>
      <c r="E35" s="300">
        <v>36526.625</v>
      </c>
      <c r="F35" s="298">
        <v>36526.947222222225</v>
      </c>
      <c r="G35" s="299">
        <v>4.1666666666666664E-2</v>
      </c>
      <c r="H35" s="222" t="str" cm="1">
        <f t="array" ref="H35">IF(SUMPRODUCT(--ISNUMBER(SEARCH(BOUTIQUES,D35))) &gt;0, "XC",IF(ISNUMBER(SEARCH("pool",D35)),"P",IF(ISNUMBER(SEARCH("int",D35)),"I",IF(ISNUMBER(SEARCH("HAP",$G$1))," "))))</f>
        <v xml:space="preserve"> </v>
      </c>
      <c r="I35" s="243"/>
      <c r="J35" s="136"/>
      <c r="K35" s="137"/>
      <c r="L35" s="135"/>
      <c r="M35" s="136"/>
      <c r="N35" s="136"/>
      <c r="O35" s="137"/>
      <c r="P35" s="135"/>
      <c r="Q35" s="136"/>
      <c r="R35" s="136"/>
      <c r="S35" s="137"/>
      <c r="T35" s="135"/>
      <c r="U35" s="136"/>
      <c r="V35" s="136"/>
      <c r="W35" s="137"/>
      <c r="X35" s="135"/>
      <c r="Y35" s="136"/>
      <c r="Z35" s="136"/>
      <c r="AA35" s="137"/>
      <c r="AB35" s="135"/>
      <c r="AC35" s="136"/>
      <c r="AD35" s="136"/>
      <c r="AE35" s="137"/>
      <c r="AF35" s="135"/>
      <c r="AG35" s="136"/>
      <c r="AH35" s="136"/>
      <c r="AI35" s="137" t="s">
        <v>83</v>
      </c>
      <c r="AJ35" s="244" t="s">
        <v>26</v>
      </c>
      <c r="AK35" s="136" t="s">
        <v>26</v>
      </c>
      <c r="AL35" s="136" t="s">
        <v>26</v>
      </c>
      <c r="AM35" s="137" t="s">
        <v>26</v>
      </c>
      <c r="AN35" s="135" t="s">
        <v>26</v>
      </c>
      <c r="AO35" s="136" t="s">
        <v>26</v>
      </c>
      <c r="AP35" s="136" t="s">
        <v>26</v>
      </c>
      <c r="AQ35" s="137" t="s">
        <v>26</v>
      </c>
      <c r="AR35" s="229" t="s">
        <v>25</v>
      </c>
      <c r="AS35" s="227" t="s">
        <v>25</v>
      </c>
      <c r="AT35" s="227" t="s">
        <v>25</v>
      </c>
      <c r="AU35" s="228" t="s">
        <v>26</v>
      </c>
      <c r="AV35" s="136" t="s">
        <v>26</v>
      </c>
      <c r="AW35" s="136" t="s">
        <v>26</v>
      </c>
      <c r="AX35" s="136" t="s">
        <v>26</v>
      </c>
      <c r="AY35" s="137" t="s">
        <v>26</v>
      </c>
      <c r="AZ35" s="136" t="s">
        <v>26</v>
      </c>
      <c r="BA35" s="136" t="s">
        <v>26</v>
      </c>
      <c r="BB35" s="136" t="s">
        <v>26</v>
      </c>
      <c r="BC35" s="137" t="s">
        <v>26</v>
      </c>
      <c r="BD35" s="135" t="s">
        <v>26</v>
      </c>
      <c r="BE35" s="136" t="s">
        <v>26</v>
      </c>
      <c r="BF35" s="136" t="s">
        <v>26</v>
      </c>
      <c r="BG35" s="137" t="s">
        <v>26</v>
      </c>
      <c r="BH35" s="229" t="s">
        <v>24</v>
      </c>
      <c r="BI35" s="136" t="s">
        <v>28</v>
      </c>
      <c r="BJ35" s="136" t="s">
        <v>28</v>
      </c>
      <c r="BK35" s="137" t="s">
        <v>26</v>
      </c>
      <c r="BL35" s="136" t="s">
        <v>26</v>
      </c>
      <c r="BM35" s="136" t="s">
        <v>26</v>
      </c>
      <c r="BN35" s="136" t="s">
        <v>26</v>
      </c>
      <c r="BO35" s="137" t="s">
        <v>82</v>
      </c>
      <c r="BP35" s="135"/>
      <c r="BQ35" s="136"/>
      <c r="BR35" s="136"/>
      <c r="BS35" s="137"/>
      <c r="BT35" s="135"/>
      <c r="BU35" s="136"/>
      <c r="BV35" s="136"/>
      <c r="BW35" s="137"/>
      <c r="BX35" s="135"/>
      <c r="BY35" s="136"/>
      <c r="BZ35" s="136"/>
      <c r="CA35" s="137"/>
      <c r="CB35" s="135"/>
      <c r="CC35" s="136"/>
      <c r="CD35" s="136"/>
      <c r="CE35" s="137"/>
      <c r="CF35" s="416"/>
      <c r="CG35" s="417"/>
      <c r="CH35" s="417"/>
      <c r="CI35" s="418"/>
      <c r="CJ35" s="430"/>
      <c r="CK35" s="431"/>
      <c r="CL35" s="431"/>
      <c r="CM35" s="432"/>
      <c r="CN35" s="436">
        <f t="shared" ref="CN35:CN60" si="3">D35</f>
        <v>0</v>
      </c>
      <c r="CO35" s="436"/>
      <c r="CP35" s="436"/>
      <c r="CQ35" s="436"/>
      <c r="CR35" s="436"/>
      <c r="CS35" s="436"/>
    </row>
    <row r="36" spans="1:97" customFormat="1" ht="15.75" customHeight="1" x14ac:dyDescent="0.35">
      <c r="A36" s="212">
        <v>1.1111111111111112E-2</v>
      </c>
      <c r="B36" s="95">
        <f t="shared" si="2"/>
        <v>0.29166666666925367</v>
      </c>
      <c r="C36" s="214" t="str">
        <f>IF(ISNA(VLOOKUP(D36,[2]listing!$A$1:$E$80,4,FALSE)),"NN",VLOOKUP(D36,[2]listing!$A$1:$E$80,4,FALSE))</f>
        <v>NN</v>
      </c>
      <c r="D36" s="245"/>
      <c r="E36" s="300">
        <v>36526.625</v>
      </c>
      <c r="F36" s="298">
        <v>36526.947222222225</v>
      </c>
      <c r="G36" s="299">
        <v>4.1666666666666664E-2</v>
      </c>
      <c r="H36" s="222" t="str" cm="1">
        <f t="array" ref="H36">IF(SUMPRODUCT(--ISNUMBER(SEARCH(BOUTIQUES,D36))) &gt;0, "XC",IF(ISNUMBER(SEARCH("pool",D36)),"P",IF(ISNUMBER(SEARCH("int",D36)),"I",IF(ISNUMBER(SEARCH("HAP",$G$1))," "))))</f>
        <v xml:space="preserve"> </v>
      </c>
      <c r="I36" s="243"/>
      <c r="J36" s="136"/>
      <c r="K36" s="137"/>
      <c r="L36" s="135"/>
      <c r="M36" s="136"/>
      <c r="N36" s="136"/>
      <c r="O36" s="137"/>
      <c r="P36" s="135"/>
      <c r="Q36" s="136"/>
      <c r="R36" s="136"/>
      <c r="S36" s="137"/>
      <c r="T36" s="135"/>
      <c r="U36" s="136"/>
      <c r="V36" s="136"/>
      <c r="W36" s="137"/>
      <c r="X36" s="135"/>
      <c r="Y36" s="136"/>
      <c r="Z36" s="136"/>
      <c r="AA36" s="137"/>
      <c r="AB36" s="135"/>
      <c r="AC36" s="136"/>
      <c r="AD36" s="136"/>
      <c r="AE36" s="137"/>
      <c r="AF36" s="135"/>
      <c r="AG36" s="136"/>
      <c r="AH36" s="136"/>
      <c r="AI36" s="137" t="s">
        <v>83</v>
      </c>
      <c r="AJ36" s="244" t="s">
        <v>26</v>
      </c>
      <c r="AK36" s="136" t="s">
        <v>26</v>
      </c>
      <c r="AL36" s="136" t="s">
        <v>26</v>
      </c>
      <c r="AM36" s="137" t="s">
        <v>26</v>
      </c>
      <c r="AN36" s="135" t="s">
        <v>26</v>
      </c>
      <c r="AO36" s="136" t="s">
        <v>26</v>
      </c>
      <c r="AP36" s="136" t="s">
        <v>26</v>
      </c>
      <c r="AQ36" s="137" t="s">
        <v>26</v>
      </c>
      <c r="AR36" s="229" t="s">
        <v>25</v>
      </c>
      <c r="AS36" s="227" t="s">
        <v>25</v>
      </c>
      <c r="AT36" s="227" t="s">
        <v>25</v>
      </c>
      <c r="AU36" s="228" t="s">
        <v>26</v>
      </c>
      <c r="AV36" s="136" t="s">
        <v>26</v>
      </c>
      <c r="AW36" s="136" t="s">
        <v>26</v>
      </c>
      <c r="AX36" s="136" t="s">
        <v>26</v>
      </c>
      <c r="AY36" s="137" t="s">
        <v>26</v>
      </c>
      <c r="AZ36" s="136" t="s">
        <v>26</v>
      </c>
      <c r="BA36" s="136" t="s">
        <v>26</v>
      </c>
      <c r="BB36" s="136" t="s">
        <v>26</v>
      </c>
      <c r="BC36" s="137" t="s">
        <v>26</v>
      </c>
      <c r="BD36" s="135" t="s">
        <v>26</v>
      </c>
      <c r="BE36" s="136" t="s">
        <v>26</v>
      </c>
      <c r="BF36" s="136" t="s">
        <v>26</v>
      </c>
      <c r="BG36" s="137" t="s">
        <v>26</v>
      </c>
      <c r="BH36" s="229" t="s">
        <v>24</v>
      </c>
      <c r="BI36" s="136" t="s">
        <v>28</v>
      </c>
      <c r="BJ36" s="136" t="s">
        <v>28</v>
      </c>
      <c r="BK36" s="137" t="s">
        <v>26</v>
      </c>
      <c r="BL36" s="136" t="s">
        <v>26</v>
      </c>
      <c r="BM36" s="136" t="s">
        <v>26</v>
      </c>
      <c r="BN36" s="136" t="s">
        <v>26</v>
      </c>
      <c r="BO36" s="137" t="s">
        <v>82</v>
      </c>
      <c r="BP36" s="135"/>
      <c r="BQ36" s="136"/>
      <c r="BR36" s="136"/>
      <c r="BS36" s="137"/>
      <c r="BT36" s="135"/>
      <c r="BU36" s="136"/>
      <c r="BV36" s="136"/>
      <c r="BW36" s="137"/>
      <c r="BX36" s="135"/>
      <c r="BY36" s="136"/>
      <c r="BZ36" s="136"/>
      <c r="CA36" s="137"/>
      <c r="CB36" s="135"/>
      <c r="CC36" s="136"/>
      <c r="CD36" s="136"/>
      <c r="CE36" s="137"/>
      <c r="CF36" s="416"/>
      <c r="CG36" s="417"/>
      <c r="CH36" s="417"/>
      <c r="CI36" s="418"/>
      <c r="CJ36" s="430"/>
      <c r="CK36" s="431"/>
      <c r="CL36" s="431"/>
      <c r="CM36" s="432"/>
      <c r="CN36" s="436">
        <f t="shared" si="3"/>
        <v>0</v>
      </c>
      <c r="CO36" s="436"/>
      <c r="CP36" s="436"/>
      <c r="CQ36" s="436"/>
      <c r="CR36" s="436"/>
      <c r="CS36" s="436"/>
    </row>
    <row r="37" spans="1:97" customFormat="1" ht="15.75" customHeight="1" x14ac:dyDescent="0.35">
      <c r="A37" s="212">
        <v>1.1111111111111112E-2</v>
      </c>
      <c r="B37" s="95">
        <f t="shared" si="2"/>
        <v>0.29166666666925367</v>
      </c>
      <c r="C37" s="214" t="str">
        <f>IF(ISNA(VLOOKUP(D37,[2]listing!$A$1:$E$80,4,FALSE)),"NN",VLOOKUP(D37,[2]listing!$A$1:$E$80,4,FALSE))</f>
        <v>NN</v>
      </c>
      <c r="D37" s="245"/>
      <c r="E37" s="300">
        <v>36526.625</v>
      </c>
      <c r="F37" s="298">
        <v>36526.947222222225</v>
      </c>
      <c r="G37" s="299">
        <v>4.1666666666666664E-2</v>
      </c>
      <c r="H37" s="222" t="str" cm="1">
        <f t="array" ref="H37">IF(SUMPRODUCT(--ISNUMBER(SEARCH(BOUTIQUES,D37))) &gt;0, "XC",IF(ISNUMBER(SEARCH("pool",D37)),"P",IF(ISNUMBER(SEARCH("int",D37)),"I",IF(ISNUMBER(SEARCH("HAP",$G$1))," "))))</f>
        <v xml:space="preserve"> </v>
      </c>
      <c r="I37" s="243"/>
      <c r="J37" s="136"/>
      <c r="K37" s="137"/>
      <c r="L37" s="135"/>
      <c r="M37" s="136"/>
      <c r="N37" s="136"/>
      <c r="O37" s="137"/>
      <c r="P37" s="135"/>
      <c r="Q37" s="136"/>
      <c r="R37" s="136"/>
      <c r="S37" s="137"/>
      <c r="T37" s="135"/>
      <c r="U37" s="136"/>
      <c r="V37" s="136"/>
      <c r="W37" s="137"/>
      <c r="X37" s="135"/>
      <c r="Y37" s="136"/>
      <c r="Z37" s="136"/>
      <c r="AA37" s="137"/>
      <c r="AB37" s="135"/>
      <c r="AC37" s="136"/>
      <c r="AD37" s="136"/>
      <c r="AE37" s="137"/>
      <c r="AF37" s="135"/>
      <c r="AG37" s="136"/>
      <c r="AH37" s="136"/>
      <c r="AI37" s="137" t="s">
        <v>83</v>
      </c>
      <c r="AJ37" s="244" t="s">
        <v>26</v>
      </c>
      <c r="AK37" s="136" t="s">
        <v>26</v>
      </c>
      <c r="AL37" s="136" t="s">
        <v>26</v>
      </c>
      <c r="AM37" s="137" t="s">
        <v>26</v>
      </c>
      <c r="AN37" s="135" t="s">
        <v>26</v>
      </c>
      <c r="AO37" s="136" t="s">
        <v>26</v>
      </c>
      <c r="AP37" s="136" t="s">
        <v>26</v>
      </c>
      <c r="AQ37" s="137" t="s">
        <v>26</v>
      </c>
      <c r="AR37" s="229" t="s">
        <v>25</v>
      </c>
      <c r="AS37" s="227" t="s">
        <v>25</v>
      </c>
      <c r="AT37" s="227" t="s">
        <v>25</v>
      </c>
      <c r="AU37" s="228" t="s">
        <v>26</v>
      </c>
      <c r="AV37" s="136" t="s">
        <v>26</v>
      </c>
      <c r="AW37" s="136" t="s">
        <v>26</v>
      </c>
      <c r="AX37" s="136" t="s">
        <v>26</v>
      </c>
      <c r="AY37" s="137" t="s">
        <v>26</v>
      </c>
      <c r="AZ37" s="136" t="s">
        <v>26</v>
      </c>
      <c r="BA37" s="136" t="s">
        <v>26</v>
      </c>
      <c r="BB37" s="136" t="s">
        <v>26</v>
      </c>
      <c r="BC37" s="137" t="s">
        <v>26</v>
      </c>
      <c r="BD37" s="135" t="s">
        <v>26</v>
      </c>
      <c r="BE37" s="136" t="s">
        <v>26</v>
      </c>
      <c r="BF37" s="136" t="s">
        <v>26</v>
      </c>
      <c r="BG37" s="137" t="s">
        <v>26</v>
      </c>
      <c r="BH37" s="229" t="s">
        <v>24</v>
      </c>
      <c r="BI37" s="136" t="s">
        <v>28</v>
      </c>
      <c r="BJ37" s="136" t="s">
        <v>28</v>
      </c>
      <c r="BK37" s="137" t="s">
        <v>26</v>
      </c>
      <c r="BL37" s="136" t="s">
        <v>26</v>
      </c>
      <c r="BM37" s="136" t="s">
        <v>26</v>
      </c>
      <c r="BN37" s="136" t="s">
        <v>26</v>
      </c>
      <c r="BO37" s="137" t="s">
        <v>82</v>
      </c>
      <c r="BP37" s="135"/>
      <c r="BQ37" s="136"/>
      <c r="BR37" s="136"/>
      <c r="BS37" s="137"/>
      <c r="BT37" s="135"/>
      <c r="BU37" s="136"/>
      <c r="BV37" s="136"/>
      <c r="BW37" s="137"/>
      <c r="BX37" s="135"/>
      <c r="BY37" s="136"/>
      <c r="BZ37" s="136"/>
      <c r="CA37" s="137"/>
      <c r="CB37" s="135"/>
      <c r="CC37" s="136"/>
      <c r="CD37" s="136"/>
      <c r="CE37" s="137"/>
      <c r="CF37" s="416"/>
      <c r="CG37" s="417"/>
      <c r="CH37" s="417"/>
      <c r="CI37" s="418"/>
      <c r="CJ37" s="430"/>
      <c r="CK37" s="431"/>
      <c r="CL37" s="431"/>
      <c r="CM37" s="432"/>
      <c r="CN37" s="436">
        <f t="shared" si="3"/>
        <v>0</v>
      </c>
      <c r="CO37" s="436"/>
      <c r="CP37" s="436"/>
      <c r="CQ37" s="436"/>
      <c r="CR37" s="436"/>
      <c r="CS37" s="436"/>
    </row>
    <row r="38" spans="1:97" customFormat="1" ht="15.75" customHeight="1" x14ac:dyDescent="0.35">
      <c r="A38" s="212">
        <v>1.1111111111111112E-2</v>
      </c>
      <c r="B38" s="95">
        <f t="shared" si="2"/>
        <v>0.29166666666925367</v>
      </c>
      <c r="C38" s="214" t="str">
        <f>IF(ISNA(VLOOKUP(D38,[2]listing!$A$1:$E$80,4,FALSE)),"NN",VLOOKUP(D38,[2]listing!$A$1:$E$80,4,FALSE))</f>
        <v>NN</v>
      </c>
      <c r="D38" s="245"/>
      <c r="E38" s="300">
        <v>36526.625</v>
      </c>
      <c r="F38" s="298">
        <v>36526.947222222225</v>
      </c>
      <c r="G38" s="299">
        <v>4.1666666666666664E-2</v>
      </c>
      <c r="H38" s="222" t="str" cm="1">
        <f t="array" ref="H38">IF(SUMPRODUCT(--ISNUMBER(SEARCH(BOUTIQUES,D38))) &gt;0, "XC",IF(ISNUMBER(SEARCH("pool",D38)),"P",IF(ISNUMBER(SEARCH("int",D38)),"I",IF(ISNUMBER(SEARCH("HAP",$G$1))," "))))</f>
        <v xml:space="preserve"> </v>
      </c>
      <c r="I38" s="243"/>
      <c r="J38" s="136"/>
      <c r="K38" s="137"/>
      <c r="L38" s="135"/>
      <c r="M38" s="136"/>
      <c r="N38" s="136"/>
      <c r="O38" s="137"/>
      <c r="P38" s="135"/>
      <c r="Q38" s="136"/>
      <c r="R38" s="136"/>
      <c r="S38" s="137"/>
      <c r="T38" s="135"/>
      <c r="U38" s="136"/>
      <c r="V38" s="136"/>
      <c r="W38" s="137"/>
      <c r="X38" s="135"/>
      <c r="Y38" s="136"/>
      <c r="Z38" s="136"/>
      <c r="AA38" s="137"/>
      <c r="AB38" s="135"/>
      <c r="AC38" s="136"/>
      <c r="AD38" s="136"/>
      <c r="AE38" s="137"/>
      <c r="AF38" s="135"/>
      <c r="AG38" s="136"/>
      <c r="AH38" s="136"/>
      <c r="AI38" s="137" t="s">
        <v>83</v>
      </c>
      <c r="AJ38" s="244" t="s">
        <v>26</v>
      </c>
      <c r="AK38" s="136" t="s">
        <v>26</v>
      </c>
      <c r="AL38" s="136" t="s">
        <v>26</v>
      </c>
      <c r="AM38" s="137" t="s">
        <v>26</v>
      </c>
      <c r="AN38" s="135" t="s">
        <v>26</v>
      </c>
      <c r="AO38" s="136" t="s">
        <v>26</v>
      </c>
      <c r="AP38" s="136" t="s">
        <v>26</v>
      </c>
      <c r="AQ38" s="137" t="s">
        <v>26</v>
      </c>
      <c r="AR38" s="135" t="s">
        <v>26</v>
      </c>
      <c r="AS38" s="136" t="s">
        <v>26</v>
      </c>
      <c r="AT38" s="136" t="s">
        <v>26</v>
      </c>
      <c r="AU38" s="137" t="s">
        <v>26</v>
      </c>
      <c r="AV38" s="135" t="s">
        <v>25</v>
      </c>
      <c r="AW38" s="136" t="s">
        <v>25</v>
      </c>
      <c r="AX38" s="136" t="s">
        <v>25</v>
      </c>
      <c r="AY38" s="137" t="s">
        <v>26</v>
      </c>
      <c r="AZ38" s="136" t="s">
        <v>26</v>
      </c>
      <c r="BA38" s="136" t="s">
        <v>26</v>
      </c>
      <c r="BB38" s="136" t="s">
        <v>26</v>
      </c>
      <c r="BC38" s="137" t="s">
        <v>26</v>
      </c>
      <c r="BD38" s="135" t="s">
        <v>26</v>
      </c>
      <c r="BE38" s="136" t="s">
        <v>26</v>
      </c>
      <c r="BF38" s="136" t="s">
        <v>26</v>
      </c>
      <c r="BG38" s="137" t="s">
        <v>26</v>
      </c>
      <c r="BH38" s="229" t="s">
        <v>24</v>
      </c>
      <c r="BI38" s="136" t="s">
        <v>28</v>
      </c>
      <c r="BJ38" s="136" t="s">
        <v>28</v>
      </c>
      <c r="BK38" s="137" t="s">
        <v>26</v>
      </c>
      <c r="BL38" s="136" t="s">
        <v>26</v>
      </c>
      <c r="BM38" s="136" t="s">
        <v>26</v>
      </c>
      <c r="BN38" s="136" t="s">
        <v>26</v>
      </c>
      <c r="BO38" s="137" t="s">
        <v>82</v>
      </c>
      <c r="BP38" s="135"/>
      <c r="BQ38" s="136"/>
      <c r="BR38" s="136"/>
      <c r="BS38" s="137"/>
      <c r="BT38" s="135"/>
      <c r="BU38" s="136"/>
      <c r="BV38" s="136"/>
      <c r="BW38" s="137"/>
      <c r="BX38" s="135"/>
      <c r="BY38" s="136"/>
      <c r="BZ38" s="136"/>
      <c r="CA38" s="137"/>
      <c r="CB38" s="135"/>
      <c r="CC38" s="136"/>
      <c r="CD38" s="136"/>
      <c r="CE38" s="137"/>
      <c r="CF38" s="435"/>
      <c r="CG38" s="435"/>
      <c r="CH38" s="435"/>
      <c r="CI38" s="435"/>
      <c r="CJ38" s="435"/>
      <c r="CK38" s="435"/>
      <c r="CL38" s="435"/>
      <c r="CM38" s="435"/>
      <c r="CN38" s="436">
        <f t="shared" si="3"/>
        <v>0</v>
      </c>
      <c r="CO38" s="436"/>
      <c r="CP38" s="436"/>
      <c r="CQ38" s="436"/>
      <c r="CR38" s="436"/>
      <c r="CS38" s="436"/>
    </row>
    <row r="39" spans="1:97" customFormat="1" ht="15.75" customHeight="1" x14ac:dyDescent="0.35">
      <c r="A39" s="212">
        <v>1.1111111111111112E-2</v>
      </c>
      <c r="B39" s="95">
        <f t="shared" si="2"/>
        <v>0.29166666666925367</v>
      </c>
      <c r="C39" s="214" t="str">
        <f>IF(ISNA(VLOOKUP(D39,[2]listing!$A$1:$E$80,4,FALSE)),"NN",VLOOKUP(D39,[2]listing!$A$1:$E$80,4,FALSE))</f>
        <v>NN</v>
      </c>
      <c r="D39" s="245"/>
      <c r="E39" s="300">
        <v>36526.625</v>
      </c>
      <c r="F39" s="298">
        <v>36526.947222222225</v>
      </c>
      <c r="G39" s="299">
        <v>4.1666666666666664E-2</v>
      </c>
      <c r="H39" s="222" t="str" cm="1">
        <f t="array" ref="H39">IF(SUMPRODUCT(--ISNUMBER(SEARCH(BOUTIQUES,D39))) &gt;0, "XC",IF(ISNUMBER(SEARCH("pool",D39)),"P",IF(ISNUMBER(SEARCH("int",D39)),"I",IF(ISNUMBER(SEARCH("HAP",$G$1))," "))))</f>
        <v xml:space="preserve"> </v>
      </c>
      <c r="I39" s="243"/>
      <c r="J39" s="136"/>
      <c r="K39" s="137"/>
      <c r="L39" s="135"/>
      <c r="M39" s="136"/>
      <c r="N39" s="136"/>
      <c r="O39" s="137"/>
      <c r="P39" s="135"/>
      <c r="Q39" s="136"/>
      <c r="R39" s="136"/>
      <c r="S39" s="137"/>
      <c r="T39" s="135"/>
      <c r="U39" s="136"/>
      <c r="V39" s="136"/>
      <c r="W39" s="137"/>
      <c r="X39" s="135"/>
      <c r="Y39" s="136"/>
      <c r="Z39" s="136"/>
      <c r="AA39" s="137"/>
      <c r="AB39" s="135"/>
      <c r="AC39" s="136"/>
      <c r="AD39" s="136"/>
      <c r="AE39" s="137"/>
      <c r="AF39" s="135"/>
      <c r="AG39" s="136"/>
      <c r="AH39" s="136"/>
      <c r="AI39" s="137" t="s">
        <v>83</v>
      </c>
      <c r="AJ39" s="244" t="s">
        <v>26</v>
      </c>
      <c r="AK39" s="136" t="s">
        <v>26</v>
      </c>
      <c r="AL39" s="136" t="s">
        <v>26</v>
      </c>
      <c r="AM39" s="137" t="s">
        <v>26</v>
      </c>
      <c r="AN39" s="135" t="s">
        <v>26</v>
      </c>
      <c r="AO39" s="136" t="s">
        <v>26</v>
      </c>
      <c r="AP39" s="136" t="s">
        <v>26</v>
      </c>
      <c r="AQ39" s="137" t="s">
        <v>26</v>
      </c>
      <c r="AR39" s="135" t="s">
        <v>26</v>
      </c>
      <c r="AS39" s="136" t="s">
        <v>26</v>
      </c>
      <c r="AT39" s="136" t="s">
        <v>26</v>
      </c>
      <c r="AU39" s="137" t="s">
        <v>26</v>
      </c>
      <c r="AV39" s="135" t="s">
        <v>25</v>
      </c>
      <c r="AW39" s="136" t="s">
        <v>25</v>
      </c>
      <c r="AX39" s="136" t="s">
        <v>25</v>
      </c>
      <c r="AY39" s="137" t="s">
        <v>26</v>
      </c>
      <c r="AZ39" s="136" t="s">
        <v>26</v>
      </c>
      <c r="BA39" s="136" t="s">
        <v>26</v>
      </c>
      <c r="BB39" s="136" t="s">
        <v>26</v>
      </c>
      <c r="BC39" s="137" t="s">
        <v>26</v>
      </c>
      <c r="BD39" s="135" t="s">
        <v>26</v>
      </c>
      <c r="BE39" s="136" t="s">
        <v>26</v>
      </c>
      <c r="BF39" s="136" t="s">
        <v>26</v>
      </c>
      <c r="BG39" s="137" t="s">
        <v>26</v>
      </c>
      <c r="BH39" s="229" t="s">
        <v>24</v>
      </c>
      <c r="BI39" s="136" t="s">
        <v>28</v>
      </c>
      <c r="BJ39" s="136" t="s">
        <v>28</v>
      </c>
      <c r="BK39" s="137" t="s">
        <v>26</v>
      </c>
      <c r="BL39" s="136" t="s">
        <v>26</v>
      </c>
      <c r="BM39" s="136" t="s">
        <v>26</v>
      </c>
      <c r="BN39" s="136" t="s">
        <v>26</v>
      </c>
      <c r="BO39" s="137" t="s">
        <v>82</v>
      </c>
      <c r="BP39" s="135"/>
      <c r="BQ39" s="136"/>
      <c r="BR39" s="136"/>
      <c r="BS39" s="137"/>
      <c r="BT39" s="135"/>
      <c r="BU39" s="136"/>
      <c r="BV39" s="136"/>
      <c r="BW39" s="137"/>
      <c r="BX39" s="135"/>
      <c r="BY39" s="136"/>
      <c r="BZ39" s="136"/>
      <c r="CA39" s="137"/>
      <c r="CB39" s="135"/>
      <c r="CC39" s="136"/>
      <c r="CD39" s="136"/>
      <c r="CE39" s="137"/>
      <c r="CF39" s="435"/>
      <c r="CG39" s="435"/>
      <c r="CH39" s="435"/>
      <c r="CI39" s="435"/>
      <c r="CJ39" s="435"/>
      <c r="CK39" s="435"/>
      <c r="CL39" s="435"/>
      <c r="CM39" s="435"/>
      <c r="CN39" s="436">
        <f t="shared" si="3"/>
        <v>0</v>
      </c>
      <c r="CO39" s="436"/>
      <c r="CP39" s="436"/>
      <c r="CQ39" s="436"/>
      <c r="CR39" s="436"/>
      <c r="CS39" s="436"/>
    </row>
    <row r="40" spans="1:97" customFormat="1" ht="15.75" customHeight="1" x14ac:dyDescent="0.35">
      <c r="A40" s="212">
        <v>1.1111111111111112E-2</v>
      </c>
      <c r="B40" s="95">
        <f t="shared" si="2"/>
        <v>0.29166666666925367</v>
      </c>
      <c r="C40" s="214" t="str">
        <f>IF(ISNA(VLOOKUP(D40,[2]listing!$A$1:$E$80,4,FALSE)),"NN",VLOOKUP(D40,[2]listing!$A$1:$E$80,4,FALSE))</f>
        <v>NN</v>
      </c>
      <c r="D40" s="305"/>
      <c r="E40" s="300">
        <v>36526.625</v>
      </c>
      <c r="F40" s="298">
        <v>36526.947222222225</v>
      </c>
      <c r="G40" s="299">
        <v>4.1666666666666664E-2</v>
      </c>
      <c r="H40" s="222" t="str" cm="1">
        <f t="array" ref="H40">IF(SUMPRODUCT(--ISNUMBER(SEARCH(BOUTIQUES,D40))) &gt;0, "XC",IF(ISNUMBER(SEARCH("pool",D40)),"P",IF(ISNUMBER(SEARCH("int",D40)),"I",IF(ISNUMBER(SEARCH("HAP",$G$1))," "))))</f>
        <v xml:space="preserve"> </v>
      </c>
      <c r="I40" s="248"/>
      <c r="J40" s="249"/>
      <c r="K40" s="250"/>
      <c r="L40" s="251"/>
      <c r="M40" s="249"/>
      <c r="N40" s="249"/>
      <c r="O40" s="250"/>
      <c r="P40" s="251"/>
      <c r="Q40" s="249"/>
      <c r="R40" s="249"/>
      <c r="S40" s="250"/>
      <c r="T40" s="251"/>
      <c r="U40" s="249"/>
      <c r="V40" s="249"/>
      <c r="W40" s="250"/>
      <c r="X40" s="251"/>
      <c r="Y40" s="249"/>
      <c r="Z40" s="249"/>
      <c r="AA40" s="250"/>
      <c r="AB40" s="251"/>
      <c r="AC40" s="249"/>
      <c r="AD40" s="249"/>
      <c r="AE40" s="250"/>
      <c r="AF40" s="251"/>
      <c r="AG40" s="249"/>
      <c r="AH40" s="249"/>
      <c r="AI40" s="250"/>
      <c r="AJ40" s="251"/>
      <c r="AK40" s="249"/>
      <c r="AL40" s="249"/>
      <c r="AM40" s="250"/>
      <c r="AN40" s="251"/>
      <c r="AO40" s="249"/>
      <c r="AP40" s="249"/>
      <c r="AQ40" s="250"/>
      <c r="AR40" s="251"/>
      <c r="AS40" s="249"/>
      <c r="AT40" s="249"/>
      <c r="AU40" s="250"/>
      <c r="AV40" s="251"/>
      <c r="AW40" s="249"/>
      <c r="AX40" s="249"/>
      <c r="AY40" s="250"/>
      <c r="AZ40" s="251"/>
      <c r="BA40" s="249"/>
      <c r="BB40" s="249"/>
      <c r="BC40" s="250"/>
      <c r="BD40" s="251"/>
      <c r="BE40" s="249"/>
      <c r="BF40" s="249"/>
      <c r="BG40" s="250"/>
      <c r="BH40" s="251"/>
      <c r="BI40" s="249"/>
      <c r="BJ40" s="249"/>
      <c r="BK40" s="250"/>
      <c r="BL40" s="251"/>
      <c r="BM40" s="249"/>
      <c r="BN40" s="249"/>
      <c r="BO40" s="250"/>
      <c r="BP40" s="251"/>
      <c r="BQ40" s="249"/>
      <c r="BR40" s="249"/>
      <c r="BS40" s="250"/>
      <c r="BT40" s="251"/>
      <c r="BU40" s="249"/>
      <c r="BV40" s="249"/>
      <c r="BW40" s="250"/>
      <c r="BX40" s="251"/>
      <c r="BY40" s="249"/>
      <c r="BZ40" s="249"/>
      <c r="CA40" s="250"/>
      <c r="CB40" s="251"/>
      <c r="CC40" s="249"/>
      <c r="CD40" s="249"/>
      <c r="CE40" s="250"/>
      <c r="CF40" s="435"/>
      <c r="CG40" s="435"/>
      <c r="CH40" s="435"/>
      <c r="CI40" s="435"/>
      <c r="CJ40" s="435"/>
      <c r="CK40" s="435"/>
      <c r="CL40" s="435"/>
      <c r="CM40" s="435"/>
      <c r="CN40" s="436">
        <f t="shared" si="3"/>
        <v>0</v>
      </c>
      <c r="CO40" s="436"/>
      <c r="CP40" s="436"/>
      <c r="CQ40" s="436"/>
      <c r="CR40" s="436"/>
      <c r="CS40" s="436"/>
    </row>
    <row r="41" spans="1:97" customFormat="1" ht="15.75" customHeight="1" x14ac:dyDescent="0.35">
      <c r="A41" s="212">
        <v>1.1111111111111112E-2</v>
      </c>
      <c r="B41" s="95">
        <f t="shared" si="2"/>
        <v>0.29166666666925367</v>
      </c>
      <c r="C41" s="214" t="str">
        <f>IF(ISNA(VLOOKUP(D41,[2]listing!$A$1:$E$80,4,FALSE)),"NN",VLOOKUP(D41,[2]listing!$A$1:$E$80,4,FALSE))</f>
        <v>NN</v>
      </c>
      <c r="D41" s="305"/>
      <c r="E41" s="300">
        <v>36526.625</v>
      </c>
      <c r="F41" s="298">
        <v>36526.947222222225</v>
      </c>
      <c r="G41" s="299">
        <v>4.1666666666666664E-2</v>
      </c>
      <c r="H41" s="222" t="str" cm="1">
        <f t="array" ref="H41">IF(SUMPRODUCT(--ISNUMBER(SEARCH(BOUTIQUES,D41))) &gt;0, "XC",IF(ISNUMBER(SEARCH("pool",D41)),"P",IF(ISNUMBER(SEARCH("int",D41)),"I",IF(ISNUMBER(SEARCH("HAP",$G$1))," "))))</f>
        <v xml:space="preserve"> </v>
      </c>
      <c r="I41" s="248"/>
      <c r="J41" s="249"/>
      <c r="K41" s="250"/>
      <c r="L41" s="251"/>
      <c r="M41" s="249"/>
      <c r="N41" s="249"/>
      <c r="O41" s="250"/>
      <c r="P41" s="251"/>
      <c r="Q41" s="249"/>
      <c r="R41" s="249"/>
      <c r="S41" s="250"/>
      <c r="T41" s="251"/>
      <c r="U41" s="249"/>
      <c r="V41" s="249"/>
      <c r="W41" s="250"/>
      <c r="X41" s="251"/>
      <c r="Y41" s="249"/>
      <c r="Z41" s="249"/>
      <c r="AA41" s="250"/>
      <c r="AB41" s="251"/>
      <c r="AC41" s="249"/>
      <c r="AD41" s="249"/>
      <c r="AE41" s="250"/>
      <c r="AF41" s="251"/>
      <c r="AG41" s="249"/>
      <c r="AH41" s="249"/>
      <c r="AI41" s="250"/>
      <c r="AJ41" s="251"/>
      <c r="AK41" s="249"/>
      <c r="AL41" s="249"/>
      <c r="AM41" s="250"/>
      <c r="AN41" s="251"/>
      <c r="AO41" s="249"/>
      <c r="AP41" s="249"/>
      <c r="AQ41" s="250"/>
      <c r="AR41" s="251"/>
      <c r="AS41" s="249"/>
      <c r="AT41" s="249"/>
      <c r="AU41" s="250"/>
      <c r="AV41" s="251"/>
      <c r="AW41" s="249"/>
      <c r="AX41" s="249"/>
      <c r="AY41" s="250"/>
      <c r="AZ41" s="251"/>
      <c r="BA41" s="249"/>
      <c r="BB41" s="249"/>
      <c r="BC41" s="250"/>
      <c r="BD41" s="251"/>
      <c r="BE41" s="249"/>
      <c r="BF41" s="249"/>
      <c r="BG41" s="250"/>
      <c r="BH41" s="251"/>
      <c r="BI41" s="249"/>
      <c r="BJ41" s="249"/>
      <c r="BK41" s="250"/>
      <c r="BL41" s="251"/>
      <c r="BM41" s="249"/>
      <c r="BN41" s="249"/>
      <c r="BO41" s="250"/>
      <c r="BP41" s="251"/>
      <c r="BQ41" s="249"/>
      <c r="BR41" s="249"/>
      <c r="BS41" s="250"/>
      <c r="BT41" s="251"/>
      <c r="BU41" s="249"/>
      <c r="BV41" s="249"/>
      <c r="BW41" s="250"/>
      <c r="BX41" s="251"/>
      <c r="BY41" s="249"/>
      <c r="BZ41" s="249"/>
      <c r="CA41" s="250"/>
      <c r="CB41" s="251"/>
      <c r="CC41" s="249"/>
      <c r="CD41" s="249"/>
      <c r="CE41" s="250"/>
      <c r="CF41" s="435"/>
      <c r="CG41" s="435"/>
      <c r="CH41" s="435"/>
      <c r="CI41" s="435"/>
      <c r="CJ41" s="435"/>
      <c r="CK41" s="435"/>
      <c r="CL41" s="435"/>
      <c r="CM41" s="435"/>
      <c r="CN41" s="436">
        <f t="shared" si="3"/>
        <v>0</v>
      </c>
      <c r="CO41" s="436"/>
      <c r="CP41" s="436"/>
      <c r="CQ41" s="436"/>
      <c r="CR41" s="436"/>
      <c r="CS41" s="436"/>
    </row>
    <row r="42" spans="1:97" customFormat="1" ht="15.75" customHeight="1" x14ac:dyDescent="0.35">
      <c r="A42" s="212">
        <v>1.1111111111111112E-2</v>
      </c>
      <c r="B42" s="95">
        <f t="shared" si="2"/>
        <v>0.29166666666925367</v>
      </c>
      <c r="C42" s="214" t="str">
        <f>IF(ISNA(VLOOKUP(D42,[2]listing!$A$1:$E$80,4,FALSE)),"NN",VLOOKUP(D42,[2]listing!$A$1:$E$80,4,FALSE))</f>
        <v>NN</v>
      </c>
      <c r="D42" s="305"/>
      <c r="E42" s="300">
        <v>36526.666666666664</v>
      </c>
      <c r="F42" s="298">
        <v>36526.988888888889</v>
      </c>
      <c r="G42" s="299">
        <v>4.1666666666666664E-2</v>
      </c>
      <c r="H42" s="222" t="str" cm="1">
        <f t="array" ref="H42">IF(SUMPRODUCT(--ISNUMBER(SEARCH(BOUTIQUES,D42))) &gt;0, "XC",IF(ISNUMBER(SEARCH("pool",D42)),"P",IF(ISNUMBER(SEARCH("int",D42)),"I",IF(ISNUMBER(SEARCH("HAP",$G$1))," "))))</f>
        <v xml:space="preserve"> </v>
      </c>
      <c r="I42" s="248"/>
      <c r="J42" s="249"/>
      <c r="K42" s="250"/>
      <c r="L42" s="251"/>
      <c r="M42" s="249"/>
      <c r="N42" s="249"/>
      <c r="O42" s="250"/>
      <c r="P42" s="251"/>
      <c r="Q42" s="249"/>
      <c r="R42" s="249"/>
      <c r="S42" s="250"/>
      <c r="T42" s="251"/>
      <c r="U42" s="249"/>
      <c r="V42" s="249"/>
      <c r="W42" s="250"/>
      <c r="X42" s="251"/>
      <c r="Y42" s="249"/>
      <c r="Z42" s="249"/>
      <c r="AA42" s="250"/>
      <c r="AB42" s="251"/>
      <c r="AC42" s="249"/>
      <c r="AD42" s="249"/>
      <c r="AE42" s="250"/>
      <c r="AF42" s="251"/>
      <c r="AG42" s="249"/>
      <c r="AH42" s="249"/>
      <c r="AI42" s="250"/>
      <c r="AJ42" s="251"/>
      <c r="AK42" s="249"/>
      <c r="AL42" s="249"/>
      <c r="AM42" s="250"/>
      <c r="AN42" s="251"/>
      <c r="AO42" s="249"/>
      <c r="AP42" s="249"/>
      <c r="AQ42" s="250"/>
      <c r="AR42" s="251"/>
      <c r="AS42" s="249"/>
      <c r="AT42" s="249"/>
      <c r="AU42" s="250"/>
      <c r="AV42" s="251"/>
      <c r="AW42" s="249"/>
      <c r="AX42" s="249"/>
      <c r="AY42" s="250"/>
      <c r="AZ42" s="251"/>
      <c r="BA42" s="249"/>
      <c r="BB42" s="249"/>
      <c r="BC42" s="250"/>
      <c r="BD42" s="251"/>
      <c r="BE42" s="249"/>
      <c r="BF42" s="249"/>
      <c r="BG42" s="250"/>
      <c r="BH42" s="251"/>
      <c r="BI42" s="249"/>
      <c r="BJ42" s="249"/>
      <c r="BK42" s="250"/>
      <c r="BL42" s="251"/>
      <c r="BM42" s="249"/>
      <c r="BN42" s="249"/>
      <c r="BO42" s="250"/>
      <c r="BP42" s="251"/>
      <c r="BQ42" s="249"/>
      <c r="BR42" s="249"/>
      <c r="BS42" s="250"/>
      <c r="BT42" s="251"/>
      <c r="BU42" s="249"/>
      <c r="BV42" s="249"/>
      <c r="BW42" s="250"/>
      <c r="BX42" s="251"/>
      <c r="BY42" s="249"/>
      <c r="BZ42" s="249"/>
      <c r="CA42" s="250"/>
      <c r="CB42" s="251"/>
      <c r="CC42" s="249"/>
      <c r="CD42" s="249"/>
      <c r="CE42" s="250"/>
      <c r="CF42" s="435"/>
      <c r="CG42" s="435"/>
      <c r="CH42" s="435"/>
      <c r="CI42" s="435"/>
      <c r="CJ42" s="435"/>
      <c r="CK42" s="435"/>
      <c r="CL42" s="435"/>
      <c r="CM42" s="435"/>
      <c r="CN42" s="436">
        <f t="shared" si="3"/>
        <v>0</v>
      </c>
      <c r="CO42" s="436"/>
      <c r="CP42" s="436"/>
      <c r="CQ42" s="436"/>
      <c r="CR42" s="436"/>
      <c r="CS42" s="436"/>
    </row>
    <row r="43" spans="1:97" customFormat="1" ht="15.75" customHeight="1" x14ac:dyDescent="0.35">
      <c r="A43" s="212">
        <v>1.1111111111111112E-2</v>
      </c>
      <c r="B43" s="95">
        <f t="shared" si="2"/>
        <v>0.29166666666197771</v>
      </c>
      <c r="C43" s="214" t="str">
        <f>IF(ISNA(VLOOKUP(D43,[2]listing!$A$1:$E$80,4,FALSE)),"NN",VLOOKUP(D43,[2]listing!$A$1:$E$80,4,FALSE))</f>
        <v>NN</v>
      </c>
      <c r="D43" s="305"/>
      <c r="E43" s="300">
        <v>36526.708333333336</v>
      </c>
      <c r="F43" s="298">
        <v>36527.030555555553</v>
      </c>
      <c r="G43" s="299">
        <v>4.1666666666666664E-2</v>
      </c>
      <c r="H43" s="222" t="str" cm="1">
        <f t="array" ref="H43">IF(SUMPRODUCT(--ISNUMBER(SEARCH(BOUTIQUES,D43))) &gt;0, "XC",IF(ISNUMBER(SEARCH("pool",D43)),"P",IF(ISNUMBER(SEARCH("int",D43)),"I",IF(ISNUMBER(SEARCH("HAP",$G$1))," "))))</f>
        <v xml:space="preserve"> </v>
      </c>
      <c r="I43" s="248"/>
      <c r="J43" s="249"/>
      <c r="K43" s="250"/>
      <c r="L43" s="251"/>
      <c r="M43" s="249"/>
      <c r="N43" s="249"/>
      <c r="O43" s="250"/>
      <c r="P43" s="251"/>
      <c r="Q43" s="249"/>
      <c r="R43" s="249"/>
      <c r="S43" s="250"/>
      <c r="T43" s="251"/>
      <c r="U43" s="249"/>
      <c r="V43" s="249"/>
      <c r="W43" s="250"/>
      <c r="X43" s="251"/>
      <c r="Y43" s="249"/>
      <c r="Z43" s="249"/>
      <c r="AA43" s="250"/>
      <c r="AB43" s="251"/>
      <c r="AC43" s="249"/>
      <c r="AD43" s="249"/>
      <c r="AE43" s="250"/>
      <c r="AF43" s="251"/>
      <c r="AG43" s="249"/>
      <c r="AH43" s="249"/>
      <c r="AI43" s="250"/>
      <c r="AJ43" s="251"/>
      <c r="AK43" s="249"/>
      <c r="AL43" s="249"/>
      <c r="AM43" s="250"/>
      <c r="AN43" s="251"/>
      <c r="AO43" s="249"/>
      <c r="AP43" s="249"/>
      <c r="AQ43" s="250"/>
      <c r="AR43" s="251"/>
      <c r="AS43" s="249"/>
      <c r="AT43" s="249"/>
      <c r="AU43" s="250"/>
      <c r="AV43" s="251"/>
      <c r="AW43" s="249"/>
      <c r="AX43" s="249"/>
      <c r="AY43" s="250"/>
      <c r="AZ43" s="251"/>
      <c r="BA43" s="249"/>
      <c r="BB43" s="249"/>
      <c r="BC43" s="250"/>
      <c r="BD43" s="251"/>
      <c r="BE43" s="249"/>
      <c r="BF43" s="249"/>
      <c r="BG43" s="250"/>
      <c r="BH43" s="251"/>
      <c r="BI43" s="249"/>
      <c r="BJ43" s="249"/>
      <c r="BK43" s="250"/>
      <c r="BL43" s="251"/>
      <c r="BM43" s="249"/>
      <c r="BN43" s="249"/>
      <c r="BO43" s="250"/>
      <c r="BP43" s="251"/>
      <c r="BQ43" s="249"/>
      <c r="BR43" s="249"/>
      <c r="BS43" s="250"/>
      <c r="BT43" s="251"/>
      <c r="BU43" s="249"/>
      <c r="BV43" s="249"/>
      <c r="BW43" s="250"/>
      <c r="BX43" s="251"/>
      <c r="BY43" s="249"/>
      <c r="BZ43" s="249"/>
      <c r="CA43" s="250"/>
      <c r="CB43" s="251"/>
      <c r="CC43" s="249"/>
      <c r="CD43" s="249"/>
      <c r="CE43" s="250"/>
      <c r="CF43" s="435"/>
      <c r="CG43" s="435"/>
      <c r="CH43" s="435"/>
      <c r="CI43" s="435"/>
      <c r="CJ43" s="435"/>
      <c r="CK43" s="435"/>
      <c r="CL43" s="435"/>
      <c r="CM43" s="435"/>
      <c r="CN43" s="436">
        <f t="shared" si="3"/>
        <v>0</v>
      </c>
      <c r="CO43" s="436"/>
      <c r="CP43" s="436"/>
      <c r="CQ43" s="436"/>
      <c r="CR43" s="436"/>
      <c r="CS43" s="436"/>
    </row>
    <row r="44" spans="1:97" customFormat="1" ht="15.75" customHeight="1" thickBot="1" x14ac:dyDescent="0.4">
      <c r="A44" s="212">
        <v>1.1111111111111112E-2</v>
      </c>
      <c r="B44" s="95">
        <f t="shared" si="2"/>
        <v>0.29166666666925367</v>
      </c>
      <c r="C44" s="214" t="str">
        <f>IF(ISNA(VLOOKUP(D44,[2]listing!$A$1:$E$80,4,FALSE)),"NN",VLOOKUP(D44,[2]listing!$A$1:$E$80,4,FALSE))</f>
        <v>NN</v>
      </c>
      <c r="D44" s="305"/>
      <c r="E44" s="300">
        <v>36526.75</v>
      </c>
      <c r="F44" s="298">
        <v>36527.072222222225</v>
      </c>
      <c r="G44" s="299">
        <v>4.1666666666666664E-2</v>
      </c>
      <c r="H44" s="222" t="str" cm="1">
        <f t="array" ref="H44">IF(SUMPRODUCT(--ISNUMBER(SEARCH(BOUTIQUES,D44))) &gt;0, "XC",IF(ISNUMBER(SEARCH("pool",D44)),"P",IF(ISNUMBER(SEARCH("int",D44)),"I",IF(ISNUMBER(SEARCH("HAP",$G$1))," "))))</f>
        <v xml:space="preserve"> </v>
      </c>
      <c r="I44" s="248"/>
      <c r="J44" s="249"/>
      <c r="K44" s="250"/>
      <c r="L44" s="251"/>
      <c r="M44" s="249"/>
      <c r="N44" s="249"/>
      <c r="O44" s="250"/>
      <c r="P44" s="251"/>
      <c r="Q44" s="249"/>
      <c r="R44" s="249"/>
      <c r="S44" s="250"/>
      <c r="T44" s="251"/>
      <c r="U44" s="249"/>
      <c r="V44" s="249"/>
      <c r="W44" s="250"/>
      <c r="X44" s="251"/>
      <c r="Y44" s="249"/>
      <c r="Z44" s="249"/>
      <c r="AA44" s="250"/>
      <c r="AB44" s="251"/>
      <c r="AC44" s="249"/>
      <c r="AD44" s="249"/>
      <c r="AE44" s="250"/>
      <c r="AF44" s="251"/>
      <c r="AG44" s="249"/>
      <c r="AH44" s="249"/>
      <c r="AI44" s="250"/>
      <c r="AJ44" s="251"/>
      <c r="AK44" s="249"/>
      <c r="AL44" s="249"/>
      <c r="AM44" s="250"/>
      <c r="AN44" s="251"/>
      <c r="AO44" s="249"/>
      <c r="AP44" s="249"/>
      <c r="AQ44" s="250"/>
      <c r="AR44" s="251"/>
      <c r="AS44" s="249"/>
      <c r="AT44" s="249"/>
      <c r="AU44" s="250"/>
      <c r="AV44" s="251"/>
      <c r="AW44" s="249"/>
      <c r="AX44" s="249"/>
      <c r="AY44" s="250"/>
      <c r="AZ44" s="251"/>
      <c r="BA44" s="249"/>
      <c r="BB44" s="249"/>
      <c r="BC44" s="250"/>
      <c r="BD44" s="251"/>
      <c r="BE44" s="249"/>
      <c r="BF44" s="249"/>
      <c r="BG44" s="250"/>
      <c r="BH44" s="251"/>
      <c r="BI44" s="249"/>
      <c r="BJ44" s="249"/>
      <c r="BK44" s="250"/>
      <c r="BL44" s="251"/>
      <c r="BM44" s="249"/>
      <c r="BN44" s="249"/>
      <c r="BO44" s="250"/>
      <c r="BP44" s="251"/>
      <c r="BQ44" s="249"/>
      <c r="BR44" s="249"/>
      <c r="BS44" s="250"/>
      <c r="BT44" s="251"/>
      <c r="BU44" s="249"/>
      <c r="BV44" s="249"/>
      <c r="BW44" s="250"/>
      <c r="BX44" s="251"/>
      <c r="BY44" s="249"/>
      <c r="BZ44" s="249"/>
      <c r="CA44" s="250"/>
      <c r="CB44" s="251"/>
      <c r="CC44" s="249"/>
      <c r="CD44" s="249"/>
      <c r="CE44" s="250"/>
      <c r="CF44" s="435"/>
      <c r="CG44" s="435"/>
      <c r="CH44" s="435"/>
      <c r="CI44" s="435"/>
      <c r="CJ44" s="435"/>
      <c r="CK44" s="435"/>
      <c r="CL44" s="435"/>
      <c r="CM44" s="435"/>
      <c r="CN44" s="436">
        <f t="shared" si="3"/>
        <v>0</v>
      </c>
      <c r="CO44" s="436"/>
      <c r="CP44" s="436"/>
      <c r="CQ44" s="436"/>
      <c r="CR44" s="436"/>
      <c r="CS44" s="436"/>
    </row>
    <row r="45" spans="1:97" customFormat="1" ht="15.75" hidden="1" customHeight="1" x14ac:dyDescent="0.35">
      <c r="A45" s="212">
        <v>1.1111111111111112E-2</v>
      </c>
      <c r="B45" s="95">
        <f t="shared" si="2"/>
        <v>0.29166666666925367</v>
      </c>
      <c r="C45" s="214" t="str">
        <f>IF(ISNA(VLOOKUP(D45,[2]listing!$A$1:$E$80,4,FALSE)),"NN",VLOOKUP(D45,[2]listing!$A$1:$E$80,4,FALSE))</f>
        <v>NN</v>
      </c>
      <c r="D45" s="305"/>
      <c r="E45" s="300">
        <v>36526.625</v>
      </c>
      <c r="F45" s="298">
        <v>36526.947222222225</v>
      </c>
      <c r="G45" s="299">
        <v>4.1666666666666664E-2</v>
      </c>
      <c r="H45" s="222" t="str" cm="1">
        <f t="array" ref="H45">IF(SUMPRODUCT(--ISNUMBER(SEARCH(BOUTIQUES,D45))) &gt;0, "XC",IF(ISNUMBER(SEARCH("pool",D45)),"P",IF(ISNUMBER(SEARCH("int",D45)),"I",IF(ISNUMBER(SEARCH("HAP",$G$1))," "))))</f>
        <v xml:space="preserve"> </v>
      </c>
      <c r="I45" s="248"/>
      <c r="J45" s="249"/>
      <c r="K45" s="250"/>
      <c r="L45" s="251"/>
      <c r="M45" s="249"/>
      <c r="N45" s="249"/>
      <c r="O45" s="250"/>
      <c r="P45" s="251"/>
      <c r="Q45" s="249"/>
      <c r="R45" s="249"/>
      <c r="S45" s="250"/>
      <c r="T45" s="251"/>
      <c r="U45" s="249"/>
      <c r="V45" s="249"/>
      <c r="W45" s="250"/>
      <c r="X45" s="251"/>
      <c r="Y45" s="249"/>
      <c r="Z45" s="249"/>
      <c r="AA45" s="250"/>
      <c r="AB45" s="251"/>
      <c r="AC45" s="249"/>
      <c r="AD45" s="249"/>
      <c r="AE45" s="250"/>
      <c r="AF45" s="251"/>
      <c r="AG45" s="249"/>
      <c r="AH45" s="249"/>
      <c r="AI45" s="250"/>
      <c r="AJ45" s="251"/>
      <c r="AK45" s="249"/>
      <c r="AL45" s="249"/>
      <c r="AM45" s="250"/>
      <c r="AN45" s="251"/>
      <c r="AO45" s="249"/>
      <c r="AP45" s="249"/>
      <c r="AQ45" s="250"/>
      <c r="AR45" s="251"/>
      <c r="AS45" s="249"/>
      <c r="AT45" s="249"/>
      <c r="AU45" s="250"/>
      <c r="AV45" s="251"/>
      <c r="AW45" s="249"/>
      <c r="AX45" s="249"/>
      <c r="AY45" s="250"/>
      <c r="AZ45" s="251"/>
      <c r="BA45" s="249"/>
      <c r="BB45" s="249"/>
      <c r="BC45" s="250"/>
      <c r="BD45" s="251"/>
      <c r="BE45" s="249"/>
      <c r="BF45" s="249"/>
      <c r="BG45" s="250"/>
      <c r="BH45" s="251"/>
      <c r="BI45" s="249"/>
      <c r="BJ45" s="249"/>
      <c r="BK45" s="250"/>
      <c r="BL45" s="251"/>
      <c r="BM45" s="249"/>
      <c r="BN45" s="249"/>
      <c r="BO45" s="250"/>
      <c r="BP45" s="251"/>
      <c r="BQ45" s="249"/>
      <c r="BR45" s="249"/>
      <c r="BS45" s="250"/>
      <c r="BT45" s="251"/>
      <c r="BU45" s="249"/>
      <c r="BV45" s="249"/>
      <c r="BW45" s="250"/>
      <c r="BX45" s="251"/>
      <c r="BY45" s="249"/>
      <c r="BZ45" s="249"/>
      <c r="CA45" s="250"/>
      <c r="CB45" s="251"/>
      <c r="CC45" s="249"/>
      <c r="CD45" s="249"/>
      <c r="CE45" s="250"/>
      <c r="CF45" s="435"/>
      <c r="CG45" s="435"/>
      <c r="CH45" s="435"/>
      <c r="CI45" s="435"/>
      <c r="CJ45" s="435"/>
      <c r="CK45" s="435"/>
      <c r="CL45" s="435"/>
      <c r="CM45" s="435"/>
      <c r="CN45" s="436">
        <f t="shared" si="3"/>
        <v>0</v>
      </c>
      <c r="CO45" s="436"/>
      <c r="CP45" s="436"/>
      <c r="CQ45" s="436"/>
      <c r="CR45" s="436"/>
      <c r="CS45" s="436"/>
    </row>
    <row r="46" spans="1:97" customFormat="1" ht="15.75" hidden="1" customHeight="1" x14ac:dyDescent="0.35">
      <c r="A46" s="212">
        <v>1.1111111111111112E-2</v>
      </c>
      <c r="B46" s="95">
        <f t="shared" si="2"/>
        <v>0.29166666666925367</v>
      </c>
      <c r="C46" s="214" t="str">
        <f>IF(ISNA(VLOOKUP(D46,[2]listing!$A$1:$E$80,4,FALSE)),"NN",VLOOKUP(D46,[2]listing!$A$1:$E$80,4,FALSE))</f>
        <v>NN</v>
      </c>
      <c r="D46" s="305"/>
      <c r="E46" s="300">
        <v>36526.625</v>
      </c>
      <c r="F46" s="298">
        <v>36526.947222222225</v>
      </c>
      <c r="G46" s="299">
        <v>4.1666666666666664E-2</v>
      </c>
      <c r="H46" s="222" t="str" cm="1">
        <f t="array" ref="H46">IF(SUMPRODUCT(--ISNUMBER(SEARCH(BOUTIQUES,D46))) &gt;0, "XC",IF(ISNUMBER(SEARCH("pool",D46)),"P",IF(ISNUMBER(SEARCH("int",D46)),"I",IF(ISNUMBER(SEARCH("HAP",$G$1))," "))))</f>
        <v xml:space="preserve"> </v>
      </c>
      <c r="I46" s="248"/>
      <c r="J46" s="249"/>
      <c r="K46" s="250"/>
      <c r="L46" s="251"/>
      <c r="M46" s="249"/>
      <c r="N46" s="249"/>
      <c r="O46" s="250"/>
      <c r="P46" s="251"/>
      <c r="Q46" s="249"/>
      <c r="R46" s="249"/>
      <c r="S46" s="250"/>
      <c r="T46" s="251"/>
      <c r="U46" s="249"/>
      <c r="V46" s="249"/>
      <c r="W46" s="250"/>
      <c r="X46" s="251"/>
      <c r="Y46" s="249"/>
      <c r="Z46" s="249"/>
      <c r="AA46" s="250"/>
      <c r="AB46" s="251"/>
      <c r="AC46" s="249"/>
      <c r="AD46" s="249"/>
      <c r="AE46" s="250"/>
      <c r="AF46" s="251"/>
      <c r="AG46" s="249"/>
      <c r="AH46" s="249"/>
      <c r="AI46" s="250"/>
      <c r="AJ46" s="251"/>
      <c r="AK46" s="249"/>
      <c r="AL46" s="249"/>
      <c r="AM46" s="250"/>
      <c r="AN46" s="251"/>
      <c r="AO46" s="249"/>
      <c r="AP46" s="249"/>
      <c r="AQ46" s="250"/>
      <c r="AR46" s="251"/>
      <c r="AS46" s="249"/>
      <c r="AT46" s="249"/>
      <c r="AU46" s="250"/>
      <c r="AV46" s="251"/>
      <c r="AW46" s="249"/>
      <c r="AX46" s="249"/>
      <c r="AY46" s="250"/>
      <c r="AZ46" s="251"/>
      <c r="BA46" s="249"/>
      <c r="BB46" s="249"/>
      <c r="BC46" s="250"/>
      <c r="BD46" s="251"/>
      <c r="BE46" s="249"/>
      <c r="BF46" s="249"/>
      <c r="BG46" s="250"/>
      <c r="BH46" s="251"/>
      <c r="BI46" s="249"/>
      <c r="BJ46" s="249"/>
      <c r="BK46" s="250"/>
      <c r="BL46" s="251"/>
      <c r="BM46" s="249"/>
      <c r="BN46" s="249"/>
      <c r="BO46" s="250"/>
      <c r="BP46" s="251"/>
      <c r="BQ46" s="249"/>
      <c r="BR46" s="249"/>
      <c r="BS46" s="250"/>
      <c r="BT46" s="251"/>
      <c r="BU46" s="249"/>
      <c r="BV46" s="249"/>
      <c r="BW46" s="250"/>
      <c r="BX46" s="251"/>
      <c r="BY46" s="249"/>
      <c r="BZ46" s="249"/>
      <c r="CA46" s="250"/>
      <c r="CB46" s="251"/>
      <c r="CC46" s="249"/>
      <c r="CD46" s="249"/>
      <c r="CE46" s="250"/>
      <c r="CF46" s="435"/>
      <c r="CG46" s="435"/>
      <c r="CH46" s="435"/>
      <c r="CI46" s="435"/>
      <c r="CJ46" s="435"/>
      <c r="CK46" s="435"/>
      <c r="CL46" s="435"/>
      <c r="CM46" s="435"/>
      <c r="CN46" s="436">
        <f t="shared" si="3"/>
        <v>0</v>
      </c>
      <c r="CO46" s="436"/>
      <c r="CP46" s="436"/>
      <c r="CQ46" s="436"/>
      <c r="CR46" s="436"/>
      <c r="CS46" s="436"/>
    </row>
    <row r="47" spans="1:97" customFormat="1" ht="15.75" hidden="1" customHeight="1" x14ac:dyDescent="0.35">
      <c r="A47" s="212">
        <v>1.1111111111111112E-2</v>
      </c>
      <c r="B47" s="95">
        <f t="shared" si="2"/>
        <v>0.29166666666925367</v>
      </c>
      <c r="C47" s="214" t="str">
        <f>IF(ISNA(VLOOKUP(D47,[2]listing!$A$1:$E$80,4,FALSE)),"NN",VLOOKUP(D47,[2]listing!$A$1:$E$80,4,FALSE))</f>
        <v>NN</v>
      </c>
      <c r="D47" s="305"/>
      <c r="E47" s="300">
        <v>36526.625</v>
      </c>
      <c r="F47" s="298">
        <v>36526.947222222225</v>
      </c>
      <c r="G47" s="299">
        <v>4.1666666666666664E-2</v>
      </c>
      <c r="H47" s="222" t="str" cm="1">
        <f t="array" ref="H47">IF(SUMPRODUCT(--ISNUMBER(SEARCH(BOUTIQUES,D47))) &gt;0, "XC",IF(ISNUMBER(SEARCH("pool",D47)),"P",IF(ISNUMBER(SEARCH("int",D47)),"I",IF(ISNUMBER(SEARCH("HAP",$G$1))," "))))</f>
        <v xml:space="preserve"> </v>
      </c>
      <c r="I47" s="248"/>
      <c r="J47" s="249"/>
      <c r="K47" s="250"/>
      <c r="L47" s="251"/>
      <c r="M47" s="249"/>
      <c r="N47" s="249"/>
      <c r="O47" s="250"/>
      <c r="P47" s="251"/>
      <c r="Q47" s="249"/>
      <c r="R47" s="249"/>
      <c r="S47" s="250"/>
      <c r="T47" s="251"/>
      <c r="U47" s="249"/>
      <c r="V47" s="249"/>
      <c r="W47" s="250"/>
      <c r="X47" s="251"/>
      <c r="Y47" s="249"/>
      <c r="Z47" s="249"/>
      <c r="AA47" s="250"/>
      <c r="AB47" s="251"/>
      <c r="AC47" s="249"/>
      <c r="AD47" s="249"/>
      <c r="AE47" s="250"/>
      <c r="AF47" s="251"/>
      <c r="AG47" s="249"/>
      <c r="AH47" s="249"/>
      <c r="AI47" s="250"/>
      <c r="AJ47" s="251"/>
      <c r="AK47" s="249"/>
      <c r="AL47" s="249"/>
      <c r="AM47" s="250"/>
      <c r="AN47" s="251"/>
      <c r="AO47" s="249"/>
      <c r="AP47" s="249"/>
      <c r="AQ47" s="250"/>
      <c r="AR47" s="251"/>
      <c r="AS47" s="249"/>
      <c r="AT47" s="249"/>
      <c r="AU47" s="250"/>
      <c r="AV47" s="251"/>
      <c r="AW47" s="249"/>
      <c r="AX47" s="249"/>
      <c r="AY47" s="250"/>
      <c r="AZ47" s="251"/>
      <c r="BA47" s="249"/>
      <c r="BB47" s="249"/>
      <c r="BC47" s="250"/>
      <c r="BD47" s="251"/>
      <c r="BE47" s="249"/>
      <c r="BF47" s="249"/>
      <c r="BG47" s="250"/>
      <c r="BH47" s="251"/>
      <c r="BI47" s="249"/>
      <c r="BJ47" s="249"/>
      <c r="BK47" s="250"/>
      <c r="BL47" s="251"/>
      <c r="BM47" s="249"/>
      <c r="BN47" s="249"/>
      <c r="BO47" s="250"/>
      <c r="BP47" s="251"/>
      <c r="BQ47" s="249"/>
      <c r="BR47" s="249"/>
      <c r="BS47" s="250"/>
      <c r="BT47" s="251"/>
      <c r="BU47" s="249"/>
      <c r="BV47" s="249"/>
      <c r="BW47" s="250"/>
      <c r="BX47" s="251"/>
      <c r="BY47" s="249"/>
      <c r="BZ47" s="249"/>
      <c r="CA47" s="250"/>
      <c r="CB47" s="251"/>
      <c r="CC47" s="249"/>
      <c r="CD47" s="249"/>
      <c r="CE47" s="250"/>
      <c r="CF47" s="435"/>
      <c r="CG47" s="435"/>
      <c r="CH47" s="435"/>
      <c r="CI47" s="435"/>
      <c r="CJ47" s="435"/>
      <c r="CK47" s="435"/>
      <c r="CL47" s="435"/>
      <c r="CM47" s="435"/>
      <c r="CN47" s="436">
        <f t="shared" si="3"/>
        <v>0</v>
      </c>
      <c r="CO47" s="436"/>
      <c r="CP47" s="436"/>
      <c r="CQ47" s="436"/>
      <c r="CR47" s="436"/>
      <c r="CS47" s="436"/>
    </row>
    <row r="48" spans="1:97" customFormat="1" ht="15.75" hidden="1" customHeight="1" x14ac:dyDescent="0.35">
      <c r="A48" s="212">
        <v>1.1111111111111112E-2</v>
      </c>
      <c r="B48" s="95">
        <f t="shared" si="2"/>
        <v>0.29166666666925367</v>
      </c>
      <c r="C48" s="214" t="str">
        <f>IF(ISNA(VLOOKUP(D48,[2]listing!$A$1:$E$80,4,FALSE)),"NN",VLOOKUP(D48,[2]listing!$A$1:$E$80,4,FALSE))</f>
        <v>NN</v>
      </c>
      <c r="D48" s="305"/>
      <c r="E48" s="300">
        <v>36526.625</v>
      </c>
      <c r="F48" s="298">
        <v>36526.947222222225</v>
      </c>
      <c r="G48" s="299">
        <v>4.1666666666666664E-2</v>
      </c>
      <c r="H48" s="222" t="str" cm="1">
        <f t="array" ref="H48">IF(SUMPRODUCT(--ISNUMBER(SEARCH(BOUTIQUES,D48))) &gt;0, "XC",IF(ISNUMBER(SEARCH("pool",D48)),"P",IF(ISNUMBER(SEARCH("int",D48)),"I",IF(ISNUMBER(SEARCH("HAP",$G$1))," "))))</f>
        <v xml:space="preserve"> </v>
      </c>
      <c r="I48" s="248"/>
      <c r="J48" s="249"/>
      <c r="K48" s="250"/>
      <c r="L48" s="251"/>
      <c r="M48" s="249"/>
      <c r="N48" s="249"/>
      <c r="O48" s="250"/>
      <c r="P48" s="251"/>
      <c r="Q48" s="249"/>
      <c r="R48" s="249"/>
      <c r="S48" s="250"/>
      <c r="T48" s="251"/>
      <c r="U48" s="249"/>
      <c r="V48" s="249"/>
      <c r="W48" s="250"/>
      <c r="X48" s="251"/>
      <c r="Y48" s="249"/>
      <c r="Z48" s="249"/>
      <c r="AA48" s="250"/>
      <c r="AB48" s="251"/>
      <c r="AC48" s="249"/>
      <c r="AD48" s="249"/>
      <c r="AE48" s="250"/>
      <c r="AF48" s="251"/>
      <c r="AG48" s="249"/>
      <c r="AH48" s="249"/>
      <c r="AI48" s="250"/>
      <c r="AJ48" s="251"/>
      <c r="AK48" s="249"/>
      <c r="AL48" s="249"/>
      <c r="AM48" s="250"/>
      <c r="AN48" s="251"/>
      <c r="AO48" s="249"/>
      <c r="AP48" s="249"/>
      <c r="AQ48" s="250"/>
      <c r="AR48" s="251"/>
      <c r="AS48" s="249"/>
      <c r="AT48" s="249"/>
      <c r="AU48" s="250"/>
      <c r="AV48" s="251"/>
      <c r="AW48" s="249"/>
      <c r="AX48" s="249"/>
      <c r="AY48" s="250"/>
      <c r="AZ48" s="251"/>
      <c r="BA48" s="249"/>
      <c r="BB48" s="249"/>
      <c r="BC48" s="250"/>
      <c r="BD48" s="251"/>
      <c r="BE48" s="249"/>
      <c r="BF48" s="249"/>
      <c r="BG48" s="250"/>
      <c r="BH48" s="251"/>
      <c r="BI48" s="249"/>
      <c r="BJ48" s="249"/>
      <c r="BK48" s="250"/>
      <c r="BL48" s="251"/>
      <c r="BM48" s="249"/>
      <c r="BN48" s="249"/>
      <c r="BO48" s="250"/>
      <c r="BP48" s="251"/>
      <c r="BQ48" s="249"/>
      <c r="BR48" s="249"/>
      <c r="BS48" s="250"/>
      <c r="BT48" s="251"/>
      <c r="BU48" s="249"/>
      <c r="BV48" s="249"/>
      <c r="BW48" s="250"/>
      <c r="BX48" s="251"/>
      <c r="BY48" s="249"/>
      <c r="BZ48" s="249"/>
      <c r="CA48" s="250"/>
      <c r="CB48" s="251"/>
      <c r="CC48" s="249"/>
      <c r="CD48" s="249"/>
      <c r="CE48" s="250"/>
      <c r="CF48" s="435"/>
      <c r="CG48" s="435"/>
      <c r="CH48" s="435"/>
      <c r="CI48" s="435"/>
      <c r="CJ48" s="435"/>
      <c r="CK48" s="435"/>
      <c r="CL48" s="435"/>
      <c r="CM48" s="435"/>
      <c r="CN48" s="436">
        <f t="shared" si="3"/>
        <v>0</v>
      </c>
      <c r="CO48" s="436"/>
      <c r="CP48" s="436"/>
      <c r="CQ48" s="436"/>
      <c r="CR48" s="436"/>
      <c r="CS48" s="436"/>
    </row>
    <row r="49" spans="1:97" customFormat="1" ht="15.75" hidden="1" customHeight="1" x14ac:dyDescent="0.35">
      <c r="A49" s="212">
        <v>1.1111111111111112E-2</v>
      </c>
      <c r="B49" s="95">
        <f t="shared" si="2"/>
        <v>0.29166666666925367</v>
      </c>
      <c r="C49" s="214" t="str">
        <f>IF(ISNA(VLOOKUP(D49,[2]listing!$A$1:$E$80,4,FALSE)),"NN",VLOOKUP(D49,[2]listing!$A$1:$E$80,4,FALSE))</f>
        <v>NN</v>
      </c>
      <c r="D49" s="305"/>
      <c r="E49" s="300">
        <v>36526.625</v>
      </c>
      <c r="F49" s="298">
        <v>36526.947222222225</v>
      </c>
      <c r="G49" s="299">
        <v>4.1666666666666664E-2</v>
      </c>
      <c r="H49" s="222" t="str" cm="1">
        <f t="array" ref="H49">IF(SUMPRODUCT(--ISNUMBER(SEARCH(BOUTIQUES,D49))) &gt;0, "XC",IF(ISNUMBER(SEARCH("pool",D49)),"P",IF(ISNUMBER(SEARCH("int",D49)),"I",IF(ISNUMBER(SEARCH("HAP",$G$1))," "))))</f>
        <v xml:space="preserve"> </v>
      </c>
      <c r="I49" s="248"/>
      <c r="J49" s="249"/>
      <c r="K49" s="250"/>
      <c r="L49" s="251"/>
      <c r="M49" s="249"/>
      <c r="N49" s="249"/>
      <c r="O49" s="250"/>
      <c r="P49" s="251"/>
      <c r="Q49" s="249"/>
      <c r="R49" s="249"/>
      <c r="S49" s="250"/>
      <c r="T49" s="251"/>
      <c r="U49" s="249"/>
      <c r="V49" s="249"/>
      <c r="W49" s="250"/>
      <c r="X49" s="251"/>
      <c r="Y49" s="249"/>
      <c r="Z49" s="249"/>
      <c r="AA49" s="250"/>
      <c r="AB49" s="251"/>
      <c r="AC49" s="249"/>
      <c r="AD49" s="249"/>
      <c r="AE49" s="250"/>
      <c r="AF49" s="251"/>
      <c r="AG49" s="249"/>
      <c r="AH49" s="249"/>
      <c r="AI49" s="250"/>
      <c r="AJ49" s="251"/>
      <c r="AK49" s="249"/>
      <c r="AL49" s="249"/>
      <c r="AM49" s="250"/>
      <c r="AN49" s="251"/>
      <c r="AO49" s="249"/>
      <c r="AP49" s="249"/>
      <c r="AQ49" s="250"/>
      <c r="AR49" s="251"/>
      <c r="AS49" s="249"/>
      <c r="AT49" s="249"/>
      <c r="AU49" s="250"/>
      <c r="AV49" s="251"/>
      <c r="AW49" s="249"/>
      <c r="AX49" s="249"/>
      <c r="AY49" s="250"/>
      <c r="AZ49" s="251"/>
      <c r="BA49" s="249"/>
      <c r="BB49" s="249"/>
      <c r="BC49" s="250"/>
      <c r="BD49" s="251"/>
      <c r="BE49" s="249"/>
      <c r="BF49" s="249"/>
      <c r="BG49" s="250"/>
      <c r="BH49" s="251"/>
      <c r="BI49" s="249"/>
      <c r="BJ49" s="249"/>
      <c r="BK49" s="250"/>
      <c r="BL49" s="251"/>
      <c r="BM49" s="249"/>
      <c r="BN49" s="249"/>
      <c r="BO49" s="250"/>
      <c r="BP49" s="251"/>
      <c r="BQ49" s="249"/>
      <c r="BR49" s="249"/>
      <c r="BS49" s="250"/>
      <c r="BT49" s="251"/>
      <c r="BU49" s="249"/>
      <c r="BV49" s="249"/>
      <c r="BW49" s="250"/>
      <c r="BX49" s="251"/>
      <c r="BY49" s="249"/>
      <c r="BZ49" s="249"/>
      <c r="CA49" s="250"/>
      <c r="CB49" s="251"/>
      <c r="CC49" s="249"/>
      <c r="CD49" s="249"/>
      <c r="CE49" s="250"/>
      <c r="CF49" s="435"/>
      <c r="CG49" s="435"/>
      <c r="CH49" s="435"/>
      <c r="CI49" s="435"/>
      <c r="CJ49" s="435"/>
      <c r="CK49" s="435"/>
      <c r="CL49" s="435"/>
      <c r="CM49" s="435"/>
      <c r="CN49" s="436">
        <f t="shared" si="3"/>
        <v>0</v>
      </c>
      <c r="CO49" s="436"/>
      <c r="CP49" s="436"/>
      <c r="CQ49" s="436"/>
      <c r="CR49" s="436"/>
      <c r="CS49" s="436"/>
    </row>
    <row r="50" spans="1:97" customFormat="1" ht="15.75" hidden="1" customHeight="1" x14ac:dyDescent="0.35">
      <c r="A50" s="212">
        <v>1.1111111111111112E-2</v>
      </c>
      <c r="B50" s="95">
        <f t="shared" si="2"/>
        <v>0.29166666666925367</v>
      </c>
      <c r="C50" s="214" t="str">
        <f>IF(ISNA(VLOOKUP(D50,[2]listing!$A$1:$E$80,4,FALSE)),"NN",VLOOKUP(D50,[2]listing!$A$1:$E$80,4,FALSE))</f>
        <v>NN</v>
      </c>
      <c r="D50" s="305"/>
      <c r="E50" s="300">
        <v>36526.625</v>
      </c>
      <c r="F50" s="298">
        <v>36526.947222222225</v>
      </c>
      <c r="G50" s="299">
        <v>4.1666666666666664E-2</v>
      </c>
      <c r="H50" s="222" t="str" cm="1">
        <f t="array" ref="H50">IF(SUMPRODUCT(--ISNUMBER(SEARCH(BOUTIQUES,D50))) &gt;0, "XC",IF(ISNUMBER(SEARCH("pool",D50)),"P",IF(ISNUMBER(SEARCH("int",D50)),"I",IF(ISNUMBER(SEARCH("HAP",$G$1))," "))))</f>
        <v xml:space="preserve"> </v>
      </c>
      <c r="I50" s="248"/>
      <c r="J50" s="249"/>
      <c r="K50" s="250"/>
      <c r="L50" s="251"/>
      <c r="M50" s="249"/>
      <c r="N50" s="249"/>
      <c r="O50" s="250"/>
      <c r="P50" s="251"/>
      <c r="Q50" s="249"/>
      <c r="R50" s="249"/>
      <c r="S50" s="250"/>
      <c r="T50" s="251"/>
      <c r="U50" s="249"/>
      <c r="V50" s="249"/>
      <c r="W50" s="250"/>
      <c r="X50" s="251"/>
      <c r="Y50" s="249"/>
      <c r="Z50" s="249"/>
      <c r="AA50" s="250"/>
      <c r="AB50" s="251"/>
      <c r="AC50" s="249"/>
      <c r="AD50" s="249"/>
      <c r="AE50" s="250"/>
      <c r="AF50" s="251"/>
      <c r="AG50" s="249"/>
      <c r="AH50" s="249"/>
      <c r="AI50" s="250"/>
      <c r="AJ50" s="251"/>
      <c r="AK50" s="249"/>
      <c r="AL50" s="249"/>
      <c r="AM50" s="250"/>
      <c r="AN50" s="251"/>
      <c r="AO50" s="249"/>
      <c r="AP50" s="249"/>
      <c r="AQ50" s="250"/>
      <c r="AR50" s="251"/>
      <c r="AS50" s="249"/>
      <c r="AT50" s="249"/>
      <c r="AU50" s="250"/>
      <c r="AV50" s="251"/>
      <c r="AW50" s="249"/>
      <c r="AX50" s="249"/>
      <c r="AY50" s="250"/>
      <c r="AZ50" s="251"/>
      <c r="BA50" s="249"/>
      <c r="BB50" s="249"/>
      <c r="BC50" s="250"/>
      <c r="BD50" s="251"/>
      <c r="BE50" s="249"/>
      <c r="BF50" s="249"/>
      <c r="BG50" s="250"/>
      <c r="BH50" s="251"/>
      <c r="BI50" s="249"/>
      <c r="BJ50" s="249"/>
      <c r="BK50" s="250"/>
      <c r="BL50" s="251"/>
      <c r="BM50" s="249"/>
      <c r="BN50" s="249"/>
      <c r="BO50" s="250"/>
      <c r="BP50" s="251"/>
      <c r="BQ50" s="249"/>
      <c r="BR50" s="249"/>
      <c r="BS50" s="250"/>
      <c r="BT50" s="251"/>
      <c r="BU50" s="249"/>
      <c r="BV50" s="249"/>
      <c r="BW50" s="250"/>
      <c r="BX50" s="251"/>
      <c r="BY50" s="249"/>
      <c r="BZ50" s="249"/>
      <c r="CA50" s="250"/>
      <c r="CB50" s="251"/>
      <c r="CC50" s="249"/>
      <c r="CD50" s="249"/>
      <c r="CE50" s="250"/>
      <c r="CF50" s="435"/>
      <c r="CG50" s="435"/>
      <c r="CH50" s="435"/>
      <c r="CI50" s="435"/>
      <c r="CJ50" s="435"/>
      <c r="CK50" s="435"/>
      <c r="CL50" s="435"/>
      <c r="CM50" s="435"/>
      <c r="CN50" s="436">
        <f t="shared" si="3"/>
        <v>0</v>
      </c>
      <c r="CO50" s="436"/>
      <c r="CP50" s="436"/>
      <c r="CQ50" s="436"/>
      <c r="CR50" s="436"/>
      <c r="CS50" s="436"/>
    </row>
    <row r="51" spans="1:97" customFormat="1" ht="15.75" hidden="1" customHeight="1" x14ac:dyDescent="0.35">
      <c r="A51" s="212">
        <v>1.1111111111111112E-2</v>
      </c>
      <c r="B51" s="95">
        <f t="shared" si="2"/>
        <v>0.29166666666925367</v>
      </c>
      <c r="C51" s="214" t="str">
        <f>IF(ISNA(VLOOKUP(D51,[2]listing!$A$1:$E$80,4,FALSE)),"NN",VLOOKUP(D51,[2]listing!$A$1:$E$80,4,FALSE))</f>
        <v>NN</v>
      </c>
      <c r="D51" s="305"/>
      <c r="E51" s="300">
        <v>36526.625</v>
      </c>
      <c r="F51" s="298">
        <v>36526.947222222225</v>
      </c>
      <c r="G51" s="299">
        <v>4.1666666666666664E-2</v>
      </c>
      <c r="H51" s="222" t="str" cm="1">
        <f t="array" ref="H51">IF(SUMPRODUCT(--ISNUMBER(SEARCH(BOUTIQUES,D51))) &gt;0, "XC",IF(ISNUMBER(SEARCH("pool",D51)),"P",IF(ISNUMBER(SEARCH("int",D51)),"I",IF(ISNUMBER(SEARCH("HAP",$G$1))," "))))</f>
        <v xml:space="preserve"> </v>
      </c>
      <c r="I51" s="248"/>
      <c r="J51" s="249"/>
      <c r="K51" s="250"/>
      <c r="L51" s="251"/>
      <c r="M51" s="249"/>
      <c r="N51" s="249"/>
      <c r="O51" s="250"/>
      <c r="P51" s="251"/>
      <c r="Q51" s="249"/>
      <c r="R51" s="249"/>
      <c r="S51" s="250"/>
      <c r="T51" s="251"/>
      <c r="U51" s="249"/>
      <c r="V51" s="249"/>
      <c r="W51" s="250"/>
      <c r="X51" s="251"/>
      <c r="Y51" s="249"/>
      <c r="Z51" s="249"/>
      <c r="AA51" s="250"/>
      <c r="AB51" s="251"/>
      <c r="AC51" s="249"/>
      <c r="AD51" s="249"/>
      <c r="AE51" s="250"/>
      <c r="AF51" s="251"/>
      <c r="AG51" s="249"/>
      <c r="AH51" s="249"/>
      <c r="AI51" s="250"/>
      <c r="AJ51" s="251"/>
      <c r="AK51" s="249"/>
      <c r="AL51" s="249"/>
      <c r="AM51" s="250"/>
      <c r="AN51" s="251"/>
      <c r="AO51" s="249"/>
      <c r="AP51" s="249"/>
      <c r="AQ51" s="250"/>
      <c r="AR51" s="251"/>
      <c r="AS51" s="249"/>
      <c r="AT51" s="249"/>
      <c r="AU51" s="250"/>
      <c r="AV51" s="251"/>
      <c r="AW51" s="249"/>
      <c r="AX51" s="249"/>
      <c r="AY51" s="250"/>
      <c r="AZ51" s="251"/>
      <c r="BA51" s="249"/>
      <c r="BB51" s="249"/>
      <c r="BC51" s="250"/>
      <c r="BD51" s="251"/>
      <c r="BE51" s="249"/>
      <c r="BF51" s="249"/>
      <c r="BG51" s="250"/>
      <c r="BH51" s="251"/>
      <c r="BI51" s="249"/>
      <c r="BJ51" s="249"/>
      <c r="BK51" s="250"/>
      <c r="BL51" s="251"/>
      <c r="BM51" s="249"/>
      <c r="BN51" s="249"/>
      <c r="BO51" s="250"/>
      <c r="BP51" s="251"/>
      <c r="BQ51" s="249"/>
      <c r="BR51" s="249"/>
      <c r="BS51" s="250"/>
      <c r="BT51" s="251"/>
      <c r="BU51" s="249"/>
      <c r="BV51" s="249"/>
      <c r="BW51" s="250"/>
      <c r="BX51" s="251"/>
      <c r="BY51" s="249"/>
      <c r="BZ51" s="249"/>
      <c r="CA51" s="250"/>
      <c r="CB51" s="251"/>
      <c r="CC51" s="249"/>
      <c r="CD51" s="249"/>
      <c r="CE51" s="250"/>
      <c r="CF51" s="435"/>
      <c r="CG51" s="435"/>
      <c r="CH51" s="435"/>
      <c r="CI51" s="435"/>
      <c r="CJ51" s="435"/>
      <c r="CK51" s="435"/>
      <c r="CL51" s="435"/>
      <c r="CM51" s="435"/>
      <c r="CN51" s="436">
        <f t="shared" si="3"/>
        <v>0</v>
      </c>
      <c r="CO51" s="436"/>
      <c r="CP51" s="436"/>
      <c r="CQ51" s="436"/>
      <c r="CR51" s="436"/>
      <c r="CS51" s="436"/>
    </row>
    <row r="52" spans="1:97" customFormat="1" ht="15.75" hidden="1" customHeight="1" x14ac:dyDescent="0.35">
      <c r="A52" s="212">
        <v>1.1111111111111112E-2</v>
      </c>
      <c r="B52" s="95">
        <f t="shared" si="2"/>
        <v>0.29166666666925367</v>
      </c>
      <c r="C52" s="214" t="str">
        <f>IF(ISNA(VLOOKUP(D52,[2]listing!$A$1:$E$80,4,FALSE)),"NN",VLOOKUP(D52,[2]listing!$A$1:$E$80,4,FALSE))</f>
        <v>NN</v>
      </c>
      <c r="D52" s="305"/>
      <c r="E52" s="300">
        <v>36526.625</v>
      </c>
      <c r="F52" s="298">
        <v>36526.947222222225</v>
      </c>
      <c r="G52" s="299">
        <v>4.1666666666666664E-2</v>
      </c>
      <c r="H52" s="222" t="str" cm="1">
        <f t="array" ref="H52">IF(SUMPRODUCT(--ISNUMBER(SEARCH(BOUTIQUES,D52))) &gt;0, "XC",IF(ISNUMBER(SEARCH("pool",D52)),"P",IF(ISNUMBER(SEARCH("int",D52)),"I",IF(ISNUMBER(SEARCH("HAP",$G$1))," "))))</f>
        <v xml:space="preserve"> </v>
      </c>
      <c r="I52" s="248"/>
      <c r="J52" s="249"/>
      <c r="K52" s="250"/>
      <c r="L52" s="251"/>
      <c r="M52" s="249"/>
      <c r="N52" s="249"/>
      <c r="O52" s="250"/>
      <c r="P52" s="251"/>
      <c r="Q52" s="249"/>
      <c r="R52" s="249"/>
      <c r="S52" s="250"/>
      <c r="T52" s="251"/>
      <c r="U52" s="249"/>
      <c r="V52" s="249"/>
      <c r="W52" s="250"/>
      <c r="X52" s="251"/>
      <c r="Y52" s="249"/>
      <c r="Z52" s="249"/>
      <c r="AA52" s="250"/>
      <c r="AB52" s="251"/>
      <c r="AC52" s="249"/>
      <c r="AD52" s="249"/>
      <c r="AE52" s="250"/>
      <c r="AF52" s="251"/>
      <c r="AG52" s="249"/>
      <c r="AH52" s="249"/>
      <c r="AI52" s="250"/>
      <c r="AJ52" s="251"/>
      <c r="AK52" s="249"/>
      <c r="AL52" s="249"/>
      <c r="AM52" s="250"/>
      <c r="AN52" s="251"/>
      <c r="AO52" s="249"/>
      <c r="AP52" s="249"/>
      <c r="AQ52" s="250"/>
      <c r="AR52" s="251"/>
      <c r="AS52" s="249"/>
      <c r="AT52" s="249"/>
      <c r="AU52" s="250"/>
      <c r="AV52" s="251"/>
      <c r="AW52" s="249"/>
      <c r="AX52" s="249"/>
      <c r="AY52" s="250"/>
      <c r="AZ52" s="251"/>
      <c r="BA52" s="249"/>
      <c r="BB52" s="249"/>
      <c r="BC52" s="250"/>
      <c r="BD52" s="251"/>
      <c r="BE52" s="249"/>
      <c r="BF52" s="249"/>
      <c r="BG52" s="250"/>
      <c r="BH52" s="251"/>
      <c r="BI52" s="249"/>
      <c r="BJ52" s="249"/>
      <c r="BK52" s="250"/>
      <c r="BL52" s="251"/>
      <c r="BM52" s="249"/>
      <c r="BN52" s="249"/>
      <c r="BO52" s="250"/>
      <c r="BP52" s="251"/>
      <c r="BQ52" s="249"/>
      <c r="BR52" s="249"/>
      <c r="BS52" s="250"/>
      <c r="BT52" s="251"/>
      <c r="BU52" s="249"/>
      <c r="BV52" s="249"/>
      <c r="BW52" s="250"/>
      <c r="BX52" s="251"/>
      <c r="BY52" s="249"/>
      <c r="BZ52" s="249"/>
      <c r="CA52" s="250"/>
      <c r="CB52" s="251"/>
      <c r="CC52" s="249"/>
      <c r="CD52" s="249"/>
      <c r="CE52" s="250"/>
      <c r="CF52" s="435"/>
      <c r="CG52" s="435"/>
      <c r="CH52" s="435"/>
      <c r="CI52" s="435"/>
      <c r="CJ52" s="435"/>
      <c r="CK52" s="435"/>
      <c r="CL52" s="435"/>
      <c r="CM52" s="435"/>
      <c r="CN52" s="436">
        <f t="shared" si="3"/>
        <v>0</v>
      </c>
      <c r="CO52" s="436"/>
      <c r="CP52" s="436"/>
      <c r="CQ52" s="436"/>
      <c r="CR52" s="436"/>
      <c r="CS52" s="436"/>
    </row>
    <row r="53" spans="1:97" customFormat="1" ht="15.75" hidden="1" customHeight="1" x14ac:dyDescent="0.35">
      <c r="A53" s="212">
        <v>1.1111111111111112E-2</v>
      </c>
      <c r="B53" s="95">
        <f t="shared" si="2"/>
        <v>0.29166666666925367</v>
      </c>
      <c r="C53" s="214" t="str">
        <f>IF(ISNA(VLOOKUP(D53,[2]listing!$A$1:$E$80,4,FALSE)),"NN",VLOOKUP(D53,[2]listing!$A$1:$E$80,4,FALSE))</f>
        <v>NN</v>
      </c>
      <c r="D53" s="305"/>
      <c r="E53" s="300">
        <v>36526.625</v>
      </c>
      <c r="F53" s="298">
        <v>36526.947222222225</v>
      </c>
      <c r="G53" s="299">
        <v>4.1666666666666664E-2</v>
      </c>
      <c r="H53" s="222" t="str" cm="1">
        <f t="array" ref="H53">IF(SUMPRODUCT(--ISNUMBER(SEARCH(BOUTIQUES,D53))) &gt;0, "XC",IF(ISNUMBER(SEARCH("pool",D53)),"P",IF(ISNUMBER(SEARCH("int",D53)),"I",IF(ISNUMBER(SEARCH("HAP",$G$1))," "))))</f>
        <v xml:space="preserve"> </v>
      </c>
      <c r="I53" s="248"/>
      <c r="J53" s="249"/>
      <c r="K53" s="250"/>
      <c r="L53" s="251"/>
      <c r="M53" s="249"/>
      <c r="N53" s="249"/>
      <c r="O53" s="250"/>
      <c r="P53" s="251"/>
      <c r="Q53" s="249"/>
      <c r="R53" s="249"/>
      <c r="S53" s="250"/>
      <c r="T53" s="251"/>
      <c r="U53" s="249"/>
      <c r="V53" s="249"/>
      <c r="W53" s="250"/>
      <c r="X53" s="251"/>
      <c r="Y53" s="249"/>
      <c r="Z53" s="249"/>
      <c r="AA53" s="250"/>
      <c r="AB53" s="251"/>
      <c r="AC53" s="249"/>
      <c r="AD53" s="249"/>
      <c r="AE53" s="250"/>
      <c r="AF53" s="251"/>
      <c r="AG53" s="249"/>
      <c r="AH53" s="249"/>
      <c r="AI53" s="250"/>
      <c r="AJ53" s="251"/>
      <c r="AK53" s="249"/>
      <c r="AL53" s="249"/>
      <c r="AM53" s="250"/>
      <c r="AN53" s="251"/>
      <c r="AO53" s="249"/>
      <c r="AP53" s="249"/>
      <c r="AQ53" s="250"/>
      <c r="AR53" s="251"/>
      <c r="AS53" s="249"/>
      <c r="AT53" s="249"/>
      <c r="AU53" s="250"/>
      <c r="AV53" s="251"/>
      <c r="AW53" s="249"/>
      <c r="AX53" s="249"/>
      <c r="AY53" s="250"/>
      <c r="AZ53" s="251"/>
      <c r="BA53" s="249"/>
      <c r="BB53" s="249"/>
      <c r="BC53" s="250"/>
      <c r="BD53" s="251"/>
      <c r="BE53" s="249"/>
      <c r="BF53" s="249"/>
      <c r="BG53" s="250"/>
      <c r="BH53" s="251"/>
      <c r="BI53" s="249"/>
      <c r="BJ53" s="249"/>
      <c r="BK53" s="250"/>
      <c r="BL53" s="251"/>
      <c r="BM53" s="249"/>
      <c r="BN53" s="249"/>
      <c r="BO53" s="250"/>
      <c r="BP53" s="251"/>
      <c r="BQ53" s="249"/>
      <c r="BR53" s="249"/>
      <c r="BS53" s="250"/>
      <c r="BT53" s="251"/>
      <c r="BU53" s="249"/>
      <c r="BV53" s="249"/>
      <c r="BW53" s="250"/>
      <c r="BX53" s="251"/>
      <c r="BY53" s="249"/>
      <c r="BZ53" s="249"/>
      <c r="CA53" s="250"/>
      <c r="CB53" s="251"/>
      <c r="CC53" s="249"/>
      <c r="CD53" s="249"/>
      <c r="CE53" s="250"/>
      <c r="CF53" s="435"/>
      <c r="CG53" s="435"/>
      <c r="CH53" s="435"/>
      <c r="CI53" s="435"/>
      <c r="CJ53" s="435"/>
      <c r="CK53" s="435"/>
      <c r="CL53" s="435"/>
      <c r="CM53" s="435"/>
      <c r="CN53" s="436">
        <f t="shared" si="3"/>
        <v>0</v>
      </c>
      <c r="CO53" s="436"/>
      <c r="CP53" s="436"/>
      <c r="CQ53" s="436"/>
      <c r="CR53" s="436"/>
      <c r="CS53" s="436"/>
    </row>
    <row r="54" spans="1:97" customFormat="1" ht="15.75" hidden="1" customHeight="1" x14ac:dyDescent="0.35">
      <c r="A54" s="212">
        <v>1.1111111111111112E-2</v>
      </c>
      <c r="B54" s="95">
        <f t="shared" si="2"/>
        <v>0.29166666666925367</v>
      </c>
      <c r="C54" s="214" t="str">
        <f>IF(ISNA(VLOOKUP(D54,[2]listing!$A$1:$E$80,4,FALSE)),"NN",VLOOKUP(D54,[2]listing!$A$1:$E$80,4,FALSE))</f>
        <v>NN</v>
      </c>
      <c r="D54" s="305"/>
      <c r="E54" s="300">
        <v>36526.625</v>
      </c>
      <c r="F54" s="298">
        <v>36526.947222222225</v>
      </c>
      <c r="G54" s="299">
        <v>4.1666666666666664E-2</v>
      </c>
      <c r="H54" s="222" t="str" cm="1">
        <f t="array" ref="H54">IF(SUMPRODUCT(--ISNUMBER(SEARCH(BOUTIQUES,D54))) &gt;0, "XC",IF(ISNUMBER(SEARCH("pool",D54)),"P",IF(ISNUMBER(SEARCH("int",D54)),"I",IF(ISNUMBER(SEARCH("HAP",$G$1))," "))))</f>
        <v xml:space="preserve"> </v>
      </c>
      <c r="I54" s="248"/>
      <c r="J54" s="249"/>
      <c r="K54" s="250"/>
      <c r="L54" s="251"/>
      <c r="M54" s="249"/>
      <c r="N54" s="249"/>
      <c r="O54" s="250"/>
      <c r="P54" s="251"/>
      <c r="Q54" s="249"/>
      <c r="R54" s="249"/>
      <c r="S54" s="250"/>
      <c r="T54" s="251"/>
      <c r="U54" s="249"/>
      <c r="V54" s="249"/>
      <c r="W54" s="250"/>
      <c r="X54" s="251"/>
      <c r="Y54" s="249"/>
      <c r="Z54" s="249"/>
      <c r="AA54" s="250"/>
      <c r="AB54" s="251"/>
      <c r="AC54" s="249"/>
      <c r="AD54" s="249"/>
      <c r="AE54" s="250"/>
      <c r="AF54" s="251"/>
      <c r="AG54" s="249"/>
      <c r="AH54" s="249"/>
      <c r="AI54" s="250"/>
      <c r="AJ54" s="251"/>
      <c r="AK54" s="249"/>
      <c r="AL54" s="249"/>
      <c r="AM54" s="250"/>
      <c r="AN54" s="251"/>
      <c r="AO54" s="249"/>
      <c r="AP54" s="249"/>
      <c r="AQ54" s="250"/>
      <c r="AR54" s="251"/>
      <c r="AS54" s="249"/>
      <c r="AT54" s="249"/>
      <c r="AU54" s="250"/>
      <c r="AV54" s="251"/>
      <c r="AW54" s="249"/>
      <c r="AX54" s="249"/>
      <c r="AY54" s="250"/>
      <c r="AZ54" s="251"/>
      <c r="BA54" s="249"/>
      <c r="BB54" s="249"/>
      <c r="BC54" s="250"/>
      <c r="BD54" s="251"/>
      <c r="BE54" s="249"/>
      <c r="BF54" s="249"/>
      <c r="BG54" s="250"/>
      <c r="BH54" s="251"/>
      <c r="BI54" s="249"/>
      <c r="BJ54" s="249"/>
      <c r="BK54" s="250"/>
      <c r="BL54" s="251"/>
      <c r="BM54" s="249"/>
      <c r="BN54" s="249"/>
      <c r="BO54" s="250"/>
      <c r="BP54" s="251"/>
      <c r="BQ54" s="249"/>
      <c r="BR54" s="249"/>
      <c r="BS54" s="250"/>
      <c r="BT54" s="251"/>
      <c r="BU54" s="249"/>
      <c r="BV54" s="249"/>
      <c r="BW54" s="250"/>
      <c r="BX54" s="251"/>
      <c r="BY54" s="249"/>
      <c r="BZ54" s="249"/>
      <c r="CA54" s="250"/>
      <c r="CB54" s="251"/>
      <c r="CC54" s="249"/>
      <c r="CD54" s="249"/>
      <c r="CE54" s="250"/>
      <c r="CF54" s="416"/>
      <c r="CG54" s="417"/>
      <c r="CH54" s="417"/>
      <c r="CI54" s="418"/>
      <c r="CJ54" s="416"/>
      <c r="CK54" s="417"/>
      <c r="CL54" s="417"/>
      <c r="CM54" s="418"/>
      <c r="CN54" s="422">
        <f t="shared" si="3"/>
        <v>0</v>
      </c>
      <c r="CO54" s="423"/>
      <c r="CP54" s="423"/>
      <c r="CQ54" s="423"/>
      <c r="CR54" s="423"/>
      <c r="CS54" s="424"/>
    </row>
    <row r="55" spans="1:97" customFormat="1" ht="15.75" hidden="1" customHeight="1" x14ac:dyDescent="0.35">
      <c r="A55" s="212">
        <v>1.1111111111111112E-2</v>
      </c>
      <c r="B55" s="95">
        <f t="shared" si="2"/>
        <v>0.29166666666925367</v>
      </c>
      <c r="C55" s="214" t="str">
        <f>IF(ISNA(VLOOKUP(D55,[2]listing!$A$1:$E$80,4,FALSE)),"NN",VLOOKUP(D55,[2]listing!$A$1:$E$80,4,FALSE))</f>
        <v>NN</v>
      </c>
      <c r="D55" s="305"/>
      <c r="E55" s="300">
        <v>36526.625</v>
      </c>
      <c r="F55" s="298">
        <v>36526.947222222225</v>
      </c>
      <c r="G55" s="299">
        <v>4.1666666666666664E-2</v>
      </c>
      <c r="H55" s="222" t="str" cm="1">
        <f t="array" ref="H55">IF(SUMPRODUCT(--ISNUMBER(SEARCH(BOUTIQUES,D55))) &gt;0, "XC",IF(ISNUMBER(SEARCH("pool",D55)),"P",IF(ISNUMBER(SEARCH("int",D55)),"I",IF(ISNUMBER(SEARCH("HAP",$G$1))," "))))</f>
        <v xml:space="preserve"> </v>
      </c>
      <c r="I55" s="248"/>
      <c r="J55" s="249"/>
      <c r="K55" s="250"/>
      <c r="L55" s="251"/>
      <c r="M55" s="249"/>
      <c r="N55" s="249"/>
      <c r="O55" s="250"/>
      <c r="P55" s="251"/>
      <c r="Q55" s="249"/>
      <c r="R55" s="249"/>
      <c r="S55" s="250"/>
      <c r="T55" s="251"/>
      <c r="U55" s="249"/>
      <c r="V55" s="249"/>
      <c r="W55" s="250"/>
      <c r="X55" s="251"/>
      <c r="Y55" s="249"/>
      <c r="Z55" s="249"/>
      <c r="AA55" s="250"/>
      <c r="AB55" s="251"/>
      <c r="AC55" s="249"/>
      <c r="AD55" s="249"/>
      <c r="AE55" s="250"/>
      <c r="AF55" s="251"/>
      <c r="AG55" s="249"/>
      <c r="AH55" s="249"/>
      <c r="AI55" s="250"/>
      <c r="AJ55" s="251"/>
      <c r="AK55" s="249"/>
      <c r="AL55" s="249"/>
      <c r="AM55" s="250"/>
      <c r="AN55" s="251"/>
      <c r="AO55" s="249"/>
      <c r="AP55" s="249"/>
      <c r="AQ55" s="250"/>
      <c r="AR55" s="251"/>
      <c r="AS55" s="249"/>
      <c r="AT55" s="249"/>
      <c r="AU55" s="250"/>
      <c r="AV55" s="251"/>
      <c r="AW55" s="249"/>
      <c r="AX55" s="249"/>
      <c r="AY55" s="250"/>
      <c r="AZ55" s="251"/>
      <c r="BA55" s="249"/>
      <c r="BB55" s="249"/>
      <c r="BC55" s="250"/>
      <c r="BD55" s="251"/>
      <c r="BE55" s="249"/>
      <c r="BF55" s="249"/>
      <c r="BG55" s="250"/>
      <c r="BH55" s="251"/>
      <c r="BI55" s="249"/>
      <c r="BJ55" s="249"/>
      <c r="BK55" s="250"/>
      <c r="BL55" s="251"/>
      <c r="BM55" s="249"/>
      <c r="BN55" s="249"/>
      <c r="BO55" s="250"/>
      <c r="BP55" s="251"/>
      <c r="BQ55" s="249"/>
      <c r="BR55" s="249"/>
      <c r="BS55" s="250"/>
      <c r="BT55" s="251"/>
      <c r="BU55" s="249"/>
      <c r="BV55" s="249"/>
      <c r="BW55" s="250"/>
      <c r="BX55" s="251"/>
      <c r="BY55" s="249"/>
      <c r="BZ55" s="249"/>
      <c r="CA55" s="250"/>
      <c r="CB55" s="251"/>
      <c r="CC55" s="249"/>
      <c r="CD55" s="249"/>
      <c r="CE55" s="250"/>
      <c r="CF55" s="435"/>
      <c r="CG55" s="435"/>
      <c r="CH55" s="435"/>
      <c r="CI55" s="435"/>
      <c r="CJ55" s="435"/>
      <c r="CK55" s="435"/>
      <c r="CL55" s="435"/>
      <c r="CM55" s="435"/>
      <c r="CN55" s="436">
        <f t="shared" si="3"/>
        <v>0</v>
      </c>
      <c r="CO55" s="436"/>
      <c r="CP55" s="436"/>
      <c r="CQ55" s="436"/>
      <c r="CR55" s="436"/>
      <c r="CS55" s="436"/>
    </row>
    <row r="56" spans="1:97" customFormat="1" ht="15.75" hidden="1" customHeight="1" x14ac:dyDescent="0.35">
      <c r="A56" s="212">
        <v>1.1111111111111112E-2</v>
      </c>
      <c r="B56" s="95">
        <f t="shared" si="2"/>
        <v>0.29166666666925367</v>
      </c>
      <c r="C56" s="214" t="str">
        <f>IF(ISNA(VLOOKUP(D56,[2]listing!$A$1:$E$80,4,FALSE)),"NN",VLOOKUP(D56,[2]listing!$A$1:$E$80,4,FALSE))</f>
        <v>NN</v>
      </c>
      <c r="D56" s="305"/>
      <c r="E56" s="300">
        <v>36526.625</v>
      </c>
      <c r="F56" s="298">
        <v>36526.947222222225</v>
      </c>
      <c r="G56" s="299">
        <v>4.1666666666666664E-2</v>
      </c>
      <c r="H56" s="222" t="str" cm="1">
        <f t="array" ref="H56">IF(SUMPRODUCT(--ISNUMBER(SEARCH(BOUTIQUES,D56))) &gt;0, "XC",IF(ISNUMBER(SEARCH("pool",D56)),"P",IF(ISNUMBER(SEARCH("int",D56)),"I",IF(ISNUMBER(SEARCH("HAP",$G$1))," "))))</f>
        <v xml:space="preserve"> </v>
      </c>
      <c r="I56" s="248"/>
      <c r="J56" s="249"/>
      <c r="K56" s="250"/>
      <c r="L56" s="251"/>
      <c r="M56" s="249"/>
      <c r="N56" s="249"/>
      <c r="O56" s="250"/>
      <c r="P56" s="251"/>
      <c r="Q56" s="249"/>
      <c r="R56" s="249"/>
      <c r="S56" s="250"/>
      <c r="T56" s="251"/>
      <c r="U56" s="249"/>
      <c r="V56" s="249"/>
      <c r="W56" s="250"/>
      <c r="X56" s="251"/>
      <c r="Y56" s="249"/>
      <c r="Z56" s="249"/>
      <c r="AA56" s="250"/>
      <c r="AB56" s="251"/>
      <c r="AC56" s="249"/>
      <c r="AD56" s="249"/>
      <c r="AE56" s="250"/>
      <c r="AF56" s="251"/>
      <c r="AG56" s="249"/>
      <c r="AH56" s="249"/>
      <c r="AI56" s="250"/>
      <c r="AJ56" s="251"/>
      <c r="AK56" s="249"/>
      <c r="AL56" s="249"/>
      <c r="AM56" s="250"/>
      <c r="AN56" s="251"/>
      <c r="AO56" s="249"/>
      <c r="AP56" s="249"/>
      <c r="AQ56" s="250"/>
      <c r="AR56" s="251"/>
      <c r="AS56" s="249"/>
      <c r="AT56" s="249"/>
      <c r="AU56" s="250"/>
      <c r="AV56" s="251"/>
      <c r="AW56" s="249"/>
      <c r="AX56" s="249"/>
      <c r="AY56" s="250"/>
      <c r="AZ56" s="251"/>
      <c r="BA56" s="249"/>
      <c r="BB56" s="249"/>
      <c r="BC56" s="250"/>
      <c r="BD56" s="251"/>
      <c r="BE56" s="249"/>
      <c r="BF56" s="249"/>
      <c r="BG56" s="250"/>
      <c r="BH56" s="251"/>
      <c r="BI56" s="249"/>
      <c r="BJ56" s="249"/>
      <c r="BK56" s="250"/>
      <c r="BL56" s="251"/>
      <c r="BM56" s="249"/>
      <c r="BN56" s="249"/>
      <c r="BO56" s="250"/>
      <c r="BP56" s="251"/>
      <c r="BQ56" s="249"/>
      <c r="BR56" s="249"/>
      <c r="BS56" s="250"/>
      <c r="BT56" s="251"/>
      <c r="BU56" s="249"/>
      <c r="BV56" s="249"/>
      <c r="BW56" s="250"/>
      <c r="BX56" s="251"/>
      <c r="BY56" s="249"/>
      <c r="BZ56" s="249"/>
      <c r="CA56" s="250"/>
      <c r="CB56" s="251"/>
      <c r="CC56" s="249"/>
      <c r="CD56" s="249"/>
      <c r="CE56" s="250"/>
      <c r="CF56" s="435"/>
      <c r="CG56" s="435"/>
      <c r="CH56" s="435"/>
      <c r="CI56" s="435"/>
      <c r="CJ56" s="435"/>
      <c r="CK56" s="435"/>
      <c r="CL56" s="435"/>
      <c r="CM56" s="435"/>
      <c r="CN56" s="436">
        <f t="shared" si="3"/>
        <v>0</v>
      </c>
      <c r="CO56" s="436"/>
      <c r="CP56" s="436"/>
      <c r="CQ56" s="436"/>
      <c r="CR56" s="436"/>
      <c r="CS56" s="436"/>
    </row>
    <row r="57" spans="1:97" customFormat="1" ht="15.75" hidden="1" customHeight="1" x14ac:dyDescent="0.35">
      <c r="A57" s="212">
        <v>1.1111111111111112E-2</v>
      </c>
      <c r="B57" s="95">
        <f t="shared" si="2"/>
        <v>0.29166666666925367</v>
      </c>
      <c r="C57" s="214" t="str">
        <f>IF(ISNA(VLOOKUP(D57,[2]listing!$A$1:$E$80,4,FALSE)),"NN",VLOOKUP(D57,[2]listing!$A$1:$E$80,4,FALSE))</f>
        <v>NN</v>
      </c>
      <c r="D57" s="305"/>
      <c r="E57" s="300">
        <v>36526.625</v>
      </c>
      <c r="F57" s="298">
        <v>36526.947222222225</v>
      </c>
      <c r="G57" s="299">
        <v>4.1666666666666664E-2</v>
      </c>
      <c r="H57" s="222" t="str" cm="1">
        <f t="array" ref="H57">IF(SUMPRODUCT(--ISNUMBER(SEARCH(BOUTIQUES,D57))) &gt;0, "XC",IF(ISNUMBER(SEARCH("pool",D57)),"P",IF(ISNUMBER(SEARCH("int",D57)),"I",IF(ISNUMBER(SEARCH("HAP",$G$1))," "))))</f>
        <v xml:space="preserve"> </v>
      </c>
      <c r="I57" s="248"/>
      <c r="J57" s="249"/>
      <c r="K57" s="250"/>
      <c r="L57" s="251"/>
      <c r="M57" s="249"/>
      <c r="N57" s="249"/>
      <c r="O57" s="250"/>
      <c r="P57" s="251"/>
      <c r="Q57" s="249"/>
      <c r="R57" s="249"/>
      <c r="S57" s="250"/>
      <c r="T57" s="251"/>
      <c r="U57" s="249"/>
      <c r="V57" s="249"/>
      <c r="W57" s="250"/>
      <c r="X57" s="251"/>
      <c r="Y57" s="249"/>
      <c r="Z57" s="249"/>
      <c r="AA57" s="250"/>
      <c r="AB57" s="251"/>
      <c r="AC57" s="249"/>
      <c r="AD57" s="249"/>
      <c r="AE57" s="250"/>
      <c r="AF57" s="251"/>
      <c r="AG57" s="249"/>
      <c r="AH57" s="249"/>
      <c r="AI57" s="250"/>
      <c r="AJ57" s="251"/>
      <c r="AK57" s="249"/>
      <c r="AL57" s="249"/>
      <c r="AM57" s="250"/>
      <c r="AN57" s="251"/>
      <c r="AO57" s="249"/>
      <c r="AP57" s="249"/>
      <c r="AQ57" s="250"/>
      <c r="AR57" s="251"/>
      <c r="AS57" s="249"/>
      <c r="AT57" s="249"/>
      <c r="AU57" s="250"/>
      <c r="AV57" s="251"/>
      <c r="AW57" s="249"/>
      <c r="AX57" s="249"/>
      <c r="AY57" s="250"/>
      <c r="AZ57" s="251"/>
      <c r="BA57" s="249"/>
      <c r="BB57" s="249"/>
      <c r="BC57" s="250"/>
      <c r="BD57" s="251"/>
      <c r="BE57" s="249"/>
      <c r="BF57" s="249"/>
      <c r="BG57" s="250"/>
      <c r="BH57" s="251"/>
      <c r="BI57" s="249"/>
      <c r="BJ57" s="249"/>
      <c r="BK57" s="250"/>
      <c r="BL57" s="251"/>
      <c r="BM57" s="249"/>
      <c r="BN57" s="249"/>
      <c r="BO57" s="250"/>
      <c r="BP57" s="251"/>
      <c r="BQ57" s="249"/>
      <c r="BR57" s="249"/>
      <c r="BS57" s="250"/>
      <c r="BT57" s="251"/>
      <c r="BU57" s="249"/>
      <c r="BV57" s="249"/>
      <c r="BW57" s="250"/>
      <c r="BX57" s="251"/>
      <c r="BY57" s="249"/>
      <c r="BZ57" s="249"/>
      <c r="CA57" s="250"/>
      <c r="CB57" s="251"/>
      <c r="CC57" s="249"/>
      <c r="CD57" s="249"/>
      <c r="CE57" s="250"/>
      <c r="CF57" s="435"/>
      <c r="CG57" s="435"/>
      <c r="CH57" s="435"/>
      <c r="CI57" s="435"/>
      <c r="CJ57" s="435"/>
      <c r="CK57" s="435"/>
      <c r="CL57" s="435"/>
      <c r="CM57" s="435"/>
      <c r="CN57" s="436">
        <f t="shared" si="3"/>
        <v>0</v>
      </c>
      <c r="CO57" s="436"/>
      <c r="CP57" s="436"/>
      <c r="CQ57" s="436"/>
      <c r="CR57" s="436"/>
      <c r="CS57" s="436"/>
    </row>
    <row r="58" spans="1:97" customFormat="1" ht="15.75" hidden="1" customHeight="1" x14ac:dyDescent="0.35">
      <c r="A58" s="212">
        <v>1.1111111111111112E-2</v>
      </c>
      <c r="B58" s="95">
        <f t="shared" si="2"/>
        <v>0.29166666666925367</v>
      </c>
      <c r="C58" s="214" t="str">
        <f>IF(ISNA(VLOOKUP(D58,[2]listing!$A$1:$E$80,4,FALSE)),"NN",VLOOKUP(D58,[2]listing!$A$1:$E$80,4,FALSE))</f>
        <v>NN</v>
      </c>
      <c r="D58" s="305"/>
      <c r="E58" s="300">
        <v>36526.625</v>
      </c>
      <c r="F58" s="298">
        <v>36526.947222222225</v>
      </c>
      <c r="G58" s="299">
        <v>4.1666666666666664E-2</v>
      </c>
      <c r="H58" s="222" t="str" cm="1">
        <f t="array" ref="H58">IF(SUMPRODUCT(--ISNUMBER(SEARCH(BOUTIQUES,D58))) &gt;0, "XC",IF(ISNUMBER(SEARCH("pool",D58)),"P",IF(ISNUMBER(SEARCH("int",D58)),"I",IF(ISNUMBER(SEARCH("HAP",$G$1))," "))))</f>
        <v xml:space="preserve"> </v>
      </c>
      <c r="I58" s="248"/>
      <c r="J58" s="249"/>
      <c r="K58" s="250"/>
      <c r="L58" s="251"/>
      <c r="M58" s="249"/>
      <c r="N58" s="249"/>
      <c r="O58" s="250"/>
      <c r="P58" s="251"/>
      <c r="Q58" s="249"/>
      <c r="R58" s="249"/>
      <c r="S58" s="250"/>
      <c r="T58" s="251"/>
      <c r="U58" s="249"/>
      <c r="V58" s="249"/>
      <c r="W58" s="250"/>
      <c r="X58" s="251"/>
      <c r="Y58" s="249"/>
      <c r="Z58" s="249"/>
      <c r="AA58" s="250"/>
      <c r="AB58" s="251"/>
      <c r="AC58" s="249"/>
      <c r="AD58" s="249"/>
      <c r="AE58" s="250"/>
      <c r="AF58" s="251"/>
      <c r="AG58" s="249"/>
      <c r="AH58" s="249"/>
      <c r="AI58" s="250"/>
      <c r="AJ58" s="251"/>
      <c r="AK58" s="249"/>
      <c r="AL58" s="249"/>
      <c r="AM58" s="250"/>
      <c r="AN58" s="251"/>
      <c r="AO58" s="249"/>
      <c r="AP58" s="249"/>
      <c r="AQ58" s="250"/>
      <c r="AR58" s="251"/>
      <c r="AS58" s="249"/>
      <c r="AT58" s="249"/>
      <c r="AU58" s="250"/>
      <c r="AV58" s="251"/>
      <c r="AW58" s="249"/>
      <c r="AX58" s="249"/>
      <c r="AY58" s="250"/>
      <c r="AZ58" s="251"/>
      <c r="BA58" s="249"/>
      <c r="BB58" s="249"/>
      <c r="BC58" s="250"/>
      <c r="BD58" s="251"/>
      <c r="BE58" s="249"/>
      <c r="BF58" s="249"/>
      <c r="BG58" s="250"/>
      <c r="BH58" s="251"/>
      <c r="BI58" s="249"/>
      <c r="BJ58" s="249"/>
      <c r="BK58" s="250"/>
      <c r="BL58" s="251"/>
      <c r="BM58" s="249"/>
      <c r="BN58" s="249"/>
      <c r="BO58" s="250"/>
      <c r="BP58" s="251"/>
      <c r="BQ58" s="249"/>
      <c r="BR58" s="249"/>
      <c r="BS58" s="250"/>
      <c r="BT58" s="251"/>
      <c r="BU58" s="249"/>
      <c r="BV58" s="249"/>
      <c r="BW58" s="250"/>
      <c r="BX58" s="251"/>
      <c r="BY58" s="249"/>
      <c r="BZ58" s="249"/>
      <c r="CA58" s="250"/>
      <c r="CB58" s="251"/>
      <c r="CC58" s="249"/>
      <c r="CD58" s="249"/>
      <c r="CE58" s="250"/>
      <c r="CF58" s="435"/>
      <c r="CG58" s="435"/>
      <c r="CH58" s="435"/>
      <c r="CI58" s="435"/>
      <c r="CJ58" s="435"/>
      <c r="CK58" s="435"/>
      <c r="CL58" s="435"/>
      <c r="CM58" s="435"/>
      <c r="CN58" s="436">
        <f t="shared" si="3"/>
        <v>0</v>
      </c>
      <c r="CO58" s="436"/>
      <c r="CP58" s="436"/>
      <c r="CQ58" s="436"/>
      <c r="CR58" s="436"/>
      <c r="CS58" s="436"/>
    </row>
    <row r="59" spans="1:97" customFormat="1" ht="15.75" hidden="1" customHeight="1" x14ac:dyDescent="0.35">
      <c r="A59" s="212">
        <v>1.1111111111111112E-2</v>
      </c>
      <c r="B59" s="95">
        <f t="shared" si="2"/>
        <v>0.29166666666925367</v>
      </c>
      <c r="C59" s="214" t="str">
        <f>IF(ISNA(VLOOKUP(D59,[2]listing!$A$1:$E$80,4,FALSE)),"NN",VLOOKUP(D59,[2]listing!$A$1:$E$80,4,FALSE))</f>
        <v>NN</v>
      </c>
      <c r="D59" s="305"/>
      <c r="E59" s="300">
        <v>36526.625</v>
      </c>
      <c r="F59" s="298">
        <v>36526.947222222225</v>
      </c>
      <c r="G59" s="299">
        <v>4.1666666666666664E-2</v>
      </c>
      <c r="H59" s="222" t="str" cm="1">
        <f t="array" ref="H59">IF(SUMPRODUCT(--ISNUMBER(SEARCH(BOUTIQUES,D59))) &gt;0, "XC",IF(ISNUMBER(SEARCH("pool",D59)),"P",IF(ISNUMBER(SEARCH("int",D59)),"I",IF(ISNUMBER(SEARCH("HAP",$G$1))," "))))</f>
        <v xml:space="preserve"> </v>
      </c>
      <c r="I59" s="248"/>
      <c r="J59" s="249"/>
      <c r="K59" s="250"/>
      <c r="L59" s="251"/>
      <c r="M59" s="249"/>
      <c r="N59" s="249"/>
      <c r="O59" s="250"/>
      <c r="P59" s="251"/>
      <c r="Q59" s="249"/>
      <c r="R59" s="249"/>
      <c r="S59" s="250"/>
      <c r="T59" s="251"/>
      <c r="U59" s="249"/>
      <c r="V59" s="249"/>
      <c r="W59" s="250"/>
      <c r="X59" s="251"/>
      <c r="Y59" s="249"/>
      <c r="Z59" s="249"/>
      <c r="AA59" s="250"/>
      <c r="AB59" s="251"/>
      <c r="AC59" s="249"/>
      <c r="AD59" s="249"/>
      <c r="AE59" s="250"/>
      <c r="AF59" s="251"/>
      <c r="AG59" s="249"/>
      <c r="AH59" s="249"/>
      <c r="AI59" s="250"/>
      <c r="AJ59" s="251"/>
      <c r="AK59" s="249"/>
      <c r="AL59" s="249"/>
      <c r="AM59" s="250"/>
      <c r="AN59" s="251"/>
      <c r="AO59" s="249"/>
      <c r="AP59" s="249"/>
      <c r="AQ59" s="250"/>
      <c r="AR59" s="251"/>
      <c r="AS59" s="249"/>
      <c r="AT59" s="249"/>
      <c r="AU59" s="250"/>
      <c r="AV59" s="251"/>
      <c r="AW59" s="249"/>
      <c r="AX59" s="249"/>
      <c r="AY59" s="250"/>
      <c r="AZ59" s="251"/>
      <c r="BA59" s="249"/>
      <c r="BB59" s="249"/>
      <c r="BC59" s="250"/>
      <c r="BD59" s="251"/>
      <c r="BE59" s="249"/>
      <c r="BF59" s="249"/>
      <c r="BG59" s="250"/>
      <c r="BH59" s="251"/>
      <c r="BI59" s="249"/>
      <c r="BJ59" s="249"/>
      <c r="BK59" s="250"/>
      <c r="BL59" s="251"/>
      <c r="BM59" s="249"/>
      <c r="BN59" s="249"/>
      <c r="BO59" s="250"/>
      <c r="BP59" s="251"/>
      <c r="BQ59" s="249"/>
      <c r="BR59" s="249"/>
      <c r="BS59" s="250"/>
      <c r="BT59" s="251"/>
      <c r="BU59" s="249"/>
      <c r="BV59" s="249"/>
      <c r="BW59" s="250"/>
      <c r="BX59" s="251"/>
      <c r="BY59" s="249"/>
      <c r="BZ59" s="249"/>
      <c r="CA59" s="250"/>
      <c r="CB59" s="251"/>
      <c r="CC59" s="249"/>
      <c r="CD59" s="249"/>
      <c r="CE59" s="250"/>
      <c r="CF59" s="435"/>
      <c r="CG59" s="435"/>
      <c r="CH59" s="435"/>
      <c r="CI59" s="435"/>
      <c r="CJ59" s="435"/>
      <c r="CK59" s="435"/>
      <c r="CL59" s="435"/>
      <c r="CM59" s="435"/>
      <c r="CN59" s="436">
        <f t="shared" si="3"/>
        <v>0</v>
      </c>
      <c r="CO59" s="436"/>
      <c r="CP59" s="436"/>
      <c r="CQ59" s="436"/>
      <c r="CR59" s="436"/>
      <c r="CS59" s="436"/>
    </row>
    <row r="60" spans="1:97" customFormat="1" ht="15" hidden="1" thickBot="1" x14ac:dyDescent="0.4">
      <c r="A60" s="212">
        <v>1.1111111111111112E-2</v>
      </c>
      <c r="B60" s="95">
        <f t="shared" si="2"/>
        <v>0.29166666666925367</v>
      </c>
      <c r="C60" s="215" t="str">
        <f>IF(ISNA(VLOOKUP(D60,[2]listing!$A$1:$E$80,4,FALSE)),"NN",VLOOKUP(D60,[2]listing!$A$1:$E$80,4,FALSE))</f>
        <v>NN</v>
      </c>
      <c r="D60" s="306"/>
      <c r="E60" s="300">
        <v>36526.625</v>
      </c>
      <c r="F60" s="298">
        <v>36526.947222222225</v>
      </c>
      <c r="G60" s="299">
        <v>4.1666666666666664E-2</v>
      </c>
      <c r="H60" s="222" t="str" cm="1">
        <f t="array" ref="H60">IF(SUMPRODUCT(--ISNUMBER(SEARCH(BOUTIQUES,D60))) &gt;0, "XC",IF(ISNUMBER(SEARCH("pool",D60)),"P",IF(ISNUMBER(SEARCH("int",D60)),"I",IF(ISNUMBER(SEARCH("HAP",$G$1))," "))))</f>
        <v xml:space="preserve"> </v>
      </c>
      <c r="I60" s="253"/>
      <c r="J60" s="164"/>
      <c r="K60" s="155"/>
      <c r="L60" s="163"/>
      <c r="M60" s="164"/>
      <c r="N60" s="164"/>
      <c r="O60" s="155"/>
      <c r="P60" s="163"/>
      <c r="Q60" s="164"/>
      <c r="R60" s="164"/>
      <c r="S60" s="155"/>
      <c r="T60" s="163"/>
      <c r="U60" s="164"/>
      <c r="V60" s="164"/>
      <c r="W60" s="155"/>
      <c r="X60" s="163"/>
      <c r="Y60" s="164"/>
      <c r="Z60" s="164"/>
      <c r="AA60" s="155"/>
      <c r="AB60" s="163"/>
      <c r="AC60" s="164"/>
      <c r="AD60" s="164"/>
      <c r="AE60" s="155"/>
      <c r="AF60" s="163"/>
      <c r="AG60" s="164"/>
      <c r="AH60" s="164"/>
      <c r="AI60" s="155"/>
      <c r="AJ60" s="163"/>
      <c r="AK60" s="164"/>
      <c r="AL60" s="164"/>
      <c r="AM60" s="155"/>
      <c r="AN60" s="163"/>
      <c r="AO60" s="164"/>
      <c r="AP60" s="164"/>
      <c r="AQ60" s="155"/>
      <c r="AR60" s="163"/>
      <c r="AS60" s="164"/>
      <c r="AT60" s="164"/>
      <c r="AU60" s="155"/>
      <c r="AV60" s="163"/>
      <c r="AW60" s="164"/>
      <c r="AX60" s="164"/>
      <c r="AY60" s="155"/>
      <c r="AZ60" s="163"/>
      <c r="BA60" s="164"/>
      <c r="BB60" s="164"/>
      <c r="BC60" s="155"/>
      <c r="BD60" s="163"/>
      <c r="BE60" s="164"/>
      <c r="BF60" s="164"/>
      <c r="BG60" s="155"/>
      <c r="BH60" s="163"/>
      <c r="BI60" s="164"/>
      <c r="BJ60" s="164"/>
      <c r="BK60" s="155"/>
      <c r="BL60" s="163"/>
      <c r="BM60" s="164"/>
      <c r="BN60" s="164"/>
      <c r="BO60" s="155"/>
      <c r="BP60" s="163"/>
      <c r="BQ60" s="164"/>
      <c r="BR60" s="164"/>
      <c r="BS60" s="155"/>
      <c r="BT60" s="163"/>
      <c r="BU60" s="164"/>
      <c r="BV60" s="164"/>
      <c r="BW60" s="155"/>
      <c r="BX60" s="163"/>
      <c r="BY60" s="164"/>
      <c r="BZ60" s="164"/>
      <c r="CA60" s="155"/>
      <c r="CB60" s="163"/>
      <c r="CC60" s="164"/>
      <c r="CD60" s="164"/>
      <c r="CE60" s="155"/>
      <c r="CF60" s="437"/>
      <c r="CG60" s="437"/>
      <c r="CH60" s="437"/>
      <c r="CI60" s="437"/>
      <c r="CJ60" s="437"/>
      <c r="CK60" s="437"/>
      <c r="CL60" s="437"/>
      <c r="CM60" s="437"/>
      <c r="CN60" s="438">
        <f t="shared" si="3"/>
        <v>0</v>
      </c>
      <c r="CO60" s="438"/>
      <c r="CP60" s="438"/>
      <c r="CQ60" s="438"/>
      <c r="CR60" s="438"/>
      <c r="CS60" s="438"/>
    </row>
    <row r="61" spans="1:97" customFormat="1" ht="19" customHeight="1" thickBot="1" x14ac:dyDescent="0.4">
      <c r="A61" s="212"/>
      <c r="B61" s="86"/>
      <c r="C61" s="178"/>
      <c r="D61" s="310"/>
      <c r="E61" s="310"/>
      <c r="F61" s="310"/>
      <c r="G61" s="310"/>
      <c r="H61" s="52"/>
      <c r="I61" s="52"/>
      <c r="J61" s="52"/>
      <c r="K61" s="52"/>
      <c r="L61" s="52"/>
      <c r="M61" s="52"/>
      <c r="N61" s="52"/>
      <c r="O61" s="52"/>
      <c r="P61" s="52"/>
      <c r="Q61" s="52"/>
      <c r="R61" s="52"/>
      <c r="S61" s="52"/>
      <c r="T61" s="52"/>
      <c r="U61" s="52"/>
      <c r="V61" s="52"/>
      <c r="W61" s="52"/>
      <c r="X61" s="52"/>
      <c r="Y61" s="52"/>
      <c r="Z61" s="52"/>
      <c r="AA61" s="52"/>
      <c r="AB61" s="52"/>
      <c r="AC61" s="52"/>
      <c r="AD61" s="52"/>
      <c r="AE61" s="52"/>
      <c r="AF61" s="52"/>
      <c r="AG61" s="52"/>
      <c r="AH61" s="52"/>
      <c r="AI61" s="52"/>
      <c r="AJ61" s="52"/>
      <c r="AK61" s="52"/>
      <c r="AL61" s="52"/>
      <c r="AM61" s="52"/>
      <c r="AN61" s="52"/>
      <c r="AO61" s="52"/>
      <c r="AP61" s="52"/>
      <c r="AQ61" s="52"/>
      <c r="AR61" s="52"/>
      <c r="AS61" s="52"/>
      <c r="AT61" s="52"/>
      <c r="AU61" s="52"/>
      <c r="AV61" s="52"/>
      <c r="AW61" s="52"/>
      <c r="AX61" s="52"/>
      <c r="AY61" s="52"/>
      <c r="AZ61" s="52"/>
      <c r="BA61" s="52"/>
      <c r="BB61" s="52"/>
      <c r="BC61" s="52"/>
      <c r="BD61" s="52"/>
      <c r="BE61" s="52"/>
      <c r="BF61" s="52"/>
      <c r="BG61" s="52"/>
      <c r="BH61" s="52"/>
      <c r="BI61" s="52"/>
      <c r="BJ61" s="52"/>
      <c r="BK61" s="52"/>
      <c r="BL61" s="52"/>
      <c r="BM61" s="52"/>
      <c r="BN61" s="52"/>
      <c r="BO61" s="52"/>
      <c r="BP61" s="52"/>
      <c r="BQ61" s="52"/>
      <c r="BR61" s="52"/>
      <c r="BS61" s="52"/>
      <c r="BT61" s="52"/>
      <c r="BU61" s="52"/>
      <c r="BV61" s="52"/>
      <c r="BW61" s="52"/>
      <c r="BX61" s="52"/>
      <c r="BY61" s="52"/>
      <c r="BZ61" s="52"/>
      <c r="CA61" s="52"/>
      <c r="CB61" s="52"/>
      <c r="CC61" s="52"/>
      <c r="CD61" s="52"/>
      <c r="CE61" s="52"/>
      <c r="CF61" s="439" t="s">
        <v>111</v>
      </c>
      <c r="CG61" s="440"/>
      <c r="CH61" s="440"/>
      <c r="CI61" s="440"/>
      <c r="CJ61" s="440"/>
      <c r="CK61" s="440"/>
      <c r="CL61" s="440"/>
      <c r="CM61" s="441"/>
      <c r="CN61" s="442"/>
      <c r="CO61" s="442"/>
      <c r="CP61" s="442"/>
      <c r="CQ61" s="442"/>
      <c r="CR61" s="442"/>
      <c r="CS61" s="442"/>
    </row>
    <row r="62" spans="1:97" customFormat="1" ht="15.75" customHeight="1" thickBot="1" x14ac:dyDescent="0.4">
      <c r="A62" s="212"/>
      <c r="B62" s="86"/>
      <c r="C62" s="178"/>
      <c r="D62" s="321" t="s">
        <v>2</v>
      </c>
      <c r="E62" s="433" t="s">
        <v>59</v>
      </c>
      <c r="F62" s="434"/>
      <c r="G62" s="322" t="s">
        <v>58</v>
      </c>
      <c r="H62" s="397" t="s">
        <v>3</v>
      </c>
      <c r="I62" s="398"/>
      <c r="J62" s="398"/>
      <c r="K62" s="399"/>
      <c r="L62" s="397" t="s">
        <v>4</v>
      </c>
      <c r="M62" s="398"/>
      <c r="N62" s="398"/>
      <c r="O62" s="399"/>
      <c r="P62" s="397" t="s">
        <v>5</v>
      </c>
      <c r="Q62" s="398"/>
      <c r="R62" s="398"/>
      <c r="S62" s="399"/>
      <c r="T62" s="397" t="s">
        <v>6</v>
      </c>
      <c r="U62" s="398"/>
      <c r="V62" s="398"/>
      <c r="W62" s="399"/>
      <c r="X62" s="397" t="s">
        <v>7</v>
      </c>
      <c r="Y62" s="398"/>
      <c r="Z62" s="398"/>
      <c r="AA62" s="399"/>
      <c r="AB62" s="397" t="s">
        <v>8</v>
      </c>
      <c r="AC62" s="398"/>
      <c r="AD62" s="398"/>
      <c r="AE62" s="399"/>
      <c r="AF62" s="397" t="s">
        <v>9</v>
      </c>
      <c r="AG62" s="398"/>
      <c r="AH62" s="398"/>
      <c r="AI62" s="399"/>
      <c r="AJ62" s="397" t="s">
        <v>10</v>
      </c>
      <c r="AK62" s="398"/>
      <c r="AL62" s="398"/>
      <c r="AM62" s="399"/>
      <c r="AN62" s="397" t="s">
        <v>11</v>
      </c>
      <c r="AO62" s="398"/>
      <c r="AP62" s="398"/>
      <c r="AQ62" s="399"/>
      <c r="AR62" s="397" t="s">
        <v>12</v>
      </c>
      <c r="AS62" s="398"/>
      <c r="AT62" s="398"/>
      <c r="AU62" s="399"/>
      <c r="AV62" s="397" t="s">
        <v>13</v>
      </c>
      <c r="AW62" s="398"/>
      <c r="AX62" s="398"/>
      <c r="AY62" s="399"/>
      <c r="AZ62" s="397" t="s">
        <v>14</v>
      </c>
      <c r="BA62" s="398"/>
      <c r="BB62" s="398"/>
      <c r="BC62" s="399"/>
      <c r="BD62" s="397" t="s">
        <v>15</v>
      </c>
      <c r="BE62" s="398"/>
      <c r="BF62" s="398"/>
      <c r="BG62" s="399"/>
      <c r="BH62" s="397" t="s">
        <v>16</v>
      </c>
      <c r="BI62" s="398"/>
      <c r="BJ62" s="398"/>
      <c r="BK62" s="399"/>
      <c r="BL62" s="397" t="s">
        <v>17</v>
      </c>
      <c r="BM62" s="398"/>
      <c r="BN62" s="398"/>
      <c r="BO62" s="399"/>
      <c r="BP62" s="397" t="s">
        <v>18</v>
      </c>
      <c r="BQ62" s="398"/>
      <c r="BR62" s="398"/>
      <c r="BS62" s="399"/>
      <c r="BT62" s="397" t="s">
        <v>19</v>
      </c>
      <c r="BU62" s="398"/>
      <c r="BV62" s="398"/>
      <c r="BW62" s="399"/>
      <c r="BX62" s="397" t="s">
        <v>20</v>
      </c>
      <c r="BY62" s="398"/>
      <c r="BZ62" s="398"/>
      <c r="CA62" s="399"/>
      <c r="CB62" s="397" t="s">
        <v>21</v>
      </c>
      <c r="CC62" s="398"/>
      <c r="CD62" s="398"/>
      <c r="CE62" s="399"/>
      <c r="CF62" s="425" t="s">
        <v>22</v>
      </c>
      <c r="CG62" s="426"/>
      <c r="CH62" s="426"/>
      <c r="CI62" s="427"/>
      <c r="CJ62" s="425" t="s">
        <v>23</v>
      </c>
      <c r="CK62" s="426"/>
      <c r="CL62" s="426"/>
      <c r="CM62" s="427"/>
      <c r="CN62" s="428"/>
      <c r="CO62" s="429"/>
      <c r="CP62" s="429"/>
      <c r="CQ62" s="429"/>
      <c r="CR62" s="429"/>
      <c r="CS62" s="429"/>
    </row>
    <row r="63" spans="1:97" customFormat="1" ht="15.75" customHeight="1" x14ac:dyDescent="0.35">
      <c r="A63" s="212">
        <v>1.1111111111111112E-2</v>
      </c>
      <c r="B63" s="179">
        <f>SUM(F63-E63)-G63+A63</f>
        <v>0.29166666666925367</v>
      </c>
      <c r="C63" s="207"/>
      <c r="D63" s="290"/>
      <c r="E63" s="291">
        <v>36526.322916666664</v>
      </c>
      <c r="F63" s="292">
        <v>36526.645138888889</v>
      </c>
      <c r="G63" s="293">
        <v>4.1666666666666664E-2</v>
      </c>
      <c r="H63" s="254" t="s">
        <v>29</v>
      </c>
      <c r="I63" s="255" t="s">
        <v>29</v>
      </c>
      <c r="J63" s="255" t="s">
        <v>29</v>
      </c>
      <c r="K63" s="256" t="s">
        <v>29</v>
      </c>
      <c r="L63" s="254" t="s">
        <v>29</v>
      </c>
      <c r="M63" s="255" t="s">
        <v>29</v>
      </c>
      <c r="N63" s="255" t="s">
        <v>29</v>
      </c>
      <c r="O63" s="256" t="s">
        <v>29</v>
      </c>
      <c r="P63" s="254" t="s">
        <v>24</v>
      </c>
      <c r="Q63" s="255" t="s">
        <v>29</v>
      </c>
      <c r="R63" s="255" t="s">
        <v>29</v>
      </c>
      <c r="S63" s="256" t="s">
        <v>29</v>
      </c>
      <c r="T63" s="254" t="s">
        <v>29</v>
      </c>
      <c r="U63" s="255" t="s">
        <v>29</v>
      </c>
      <c r="V63" s="255" t="s">
        <v>29</v>
      </c>
      <c r="W63" s="257" t="s">
        <v>29</v>
      </c>
      <c r="X63" s="258" t="s">
        <v>25</v>
      </c>
      <c r="Y63" s="255" t="s">
        <v>25</v>
      </c>
      <c r="Z63" s="255" t="s">
        <v>25</v>
      </c>
      <c r="AA63" s="256" t="s">
        <v>26</v>
      </c>
      <c r="AB63" s="254" t="s">
        <v>30</v>
      </c>
      <c r="AC63" s="255" t="s">
        <v>30</v>
      </c>
      <c r="AD63" s="255" t="s">
        <v>30</v>
      </c>
      <c r="AE63" s="256" t="s">
        <v>30</v>
      </c>
      <c r="AF63" s="254" t="s">
        <v>30</v>
      </c>
      <c r="AG63" s="255" t="s">
        <v>30</v>
      </c>
      <c r="AH63" s="255" t="s">
        <v>30</v>
      </c>
      <c r="AI63" s="256" t="s">
        <v>30</v>
      </c>
      <c r="AJ63" s="254" t="s">
        <v>30</v>
      </c>
      <c r="AK63" s="255" t="s">
        <v>30</v>
      </c>
      <c r="AL63" s="255" t="s">
        <v>30</v>
      </c>
      <c r="AM63" s="256" t="s">
        <v>30</v>
      </c>
      <c r="AN63" s="254" t="s">
        <v>30</v>
      </c>
      <c r="AO63" s="255" t="s">
        <v>30</v>
      </c>
      <c r="AP63" s="255" t="s">
        <v>82</v>
      </c>
      <c r="AQ63" s="259"/>
      <c r="AR63" s="254"/>
      <c r="AS63" s="255"/>
      <c r="AT63" s="255"/>
      <c r="AU63" s="256"/>
      <c r="AV63" s="260"/>
      <c r="AW63" s="255"/>
      <c r="AX63" s="255"/>
      <c r="AY63" s="256"/>
      <c r="AZ63" s="254"/>
      <c r="BA63" s="255"/>
      <c r="BB63" s="255"/>
      <c r="BC63" s="256"/>
      <c r="BD63" s="260"/>
      <c r="BE63" s="255"/>
      <c r="BF63" s="255"/>
      <c r="BG63" s="259"/>
      <c r="BH63" s="254"/>
      <c r="BI63" s="255"/>
      <c r="BJ63" s="255"/>
      <c r="BK63" s="256"/>
      <c r="BL63" s="254"/>
      <c r="BM63" s="255"/>
      <c r="BN63" s="255"/>
      <c r="BO63" s="256"/>
      <c r="BP63" s="254"/>
      <c r="BQ63" s="255"/>
      <c r="BR63" s="255"/>
      <c r="BS63" s="256"/>
      <c r="BT63" s="254"/>
      <c r="BU63" s="255"/>
      <c r="BV63" s="255"/>
      <c r="BW63" s="256"/>
      <c r="BX63" s="254"/>
      <c r="BY63" s="255"/>
      <c r="BZ63" s="255"/>
      <c r="CA63" s="256"/>
      <c r="CB63" s="254"/>
      <c r="CC63" s="255"/>
      <c r="CD63" s="255"/>
      <c r="CE63" s="256"/>
      <c r="CF63" s="416"/>
      <c r="CG63" s="417"/>
      <c r="CH63" s="417"/>
      <c r="CI63" s="418"/>
      <c r="CJ63" s="416"/>
      <c r="CK63" s="417"/>
      <c r="CL63" s="417"/>
      <c r="CM63" s="418"/>
      <c r="CN63" s="419">
        <f>D63</f>
        <v>0</v>
      </c>
      <c r="CO63" s="420"/>
      <c r="CP63" s="420"/>
      <c r="CQ63" s="420"/>
      <c r="CR63" s="420"/>
      <c r="CS63" s="421"/>
    </row>
    <row r="64" spans="1:97" customFormat="1" ht="15.75" customHeight="1" x14ac:dyDescent="0.35">
      <c r="A64" s="212">
        <v>1.1111111111111112E-2</v>
      </c>
      <c r="B64" s="96">
        <f>SUM(F64-E64)-G64+A64</f>
        <v>0.29166666666925367</v>
      </c>
      <c r="C64" s="208"/>
      <c r="D64" s="245"/>
      <c r="E64" s="302">
        <v>36526.490277777775</v>
      </c>
      <c r="F64" s="298">
        <v>36526.8125</v>
      </c>
      <c r="G64" s="311">
        <v>4.1666666666666664E-2</v>
      </c>
      <c r="H64" s="261"/>
      <c r="I64" s="262"/>
      <c r="J64" s="262"/>
      <c r="K64" s="263"/>
      <c r="L64" s="261"/>
      <c r="M64" s="262"/>
      <c r="N64" s="262"/>
      <c r="O64" s="263"/>
      <c r="P64" s="261"/>
      <c r="Q64" s="262"/>
      <c r="R64" s="262"/>
      <c r="S64" s="263"/>
      <c r="T64" s="261"/>
      <c r="U64" s="262"/>
      <c r="V64" s="262" t="s">
        <v>83</v>
      </c>
      <c r="W64" s="264" t="s">
        <v>26</v>
      </c>
      <c r="X64" s="265" t="s">
        <v>29</v>
      </c>
      <c r="Y64" s="262" t="s">
        <v>29</v>
      </c>
      <c r="Z64" s="262" t="s">
        <v>29</v>
      </c>
      <c r="AA64" s="263" t="s">
        <v>29</v>
      </c>
      <c r="AB64" s="261" t="s">
        <v>29</v>
      </c>
      <c r="AC64" s="262" t="s">
        <v>29</v>
      </c>
      <c r="AD64" s="262" t="s">
        <v>29</v>
      </c>
      <c r="AE64" s="263" t="s">
        <v>29</v>
      </c>
      <c r="AF64" s="261" t="s">
        <v>30</v>
      </c>
      <c r="AG64" s="262" t="s">
        <v>30</v>
      </c>
      <c r="AH64" s="262" t="s">
        <v>30</v>
      </c>
      <c r="AI64" s="266" t="s">
        <v>30</v>
      </c>
      <c r="AJ64" s="267" t="s">
        <v>25</v>
      </c>
      <c r="AK64" s="262" t="s">
        <v>25</v>
      </c>
      <c r="AL64" s="262" t="s">
        <v>25</v>
      </c>
      <c r="AM64" s="263" t="s">
        <v>26</v>
      </c>
      <c r="AN64" s="261" t="s">
        <v>30</v>
      </c>
      <c r="AO64" s="262" t="s">
        <v>30</v>
      </c>
      <c r="AP64" s="262" t="s">
        <v>30</v>
      </c>
      <c r="AQ64" s="266" t="s">
        <v>30</v>
      </c>
      <c r="AR64" s="261" t="s">
        <v>29</v>
      </c>
      <c r="AS64" s="262" t="s">
        <v>29</v>
      </c>
      <c r="AT64" s="262" t="s">
        <v>29</v>
      </c>
      <c r="AU64" s="263" t="s">
        <v>29</v>
      </c>
      <c r="AV64" s="261" t="s">
        <v>29</v>
      </c>
      <c r="AW64" s="262" t="s">
        <v>29</v>
      </c>
      <c r="AX64" s="262" t="s">
        <v>29</v>
      </c>
      <c r="AY64" s="263" t="s">
        <v>29</v>
      </c>
      <c r="AZ64" s="261" t="s">
        <v>30</v>
      </c>
      <c r="BA64" s="262" t="s">
        <v>24</v>
      </c>
      <c r="BB64" s="262" t="s">
        <v>82</v>
      </c>
      <c r="BC64" s="263"/>
      <c r="BD64" s="261"/>
      <c r="BE64" s="262"/>
      <c r="BF64" s="262"/>
      <c r="BG64" s="263"/>
      <c r="BH64" s="261"/>
      <c r="BI64" s="262"/>
      <c r="BJ64" s="262"/>
      <c r="BK64" s="263"/>
      <c r="BL64" s="261"/>
      <c r="BM64" s="262"/>
      <c r="BN64" s="262"/>
      <c r="BO64" s="263"/>
      <c r="BP64" s="261"/>
      <c r="BQ64" s="262"/>
      <c r="BR64" s="262"/>
      <c r="BS64" s="263"/>
      <c r="BT64" s="261"/>
      <c r="BU64" s="262"/>
      <c r="BV64" s="262"/>
      <c r="BW64" s="263"/>
      <c r="BX64" s="261"/>
      <c r="BY64" s="262"/>
      <c r="BZ64" s="262"/>
      <c r="CA64" s="263"/>
      <c r="CB64" s="261"/>
      <c r="CC64" s="262"/>
      <c r="CD64" s="262"/>
      <c r="CE64" s="263"/>
      <c r="CF64" s="416"/>
      <c r="CG64" s="417"/>
      <c r="CH64" s="417"/>
      <c r="CI64" s="418"/>
      <c r="CJ64" s="416"/>
      <c r="CK64" s="417"/>
      <c r="CL64" s="417"/>
      <c r="CM64" s="418"/>
      <c r="CN64" s="422">
        <f>D64</f>
        <v>0</v>
      </c>
      <c r="CO64" s="423"/>
      <c r="CP64" s="423"/>
      <c r="CQ64" s="423"/>
      <c r="CR64" s="423"/>
      <c r="CS64" s="424"/>
    </row>
    <row r="65" spans="1:97" customFormat="1" ht="15.75" customHeight="1" x14ac:dyDescent="0.35">
      <c r="A65" s="212">
        <v>1.1111111111111112E-2</v>
      </c>
      <c r="B65" s="96">
        <f>SUM(F65-E65)-G65+A65</f>
        <v>0.33333333333349502</v>
      </c>
      <c r="C65" s="208"/>
      <c r="D65" s="245"/>
      <c r="E65" s="302">
        <v>36526.541666666664</v>
      </c>
      <c r="F65" s="298">
        <v>36526.905555555553</v>
      </c>
      <c r="G65" s="311">
        <v>4.1666666666666664E-2</v>
      </c>
      <c r="H65" s="261"/>
      <c r="I65" s="262"/>
      <c r="J65" s="262"/>
      <c r="K65" s="263"/>
      <c r="L65" s="261"/>
      <c r="M65" s="262"/>
      <c r="N65" s="262"/>
      <c r="O65" s="263"/>
      <c r="P65" s="261"/>
      <c r="Q65" s="262"/>
      <c r="R65" s="262"/>
      <c r="S65" s="263"/>
      <c r="T65" s="261"/>
      <c r="U65" s="262"/>
      <c r="V65" s="262"/>
      <c r="W65" s="263"/>
      <c r="X65" s="261"/>
      <c r="Y65" s="262"/>
      <c r="Z65" s="262"/>
      <c r="AA65" s="263" t="s">
        <v>83</v>
      </c>
      <c r="AB65" s="261" t="s">
        <v>29</v>
      </c>
      <c r="AC65" s="262" t="s">
        <v>29</v>
      </c>
      <c r="AD65" s="262" t="s">
        <v>29</v>
      </c>
      <c r="AE65" s="263" t="s">
        <v>29</v>
      </c>
      <c r="AF65" s="261" t="s">
        <v>29</v>
      </c>
      <c r="AG65" s="262" t="s">
        <v>29</v>
      </c>
      <c r="AH65" s="262" t="s">
        <v>29</v>
      </c>
      <c r="AI65" s="263" t="s">
        <v>29</v>
      </c>
      <c r="AJ65" s="261" t="s">
        <v>29</v>
      </c>
      <c r="AK65" s="262" t="s">
        <v>29</v>
      </c>
      <c r="AL65" s="262" t="s">
        <v>29</v>
      </c>
      <c r="AM65" s="263" t="s">
        <v>29</v>
      </c>
      <c r="AN65" s="261" t="s">
        <v>29</v>
      </c>
      <c r="AO65" s="262" t="s">
        <v>29</v>
      </c>
      <c r="AP65" s="262" t="s">
        <v>29</v>
      </c>
      <c r="AQ65" s="263" t="s">
        <v>29</v>
      </c>
      <c r="AR65" s="267" t="s">
        <v>25</v>
      </c>
      <c r="AS65" s="262" t="s">
        <v>25</v>
      </c>
      <c r="AT65" s="262" t="s">
        <v>25</v>
      </c>
      <c r="AU65" s="268" t="s">
        <v>26</v>
      </c>
      <c r="AV65" s="261" t="s">
        <v>30</v>
      </c>
      <c r="AW65" s="262" t="s">
        <v>30</v>
      </c>
      <c r="AX65" s="262" t="s">
        <v>30</v>
      </c>
      <c r="AY65" s="266" t="s">
        <v>30</v>
      </c>
      <c r="AZ65" s="261" t="s">
        <v>30</v>
      </c>
      <c r="BA65" s="262" t="s">
        <v>30</v>
      </c>
      <c r="BB65" s="262" t="s">
        <v>30</v>
      </c>
      <c r="BC65" s="263" t="s">
        <v>30</v>
      </c>
      <c r="BD65" s="261" t="s">
        <v>30</v>
      </c>
      <c r="BE65" s="262" t="s">
        <v>30</v>
      </c>
      <c r="BF65" s="262" t="s">
        <v>30</v>
      </c>
      <c r="BG65" s="263" t="s">
        <v>30</v>
      </c>
      <c r="BH65" s="261" t="s">
        <v>30</v>
      </c>
      <c r="BI65" s="262" t="s">
        <v>30</v>
      </c>
      <c r="BJ65" s="262" t="s">
        <v>30</v>
      </c>
      <c r="BK65" s="137" t="s">
        <v>82</v>
      </c>
      <c r="BL65" s="261"/>
      <c r="BM65" s="262"/>
      <c r="BN65" s="262"/>
      <c r="BO65" s="263"/>
      <c r="BP65" s="261"/>
      <c r="BQ65" s="262"/>
      <c r="BR65" s="262"/>
      <c r="BS65" s="263"/>
      <c r="BT65" s="261"/>
      <c r="BU65" s="262"/>
      <c r="BV65" s="262"/>
      <c r="BW65" s="263"/>
      <c r="BX65" s="261"/>
      <c r="BY65" s="262"/>
      <c r="BZ65" s="262"/>
      <c r="CA65" s="263"/>
      <c r="CB65" s="261"/>
      <c r="CC65" s="262"/>
      <c r="CD65" s="262"/>
      <c r="CE65" s="263"/>
      <c r="CF65" s="416"/>
      <c r="CG65" s="417"/>
      <c r="CH65" s="417"/>
      <c r="CI65" s="418"/>
      <c r="CJ65" s="430"/>
      <c r="CK65" s="431"/>
      <c r="CL65" s="431"/>
      <c r="CM65" s="432"/>
      <c r="CN65" s="422">
        <f>D65</f>
        <v>0</v>
      </c>
      <c r="CO65" s="423"/>
      <c r="CP65" s="423"/>
      <c r="CQ65" s="423"/>
      <c r="CR65" s="423"/>
      <c r="CS65" s="424"/>
    </row>
    <row r="66" spans="1:97" ht="15.75" customHeight="1" thickBot="1" x14ac:dyDescent="0.4">
      <c r="A66" s="212">
        <v>1.1111111111111112E-2</v>
      </c>
      <c r="B66" s="110">
        <f>SUM(F66-E66)-G66+A66</f>
        <v>0.29166666666925367</v>
      </c>
      <c r="C66" s="209"/>
      <c r="D66" s="306"/>
      <c r="E66" s="307">
        <v>36526.625</v>
      </c>
      <c r="F66" s="308">
        <v>36526.947222222225</v>
      </c>
      <c r="G66" s="309">
        <v>4.1666666666666664E-2</v>
      </c>
      <c r="H66" s="163"/>
      <c r="I66" s="164"/>
      <c r="J66" s="164"/>
      <c r="K66" s="155"/>
      <c r="L66" s="163"/>
      <c r="M66" s="164"/>
      <c r="N66" s="164"/>
      <c r="O66" s="155"/>
      <c r="P66" s="163"/>
      <c r="Q66" s="164"/>
      <c r="R66" s="164"/>
      <c r="S66" s="155"/>
      <c r="T66" s="163"/>
      <c r="U66" s="164"/>
      <c r="V66" s="164"/>
      <c r="W66" s="155"/>
      <c r="X66" s="163"/>
      <c r="Y66" s="164"/>
      <c r="Z66" s="164"/>
      <c r="AA66" s="155"/>
      <c r="AB66" s="163"/>
      <c r="AC66" s="164"/>
      <c r="AD66" s="164"/>
      <c r="AE66" s="155"/>
      <c r="AF66" s="269"/>
      <c r="AG66" s="270"/>
      <c r="AH66" s="270"/>
      <c r="AI66" s="271" t="s">
        <v>83</v>
      </c>
      <c r="AJ66" s="269" t="s">
        <v>30</v>
      </c>
      <c r="AK66" s="270" t="s">
        <v>30</v>
      </c>
      <c r="AL66" s="270" t="s">
        <v>30</v>
      </c>
      <c r="AM66" s="271" t="s">
        <v>30</v>
      </c>
      <c r="AN66" s="269" t="s">
        <v>30</v>
      </c>
      <c r="AO66" s="270" t="s">
        <v>30</v>
      </c>
      <c r="AP66" s="270" t="s">
        <v>30</v>
      </c>
      <c r="AQ66" s="271" t="s">
        <v>30</v>
      </c>
      <c r="AR66" s="269" t="s">
        <v>30</v>
      </c>
      <c r="AS66" s="270" t="s">
        <v>30</v>
      </c>
      <c r="AT66" s="270" t="s">
        <v>30</v>
      </c>
      <c r="AU66" s="272" t="s">
        <v>30</v>
      </c>
      <c r="AV66" s="273" t="s">
        <v>25</v>
      </c>
      <c r="AW66" s="270" t="s">
        <v>25</v>
      </c>
      <c r="AX66" s="270" t="s">
        <v>25</v>
      </c>
      <c r="AY66" s="274" t="s">
        <v>26</v>
      </c>
      <c r="AZ66" s="269" t="s">
        <v>29</v>
      </c>
      <c r="BA66" s="270" t="s">
        <v>29</v>
      </c>
      <c r="BB66" s="270" t="s">
        <v>29</v>
      </c>
      <c r="BC66" s="272" t="s">
        <v>29</v>
      </c>
      <c r="BD66" s="269" t="s">
        <v>29</v>
      </c>
      <c r="BE66" s="270" t="s">
        <v>29</v>
      </c>
      <c r="BF66" s="270" t="s">
        <v>29</v>
      </c>
      <c r="BG66" s="272" t="s">
        <v>29</v>
      </c>
      <c r="BH66" s="269" t="s">
        <v>29</v>
      </c>
      <c r="BI66" s="270" t="s">
        <v>29</v>
      </c>
      <c r="BJ66" s="270" t="s">
        <v>29</v>
      </c>
      <c r="BK66" s="272" t="s">
        <v>29</v>
      </c>
      <c r="BL66" s="269" t="s">
        <v>29</v>
      </c>
      <c r="BM66" s="270" t="s">
        <v>29</v>
      </c>
      <c r="BN66" s="270" t="s">
        <v>29</v>
      </c>
      <c r="BO66" s="155" t="s">
        <v>82</v>
      </c>
      <c r="BP66" s="163"/>
      <c r="BQ66" s="164"/>
      <c r="BR66" s="164"/>
      <c r="BS66" s="155"/>
      <c r="BT66" s="163"/>
      <c r="BU66" s="164"/>
      <c r="BV66" s="164"/>
      <c r="BW66" s="155"/>
      <c r="BX66" s="163"/>
      <c r="BY66" s="164"/>
      <c r="BZ66" s="164"/>
      <c r="CA66" s="155"/>
      <c r="CB66" s="269"/>
      <c r="CC66" s="270"/>
      <c r="CD66" s="270"/>
      <c r="CE66" s="271"/>
      <c r="CF66" s="410"/>
      <c r="CG66" s="411"/>
      <c r="CH66" s="411"/>
      <c r="CI66" s="412"/>
      <c r="CJ66" s="410"/>
      <c r="CK66" s="411"/>
      <c r="CL66" s="411"/>
      <c r="CM66" s="412"/>
      <c r="CN66" s="413">
        <f>D66</f>
        <v>0</v>
      </c>
      <c r="CO66" s="414"/>
      <c r="CP66" s="414"/>
      <c r="CQ66" s="414"/>
      <c r="CR66" s="414"/>
      <c r="CS66" s="415"/>
    </row>
    <row r="67" spans="1:97" ht="15" thickBot="1" x14ac:dyDescent="0.4"/>
    <row r="68" spans="1:97" ht="15" thickBot="1" x14ac:dyDescent="0.4">
      <c r="B68" s="94"/>
      <c r="D68" s="405" t="s">
        <v>32</v>
      </c>
      <c r="E68" s="406"/>
      <c r="F68" s="406"/>
      <c r="G68" s="407"/>
      <c r="I68" s="405" t="s">
        <v>31</v>
      </c>
      <c r="J68" s="406"/>
      <c r="K68" s="406"/>
      <c r="L68" s="406"/>
      <c r="M68" s="406"/>
      <c r="N68" s="406"/>
      <c r="O68" s="406"/>
      <c r="P68" s="406"/>
      <c r="Q68" s="406"/>
      <c r="R68" s="406"/>
      <c r="S68" s="406"/>
      <c r="T68" s="406"/>
      <c r="U68" s="406"/>
      <c r="V68" s="406"/>
      <c r="W68" s="406"/>
      <c r="X68" s="406"/>
      <c r="Y68" s="406"/>
      <c r="Z68" s="406"/>
      <c r="AA68" s="406"/>
      <c r="AB68" s="406"/>
      <c r="AC68" s="406"/>
      <c r="AD68" s="406"/>
      <c r="AE68" s="407"/>
      <c r="AG68" s="477" t="s">
        <v>67</v>
      </c>
      <c r="AH68" s="478"/>
      <c r="AI68" s="478"/>
      <c r="AJ68" s="478"/>
      <c r="AK68" s="478"/>
      <c r="AL68" s="478"/>
      <c r="AM68" s="478"/>
      <c r="AN68" s="478"/>
      <c r="AO68" s="478"/>
      <c r="AP68" s="478"/>
      <c r="AQ68" s="478"/>
      <c r="AR68" s="478"/>
      <c r="AS68" s="478"/>
      <c r="AT68" s="478"/>
      <c r="AU68" s="478"/>
      <c r="AV68" s="478"/>
      <c r="AW68" s="478"/>
      <c r="AX68" s="478"/>
      <c r="AY68" s="478"/>
      <c r="AZ68" s="478"/>
      <c r="BA68" s="478"/>
      <c r="BB68" s="478"/>
      <c r="BC68" s="478"/>
      <c r="BD68" s="478"/>
      <c r="BE68" s="478"/>
      <c r="BF68" s="478"/>
      <c r="BG68" s="478"/>
      <c r="BH68" s="478"/>
      <c r="BI68" s="478"/>
      <c r="BJ68" s="478"/>
      <c r="BK68" s="478"/>
      <c r="BL68" s="479"/>
    </row>
    <row r="69" spans="1:97" ht="15.75" customHeight="1" thickBot="1" x14ac:dyDescent="0.4">
      <c r="B69" s="94"/>
      <c r="D69" s="84"/>
      <c r="E69" s="80">
        <v>36526</v>
      </c>
      <c r="F69" s="81">
        <v>36527</v>
      </c>
      <c r="G69" s="82">
        <v>4.1666666666666664E-2</v>
      </c>
      <c r="I69" s="476"/>
      <c r="J69" s="401"/>
      <c r="K69" s="401"/>
      <c r="L69" s="401"/>
      <c r="M69" s="401"/>
      <c r="N69" s="401"/>
      <c r="O69" s="401"/>
      <c r="P69" s="401"/>
      <c r="Q69" s="401"/>
      <c r="R69" s="401"/>
      <c r="S69" s="401"/>
      <c r="T69" s="401"/>
      <c r="U69" s="401"/>
      <c r="V69" s="401"/>
      <c r="W69" s="401"/>
      <c r="X69" s="401"/>
      <c r="Y69" s="401"/>
      <c r="Z69" s="401"/>
      <c r="AA69" s="401"/>
      <c r="AB69" s="401"/>
      <c r="AC69" s="401"/>
      <c r="AD69" s="401"/>
      <c r="AE69" s="402"/>
      <c r="AG69" s="408" t="s">
        <v>68</v>
      </c>
      <c r="AH69" s="408"/>
      <c r="AI69" s="408"/>
      <c r="AJ69" s="408"/>
      <c r="AK69" s="408"/>
      <c r="AL69" s="408"/>
      <c r="AM69" s="408" t="s">
        <v>113</v>
      </c>
      <c r="AN69" s="408"/>
      <c r="AO69" s="408"/>
      <c r="AP69" s="408"/>
      <c r="AQ69" s="408"/>
      <c r="AR69" s="408"/>
      <c r="AS69" s="408"/>
      <c r="AT69" s="408"/>
      <c r="AU69" s="408"/>
      <c r="AV69" s="408"/>
      <c r="AW69" s="408"/>
      <c r="AX69" s="409" t="s">
        <v>69</v>
      </c>
      <c r="AY69" s="409"/>
      <c r="AZ69" s="409"/>
      <c r="BA69" s="409"/>
      <c r="BB69" s="409"/>
      <c r="BC69" s="409"/>
      <c r="BD69" s="409" t="s">
        <v>70</v>
      </c>
      <c r="BE69" s="409"/>
      <c r="BF69" s="409"/>
      <c r="BG69" s="409" t="s">
        <v>71</v>
      </c>
      <c r="BH69" s="409"/>
      <c r="BI69" s="409"/>
      <c r="BJ69" s="409" t="s">
        <v>72</v>
      </c>
      <c r="BK69" s="409"/>
      <c r="BL69" s="409"/>
    </row>
    <row r="70" spans="1:97" ht="15" thickBot="1" x14ac:dyDescent="0.4">
      <c r="B70" s="94"/>
      <c r="D70" s="84"/>
      <c r="E70" s="80">
        <v>36526</v>
      </c>
      <c r="F70" s="81">
        <v>36527</v>
      </c>
      <c r="G70" s="82">
        <v>4.1666666666666664E-2</v>
      </c>
      <c r="I70" s="476"/>
      <c r="J70" s="401"/>
      <c r="K70" s="401"/>
      <c r="L70" s="401"/>
      <c r="M70" s="401"/>
      <c r="N70" s="401"/>
      <c r="O70" s="401"/>
      <c r="P70" s="401"/>
      <c r="Q70" s="401"/>
      <c r="R70" s="401"/>
      <c r="S70" s="401"/>
      <c r="T70" s="401"/>
      <c r="U70" s="401"/>
      <c r="V70" s="401"/>
      <c r="W70" s="401"/>
      <c r="X70" s="401"/>
      <c r="Y70" s="401"/>
      <c r="Z70" s="401"/>
      <c r="AA70" s="401"/>
      <c r="AB70" s="401"/>
      <c r="AC70" s="401"/>
      <c r="AD70" s="401"/>
      <c r="AE70" s="402"/>
      <c r="AG70" s="404">
        <f>FO!A3</f>
        <v>0</v>
      </c>
      <c r="AH70" s="404"/>
      <c r="AI70" s="404"/>
      <c r="AJ70" s="404"/>
      <c r="AK70" s="404"/>
      <c r="AL70" s="404"/>
      <c r="AM70" s="404">
        <f>FO!B3</f>
        <v>0</v>
      </c>
      <c r="AN70" s="404"/>
      <c r="AO70" s="404"/>
      <c r="AP70" s="404"/>
      <c r="AQ70" s="404"/>
      <c r="AR70" s="404"/>
      <c r="AS70" s="404"/>
      <c r="AT70" s="404"/>
      <c r="AU70" s="404"/>
      <c r="AV70" s="404"/>
      <c r="AW70" s="404"/>
      <c r="AX70" s="403">
        <f>FO!C3</f>
        <v>0</v>
      </c>
      <c r="AY70" s="403"/>
      <c r="AZ70" s="403"/>
      <c r="BA70" s="403"/>
      <c r="BB70" s="403"/>
      <c r="BC70" s="403"/>
      <c r="BD70" s="403">
        <f>FO!D3</f>
        <v>0</v>
      </c>
      <c r="BE70" s="403"/>
      <c r="BF70" s="403"/>
      <c r="BG70" s="403">
        <f>FO!E3</f>
        <v>0</v>
      </c>
      <c r="BH70" s="403"/>
      <c r="BI70" s="403"/>
      <c r="BJ70" s="403">
        <f>BG70-BD70</f>
        <v>0</v>
      </c>
      <c r="BK70" s="403"/>
      <c r="BL70" s="403"/>
    </row>
    <row r="71" spans="1:97" ht="15" thickBot="1" x14ac:dyDescent="0.4">
      <c r="B71" s="94"/>
      <c r="D71" s="84"/>
      <c r="E71" s="80">
        <v>36526</v>
      </c>
      <c r="F71" s="81">
        <v>36527</v>
      </c>
      <c r="G71" s="82">
        <v>4.1666666666666664E-2</v>
      </c>
      <c r="I71" s="476"/>
      <c r="J71" s="401"/>
      <c r="K71" s="401"/>
      <c r="L71" s="401"/>
      <c r="M71" s="401"/>
      <c r="N71" s="401"/>
      <c r="O71" s="401"/>
      <c r="P71" s="401"/>
      <c r="Q71" s="401"/>
      <c r="R71" s="401"/>
      <c r="S71" s="401"/>
      <c r="T71" s="401"/>
      <c r="U71" s="401"/>
      <c r="V71" s="401"/>
      <c r="W71" s="401"/>
      <c r="X71" s="401"/>
      <c r="Y71" s="401"/>
      <c r="Z71" s="401"/>
      <c r="AA71" s="401"/>
      <c r="AB71" s="401"/>
      <c r="AC71" s="401"/>
      <c r="AD71" s="401"/>
      <c r="AE71" s="402"/>
      <c r="AG71" s="404">
        <f>FO!A4</f>
        <v>0</v>
      </c>
      <c r="AH71" s="404"/>
      <c r="AI71" s="404"/>
      <c r="AJ71" s="404"/>
      <c r="AK71" s="404"/>
      <c r="AL71" s="404"/>
      <c r="AM71" s="404">
        <f>FO!B4</f>
        <v>0</v>
      </c>
      <c r="AN71" s="404"/>
      <c r="AO71" s="404"/>
      <c r="AP71" s="404"/>
      <c r="AQ71" s="404"/>
      <c r="AR71" s="404"/>
      <c r="AS71" s="404"/>
      <c r="AT71" s="404"/>
      <c r="AU71" s="404"/>
      <c r="AV71" s="404"/>
      <c r="AW71" s="404"/>
      <c r="AX71" s="403">
        <f>FO!C4</f>
        <v>0</v>
      </c>
      <c r="AY71" s="403"/>
      <c r="AZ71" s="403"/>
      <c r="BA71" s="403"/>
      <c r="BB71" s="403"/>
      <c r="BC71" s="403"/>
      <c r="BD71" s="403">
        <f>FO!D4</f>
        <v>0</v>
      </c>
      <c r="BE71" s="403"/>
      <c r="BF71" s="403"/>
      <c r="BG71" s="403">
        <f>FO!E4</f>
        <v>0</v>
      </c>
      <c r="BH71" s="403"/>
      <c r="BI71" s="403"/>
      <c r="BJ71" s="403">
        <f t="shared" ref="BJ71:BJ77" si="4">BG71-BD71</f>
        <v>0</v>
      </c>
      <c r="BK71" s="403"/>
      <c r="BL71" s="403"/>
    </row>
    <row r="72" spans="1:97" ht="15" thickBot="1" x14ac:dyDescent="0.4">
      <c r="B72" s="94"/>
      <c r="D72" s="84"/>
      <c r="E72" s="80">
        <v>36526</v>
      </c>
      <c r="F72" s="81">
        <v>36527</v>
      </c>
      <c r="G72" s="82">
        <v>4.1666666666666664E-2</v>
      </c>
      <c r="I72" s="476"/>
      <c r="J72" s="401"/>
      <c r="K72" s="401"/>
      <c r="L72" s="401"/>
      <c r="M72" s="401"/>
      <c r="N72" s="401"/>
      <c r="O72" s="401"/>
      <c r="P72" s="401"/>
      <c r="Q72" s="401"/>
      <c r="R72" s="401"/>
      <c r="S72" s="401"/>
      <c r="T72" s="401"/>
      <c r="U72" s="401"/>
      <c r="V72" s="401"/>
      <c r="W72" s="401"/>
      <c r="X72" s="401"/>
      <c r="Y72" s="401"/>
      <c r="Z72" s="401"/>
      <c r="AA72" s="401"/>
      <c r="AB72" s="401"/>
      <c r="AC72" s="401"/>
      <c r="AD72" s="401"/>
      <c r="AE72" s="402"/>
      <c r="AG72" s="404">
        <f>FO!A5</f>
        <v>0</v>
      </c>
      <c r="AH72" s="404"/>
      <c r="AI72" s="404"/>
      <c r="AJ72" s="404"/>
      <c r="AK72" s="404"/>
      <c r="AL72" s="404"/>
      <c r="AM72" s="404">
        <f>FO!B5</f>
        <v>0</v>
      </c>
      <c r="AN72" s="404"/>
      <c r="AO72" s="404"/>
      <c r="AP72" s="404"/>
      <c r="AQ72" s="404"/>
      <c r="AR72" s="404"/>
      <c r="AS72" s="404"/>
      <c r="AT72" s="404"/>
      <c r="AU72" s="404"/>
      <c r="AV72" s="404"/>
      <c r="AW72" s="404"/>
      <c r="AX72" s="403">
        <f>FO!C5</f>
        <v>0</v>
      </c>
      <c r="AY72" s="403"/>
      <c r="AZ72" s="403"/>
      <c r="BA72" s="403"/>
      <c r="BB72" s="403"/>
      <c r="BC72" s="403"/>
      <c r="BD72" s="403">
        <f>FO!D5</f>
        <v>0</v>
      </c>
      <c r="BE72" s="403"/>
      <c r="BF72" s="403"/>
      <c r="BG72" s="403">
        <f>FO!E5</f>
        <v>0</v>
      </c>
      <c r="BH72" s="403"/>
      <c r="BI72" s="403"/>
      <c r="BJ72" s="403">
        <f t="shared" si="4"/>
        <v>0</v>
      </c>
      <c r="BK72" s="403"/>
      <c r="BL72" s="403"/>
    </row>
    <row r="73" spans="1:97" ht="15" thickBot="1" x14ac:dyDescent="0.4">
      <c r="B73" s="94"/>
      <c r="D73" s="84"/>
      <c r="E73" s="80">
        <v>36526</v>
      </c>
      <c r="F73" s="81">
        <v>36527</v>
      </c>
      <c r="G73" s="82">
        <v>4.1666666666666664E-2</v>
      </c>
      <c r="I73" s="476"/>
      <c r="J73" s="401"/>
      <c r="K73" s="401"/>
      <c r="L73" s="401"/>
      <c r="M73" s="401"/>
      <c r="N73" s="401"/>
      <c r="O73" s="401"/>
      <c r="P73" s="401"/>
      <c r="Q73" s="401"/>
      <c r="R73" s="401"/>
      <c r="S73" s="401"/>
      <c r="T73" s="401"/>
      <c r="U73" s="401"/>
      <c r="V73" s="401"/>
      <c r="W73" s="401"/>
      <c r="X73" s="401"/>
      <c r="Y73" s="401"/>
      <c r="Z73" s="401"/>
      <c r="AA73" s="401"/>
      <c r="AB73" s="401"/>
      <c r="AC73" s="401"/>
      <c r="AD73" s="401"/>
      <c r="AE73" s="402"/>
      <c r="AG73" s="404">
        <f>FO!A6</f>
        <v>0</v>
      </c>
      <c r="AH73" s="404"/>
      <c r="AI73" s="404"/>
      <c r="AJ73" s="404"/>
      <c r="AK73" s="404"/>
      <c r="AL73" s="404"/>
      <c r="AM73" s="404">
        <f>FO!B6</f>
        <v>0</v>
      </c>
      <c r="AN73" s="404"/>
      <c r="AO73" s="404"/>
      <c r="AP73" s="404"/>
      <c r="AQ73" s="404"/>
      <c r="AR73" s="404"/>
      <c r="AS73" s="404"/>
      <c r="AT73" s="404"/>
      <c r="AU73" s="404"/>
      <c r="AV73" s="404"/>
      <c r="AW73" s="404"/>
      <c r="AX73" s="403">
        <f>FO!C6</f>
        <v>0</v>
      </c>
      <c r="AY73" s="403"/>
      <c r="AZ73" s="403"/>
      <c r="BA73" s="403"/>
      <c r="BB73" s="403"/>
      <c r="BC73" s="403"/>
      <c r="BD73" s="403">
        <f>FO!D6</f>
        <v>0</v>
      </c>
      <c r="BE73" s="403"/>
      <c r="BF73" s="403"/>
      <c r="BG73" s="403">
        <f>FO!E6</f>
        <v>0</v>
      </c>
      <c r="BH73" s="403"/>
      <c r="BI73" s="403"/>
      <c r="BJ73" s="403">
        <f t="shared" si="4"/>
        <v>0</v>
      </c>
      <c r="BK73" s="403"/>
      <c r="BL73" s="403"/>
    </row>
    <row r="74" spans="1:97" ht="15" thickBot="1" x14ac:dyDescent="0.4">
      <c r="B74" s="94"/>
      <c r="D74" s="84"/>
      <c r="E74" s="80">
        <v>36526</v>
      </c>
      <c r="F74" s="81">
        <v>36527</v>
      </c>
      <c r="G74" s="82">
        <v>4.1666666666666664E-2</v>
      </c>
      <c r="I74" s="476"/>
      <c r="J74" s="401"/>
      <c r="K74" s="401"/>
      <c r="L74" s="401"/>
      <c r="M74" s="401"/>
      <c r="N74" s="401"/>
      <c r="O74" s="401"/>
      <c r="P74" s="401"/>
      <c r="Q74" s="401"/>
      <c r="R74" s="401"/>
      <c r="S74" s="401"/>
      <c r="T74" s="401"/>
      <c r="U74" s="401"/>
      <c r="V74" s="401"/>
      <c r="W74" s="401"/>
      <c r="X74" s="401"/>
      <c r="Y74" s="401"/>
      <c r="Z74" s="401"/>
      <c r="AA74" s="401"/>
      <c r="AB74" s="401"/>
      <c r="AC74" s="401"/>
      <c r="AD74" s="401"/>
      <c r="AE74" s="402"/>
      <c r="AG74" s="404">
        <f>FO!A7</f>
        <v>0</v>
      </c>
      <c r="AH74" s="404"/>
      <c r="AI74" s="404"/>
      <c r="AJ74" s="404"/>
      <c r="AK74" s="404"/>
      <c r="AL74" s="404"/>
      <c r="AM74" s="404">
        <f>FO!B7</f>
        <v>0</v>
      </c>
      <c r="AN74" s="404"/>
      <c r="AO74" s="404"/>
      <c r="AP74" s="404"/>
      <c r="AQ74" s="404"/>
      <c r="AR74" s="404"/>
      <c r="AS74" s="404"/>
      <c r="AT74" s="404"/>
      <c r="AU74" s="404"/>
      <c r="AV74" s="404"/>
      <c r="AW74" s="404"/>
      <c r="AX74" s="403">
        <f>FO!C7</f>
        <v>0</v>
      </c>
      <c r="AY74" s="403"/>
      <c r="AZ74" s="403"/>
      <c r="BA74" s="403"/>
      <c r="BB74" s="403"/>
      <c r="BC74" s="403"/>
      <c r="BD74" s="403">
        <f>FO!D7</f>
        <v>0</v>
      </c>
      <c r="BE74" s="403"/>
      <c r="BF74" s="403"/>
      <c r="BG74" s="403">
        <f>FO!E7</f>
        <v>0</v>
      </c>
      <c r="BH74" s="403"/>
      <c r="BI74" s="403"/>
      <c r="BJ74" s="403">
        <f t="shared" si="4"/>
        <v>0</v>
      </c>
      <c r="BK74" s="403"/>
      <c r="BL74" s="403"/>
    </row>
    <row r="75" spans="1:97" ht="15" thickBot="1" x14ac:dyDescent="0.4">
      <c r="B75" s="94"/>
      <c r="D75" s="84"/>
      <c r="E75" s="80">
        <v>36526</v>
      </c>
      <c r="F75" s="81">
        <v>36527</v>
      </c>
      <c r="G75" s="82">
        <v>4.1666666666666664E-2</v>
      </c>
      <c r="I75" s="472"/>
      <c r="J75" s="473"/>
      <c r="K75" s="473"/>
      <c r="L75" s="473"/>
      <c r="M75" s="473"/>
      <c r="N75" s="473"/>
      <c r="O75" s="473"/>
      <c r="P75" s="473"/>
      <c r="Q75" s="473"/>
      <c r="R75" s="473"/>
      <c r="S75" s="473"/>
      <c r="T75" s="473"/>
      <c r="U75" s="473"/>
      <c r="V75" s="473"/>
      <c r="W75" s="473"/>
      <c r="X75" s="473"/>
      <c r="Y75" s="473"/>
      <c r="Z75" s="473"/>
      <c r="AA75" s="473"/>
      <c r="AB75" s="473"/>
      <c r="AC75" s="473"/>
      <c r="AD75" s="473"/>
      <c r="AE75" s="474"/>
      <c r="AG75" s="404">
        <f>FO!A8</f>
        <v>0</v>
      </c>
      <c r="AH75" s="404"/>
      <c r="AI75" s="404"/>
      <c r="AJ75" s="404"/>
      <c r="AK75" s="404"/>
      <c r="AL75" s="404"/>
      <c r="AM75" s="404">
        <f>FO!B8</f>
        <v>0</v>
      </c>
      <c r="AN75" s="404"/>
      <c r="AO75" s="404"/>
      <c r="AP75" s="404"/>
      <c r="AQ75" s="404"/>
      <c r="AR75" s="404"/>
      <c r="AS75" s="404"/>
      <c r="AT75" s="404"/>
      <c r="AU75" s="404"/>
      <c r="AV75" s="404"/>
      <c r="AW75" s="404"/>
      <c r="AX75" s="403">
        <f>FO!C8</f>
        <v>0</v>
      </c>
      <c r="AY75" s="403"/>
      <c r="AZ75" s="403"/>
      <c r="BA75" s="403"/>
      <c r="BB75" s="403"/>
      <c r="BC75" s="403"/>
      <c r="BD75" s="403">
        <f>FO!D8</f>
        <v>0</v>
      </c>
      <c r="BE75" s="403"/>
      <c r="BF75" s="403"/>
      <c r="BG75" s="403">
        <f>FO!E8</f>
        <v>0</v>
      </c>
      <c r="BH75" s="403"/>
      <c r="BI75" s="403"/>
      <c r="BJ75" s="403">
        <f t="shared" si="4"/>
        <v>0</v>
      </c>
      <c r="BK75" s="403"/>
      <c r="BL75" s="403"/>
    </row>
    <row r="76" spans="1:97" ht="15" thickBot="1" x14ac:dyDescent="0.4">
      <c r="B76" s="94"/>
      <c r="D76" s="84"/>
      <c r="E76" s="80">
        <v>36526</v>
      </c>
      <c r="F76" s="81">
        <v>36527</v>
      </c>
      <c r="G76" s="82">
        <v>4.1666666666666664E-2</v>
      </c>
      <c r="I76" s="472"/>
      <c r="J76" s="473"/>
      <c r="K76" s="473"/>
      <c r="L76" s="473"/>
      <c r="M76" s="473"/>
      <c r="N76" s="473"/>
      <c r="O76" s="473"/>
      <c r="P76" s="473"/>
      <c r="Q76" s="473"/>
      <c r="R76" s="473"/>
      <c r="S76" s="473"/>
      <c r="T76" s="473"/>
      <c r="U76" s="473"/>
      <c r="V76" s="473"/>
      <c r="W76" s="473"/>
      <c r="X76" s="473"/>
      <c r="Y76" s="473"/>
      <c r="Z76" s="473"/>
      <c r="AA76" s="473"/>
      <c r="AB76" s="473"/>
      <c r="AC76" s="473"/>
      <c r="AD76" s="473"/>
      <c r="AE76" s="474"/>
      <c r="AG76" s="404">
        <f>FO!A9</f>
        <v>0</v>
      </c>
      <c r="AH76" s="404"/>
      <c r="AI76" s="404"/>
      <c r="AJ76" s="404"/>
      <c r="AK76" s="404"/>
      <c r="AL76" s="404"/>
      <c r="AM76" s="404">
        <f>FO!B9</f>
        <v>0</v>
      </c>
      <c r="AN76" s="404"/>
      <c r="AO76" s="404"/>
      <c r="AP76" s="404"/>
      <c r="AQ76" s="404"/>
      <c r="AR76" s="404"/>
      <c r="AS76" s="404"/>
      <c r="AT76" s="404"/>
      <c r="AU76" s="404"/>
      <c r="AV76" s="404"/>
      <c r="AW76" s="404"/>
      <c r="AX76" s="403">
        <f>FO!C9</f>
        <v>0</v>
      </c>
      <c r="AY76" s="403"/>
      <c r="AZ76" s="403"/>
      <c r="BA76" s="403"/>
      <c r="BB76" s="403"/>
      <c r="BC76" s="403"/>
      <c r="BD76" s="403">
        <f>FO!D9</f>
        <v>0</v>
      </c>
      <c r="BE76" s="403"/>
      <c r="BF76" s="403"/>
      <c r="BG76" s="403">
        <f>FO!E9</f>
        <v>0</v>
      </c>
      <c r="BH76" s="403"/>
      <c r="BI76" s="403"/>
      <c r="BJ76" s="403">
        <f t="shared" si="4"/>
        <v>0</v>
      </c>
      <c r="BK76" s="403"/>
      <c r="BL76" s="403"/>
    </row>
    <row r="77" spans="1:97" ht="15" thickBot="1" x14ac:dyDescent="0.4">
      <c r="B77" s="94"/>
      <c r="D77" s="85"/>
      <c r="E77" s="176">
        <v>36526</v>
      </c>
      <c r="F77" s="177">
        <v>36527</v>
      </c>
      <c r="G77" s="83">
        <v>4.1666666666666664E-2</v>
      </c>
      <c r="I77" s="472"/>
      <c r="J77" s="473"/>
      <c r="K77" s="473"/>
      <c r="L77" s="473"/>
      <c r="M77" s="473"/>
      <c r="N77" s="473"/>
      <c r="O77" s="473"/>
      <c r="P77" s="473"/>
      <c r="Q77" s="473"/>
      <c r="R77" s="473"/>
      <c r="S77" s="473"/>
      <c r="T77" s="473"/>
      <c r="U77" s="473"/>
      <c r="V77" s="473"/>
      <c r="W77" s="473"/>
      <c r="X77" s="473"/>
      <c r="Y77" s="473"/>
      <c r="Z77" s="473"/>
      <c r="AA77" s="473"/>
      <c r="AB77" s="473"/>
      <c r="AC77" s="473"/>
      <c r="AD77" s="473"/>
      <c r="AE77" s="474"/>
      <c r="AG77" s="404">
        <f>FO!A10</f>
        <v>0</v>
      </c>
      <c r="AH77" s="404"/>
      <c r="AI77" s="404"/>
      <c r="AJ77" s="404"/>
      <c r="AK77" s="404"/>
      <c r="AL77" s="404"/>
      <c r="AM77" s="404">
        <f>FO!B10</f>
        <v>0</v>
      </c>
      <c r="AN77" s="404"/>
      <c r="AO77" s="404"/>
      <c r="AP77" s="404"/>
      <c r="AQ77" s="404"/>
      <c r="AR77" s="404"/>
      <c r="AS77" s="404"/>
      <c r="AT77" s="404"/>
      <c r="AU77" s="404"/>
      <c r="AV77" s="404"/>
      <c r="AW77" s="404"/>
      <c r="AX77" s="403">
        <f>FO!C10</f>
        <v>0</v>
      </c>
      <c r="AY77" s="403"/>
      <c r="AZ77" s="403"/>
      <c r="BA77" s="403"/>
      <c r="BB77" s="403"/>
      <c r="BC77" s="403"/>
      <c r="BD77" s="403">
        <f>FO!D10</f>
        <v>0</v>
      </c>
      <c r="BE77" s="403"/>
      <c r="BF77" s="403"/>
      <c r="BG77" s="403">
        <f>FO!E10</f>
        <v>0</v>
      </c>
      <c r="BH77" s="403"/>
      <c r="BI77" s="403"/>
      <c r="BJ77" s="403">
        <f t="shared" si="4"/>
        <v>0</v>
      </c>
      <c r="BK77" s="403"/>
      <c r="BL77" s="403"/>
      <c r="BN77" s="400">
        <f>SUM(BJ70:BL77)</f>
        <v>0</v>
      </c>
      <c r="BO77" s="401"/>
      <c r="BP77" s="402"/>
    </row>
    <row r="78" spans="1:97" ht="15" thickBot="1" x14ac:dyDescent="0.4">
      <c r="B78" s="94"/>
    </row>
    <row r="79" spans="1:97" ht="15" thickBot="1" x14ac:dyDescent="0.4">
      <c r="H79" s="397" t="s">
        <v>3</v>
      </c>
      <c r="I79" s="398"/>
      <c r="J79" s="398"/>
      <c r="K79" s="399"/>
      <c r="L79" s="397" t="s">
        <v>4</v>
      </c>
      <c r="M79" s="398"/>
      <c r="N79" s="398"/>
      <c r="O79" s="399"/>
      <c r="P79" s="397" t="s">
        <v>5</v>
      </c>
      <c r="Q79" s="398"/>
      <c r="R79" s="398"/>
      <c r="S79" s="399"/>
      <c r="T79" s="397" t="s">
        <v>6</v>
      </c>
      <c r="U79" s="398"/>
      <c r="V79" s="398"/>
      <c r="W79" s="399"/>
      <c r="X79" s="397" t="s">
        <v>7</v>
      </c>
      <c r="Y79" s="398"/>
      <c r="Z79" s="398"/>
      <c r="AA79" s="399"/>
      <c r="AB79" s="397" t="s">
        <v>8</v>
      </c>
      <c r="AC79" s="398"/>
      <c r="AD79" s="398"/>
      <c r="AE79" s="399"/>
      <c r="AF79" s="397" t="s">
        <v>9</v>
      </c>
      <c r="AG79" s="398"/>
      <c r="AH79" s="398"/>
      <c r="AI79" s="399"/>
      <c r="AJ79" s="397" t="s">
        <v>10</v>
      </c>
      <c r="AK79" s="398"/>
      <c r="AL79" s="398"/>
      <c r="AM79" s="399"/>
      <c r="AN79" s="397" t="s">
        <v>11</v>
      </c>
      <c r="AO79" s="398"/>
      <c r="AP79" s="398"/>
      <c r="AQ79" s="399"/>
      <c r="AR79" s="397" t="s">
        <v>12</v>
      </c>
      <c r="AS79" s="398"/>
      <c r="AT79" s="398"/>
      <c r="AU79" s="399"/>
      <c r="AV79" s="397" t="s">
        <v>13</v>
      </c>
      <c r="AW79" s="398"/>
      <c r="AX79" s="398"/>
      <c r="AY79" s="399"/>
      <c r="AZ79" s="397" t="s">
        <v>14</v>
      </c>
      <c r="BA79" s="398"/>
      <c r="BB79" s="398"/>
      <c r="BC79" s="399"/>
      <c r="BD79" s="397" t="s">
        <v>15</v>
      </c>
      <c r="BE79" s="398"/>
      <c r="BF79" s="398"/>
      <c r="BG79" s="399"/>
      <c r="BH79" s="397" t="s">
        <v>16</v>
      </c>
      <c r="BI79" s="398"/>
      <c r="BJ79" s="398"/>
      <c r="BK79" s="399"/>
      <c r="BL79" s="397" t="s">
        <v>17</v>
      </c>
      <c r="BM79" s="398"/>
      <c r="BN79" s="398"/>
      <c r="BO79" s="399"/>
      <c r="BP79" s="397" t="s">
        <v>18</v>
      </c>
      <c r="BQ79" s="398"/>
      <c r="BR79" s="398"/>
      <c r="BS79" s="399"/>
      <c r="BT79" s="397" t="s">
        <v>19</v>
      </c>
      <c r="BU79" s="398"/>
      <c r="BV79" s="398"/>
      <c r="BW79" s="399"/>
      <c r="BX79" s="397" t="s">
        <v>20</v>
      </c>
      <c r="BY79" s="398"/>
      <c r="BZ79" s="398"/>
      <c r="CA79" s="399"/>
    </row>
    <row r="80" spans="1:97" x14ac:dyDescent="0.35">
      <c r="B80" s="388">
        <v>10</v>
      </c>
      <c r="C80" s="389"/>
      <c r="D80" s="389"/>
      <c r="E80" s="389"/>
      <c r="F80" s="389"/>
      <c r="G80" s="390"/>
      <c r="H80" s="53">
        <f t="shared" ref="H80:Q89" si="5">COUNTIF(H$5:H$65,$B80)</f>
        <v>0</v>
      </c>
      <c r="I80" s="53">
        <f t="shared" si="5"/>
        <v>0</v>
      </c>
      <c r="J80" s="53">
        <f t="shared" si="5"/>
        <v>0</v>
      </c>
      <c r="K80" s="53">
        <f t="shared" si="5"/>
        <v>0</v>
      </c>
      <c r="L80" s="53">
        <f t="shared" si="5"/>
        <v>0</v>
      </c>
      <c r="M80" s="53">
        <f t="shared" si="5"/>
        <v>0</v>
      </c>
      <c r="N80" s="53">
        <f t="shared" si="5"/>
        <v>0</v>
      </c>
      <c r="O80" s="53">
        <f t="shared" si="5"/>
        <v>0</v>
      </c>
      <c r="P80" s="53">
        <f t="shared" si="5"/>
        <v>0</v>
      </c>
      <c r="Q80" s="53">
        <f t="shared" si="5"/>
        <v>0</v>
      </c>
      <c r="R80" s="53">
        <f t="shared" ref="R80:AA89" si="6">COUNTIF(R$5:R$65,$B80)</f>
        <v>0</v>
      </c>
      <c r="S80" s="53">
        <f t="shared" si="6"/>
        <v>0</v>
      </c>
      <c r="T80" s="53">
        <f t="shared" si="6"/>
        <v>0</v>
      </c>
      <c r="U80" s="53">
        <f t="shared" si="6"/>
        <v>0</v>
      </c>
      <c r="V80" s="53">
        <f t="shared" si="6"/>
        <v>0</v>
      </c>
      <c r="W80" s="53">
        <f t="shared" si="6"/>
        <v>0</v>
      </c>
      <c r="X80" s="53">
        <f t="shared" si="6"/>
        <v>0</v>
      </c>
      <c r="Y80" s="53">
        <f t="shared" si="6"/>
        <v>0</v>
      </c>
      <c r="Z80" s="53">
        <f t="shared" si="6"/>
        <v>0</v>
      </c>
      <c r="AA80" s="53">
        <f t="shared" si="6"/>
        <v>0</v>
      </c>
      <c r="AB80" s="53">
        <f t="shared" ref="AB80:AK89" si="7">COUNTIF(AB$5:AB$65,$B80)</f>
        <v>0</v>
      </c>
      <c r="AC80" s="53">
        <f t="shared" si="7"/>
        <v>0</v>
      </c>
      <c r="AD80" s="53">
        <f t="shared" si="7"/>
        <v>0</v>
      </c>
      <c r="AE80" s="53">
        <f t="shared" si="7"/>
        <v>0</v>
      </c>
      <c r="AF80" s="53">
        <f t="shared" si="7"/>
        <v>0</v>
      </c>
      <c r="AG80" s="53">
        <f t="shared" si="7"/>
        <v>0</v>
      </c>
      <c r="AH80" s="53">
        <f t="shared" si="7"/>
        <v>0</v>
      </c>
      <c r="AI80" s="53">
        <f t="shared" si="7"/>
        <v>0</v>
      </c>
      <c r="AJ80" s="53">
        <f t="shared" si="7"/>
        <v>0</v>
      </c>
      <c r="AK80" s="53">
        <f t="shared" si="7"/>
        <v>0</v>
      </c>
      <c r="AL80" s="53">
        <f t="shared" ref="AL80:AU89" si="8">COUNTIF(AL$5:AL$65,$B80)</f>
        <v>0</v>
      </c>
      <c r="AM80" s="53">
        <f t="shared" si="8"/>
        <v>0</v>
      </c>
      <c r="AN80" s="53">
        <f t="shared" si="8"/>
        <v>0</v>
      </c>
      <c r="AO80" s="53">
        <f t="shared" si="8"/>
        <v>0</v>
      </c>
      <c r="AP80" s="53">
        <f t="shared" si="8"/>
        <v>0</v>
      </c>
      <c r="AQ80" s="53">
        <f t="shared" si="8"/>
        <v>0</v>
      </c>
      <c r="AR80" s="53">
        <f t="shared" si="8"/>
        <v>0</v>
      </c>
      <c r="AS80" s="53">
        <f t="shared" si="8"/>
        <v>0</v>
      </c>
      <c r="AT80" s="53">
        <f t="shared" si="8"/>
        <v>0</v>
      </c>
      <c r="AU80" s="53">
        <f t="shared" si="8"/>
        <v>0</v>
      </c>
      <c r="AV80" s="53">
        <f t="shared" ref="AV80:BE89" si="9">COUNTIF(AV$5:AV$65,$B80)</f>
        <v>0</v>
      </c>
      <c r="AW80" s="53">
        <f t="shared" si="9"/>
        <v>0</v>
      </c>
      <c r="AX80" s="53">
        <f t="shared" si="9"/>
        <v>0</v>
      </c>
      <c r="AY80" s="53">
        <f t="shared" si="9"/>
        <v>0</v>
      </c>
      <c r="AZ80" s="53">
        <f t="shared" si="9"/>
        <v>0</v>
      </c>
      <c r="BA80" s="53">
        <f t="shared" si="9"/>
        <v>0</v>
      </c>
      <c r="BB80" s="53">
        <f t="shared" si="9"/>
        <v>0</v>
      </c>
      <c r="BC80" s="171">
        <f t="shared" si="9"/>
        <v>0</v>
      </c>
      <c r="BD80" s="169">
        <f t="shared" si="9"/>
        <v>0</v>
      </c>
      <c r="BE80" s="53">
        <f t="shared" si="9"/>
        <v>0</v>
      </c>
      <c r="BF80" s="53">
        <f t="shared" ref="BF80:BO89" si="10">COUNTIF(BF$5:BF$65,$B80)</f>
        <v>0</v>
      </c>
      <c r="BG80" s="53">
        <f t="shared" si="10"/>
        <v>0</v>
      </c>
      <c r="BH80" s="53">
        <f t="shared" si="10"/>
        <v>0</v>
      </c>
      <c r="BI80" s="53">
        <f t="shared" si="10"/>
        <v>0</v>
      </c>
      <c r="BJ80" s="53">
        <f t="shared" si="10"/>
        <v>0</v>
      </c>
      <c r="BK80" s="53">
        <f t="shared" si="10"/>
        <v>0</v>
      </c>
      <c r="BL80" s="53">
        <f t="shared" si="10"/>
        <v>0</v>
      </c>
      <c r="BM80" s="53">
        <f t="shared" si="10"/>
        <v>0</v>
      </c>
      <c r="BN80" s="53">
        <f t="shared" si="10"/>
        <v>0</v>
      </c>
      <c r="BO80" s="53">
        <f t="shared" si="10"/>
        <v>0</v>
      </c>
      <c r="BP80" s="53">
        <f t="shared" ref="BP80:CA89" si="11">COUNTIF(BP$5:BP$65,$B80)</f>
        <v>0</v>
      </c>
      <c r="BQ80" s="53">
        <f t="shared" si="11"/>
        <v>0</v>
      </c>
      <c r="BR80" s="53">
        <f t="shared" si="11"/>
        <v>0</v>
      </c>
      <c r="BS80" s="53">
        <f t="shared" si="11"/>
        <v>0</v>
      </c>
      <c r="BT80" s="53">
        <f t="shared" si="11"/>
        <v>0</v>
      </c>
      <c r="BU80" s="53">
        <f t="shared" si="11"/>
        <v>0</v>
      </c>
      <c r="BV80" s="53">
        <f t="shared" si="11"/>
        <v>0</v>
      </c>
      <c r="BW80" s="53">
        <f t="shared" si="11"/>
        <v>0</v>
      </c>
      <c r="BX80" s="53">
        <f t="shared" si="11"/>
        <v>0</v>
      </c>
      <c r="BY80" s="53">
        <f t="shared" si="11"/>
        <v>0</v>
      </c>
      <c r="BZ80" s="53">
        <f t="shared" si="11"/>
        <v>0</v>
      </c>
      <c r="CA80" s="53">
        <f t="shared" si="11"/>
        <v>0</v>
      </c>
    </row>
    <row r="81" spans="2:79" x14ac:dyDescent="0.35">
      <c r="B81" s="388">
        <v>11</v>
      </c>
      <c r="C81" s="389"/>
      <c r="D81" s="389"/>
      <c r="E81" s="389"/>
      <c r="F81" s="389"/>
      <c r="G81" s="390"/>
      <c r="H81" s="53">
        <f t="shared" si="5"/>
        <v>0</v>
      </c>
      <c r="I81" s="53">
        <f t="shared" si="5"/>
        <v>1</v>
      </c>
      <c r="J81" s="53">
        <f t="shared" si="5"/>
        <v>1</v>
      </c>
      <c r="K81" s="53">
        <f t="shared" si="5"/>
        <v>1</v>
      </c>
      <c r="L81" s="53">
        <f t="shared" si="5"/>
        <v>1</v>
      </c>
      <c r="M81" s="53">
        <f t="shared" si="5"/>
        <v>1</v>
      </c>
      <c r="N81" s="53">
        <f t="shared" si="5"/>
        <v>1</v>
      </c>
      <c r="O81" s="53">
        <f t="shared" si="5"/>
        <v>0</v>
      </c>
      <c r="P81" s="53">
        <f t="shared" si="5"/>
        <v>1</v>
      </c>
      <c r="Q81" s="53">
        <f t="shared" si="5"/>
        <v>1</v>
      </c>
      <c r="R81" s="53">
        <f t="shared" si="6"/>
        <v>1</v>
      </c>
      <c r="S81" s="53">
        <f t="shared" si="6"/>
        <v>1</v>
      </c>
      <c r="T81" s="53">
        <f t="shared" si="6"/>
        <v>1</v>
      </c>
      <c r="U81" s="53">
        <f t="shared" si="6"/>
        <v>1</v>
      </c>
      <c r="V81" s="53">
        <f t="shared" si="6"/>
        <v>1</v>
      </c>
      <c r="W81" s="53">
        <f t="shared" si="6"/>
        <v>1</v>
      </c>
      <c r="X81" s="53">
        <f t="shared" si="6"/>
        <v>0</v>
      </c>
      <c r="Y81" s="53">
        <f t="shared" si="6"/>
        <v>0</v>
      </c>
      <c r="Z81" s="53">
        <f t="shared" si="6"/>
        <v>0</v>
      </c>
      <c r="AA81" s="53">
        <f t="shared" si="6"/>
        <v>0</v>
      </c>
      <c r="AB81" s="53">
        <f t="shared" si="7"/>
        <v>0</v>
      </c>
      <c r="AC81" s="53">
        <f t="shared" si="7"/>
        <v>0</v>
      </c>
      <c r="AD81" s="53">
        <f t="shared" si="7"/>
        <v>0</v>
      </c>
      <c r="AE81" s="53">
        <f t="shared" si="7"/>
        <v>0</v>
      </c>
      <c r="AF81" s="53">
        <f t="shared" si="7"/>
        <v>0</v>
      </c>
      <c r="AG81" s="53">
        <f t="shared" si="7"/>
        <v>0</v>
      </c>
      <c r="AH81" s="53">
        <f t="shared" si="7"/>
        <v>0</v>
      </c>
      <c r="AI81" s="53">
        <f t="shared" si="7"/>
        <v>0</v>
      </c>
      <c r="AJ81" s="53">
        <f t="shared" si="7"/>
        <v>1</v>
      </c>
      <c r="AK81" s="53">
        <f t="shared" si="7"/>
        <v>1</v>
      </c>
      <c r="AL81" s="53">
        <f t="shared" si="8"/>
        <v>1</v>
      </c>
      <c r="AM81" s="53">
        <f t="shared" si="8"/>
        <v>1</v>
      </c>
      <c r="AN81" s="53">
        <f t="shared" si="8"/>
        <v>1</v>
      </c>
      <c r="AO81" s="53">
        <f t="shared" si="8"/>
        <v>1</v>
      </c>
      <c r="AP81" s="53">
        <f t="shared" si="8"/>
        <v>1</v>
      </c>
      <c r="AQ81" s="53">
        <f t="shared" si="8"/>
        <v>1</v>
      </c>
      <c r="AR81" s="53">
        <f t="shared" si="8"/>
        <v>0</v>
      </c>
      <c r="AS81" s="53">
        <f t="shared" si="8"/>
        <v>0</v>
      </c>
      <c r="AT81" s="53">
        <f t="shared" si="8"/>
        <v>0</v>
      </c>
      <c r="AU81" s="53">
        <f t="shared" si="8"/>
        <v>0</v>
      </c>
      <c r="AV81" s="53">
        <f t="shared" si="9"/>
        <v>1</v>
      </c>
      <c r="AW81" s="53">
        <f t="shared" si="9"/>
        <v>1</v>
      </c>
      <c r="AX81" s="53">
        <f t="shared" si="9"/>
        <v>1</v>
      </c>
      <c r="AY81" s="53">
        <f t="shared" si="9"/>
        <v>1</v>
      </c>
      <c r="AZ81" s="53">
        <f t="shared" si="9"/>
        <v>1</v>
      </c>
      <c r="BA81" s="53">
        <f t="shared" si="9"/>
        <v>1</v>
      </c>
      <c r="BB81" s="53">
        <f t="shared" si="9"/>
        <v>1</v>
      </c>
      <c r="BC81" s="53">
        <f t="shared" si="9"/>
        <v>1</v>
      </c>
      <c r="BD81" s="170">
        <f t="shared" si="9"/>
        <v>1</v>
      </c>
      <c r="BE81" s="53">
        <f t="shared" si="9"/>
        <v>1</v>
      </c>
      <c r="BF81" s="53">
        <f t="shared" si="10"/>
        <v>1</v>
      </c>
      <c r="BG81" s="53">
        <f t="shared" si="10"/>
        <v>1</v>
      </c>
      <c r="BH81" s="53">
        <f t="shared" si="10"/>
        <v>0</v>
      </c>
      <c r="BI81" s="53">
        <f t="shared" si="10"/>
        <v>0</v>
      </c>
      <c r="BJ81" s="53">
        <f t="shared" si="10"/>
        <v>0</v>
      </c>
      <c r="BK81" s="53">
        <f t="shared" si="10"/>
        <v>0</v>
      </c>
      <c r="BL81" s="53">
        <f t="shared" si="10"/>
        <v>0</v>
      </c>
      <c r="BM81" s="53">
        <f t="shared" si="10"/>
        <v>0</v>
      </c>
      <c r="BN81" s="53">
        <f t="shared" si="10"/>
        <v>0</v>
      </c>
      <c r="BO81" s="53">
        <f t="shared" si="10"/>
        <v>0</v>
      </c>
      <c r="BP81" s="53">
        <f t="shared" si="11"/>
        <v>0</v>
      </c>
      <c r="BQ81" s="53">
        <f t="shared" si="11"/>
        <v>0</v>
      </c>
      <c r="BR81" s="53">
        <f t="shared" si="11"/>
        <v>0</v>
      </c>
      <c r="BS81" s="53">
        <f t="shared" si="11"/>
        <v>0</v>
      </c>
      <c r="BT81" s="53">
        <f t="shared" si="11"/>
        <v>0</v>
      </c>
      <c r="BU81" s="53">
        <f t="shared" si="11"/>
        <v>0</v>
      </c>
      <c r="BV81" s="53">
        <f t="shared" si="11"/>
        <v>0</v>
      </c>
      <c r="BW81" s="53">
        <f t="shared" si="11"/>
        <v>0</v>
      </c>
      <c r="BX81" s="53">
        <f t="shared" si="11"/>
        <v>0</v>
      </c>
      <c r="BY81" s="53">
        <f t="shared" si="11"/>
        <v>0</v>
      </c>
      <c r="BZ81" s="53">
        <f t="shared" si="11"/>
        <v>0</v>
      </c>
      <c r="CA81" s="53">
        <f t="shared" si="11"/>
        <v>0</v>
      </c>
    </row>
    <row r="82" spans="2:79" x14ac:dyDescent="0.35">
      <c r="B82" s="388">
        <v>12</v>
      </c>
      <c r="C82" s="389"/>
      <c r="D82" s="389"/>
      <c r="E82" s="389"/>
      <c r="F82" s="389"/>
      <c r="G82" s="390"/>
      <c r="H82" s="53">
        <f t="shared" si="5"/>
        <v>0</v>
      </c>
      <c r="I82" s="53">
        <f t="shared" si="5"/>
        <v>1</v>
      </c>
      <c r="J82" s="53">
        <f t="shared" si="5"/>
        <v>1</v>
      </c>
      <c r="K82" s="53">
        <f t="shared" si="5"/>
        <v>1</v>
      </c>
      <c r="L82" s="53">
        <f t="shared" si="5"/>
        <v>1</v>
      </c>
      <c r="M82" s="53">
        <f t="shared" si="5"/>
        <v>1</v>
      </c>
      <c r="N82" s="53">
        <f t="shared" si="5"/>
        <v>1</v>
      </c>
      <c r="O82" s="53">
        <f t="shared" si="5"/>
        <v>1</v>
      </c>
      <c r="P82" s="53">
        <f t="shared" si="5"/>
        <v>0</v>
      </c>
      <c r="Q82" s="53">
        <f t="shared" si="5"/>
        <v>1</v>
      </c>
      <c r="R82" s="53">
        <f t="shared" si="6"/>
        <v>1</v>
      </c>
      <c r="S82" s="53">
        <f t="shared" si="6"/>
        <v>1</v>
      </c>
      <c r="T82" s="53">
        <f t="shared" si="6"/>
        <v>1</v>
      </c>
      <c r="U82" s="53">
        <f t="shared" si="6"/>
        <v>1</v>
      </c>
      <c r="V82" s="53">
        <f t="shared" si="6"/>
        <v>1</v>
      </c>
      <c r="W82" s="53">
        <f t="shared" si="6"/>
        <v>1</v>
      </c>
      <c r="X82" s="53">
        <f t="shared" si="6"/>
        <v>0</v>
      </c>
      <c r="Y82" s="53">
        <f t="shared" si="6"/>
        <v>0</v>
      </c>
      <c r="Z82" s="53">
        <f t="shared" si="6"/>
        <v>0</v>
      </c>
      <c r="AA82" s="53">
        <f t="shared" si="6"/>
        <v>0</v>
      </c>
      <c r="AB82" s="53">
        <f t="shared" si="7"/>
        <v>0</v>
      </c>
      <c r="AC82" s="53">
        <f t="shared" si="7"/>
        <v>0</v>
      </c>
      <c r="AD82" s="53">
        <f t="shared" si="7"/>
        <v>0</v>
      </c>
      <c r="AE82" s="53">
        <f t="shared" si="7"/>
        <v>0</v>
      </c>
      <c r="AF82" s="53">
        <f t="shared" si="7"/>
        <v>0</v>
      </c>
      <c r="AG82" s="53">
        <f t="shared" si="7"/>
        <v>0</v>
      </c>
      <c r="AH82" s="53">
        <f t="shared" si="7"/>
        <v>0</v>
      </c>
      <c r="AI82" s="53">
        <f t="shared" si="7"/>
        <v>0</v>
      </c>
      <c r="AJ82" s="53">
        <f t="shared" si="7"/>
        <v>1</v>
      </c>
      <c r="AK82" s="53">
        <f t="shared" si="7"/>
        <v>1</v>
      </c>
      <c r="AL82" s="53">
        <f t="shared" si="8"/>
        <v>1</v>
      </c>
      <c r="AM82" s="53">
        <f t="shared" si="8"/>
        <v>1</v>
      </c>
      <c r="AN82" s="53">
        <f t="shared" si="8"/>
        <v>1</v>
      </c>
      <c r="AO82" s="53">
        <f t="shared" si="8"/>
        <v>1</v>
      </c>
      <c r="AP82" s="53">
        <f t="shared" si="8"/>
        <v>1</v>
      </c>
      <c r="AQ82" s="53">
        <f t="shared" si="8"/>
        <v>1</v>
      </c>
      <c r="AR82" s="53">
        <f t="shared" si="8"/>
        <v>0</v>
      </c>
      <c r="AS82" s="53">
        <f t="shared" si="8"/>
        <v>0</v>
      </c>
      <c r="AT82" s="53">
        <f t="shared" si="8"/>
        <v>0</v>
      </c>
      <c r="AU82" s="53">
        <f t="shared" si="8"/>
        <v>0</v>
      </c>
      <c r="AV82" s="53">
        <f t="shared" si="9"/>
        <v>1</v>
      </c>
      <c r="AW82" s="53">
        <f t="shared" si="9"/>
        <v>1</v>
      </c>
      <c r="AX82" s="53">
        <f t="shared" si="9"/>
        <v>1</v>
      </c>
      <c r="AY82" s="53">
        <f t="shared" si="9"/>
        <v>1</v>
      </c>
      <c r="AZ82" s="53">
        <f t="shared" si="9"/>
        <v>1</v>
      </c>
      <c r="BA82" s="53">
        <f t="shared" si="9"/>
        <v>1</v>
      </c>
      <c r="BB82" s="53">
        <f t="shared" si="9"/>
        <v>1</v>
      </c>
      <c r="BC82" s="53">
        <f t="shared" si="9"/>
        <v>1</v>
      </c>
      <c r="BD82" s="170">
        <f t="shared" si="9"/>
        <v>1</v>
      </c>
      <c r="BE82" s="53">
        <f t="shared" si="9"/>
        <v>1</v>
      </c>
      <c r="BF82" s="53">
        <f t="shared" si="10"/>
        <v>1</v>
      </c>
      <c r="BG82" s="53">
        <f t="shared" si="10"/>
        <v>1</v>
      </c>
      <c r="BH82" s="53">
        <f t="shared" si="10"/>
        <v>0</v>
      </c>
      <c r="BI82" s="53">
        <f t="shared" si="10"/>
        <v>0</v>
      </c>
      <c r="BJ82" s="53">
        <f t="shared" si="10"/>
        <v>0</v>
      </c>
      <c r="BK82" s="53">
        <f t="shared" si="10"/>
        <v>0</v>
      </c>
      <c r="BL82" s="53">
        <f t="shared" si="10"/>
        <v>0</v>
      </c>
      <c r="BM82" s="53">
        <f t="shared" si="10"/>
        <v>0</v>
      </c>
      <c r="BN82" s="53">
        <f t="shared" si="10"/>
        <v>0</v>
      </c>
      <c r="BO82" s="53">
        <f t="shared" si="10"/>
        <v>0</v>
      </c>
      <c r="BP82" s="53">
        <f t="shared" si="11"/>
        <v>0</v>
      </c>
      <c r="BQ82" s="53">
        <f t="shared" si="11"/>
        <v>0</v>
      </c>
      <c r="BR82" s="53">
        <f t="shared" si="11"/>
        <v>0</v>
      </c>
      <c r="BS82" s="53">
        <f t="shared" si="11"/>
        <v>0</v>
      </c>
      <c r="BT82" s="53">
        <f t="shared" si="11"/>
        <v>0</v>
      </c>
      <c r="BU82" s="53">
        <f t="shared" si="11"/>
        <v>0</v>
      </c>
      <c r="BV82" s="53">
        <f t="shared" si="11"/>
        <v>0</v>
      </c>
      <c r="BW82" s="53">
        <f t="shared" si="11"/>
        <v>0</v>
      </c>
      <c r="BX82" s="53">
        <f t="shared" si="11"/>
        <v>0</v>
      </c>
      <c r="BY82" s="53">
        <f t="shared" si="11"/>
        <v>0</v>
      </c>
      <c r="BZ82" s="53">
        <f t="shared" si="11"/>
        <v>0</v>
      </c>
      <c r="CA82" s="53">
        <f t="shared" si="11"/>
        <v>0</v>
      </c>
    </row>
    <row r="83" spans="2:79" x14ac:dyDescent="0.35">
      <c r="B83" s="388">
        <v>13</v>
      </c>
      <c r="C83" s="389"/>
      <c r="D83" s="389"/>
      <c r="E83" s="389"/>
      <c r="F83" s="389"/>
      <c r="G83" s="390"/>
      <c r="H83" s="53">
        <f t="shared" si="5"/>
        <v>0</v>
      </c>
      <c r="I83" s="53">
        <f t="shared" si="5"/>
        <v>0</v>
      </c>
      <c r="J83" s="53">
        <f t="shared" si="5"/>
        <v>0</v>
      </c>
      <c r="K83" s="53">
        <f t="shared" si="5"/>
        <v>0</v>
      </c>
      <c r="L83" s="53">
        <f t="shared" si="5"/>
        <v>0</v>
      </c>
      <c r="M83" s="53">
        <f t="shared" si="5"/>
        <v>0</v>
      </c>
      <c r="N83" s="53">
        <f t="shared" si="5"/>
        <v>0</v>
      </c>
      <c r="O83" s="53">
        <f t="shared" si="5"/>
        <v>0</v>
      </c>
      <c r="P83" s="53">
        <f t="shared" si="5"/>
        <v>0</v>
      </c>
      <c r="Q83" s="53">
        <f t="shared" si="5"/>
        <v>0</v>
      </c>
      <c r="R83" s="53">
        <f t="shared" si="6"/>
        <v>0</v>
      </c>
      <c r="S83" s="53">
        <f t="shared" si="6"/>
        <v>0</v>
      </c>
      <c r="T83" s="53">
        <f t="shared" si="6"/>
        <v>0</v>
      </c>
      <c r="U83" s="53">
        <f t="shared" si="6"/>
        <v>0</v>
      </c>
      <c r="V83" s="53">
        <f t="shared" si="6"/>
        <v>0</v>
      </c>
      <c r="W83" s="53">
        <f t="shared" si="6"/>
        <v>0</v>
      </c>
      <c r="X83" s="53">
        <f t="shared" si="6"/>
        <v>0</v>
      </c>
      <c r="Y83" s="53">
        <f t="shared" si="6"/>
        <v>0</v>
      </c>
      <c r="Z83" s="53">
        <f t="shared" si="6"/>
        <v>0</v>
      </c>
      <c r="AA83" s="53">
        <f t="shared" si="6"/>
        <v>0</v>
      </c>
      <c r="AB83" s="53">
        <f t="shared" si="7"/>
        <v>0</v>
      </c>
      <c r="AC83" s="53">
        <f t="shared" si="7"/>
        <v>0</v>
      </c>
      <c r="AD83" s="53">
        <f t="shared" si="7"/>
        <v>0</v>
      </c>
      <c r="AE83" s="53">
        <f t="shared" si="7"/>
        <v>0</v>
      </c>
      <c r="AF83" s="53">
        <f t="shared" si="7"/>
        <v>0</v>
      </c>
      <c r="AG83" s="53">
        <f t="shared" si="7"/>
        <v>0</v>
      </c>
      <c r="AH83" s="53">
        <f t="shared" si="7"/>
        <v>0</v>
      </c>
      <c r="AI83" s="53">
        <f t="shared" si="7"/>
        <v>0</v>
      </c>
      <c r="AJ83" s="53">
        <f t="shared" si="7"/>
        <v>0</v>
      </c>
      <c r="AK83" s="53">
        <f t="shared" si="7"/>
        <v>0</v>
      </c>
      <c r="AL83" s="53">
        <f t="shared" si="8"/>
        <v>0</v>
      </c>
      <c r="AM83" s="53">
        <f t="shared" si="8"/>
        <v>0</v>
      </c>
      <c r="AN83" s="53">
        <f t="shared" si="8"/>
        <v>0</v>
      </c>
      <c r="AO83" s="53">
        <f t="shared" si="8"/>
        <v>0</v>
      </c>
      <c r="AP83" s="53">
        <f t="shared" si="8"/>
        <v>0</v>
      </c>
      <c r="AQ83" s="53">
        <f t="shared" si="8"/>
        <v>0</v>
      </c>
      <c r="AR83" s="53">
        <f t="shared" si="8"/>
        <v>0</v>
      </c>
      <c r="AS83" s="53">
        <f t="shared" si="8"/>
        <v>0</v>
      </c>
      <c r="AT83" s="53">
        <f t="shared" si="8"/>
        <v>0</v>
      </c>
      <c r="AU83" s="53">
        <f t="shared" si="8"/>
        <v>0</v>
      </c>
      <c r="AV83" s="53">
        <f t="shared" si="9"/>
        <v>0</v>
      </c>
      <c r="AW83" s="53">
        <f t="shared" si="9"/>
        <v>0</v>
      </c>
      <c r="AX83" s="53">
        <f t="shared" si="9"/>
        <v>0</v>
      </c>
      <c r="AY83" s="53">
        <f t="shared" si="9"/>
        <v>0</v>
      </c>
      <c r="AZ83" s="53">
        <f t="shared" si="9"/>
        <v>0</v>
      </c>
      <c r="BA83" s="53">
        <f t="shared" si="9"/>
        <v>0</v>
      </c>
      <c r="BB83" s="53">
        <f t="shared" si="9"/>
        <v>0</v>
      </c>
      <c r="BC83" s="53">
        <f t="shared" si="9"/>
        <v>0</v>
      </c>
      <c r="BD83" s="170">
        <f t="shared" si="9"/>
        <v>0</v>
      </c>
      <c r="BE83" s="53">
        <f t="shared" si="9"/>
        <v>0</v>
      </c>
      <c r="BF83" s="53">
        <f t="shared" si="10"/>
        <v>0</v>
      </c>
      <c r="BG83" s="53">
        <f t="shared" si="10"/>
        <v>0</v>
      </c>
      <c r="BH83" s="53">
        <f t="shared" si="10"/>
        <v>0</v>
      </c>
      <c r="BI83" s="53">
        <f t="shared" si="10"/>
        <v>0</v>
      </c>
      <c r="BJ83" s="53">
        <f t="shared" si="10"/>
        <v>0</v>
      </c>
      <c r="BK83" s="53">
        <f t="shared" si="10"/>
        <v>0</v>
      </c>
      <c r="BL83" s="53">
        <f t="shared" si="10"/>
        <v>0</v>
      </c>
      <c r="BM83" s="53">
        <f t="shared" si="10"/>
        <v>0</v>
      </c>
      <c r="BN83" s="53">
        <f t="shared" si="10"/>
        <v>0</v>
      </c>
      <c r="BO83" s="53">
        <f t="shared" si="10"/>
        <v>0</v>
      </c>
      <c r="BP83" s="53">
        <f t="shared" si="11"/>
        <v>0</v>
      </c>
      <c r="BQ83" s="53">
        <f t="shared" si="11"/>
        <v>0</v>
      </c>
      <c r="BR83" s="53">
        <f t="shared" si="11"/>
        <v>0</v>
      </c>
      <c r="BS83" s="53">
        <f t="shared" si="11"/>
        <v>0</v>
      </c>
      <c r="BT83" s="53">
        <f t="shared" si="11"/>
        <v>0</v>
      </c>
      <c r="BU83" s="53">
        <f t="shared" si="11"/>
        <v>0</v>
      </c>
      <c r="BV83" s="53">
        <f t="shared" si="11"/>
        <v>0</v>
      </c>
      <c r="BW83" s="53">
        <f t="shared" si="11"/>
        <v>0</v>
      </c>
      <c r="BX83" s="53">
        <f t="shared" si="11"/>
        <v>0</v>
      </c>
      <c r="BY83" s="53">
        <f t="shared" si="11"/>
        <v>0</v>
      </c>
      <c r="BZ83" s="53">
        <f t="shared" si="11"/>
        <v>0</v>
      </c>
      <c r="CA83" s="53">
        <f t="shared" si="11"/>
        <v>0</v>
      </c>
    </row>
    <row r="84" spans="2:79" x14ac:dyDescent="0.35">
      <c r="B84" s="391">
        <v>20</v>
      </c>
      <c r="C84" s="392"/>
      <c r="D84" s="392"/>
      <c r="E84" s="392"/>
      <c r="F84" s="392"/>
      <c r="G84" s="393"/>
      <c r="H84" s="53">
        <f t="shared" si="5"/>
        <v>0</v>
      </c>
      <c r="I84" s="53">
        <f t="shared" si="5"/>
        <v>0</v>
      </c>
      <c r="J84" s="53">
        <f t="shared" si="5"/>
        <v>0</v>
      </c>
      <c r="K84" s="53">
        <f t="shared" si="5"/>
        <v>0</v>
      </c>
      <c r="L84" s="53">
        <f t="shared" si="5"/>
        <v>0</v>
      </c>
      <c r="M84" s="53">
        <f t="shared" si="5"/>
        <v>0</v>
      </c>
      <c r="N84" s="53">
        <f t="shared" si="5"/>
        <v>0</v>
      </c>
      <c r="O84" s="53">
        <f t="shared" si="5"/>
        <v>0</v>
      </c>
      <c r="P84" s="53">
        <f t="shared" si="5"/>
        <v>0</v>
      </c>
      <c r="Q84" s="53">
        <f t="shared" si="5"/>
        <v>0</v>
      </c>
      <c r="R84" s="53">
        <f t="shared" si="6"/>
        <v>0</v>
      </c>
      <c r="S84" s="53">
        <f t="shared" si="6"/>
        <v>0</v>
      </c>
      <c r="T84" s="53">
        <f t="shared" si="6"/>
        <v>0</v>
      </c>
      <c r="U84" s="53">
        <f t="shared" si="6"/>
        <v>0</v>
      </c>
      <c r="V84" s="53">
        <f t="shared" si="6"/>
        <v>0</v>
      </c>
      <c r="W84" s="53">
        <f t="shared" si="6"/>
        <v>0</v>
      </c>
      <c r="X84" s="53">
        <f t="shared" si="6"/>
        <v>0</v>
      </c>
      <c r="Y84" s="53">
        <f t="shared" si="6"/>
        <v>0</v>
      </c>
      <c r="Z84" s="53">
        <f t="shared" si="6"/>
        <v>0</v>
      </c>
      <c r="AA84" s="53">
        <f t="shared" si="6"/>
        <v>0</v>
      </c>
      <c r="AB84" s="53">
        <f t="shared" si="7"/>
        <v>0</v>
      </c>
      <c r="AC84" s="53">
        <f t="shared" si="7"/>
        <v>0</v>
      </c>
      <c r="AD84" s="53">
        <f t="shared" si="7"/>
        <v>0</v>
      </c>
      <c r="AE84" s="53">
        <f t="shared" si="7"/>
        <v>0</v>
      </c>
      <c r="AF84" s="53">
        <f t="shared" si="7"/>
        <v>0</v>
      </c>
      <c r="AG84" s="53">
        <f t="shared" si="7"/>
        <v>0</v>
      </c>
      <c r="AH84" s="53">
        <f t="shared" si="7"/>
        <v>0</v>
      </c>
      <c r="AI84" s="53">
        <f t="shared" si="7"/>
        <v>0</v>
      </c>
      <c r="AJ84" s="53">
        <f t="shared" si="7"/>
        <v>0</v>
      </c>
      <c r="AK84" s="53">
        <f t="shared" si="7"/>
        <v>0</v>
      </c>
      <c r="AL84" s="53">
        <f t="shared" si="8"/>
        <v>0</v>
      </c>
      <c r="AM84" s="53">
        <f t="shared" si="8"/>
        <v>0</v>
      </c>
      <c r="AN84" s="53">
        <f t="shared" si="8"/>
        <v>0</v>
      </c>
      <c r="AO84" s="53">
        <f t="shared" si="8"/>
        <v>0</v>
      </c>
      <c r="AP84" s="53">
        <f t="shared" si="8"/>
        <v>0</v>
      </c>
      <c r="AQ84" s="53">
        <f t="shared" si="8"/>
        <v>0</v>
      </c>
      <c r="AR84" s="53">
        <f t="shared" si="8"/>
        <v>0</v>
      </c>
      <c r="AS84" s="53">
        <f t="shared" si="8"/>
        <v>0</v>
      </c>
      <c r="AT84" s="53">
        <f t="shared" si="8"/>
        <v>0</v>
      </c>
      <c r="AU84" s="53">
        <f t="shared" si="8"/>
        <v>0</v>
      </c>
      <c r="AV84" s="53">
        <f t="shared" si="9"/>
        <v>1</v>
      </c>
      <c r="AW84" s="53">
        <f t="shared" si="9"/>
        <v>1</v>
      </c>
      <c r="AX84" s="53">
        <f t="shared" si="9"/>
        <v>1</v>
      </c>
      <c r="AY84" s="53">
        <f t="shared" si="9"/>
        <v>1</v>
      </c>
      <c r="AZ84" s="53">
        <f t="shared" si="9"/>
        <v>1</v>
      </c>
      <c r="BA84" s="53">
        <f t="shared" si="9"/>
        <v>1</v>
      </c>
      <c r="BB84" s="53">
        <f t="shared" si="9"/>
        <v>1</v>
      </c>
      <c r="BC84" s="53">
        <f t="shared" si="9"/>
        <v>1</v>
      </c>
      <c r="BD84" s="170">
        <f t="shared" si="9"/>
        <v>1</v>
      </c>
      <c r="BE84" s="53">
        <f t="shared" si="9"/>
        <v>1</v>
      </c>
      <c r="BF84" s="53">
        <f t="shared" si="10"/>
        <v>1</v>
      </c>
      <c r="BG84" s="53">
        <f t="shared" si="10"/>
        <v>1</v>
      </c>
      <c r="BH84" s="53">
        <f t="shared" si="10"/>
        <v>0</v>
      </c>
      <c r="BI84" s="53">
        <f t="shared" si="10"/>
        <v>0</v>
      </c>
      <c r="BJ84" s="53">
        <f t="shared" si="10"/>
        <v>0</v>
      </c>
      <c r="BK84" s="53">
        <f t="shared" si="10"/>
        <v>0</v>
      </c>
      <c r="BL84" s="53">
        <f t="shared" si="10"/>
        <v>0</v>
      </c>
      <c r="BM84" s="53">
        <f t="shared" si="10"/>
        <v>0</v>
      </c>
      <c r="BN84" s="53">
        <f t="shared" si="10"/>
        <v>0</v>
      </c>
      <c r="BO84" s="53">
        <f t="shared" si="10"/>
        <v>0</v>
      </c>
      <c r="BP84" s="53">
        <f t="shared" si="11"/>
        <v>0</v>
      </c>
      <c r="BQ84" s="53">
        <f t="shared" si="11"/>
        <v>0</v>
      </c>
      <c r="BR84" s="53">
        <f t="shared" si="11"/>
        <v>0</v>
      </c>
      <c r="BS84" s="53">
        <f t="shared" si="11"/>
        <v>0</v>
      </c>
      <c r="BT84" s="53">
        <f t="shared" si="11"/>
        <v>0</v>
      </c>
      <c r="BU84" s="53">
        <f t="shared" si="11"/>
        <v>0</v>
      </c>
      <c r="BV84" s="53">
        <f t="shared" si="11"/>
        <v>0</v>
      </c>
      <c r="BW84" s="53">
        <f t="shared" si="11"/>
        <v>0</v>
      </c>
      <c r="BX84" s="53">
        <f t="shared" si="11"/>
        <v>0</v>
      </c>
      <c r="BY84" s="53">
        <f t="shared" si="11"/>
        <v>0</v>
      </c>
      <c r="BZ84" s="53">
        <f t="shared" si="11"/>
        <v>0</v>
      </c>
      <c r="CA84" s="53">
        <f t="shared" si="11"/>
        <v>0</v>
      </c>
    </row>
    <row r="85" spans="2:79" x14ac:dyDescent="0.35">
      <c r="B85" s="391">
        <v>21</v>
      </c>
      <c r="C85" s="392"/>
      <c r="D85" s="392"/>
      <c r="E85" s="392"/>
      <c r="F85" s="392"/>
      <c r="G85" s="393"/>
      <c r="H85" s="53">
        <f t="shared" si="5"/>
        <v>0</v>
      </c>
      <c r="I85" s="53">
        <f t="shared" si="5"/>
        <v>0</v>
      </c>
      <c r="J85" s="53">
        <f t="shared" si="5"/>
        <v>0</v>
      </c>
      <c r="K85" s="53">
        <f t="shared" si="5"/>
        <v>0</v>
      </c>
      <c r="L85" s="53">
        <f t="shared" si="5"/>
        <v>0</v>
      </c>
      <c r="M85" s="53">
        <f t="shared" si="5"/>
        <v>0</v>
      </c>
      <c r="N85" s="53">
        <f t="shared" si="5"/>
        <v>0</v>
      </c>
      <c r="O85" s="53">
        <f t="shared" si="5"/>
        <v>0</v>
      </c>
      <c r="P85" s="53">
        <f t="shared" si="5"/>
        <v>0</v>
      </c>
      <c r="Q85" s="53">
        <f t="shared" si="5"/>
        <v>0</v>
      </c>
      <c r="R85" s="53">
        <f t="shared" si="6"/>
        <v>0</v>
      </c>
      <c r="S85" s="53">
        <f t="shared" si="6"/>
        <v>0</v>
      </c>
      <c r="T85" s="53">
        <f t="shared" si="6"/>
        <v>0</v>
      </c>
      <c r="U85" s="53">
        <f t="shared" si="6"/>
        <v>0</v>
      </c>
      <c r="V85" s="53">
        <f t="shared" si="6"/>
        <v>0</v>
      </c>
      <c r="W85" s="53">
        <f t="shared" si="6"/>
        <v>0</v>
      </c>
      <c r="X85" s="53">
        <f t="shared" si="6"/>
        <v>0</v>
      </c>
      <c r="Y85" s="53">
        <f t="shared" si="6"/>
        <v>0</v>
      </c>
      <c r="Z85" s="53">
        <f t="shared" si="6"/>
        <v>0</v>
      </c>
      <c r="AA85" s="53">
        <f t="shared" si="6"/>
        <v>0</v>
      </c>
      <c r="AB85" s="53">
        <f t="shared" si="7"/>
        <v>0</v>
      </c>
      <c r="AC85" s="53">
        <f t="shared" si="7"/>
        <v>0</v>
      </c>
      <c r="AD85" s="53">
        <f t="shared" si="7"/>
        <v>0</v>
      </c>
      <c r="AE85" s="53">
        <f t="shared" si="7"/>
        <v>0</v>
      </c>
      <c r="AF85" s="53">
        <f t="shared" si="7"/>
        <v>0</v>
      </c>
      <c r="AG85" s="53">
        <f t="shared" si="7"/>
        <v>0</v>
      </c>
      <c r="AH85" s="53">
        <f t="shared" si="7"/>
        <v>0</v>
      </c>
      <c r="AI85" s="53">
        <f t="shared" si="7"/>
        <v>0</v>
      </c>
      <c r="AJ85" s="53">
        <f t="shared" si="7"/>
        <v>0</v>
      </c>
      <c r="AK85" s="53">
        <f t="shared" si="7"/>
        <v>0</v>
      </c>
      <c r="AL85" s="53">
        <f t="shared" si="8"/>
        <v>0</v>
      </c>
      <c r="AM85" s="53">
        <f t="shared" si="8"/>
        <v>0</v>
      </c>
      <c r="AN85" s="53">
        <f t="shared" si="8"/>
        <v>0</v>
      </c>
      <c r="AO85" s="53">
        <f t="shared" si="8"/>
        <v>0</v>
      </c>
      <c r="AP85" s="53">
        <f t="shared" si="8"/>
        <v>0</v>
      </c>
      <c r="AQ85" s="53">
        <f t="shared" si="8"/>
        <v>0</v>
      </c>
      <c r="AR85" s="53">
        <f t="shared" si="8"/>
        <v>0</v>
      </c>
      <c r="AS85" s="53">
        <f t="shared" si="8"/>
        <v>0</v>
      </c>
      <c r="AT85" s="53">
        <f t="shared" si="8"/>
        <v>0</v>
      </c>
      <c r="AU85" s="53">
        <f t="shared" si="8"/>
        <v>0</v>
      </c>
      <c r="AV85" s="53">
        <f t="shared" si="9"/>
        <v>0</v>
      </c>
      <c r="AW85" s="53">
        <f t="shared" si="9"/>
        <v>0</v>
      </c>
      <c r="AX85" s="53">
        <f t="shared" si="9"/>
        <v>0</v>
      </c>
      <c r="AY85" s="53">
        <f t="shared" si="9"/>
        <v>0</v>
      </c>
      <c r="AZ85" s="53">
        <f t="shared" si="9"/>
        <v>0</v>
      </c>
      <c r="BA85" s="53">
        <f t="shared" si="9"/>
        <v>0</v>
      </c>
      <c r="BB85" s="53">
        <f t="shared" si="9"/>
        <v>0</v>
      </c>
      <c r="BC85" s="53">
        <f t="shared" si="9"/>
        <v>0</v>
      </c>
      <c r="BD85" s="170">
        <f t="shared" si="9"/>
        <v>0</v>
      </c>
      <c r="BE85" s="53">
        <f t="shared" si="9"/>
        <v>0</v>
      </c>
      <c r="BF85" s="53">
        <f t="shared" si="10"/>
        <v>0</v>
      </c>
      <c r="BG85" s="53">
        <f t="shared" si="10"/>
        <v>0</v>
      </c>
      <c r="BH85" s="53">
        <f t="shared" si="10"/>
        <v>0</v>
      </c>
      <c r="BI85" s="53">
        <f t="shared" si="10"/>
        <v>0</v>
      </c>
      <c r="BJ85" s="53">
        <f t="shared" si="10"/>
        <v>0</v>
      </c>
      <c r="BK85" s="53">
        <f t="shared" si="10"/>
        <v>0</v>
      </c>
      <c r="BL85" s="53">
        <f t="shared" si="10"/>
        <v>0</v>
      </c>
      <c r="BM85" s="53">
        <f t="shared" si="10"/>
        <v>0</v>
      </c>
      <c r="BN85" s="53">
        <f t="shared" si="10"/>
        <v>0</v>
      </c>
      <c r="BO85" s="53">
        <f t="shared" si="10"/>
        <v>0</v>
      </c>
      <c r="BP85" s="53">
        <f t="shared" si="11"/>
        <v>0</v>
      </c>
      <c r="BQ85" s="53">
        <f t="shared" si="11"/>
        <v>0</v>
      </c>
      <c r="BR85" s="53">
        <f t="shared" si="11"/>
        <v>0</v>
      </c>
      <c r="BS85" s="53">
        <f t="shared" si="11"/>
        <v>0</v>
      </c>
      <c r="BT85" s="53">
        <f t="shared" si="11"/>
        <v>0</v>
      </c>
      <c r="BU85" s="53">
        <f t="shared" si="11"/>
        <v>0</v>
      </c>
      <c r="BV85" s="53">
        <f t="shared" si="11"/>
        <v>0</v>
      </c>
      <c r="BW85" s="53">
        <f t="shared" si="11"/>
        <v>0</v>
      </c>
      <c r="BX85" s="53">
        <f t="shared" si="11"/>
        <v>0</v>
      </c>
      <c r="BY85" s="53">
        <f t="shared" si="11"/>
        <v>0</v>
      </c>
      <c r="BZ85" s="53">
        <f t="shared" si="11"/>
        <v>0</v>
      </c>
      <c r="CA85" s="53">
        <f t="shared" si="11"/>
        <v>0</v>
      </c>
    </row>
    <row r="86" spans="2:79" x14ac:dyDescent="0.35">
      <c r="B86" s="391">
        <v>22</v>
      </c>
      <c r="C86" s="392"/>
      <c r="D86" s="392"/>
      <c r="E86" s="392"/>
      <c r="F86" s="392"/>
      <c r="G86" s="393"/>
      <c r="H86" s="53">
        <f t="shared" si="5"/>
        <v>0</v>
      </c>
      <c r="I86" s="53">
        <f t="shared" si="5"/>
        <v>0</v>
      </c>
      <c r="J86" s="53">
        <f t="shared" si="5"/>
        <v>0</v>
      </c>
      <c r="K86" s="53">
        <f t="shared" si="5"/>
        <v>0</v>
      </c>
      <c r="L86" s="53">
        <f t="shared" si="5"/>
        <v>0</v>
      </c>
      <c r="M86" s="53">
        <f t="shared" si="5"/>
        <v>0</v>
      </c>
      <c r="N86" s="53">
        <f t="shared" si="5"/>
        <v>0</v>
      </c>
      <c r="O86" s="53">
        <f t="shared" si="5"/>
        <v>0</v>
      </c>
      <c r="P86" s="53">
        <f t="shared" si="5"/>
        <v>0</v>
      </c>
      <c r="Q86" s="53">
        <f t="shared" si="5"/>
        <v>0</v>
      </c>
      <c r="R86" s="53">
        <f t="shared" si="6"/>
        <v>0</v>
      </c>
      <c r="S86" s="53">
        <f t="shared" si="6"/>
        <v>0</v>
      </c>
      <c r="T86" s="53">
        <f t="shared" si="6"/>
        <v>0</v>
      </c>
      <c r="U86" s="53">
        <f t="shared" si="6"/>
        <v>0</v>
      </c>
      <c r="V86" s="53">
        <f t="shared" si="6"/>
        <v>0</v>
      </c>
      <c r="W86" s="53">
        <f t="shared" si="6"/>
        <v>0</v>
      </c>
      <c r="X86" s="53">
        <f t="shared" si="6"/>
        <v>0</v>
      </c>
      <c r="Y86" s="53">
        <f t="shared" si="6"/>
        <v>0</v>
      </c>
      <c r="Z86" s="53">
        <f t="shared" si="6"/>
        <v>0</v>
      </c>
      <c r="AA86" s="53">
        <f t="shared" si="6"/>
        <v>0</v>
      </c>
      <c r="AB86" s="53">
        <f t="shared" si="7"/>
        <v>0</v>
      </c>
      <c r="AC86" s="53">
        <f t="shared" si="7"/>
        <v>0</v>
      </c>
      <c r="AD86" s="53">
        <f t="shared" si="7"/>
        <v>0</v>
      </c>
      <c r="AE86" s="53">
        <f t="shared" si="7"/>
        <v>0</v>
      </c>
      <c r="AF86" s="53">
        <f t="shared" si="7"/>
        <v>0</v>
      </c>
      <c r="AG86" s="53">
        <f t="shared" si="7"/>
        <v>0</v>
      </c>
      <c r="AH86" s="53">
        <f t="shared" si="7"/>
        <v>0</v>
      </c>
      <c r="AI86" s="53">
        <f t="shared" si="7"/>
        <v>0</v>
      </c>
      <c r="AJ86" s="53">
        <f t="shared" si="7"/>
        <v>0</v>
      </c>
      <c r="AK86" s="53">
        <f t="shared" si="7"/>
        <v>0</v>
      </c>
      <c r="AL86" s="53">
        <f t="shared" si="8"/>
        <v>0</v>
      </c>
      <c r="AM86" s="53">
        <f t="shared" si="8"/>
        <v>0</v>
      </c>
      <c r="AN86" s="53">
        <f t="shared" si="8"/>
        <v>0</v>
      </c>
      <c r="AO86" s="53">
        <f t="shared" si="8"/>
        <v>0</v>
      </c>
      <c r="AP86" s="53">
        <f t="shared" si="8"/>
        <v>0</v>
      </c>
      <c r="AQ86" s="53">
        <f t="shared" si="8"/>
        <v>0</v>
      </c>
      <c r="AR86" s="53">
        <f t="shared" si="8"/>
        <v>0</v>
      </c>
      <c r="AS86" s="53">
        <f t="shared" si="8"/>
        <v>0</v>
      </c>
      <c r="AT86" s="53">
        <f t="shared" si="8"/>
        <v>0</v>
      </c>
      <c r="AU86" s="53">
        <f t="shared" si="8"/>
        <v>0</v>
      </c>
      <c r="AV86" s="53">
        <f t="shared" si="9"/>
        <v>0</v>
      </c>
      <c r="AW86" s="53">
        <f t="shared" si="9"/>
        <v>0</v>
      </c>
      <c r="AX86" s="53">
        <f t="shared" si="9"/>
        <v>0</v>
      </c>
      <c r="AY86" s="53">
        <f t="shared" si="9"/>
        <v>0</v>
      </c>
      <c r="AZ86" s="53">
        <f t="shared" si="9"/>
        <v>0</v>
      </c>
      <c r="BA86" s="53">
        <f t="shared" si="9"/>
        <v>0</v>
      </c>
      <c r="BB86" s="53">
        <f t="shared" si="9"/>
        <v>0</v>
      </c>
      <c r="BC86" s="53">
        <f t="shared" si="9"/>
        <v>0</v>
      </c>
      <c r="BD86" s="170">
        <f t="shared" si="9"/>
        <v>0</v>
      </c>
      <c r="BE86" s="53">
        <f t="shared" si="9"/>
        <v>0</v>
      </c>
      <c r="BF86" s="53">
        <f t="shared" si="10"/>
        <v>0</v>
      </c>
      <c r="BG86" s="53">
        <f t="shared" si="10"/>
        <v>0</v>
      </c>
      <c r="BH86" s="53">
        <f t="shared" si="10"/>
        <v>0</v>
      </c>
      <c r="BI86" s="53">
        <f t="shared" si="10"/>
        <v>0</v>
      </c>
      <c r="BJ86" s="53">
        <f t="shared" si="10"/>
        <v>0</v>
      </c>
      <c r="BK86" s="53">
        <f t="shared" si="10"/>
        <v>0</v>
      </c>
      <c r="BL86" s="53">
        <f t="shared" si="10"/>
        <v>0</v>
      </c>
      <c r="BM86" s="53">
        <f t="shared" si="10"/>
        <v>0</v>
      </c>
      <c r="BN86" s="53">
        <f t="shared" si="10"/>
        <v>0</v>
      </c>
      <c r="BO86" s="53">
        <f t="shared" si="10"/>
        <v>0</v>
      </c>
      <c r="BP86" s="53">
        <f t="shared" si="11"/>
        <v>0</v>
      </c>
      <c r="BQ86" s="53">
        <f t="shared" si="11"/>
        <v>0</v>
      </c>
      <c r="BR86" s="53">
        <f t="shared" si="11"/>
        <v>0</v>
      </c>
      <c r="BS86" s="53">
        <f t="shared" si="11"/>
        <v>0</v>
      </c>
      <c r="BT86" s="53">
        <f t="shared" si="11"/>
        <v>0</v>
      </c>
      <c r="BU86" s="53">
        <f t="shared" si="11"/>
        <v>0</v>
      </c>
      <c r="BV86" s="53">
        <f t="shared" si="11"/>
        <v>0</v>
      </c>
      <c r="BW86" s="53">
        <f t="shared" si="11"/>
        <v>0</v>
      </c>
      <c r="BX86" s="53">
        <f t="shared" si="11"/>
        <v>0</v>
      </c>
      <c r="BY86" s="53">
        <f t="shared" si="11"/>
        <v>0</v>
      </c>
      <c r="BZ86" s="53">
        <f t="shared" si="11"/>
        <v>0</v>
      </c>
      <c r="CA86" s="53">
        <f t="shared" si="11"/>
        <v>0</v>
      </c>
    </row>
    <row r="87" spans="2:79" x14ac:dyDescent="0.35">
      <c r="B87" s="391">
        <v>23</v>
      </c>
      <c r="C87" s="392"/>
      <c r="D87" s="392"/>
      <c r="E87" s="392"/>
      <c r="F87" s="392"/>
      <c r="G87" s="393"/>
      <c r="H87" s="53">
        <f t="shared" si="5"/>
        <v>0</v>
      </c>
      <c r="I87" s="53">
        <f t="shared" si="5"/>
        <v>1</v>
      </c>
      <c r="J87" s="53">
        <f t="shared" si="5"/>
        <v>1</v>
      </c>
      <c r="K87" s="53">
        <f t="shared" si="5"/>
        <v>1</v>
      </c>
      <c r="L87" s="53">
        <f t="shared" si="5"/>
        <v>1</v>
      </c>
      <c r="M87" s="53">
        <f t="shared" si="5"/>
        <v>1</v>
      </c>
      <c r="N87" s="53">
        <f t="shared" si="5"/>
        <v>1</v>
      </c>
      <c r="O87" s="53">
        <f t="shared" si="5"/>
        <v>1</v>
      </c>
      <c r="P87" s="53">
        <f t="shared" si="5"/>
        <v>0</v>
      </c>
      <c r="Q87" s="53">
        <f t="shared" si="5"/>
        <v>1</v>
      </c>
      <c r="R87" s="53">
        <f t="shared" si="6"/>
        <v>1</v>
      </c>
      <c r="S87" s="53">
        <f t="shared" si="6"/>
        <v>1</v>
      </c>
      <c r="T87" s="53">
        <f t="shared" si="6"/>
        <v>1</v>
      </c>
      <c r="U87" s="53">
        <f t="shared" si="6"/>
        <v>1</v>
      </c>
      <c r="V87" s="53">
        <f t="shared" si="6"/>
        <v>1</v>
      </c>
      <c r="W87" s="53">
        <f t="shared" si="6"/>
        <v>1</v>
      </c>
      <c r="X87" s="53">
        <f t="shared" si="6"/>
        <v>0</v>
      </c>
      <c r="Y87" s="53">
        <f t="shared" si="6"/>
        <v>0</v>
      </c>
      <c r="Z87" s="53">
        <f t="shared" si="6"/>
        <v>0</v>
      </c>
      <c r="AA87" s="53">
        <f t="shared" si="6"/>
        <v>0</v>
      </c>
      <c r="AB87" s="53">
        <f t="shared" si="7"/>
        <v>0</v>
      </c>
      <c r="AC87" s="53">
        <f t="shared" si="7"/>
        <v>0</v>
      </c>
      <c r="AD87" s="53">
        <f t="shared" si="7"/>
        <v>0</v>
      </c>
      <c r="AE87" s="53">
        <f t="shared" si="7"/>
        <v>0</v>
      </c>
      <c r="AF87" s="53">
        <f t="shared" si="7"/>
        <v>0</v>
      </c>
      <c r="AG87" s="53">
        <f t="shared" si="7"/>
        <v>0</v>
      </c>
      <c r="AH87" s="53">
        <f t="shared" si="7"/>
        <v>0</v>
      </c>
      <c r="AI87" s="53">
        <f t="shared" si="7"/>
        <v>0</v>
      </c>
      <c r="AJ87" s="53">
        <f t="shared" si="7"/>
        <v>1</v>
      </c>
      <c r="AK87" s="53">
        <f t="shared" si="7"/>
        <v>1</v>
      </c>
      <c r="AL87" s="53">
        <f t="shared" si="8"/>
        <v>1</v>
      </c>
      <c r="AM87" s="53">
        <f t="shared" si="8"/>
        <v>1</v>
      </c>
      <c r="AN87" s="53">
        <f t="shared" si="8"/>
        <v>1</v>
      </c>
      <c r="AO87" s="53">
        <f t="shared" si="8"/>
        <v>1</v>
      </c>
      <c r="AP87" s="53">
        <f t="shared" si="8"/>
        <v>1</v>
      </c>
      <c r="AQ87" s="53">
        <f t="shared" si="8"/>
        <v>1</v>
      </c>
      <c r="AR87" s="53">
        <f t="shared" si="8"/>
        <v>0</v>
      </c>
      <c r="AS87" s="53">
        <f t="shared" si="8"/>
        <v>0</v>
      </c>
      <c r="AT87" s="53">
        <f t="shared" si="8"/>
        <v>0</v>
      </c>
      <c r="AU87" s="53">
        <f t="shared" si="8"/>
        <v>0</v>
      </c>
      <c r="AV87" s="53">
        <f t="shared" si="9"/>
        <v>1</v>
      </c>
      <c r="AW87" s="53">
        <f t="shared" si="9"/>
        <v>1</v>
      </c>
      <c r="AX87" s="53">
        <f t="shared" si="9"/>
        <v>1</v>
      </c>
      <c r="AY87" s="53">
        <f t="shared" si="9"/>
        <v>1</v>
      </c>
      <c r="AZ87" s="53">
        <f t="shared" si="9"/>
        <v>1</v>
      </c>
      <c r="BA87" s="53">
        <f t="shared" si="9"/>
        <v>1</v>
      </c>
      <c r="BB87" s="53">
        <f t="shared" si="9"/>
        <v>1</v>
      </c>
      <c r="BC87" s="53">
        <f t="shared" si="9"/>
        <v>1</v>
      </c>
      <c r="BD87" s="170">
        <f t="shared" si="9"/>
        <v>1</v>
      </c>
      <c r="BE87" s="53">
        <f t="shared" si="9"/>
        <v>1</v>
      </c>
      <c r="BF87" s="53">
        <f t="shared" si="10"/>
        <v>1</v>
      </c>
      <c r="BG87" s="53">
        <f t="shared" si="10"/>
        <v>1</v>
      </c>
      <c r="BH87" s="53">
        <f t="shared" si="10"/>
        <v>0</v>
      </c>
      <c r="BI87" s="53">
        <f t="shared" si="10"/>
        <v>0</v>
      </c>
      <c r="BJ87" s="53">
        <f t="shared" si="10"/>
        <v>0</v>
      </c>
      <c r="BK87" s="53">
        <f t="shared" si="10"/>
        <v>0</v>
      </c>
      <c r="BL87" s="53">
        <f t="shared" si="10"/>
        <v>0</v>
      </c>
      <c r="BM87" s="53">
        <f t="shared" si="10"/>
        <v>0</v>
      </c>
      <c r="BN87" s="53">
        <f t="shared" si="10"/>
        <v>0</v>
      </c>
      <c r="BO87" s="53">
        <f t="shared" si="10"/>
        <v>0</v>
      </c>
      <c r="BP87" s="53">
        <f t="shared" si="11"/>
        <v>0</v>
      </c>
      <c r="BQ87" s="53">
        <f t="shared" si="11"/>
        <v>0</v>
      </c>
      <c r="BR87" s="53">
        <f t="shared" si="11"/>
        <v>0</v>
      </c>
      <c r="BS87" s="53">
        <f t="shared" si="11"/>
        <v>0</v>
      </c>
      <c r="BT87" s="53">
        <f t="shared" si="11"/>
        <v>0</v>
      </c>
      <c r="BU87" s="53">
        <f t="shared" si="11"/>
        <v>0</v>
      </c>
      <c r="BV87" s="53">
        <f t="shared" si="11"/>
        <v>0</v>
      </c>
      <c r="BW87" s="53">
        <f t="shared" si="11"/>
        <v>0</v>
      </c>
      <c r="BX87" s="53">
        <f t="shared" si="11"/>
        <v>0</v>
      </c>
      <c r="BY87" s="53">
        <f t="shared" si="11"/>
        <v>0</v>
      </c>
      <c r="BZ87" s="53">
        <f t="shared" si="11"/>
        <v>0</v>
      </c>
      <c r="CA87" s="53">
        <f t="shared" si="11"/>
        <v>0</v>
      </c>
    </row>
    <row r="88" spans="2:79" x14ac:dyDescent="0.35">
      <c r="B88" s="394">
        <v>24</v>
      </c>
      <c r="C88" s="395"/>
      <c r="D88" s="395"/>
      <c r="E88" s="395"/>
      <c r="F88" s="395"/>
      <c r="G88" s="396"/>
      <c r="H88" s="53">
        <f t="shared" si="5"/>
        <v>0</v>
      </c>
      <c r="I88" s="53">
        <f t="shared" si="5"/>
        <v>1</v>
      </c>
      <c r="J88" s="53">
        <f t="shared" si="5"/>
        <v>1</v>
      </c>
      <c r="K88" s="53">
        <f t="shared" si="5"/>
        <v>1</v>
      </c>
      <c r="L88" s="53">
        <f t="shared" si="5"/>
        <v>1</v>
      </c>
      <c r="M88" s="53">
        <f t="shared" si="5"/>
        <v>1</v>
      </c>
      <c r="N88" s="53">
        <f t="shared" si="5"/>
        <v>1</v>
      </c>
      <c r="O88" s="53">
        <f t="shared" si="5"/>
        <v>0</v>
      </c>
      <c r="P88" s="53">
        <f t="shared" si="5"/>
        <v>1</v>
      </c>
      <c r="Q88" s="53">
        <f t="shared" si="5"/>
        <v>1</v>
      </c>
      <c r="R88" s="53">
        <f t="shared" si="6"/>
        <v>1</v>
      </c>
      <c r="S88" s="53">
        <f t="shared" si="6"/>
        <v>1</v>
      </c>
      <c r="T88" s="53">
        <f t="shared" si="6"/>
        <v>1</v>
      </c>
      <c r="U88" s="53">
        <f t="shared" si="6"/>
        <v>1</v>
      </c>
      <c r="V88" s="53">
        <f t="shared" si="6"/>
        <v>1</v>
      </c>
      <c r="W88" s="53">
        <f t="shared" si="6"/>
        <v>1</v>
      </c>
      <c r="X88" s="53">
        <f t="shared" si="6"/>
        <v>0</v>
      </c>
      <c r="Y88" s="53">
        <f t="shared" si="6"/>
        <v>0</v>
      </c>
      <c r="Z88" s="53">
        <f t="shared" si="6"/>
        <v>0</v>
      </c>
      <c r="AA88" s="53">
        <f t="shared" si="6"/>
        <v>0</v>
      </c>
      <c r="AB88" s="53">
        <f t="shared" si="7"/>
        <v>0</v>
      </c>
      <c r="AC88" s="53">
        <f t="shared" si="7"/>
        <v>0</v>
      </c>
      <c r="AD88" s="53">
        <f t="shared" si="7"/>
        <v>0</v>
      </c>
      <c r="AE88" s="53">
        <f t="shared" si="7"/>
        <v>0</v>
      </c>
      <c r="AF88" s="53">
        <f t="shared" si="7"/>
        <v>0</v>
      </c>
      <c r="AG88" s="53">
        <f t="shared" si="7"/>
        <v>0</v>
      </c>
      <c r="AH88" s="53">
        <f t="shared" si="7"/>
        <v>0</v>
      </c>
      <c r="AI88" s="53">
        <f t="shared" si="7"/>
        <v>0</v>
      </c>
      <c r="AJ88" s="53">
        <f t="shared" si="7"/>
        <v>0</v>
      </c>
      <c r="AK88" s="53">
        <f t="shared" si="7"/>
        <v>0</v>
      </c>
      <c r="AL88" s="53">
        <f t="shared" si="8"/>
        <v>0</v>
      </c>
      <c r="AM88" s="53">
        <f t="shared" si="8"/>
        <v>0</v>
      </c>
      <c r="AN88" s="53">
        <f t="shared" si="8"/>
        <v>0</v>
      </c>
      <c r="AO88" s="53">
        <f t="shared" si="8"/>
        <v>0</v>
      </c>
      <c r="AP88" s="53">
        <f t="shared" si="8"/>
        <v>0</v>
      </c>
      <c r="AQ88" s="53">
        <f t="shared" si="8"/>
        <v>0</v>
      </c>
      <c r="AR88" s="53">
        <f t="shared" si="8"/>
        <v>0</v>
      </c>
      <c r="AS88" s="53">
        <f t="shared" si="8"/>
        <v>0</v>
      </c>
      <c r="AT88" s="53">
        <f t="shared" si="8"/>
        <v>0</v>
      </c>
      <c r="AU88" s="53">
        <f t="shared" si="8"/>
        <v>0</v>
      </c>
      <c r="AV88" s="53">
        <f t="shared" si="9"/>
        <v>1</v>
      </c>
      <c r="AW88" s="53">
        <f t="shared" si="9"/>
        <v>1</v>
      </c>
      <c r="AX88" s="53">
        <f t="shared" si="9"/>
        <v>1</v>
      </c>
      <c r="AY88" s="53">
        <f t="shared" si="9"/>
        <v>1</v>
      </c>
      <c r="AZ88" s="53">
        <f t="shared" si="9"/>
        <v>1</v>
      </c>
      <c r="BA88" s="53">
        <f t="shared" si="9"/>
        <v>1</v>
      </c>
      <c r="BB88" s="53">
        <f t="shared" si="9"/>
        <v>1</v>
      </c>
      <c r="BC88" s="53">
        <f t="shared" si="9"/>
        <v>1</v>
      </c>
      <c r="BD88" s="170">
        <f t="shared" si="9"/>
        <v>1</v>
      </c>
      <c r="BE88" s="53">
        <f t="shared" si="9"/>
        <v>1</v>
      </c>
      <c r="BF88" s="53">
        <f t="shared" si="10"/>
        <v>1</v>
      </c>
      <c r="BG88" s="53">
        <f t="shared" si="10"/>
        <v>1</v>
      </c>
      <c r="BH88" s="53">
        <f t="shared" si="10"/>
        <v>0</v>
      </c>
      <c r="BI88" s="53">
        <f t="shared" si="10"/>
        <v>0</v>
      </c>
      <c r="BJ88" s="53">
        <f t="shared" si="10"/>
        <v>0</v>
      </c>
      <c r="BK88" s="53">
        <f t="shared" si="10"/>
        <v>0</v>
      </c>
      <c r="BL88" s="53">
        <f t="shared" si="10"/>
        <v>0</v>
      </c>
      <c r="BM88" s="53">
        <f t="shared" si="10"/>
        <v>0</v>
      </c>
      <c r="BN88" s="53">
        <f t="shared" si="10"/>
        <v>0</v>
      </c>
      <c r="BO88" s="53">
        <f t="shared" si="10"/>
        <v>0</v>
      </c>
      <c r="BP88" s="53">
        <f t="shared" si="11"/>
        <v>0</v>
      </c>
      <c r="BQ88" s="53">
        <f t="shared" si="11"/>
        <v>0</v>
      </c>
      <c r="BR88" s="53">
        <f t="shared" si="11"/>
        <v>0</v>
      </c>
      <c r="BS88" s="53">
        <f t="shared" si="11"/>
        <v>0</v>
      </c>
      <c r="BT88" s="53">
        <f t="shared" si="11"/>
        <v>0</v>
      </c>
      <c r="BU88" s="53">
        <f t="shared" si="11"/>
        <v>0</v>
      </c>
      <c r="BV88" s="53">
        <f t="shared" si="11"/>
        <v>0</v>
      </c>
      <c r="BW88" s="53">
        <f t="shared" si="11"/>
        <v>0</v>
      </c>
      <c r="BX88" s="53">
        <f t="shared" si="11"/>
        <v>0</v>
      </c>
      <c r="BY88" s="53">
        <f t="shared" si="11"/>
        <v>0</v>
      </c>
      <c r="BZ88" s="53">
        <f t="shared" si="11"/>
        <v>0</v>
      </c>
      <c r="CA88" s="53">
        <f t="shared" si="11"/>
        <v>0</v>
      </c>
    </row>
    <row r="89" spans="2:79" x14ac:dyDescent="0.35">
      <c r="B89" s="382">
        <v>26</v>
      </c>
      <c r="C89" s="383"/>
      <c r="D89" s="383"/>
      <c r="E89" s="383"/>
      <c r="F89" s="383"/>
      <c r="G89" s="384"/>
      <c r="H89" s="53">
        <f t="shared" si="5"/>
        <v>0</v>
      </c>
      <c r="I89" s="53">
        <f t="shared" si="5"/>
        <v>0</v>
      </c>
      <c r="J89" s="53">
        <f t="shared" si="5"/>
        <v>0</v>
      </c>
      <c r="K89" s="53">
        <f t="shared" si="5"/>
        <v>0</v>
      </c>
      <c r="L89" s="53">
        <f t="shared" si="5"/>
        <v>0</v>
      </c>
      <c r="M89" s="53">
        <f t="shared" si="5"/>
        <v>0</v>
      </c>
      <c r="N89" s="53">
        <f t="shared" si="5"/>
        <v>0</v>
      </c>
      <c r="O89" s="53">
        <f t="shared" si="5"/>
        <v>0</v>
      </c>
      <c r="P89" s="53">
        <f t="shared" si="5"/>
        <v>0</v>
      </c>
      <c r="Q89" s="53">
        <f t="shared" si="5"/>
        <v>0</v>
      </c>
      <c r="R89" s="53">
        <f t="shared" si="6"/>
        <v>0</v>
      </c>
      <c r="S89" s="53">
        <f t="shared" si="6"/>
        <v>0</v>
      </c>
      <c r="T89" s="53">
        <f t="shared" si="6"/>
        <v>0</v>
      </c>
      <c r="U89" s="53">
        <f t="shared" si="6"/>
        <v>0</v>
      </c>
      <c r="V89" s="53">
        <f t="shared" si="6"/>
        <v>0</v>
      </c>
      <c r="W89" s="53">
        <f t="shared" si="6"/>
        <v>0</v>
      </c>
      <c r="X89" s="53">
        <f t="shared" si="6"/>
        <v>0</v>
      </c>
      <c r="Y89" s="53">
        <f t="shared" si="6"/>
        <v>0</v>
      </c>
      <c r="Z89" s="53">
        <f t="shared" si="6"/>
        <v>0</v>
      </c>
      <c r="AA89" s="53">
        <f t="shared" si="6"/>
        <v>0</v>
      </c>
      <c r="AB89" s="53">
        <f t="shared" si="7"/>
        <v>0</v>
      </c>
      <c r="AC89" s="53">
        <f t="shared" si="7"/>
        <v>0</v>
      </c>
      <c r="AD89" s="53">
        <f t="shared" si="7"/>
        <v>0</v>
      </c>
      <c r="AE89" s="53">
        <f t="shared" si="7"/>
        <v>0</v>
      </c>
      <c r="AF89" s="53">
        <f t="shared" si="7"/>
        <v>0</v>
      </c>
      <c r="AG89" s="53">
        <f t="shared" si="7"/>
        <v>0</v>
      </c>
      <c r="AH89" s="53">
        <f t="shared" si="7"/>
        <v>0</v>
      </c>
      <c r="AI89" s="53">
        <f t="shared" si="7"/>
        <v>0</v>
      </c>
      <c r="AJ89" s="53">
        <f t="shared" si="7"/>
        <v>0</v>
      </c>
      <c r="AK89" s="53">
        <f t="shared" si="7"/>
        <v>0</v>
      </c>
      <c r="AL89" s="53">
        <f t="shared" si="8"/>
        <v>0</v>
      </c>
      <c r="AM89" s="53">
        <f t="shared" si="8"/>
        <v>0</v>
      </c>
      <c r="AN89" s="53">
        <f t="shared" si="8"/>
        <v>0</v>
      </c>
      <c r="AO89" s="53">
        <f t="shared" si="8"/>
        <v>0</v>
      </c>
      <c r="AP89" s="53">
        <f t="shared" si="8"/>
        <v>0</v>
      </c>
      <c r="AQ89" s="53">
        <f t="shared" si="8"/>
        <v>0</v>
      </c>
      <c r="AR89" s="53">
        <f t="shared" si="8"/>
        <v>0</v>
      </c>
      <c r="AS89" s="53">
        <f t="shared" si="8"/>
        <v>0</v>
      </c>
      <c r="AT89" s="53">
        <f t="shared" si="8"/>
        <v>0</v>
      </c>
      <c r="AU89" s="53">
        <f t="shared" si="8"/>
        <v>0</v>
      </c>
      <c r="AV89" s="53">
        <f t="shared" si="9"/>
        <v>1</v>
      </c>
      <c r="AW89" s="53">
        <f t="shared" si="9"/>
        <v>1</v>
      </c>
      <c r="AX89" s="53">
        <f t="shared" si="9"/>
        <v>1</v>
      </c>
      <c r="AY89" s="53">
        <f t="shared" si="9"/>
        <v>1</v>
      </c>
      <c r="AZ89" s="53">
        <f t="shared" si="9"/>
        <v>1</v>
      </c>
      <c r="BA89" s="53">
        <f t="shared" si="9"/>
        <v>1</v>
      </c>
      <c r="BB89" s="53">
        <f t="shared" si="9"/>
        <v>1</v>
      </c>
      <c r="BC89" s="53">
        <f t="shared" si="9"/>
        <v>1</v>
      </c>
      <c r="BD89" s="170">
        <f t="shared" si="9"/>
        <v>1</v>
      </c>
      <c r="BE89" s="53">
        <f t="shared" si="9"/>
        <v>1</v>
      </c>
      <c r="BF89" s="53">
        <f t="shared" si="10"/>
        <v>1</v>
      </c>
      <c r="BG89" s="53">
        <f t="shared" si="10"/>
        <v>1</v>
      </c>
      <c r="BH89" s="53">
        <f t="shared" si="10"/>
        <v>0</v>
      </c>
      <c r="BI89" s="53">
        <f t="shared" si="10"/>
        <v>0</v>
      </c>
      <c r="BJ89" s="53">
        <f t="shared" si="10"/>
        <v>0</v>
      </c>
      <c r="BK89" s="53">
        <f t="shared" si="10"/>
        <v>0</v>
      </c>
      <c r="BL89" s="53">
        <f t="shared" si="10"/>
        <v>0</v>
      </c>
      <c r="BM89" s="53">
        <f t="shared" si="10"/>
        <v>0</v>
      </c>
      <c r="BN89" s="53">
        <f t="shared" si="10"/>
        <v>0</v>
      </c>
      <c r="BO89" s="53">
        <f t="shared" si="10"/>
        <v>0</v>
      </c>
      <c r="BP89" s="53">
        <f t="shared" si="11"/>
        <v>0</v>
      </c>
      <c r="BQ89" s="53">
        <f t="shared" si="11"/>
        <v>0</v>
      </c>
      <c r="BR89" s="53">
        <f t="shared" si="11"/>
        <v>0</v>
      </c>
      <c r="BS89" s="53">
        <f t="shared" si="11"/>
        <v>0</v>
      </c>
      <c r="BT89" s="53">
        <f t="shared" si="11"/>
        <v>0</v>
      </c>
      <c r="BU89" s="53">
        <f t="shared" si="11"/>
        <v>0</v>
      </c>
      <c r="BV89" s="53">
        <f t="shared" si="11"/>
        <v>0</v>
      </c>
      <c r="BW89" s="53">
        <f t="shared" si="11"/>
        <v>0</v>
      </c>
      <c r="BX89" s="53">
        <f t="shared" si="11"/>
        <v>0</v>
      </c>
      <c r="BY89" s="53">
        <f t="shared" si="11"/>
        <v>0</v>
      </c>
      <c r="BZ89" s="53">
        <f t="shared" si="11"/>
        <v>0</v>
      </c>
      <c r="CA89" s="53">
        <f t="shared" si="11"/>
        <v>0</v>
      </c>
    </row>
    <row r="90" spans="2:79" x14ac:dyDescent="0.35">
      <c r="B90" s="382">
        <v>27</v>
      </c>
      <c r="C90" s="383"/>
      <c r="D90" s="383"/>
      <c r="E90" s="383"/>
      <c r="F90" s="383"/>
      <c r="G90" s="384"/>
      <c r="H90" s="53">
        <f t="shared" ref="H90:Q98" si="12">COUNTIF(H$5:H$65,$B90)</f>
        <v>0</v>
      </c>
      <c r="I90" s="53">
        <f t="shared" si="12"/>
        <v>0</v>
      </c>
      <c r="J90" s="53">
        <f t="shared" si="12"/>
        <v>0</v>
      </c>
      <c r="K90" s="53">
        <f t="shared" si="12"/>
        <v>0</v>
      </c>
      <c r="L90" s="53">
        <f t="shared" si="12"/>
        <v>0</v>
      </c>
      <c r="M90" s="53">
        <f t="shared" si="12"/>
        <v>0</v>
      </c>
      <c r="N90" s="53">
        <f t="shared" si="12"/>
        <v>0</v>
      </c>
      <c r="O90" s="53">
        <f t="shared" si="12"/>
        <v>0</v>
      </c>
      <c r="P90" s="53">
        <f t="shared" si="12"/>
        <v>0</v>
      </c>
      <c r="Q90" s="53">
        <f t="shared" si="12"/>
        <v>0</v>
      </c>
      <c r="R90" s="53">
        <f t="shared" ref="R90:AA98" si="13">COUNTIF(R$5:R$65,$B90)</f>
        <v>0</v>
      </c>
      <c r="S90" s="53">
        <f t="shared" si="13"/>
        <v>0</v>
      </c>
      <c r="T90" s="53">
        <f t="shared" si="13"/>
        <v>0</v>
      </c>
      <c r="U90" s="53">
        <f t="shared" si="13"/>
        <v>0</v>
      </c>
      <c r="V90" s="53">
        <f t="shared" si="13"/>
        <v>0</v>
      </c>
      <c r="W90" s="53">
        <f t="shared" si="13"/>
        <v>0</v>
      </c>
      <c r="X90" s="53">
        <f t="shared" si="13"/>
        <v>0</v>
      </c>
      <c r="Y90" s="53">
        <f t="shared" si="13"/>
        <v>0</v>
      </c>
      <c r="Z90" s="53">
        <f t="shared" si="13"/>
        <v>0</v>
      </c>
      <c r="AA90" s="53">
        <f t="shared" si="13"/>
        <v>0</v>
      </c>
      <c r="AB90" s="53">
        <f t="shared" ref="AB90:AK98" si="14">COUNTIF(AB$5:AB$65,$B90)</f>
        <v>0</v>
      </c>
      <c r="AC90" s="53">
        <f t="shared" si="14"/>
        <v>0</v>
      </c>
      <c r="AD90" s="53">
        <f t="shared" si="14"/>
        <v>0</v>
      </c>
      <c r="AE90" s="53">
        <f t="shared" si="14"/>
        <v>0</v>
      </c>
      <c r="AF90" s="53">
        <f t="shared" si="14"/>
        <v>0</v>
      </c>
      <c r="AG90" s="53">
        <f t="shared" si="14"/>
        <v>0</v>
      </c>
      <c r="AH90" s="53">
        <f t="shared" si="14"/>
        <v>0</v>
      </c>
      <c r="AI90" s="53">
        <f t="shared" si="14"/>
        <v>0</v>
      </c>
      <c r="AJ90" s="53">
        <f t="shared" si="14"/>
        <v>0</v>
      </c>
      <c r="AK90" s="53">
        <f t="shared" si="14"/>
        <v>0</v>
      </c>
      <c r="AL90" s="53">
        <f t="shared" ref="AL90:AU98" si="15">COUNTIF(AL$5:AL$65,$B90)</f>
        <v>0</v>
      </c>
      <c r="AM90" s="53">
        <f t="shared" si="15"/>
        <v>0</v>
      </c>
      <c r="AN90" s="53">
        <f t="shared" si="15"/>
        <v>0</v>
      </c>
      <c r="AO90" s="53">
        <f t="shared" si="15"/>
        <v>0</v>
      </c>
      <c r="AP90" s="53">
        <f t="shared" si="15"/>
        <v>0</v>
      </c>
      <c r="AQ90" s="53">
        <f t="shared" si="15"/>
        <v>0</v>
      </c>
      <c r="AR90" s="53">
        <f t="shared" si="15"/>
        <v>0</v>
      </c>
      <c r="AS90" s="53">
        <f t="shared" si="15"/>
        <v>0</v>
      </c>
      <c r="AT90" s="53">
        <f t="shared" si="15"/>
        <v>0</v>
      </c>
      <c r="AU90" s="53">
        <f t="shared" si="15"/>
        <v>0</v>
      </c>
      <c r="AV90" s="53">
        <f t="shared" ref="AV90:BE98" si="16">COUNTIF(AV$5:AV$65,$B90)</f>
        <v>0</v>
      </c>
      <c r="AW90" s="53">
        <f t="shared" si="16"/>
        <v>0</v>
      </c>
      <c r="AX90" s="53">
        <f t="shared" si="16"/>
        <v>0</v>
      </c>
      <c r="AY90" s="53">
        <f t="shared" si="16"/>
        <v>0</v>
      </c>
      <c r="AZ90" s="53">
        <f t="shared" si="16"/>
        <v>0</v>
      </c>
      <c r="BA90" s="53">
        <f t="shared" si="16"/>
        <v>0</v>
      </c>
      <c r="BB90" s="53">
        <f t="shared" si="16"/>
        <v>0</v>
      </c>
      <c r="BC90" s="53">
        <f t="shared" si="16"/>
        <v>0</v>
      </c>
      <c r="BD90" s="170">
        <f t="shared" si="16"/>
        <v>0</v>
      </c>
      <c r="BE90" s="53">
        <f t="shared" si="16"/>
        <v>0</v>
      </c>
      <c r="BF90" s="53">
        <f t="shared" ref="BF90:BO98" si="17">COUNTIF(BF$5:BF$65,$B90)</f>
        <v>0</v>
      </c>
      <c r="BG90" s="53">
        <f t="shared" si="17"/>
        <v>0</v>
      </c>
      <c r="BH90" s="53">
        <f t="shared" si="17"/>
        <v>0</v>
      </c>
      <c r="BI90" s="53">
        <f t="shared" si="17"/>
        <v>0</v>
      </c>
      <c r="BJ90" s="53">
        <f t="shared" si="17"/>
        <v>0</v>
      </c>
      <c r="BK90" s="53">
        <f t="shared" si="17"/>
        <v>0</v>
      </c>
      <c r="BL90" s="53">
        <f t="shared" si="17"/>
        <v>0</v>
      </c>
      <c r="BM90" s="53">
        <f t="shared" si="17"/>
        <v>0</v>
      </c>
      <c r="BN90" s="53">
        <f t="shared" si="17"/>
        <v>0</v>
      </c>
      <c r="BO90" s="53">
        <f t="shared" si="17"/>
        <v>0</v>
      </c>
      <c r="BP90" s="53">
        <f t="shared" ref="BP90:CA98" si="18">COUNTIF(BP$5:BP$65,$B90)</f>
        <v>0</v>
      </c>
      <c r="BQ90" s="53">
        <f t="shared" si="18"/>
        <v>0</v>
      </c>
      <c r="BR90" s="53">
        <f t="shared" si="18"/>
        <v>0</v>
      </c>
      <c r="BS90" s="53">
        <f t="shared" si="18"/>
        <v>0</v>
      </c>
      <c r="BT90" s="53">
        <f t="shared" si="18"/>
        <v>0</v>
      </c>
      <c r="BU90" s="53">
        <f t="shared" si="18"/>
        <v>0</v>
      </c>
      <c r="BV90" s="53">
        <f t="shared" si="18"/>
        <v>0</v>
      </c>
      <c r="BW90" s="53">
        <f t="shared" si="18"/>
        <v>0</v>
      </c>
      <c r="BX90" s="53">
        <f t="shared" si="18"/>
        <v>0</v>
      </c>
      <c r="BY90" s="53">
        <f t="shared" si="18"/>
        <v>0</v>
      </c>
      <c r="BZ90" s="53">
        <f t="shared" si="18"/>
        <v>0</v>
      </c>
      <c r="CA90" s="53">
        <f t="shared" si="18"/>
        <v>0</v>
      </c>
    </row>
    <row r="91" spans="2:79" x14ac:dyDescent="0.35">
      <c r="B91" s="382">
        <v>28</v>
      </c>
      <c r="C91" s="383"/>
      <c r="D91" s="383"/>
      <c r="E91" s="383"/>
      <c r="F91" s="383"/>
      <c r="G91" s="384"/>
      <c r="H91" s="53">
        <f t="shared" si="12"/>
        <v>0</v>
      </c>
      <c r="I91" s="53">
        <f t="shared" si="12"/>
        <v>0</v>
      </c>
      <c r="J91" s="53">
        <f t="shared" si="12"/>
        <v>0</v>
      </c>
      <c r="K91" s="53">
        <f t="shared" si="12"/>
        <v>0</v>
      </c>
      <c r="L91" s="53">
        <f t="shared" si="12"/>
        <v>0</v>
      </c>
      <c r="M91" s="53">
        <f t="shared" si="12"/>
        <v>0</v>
      </c>
      <c r="N91" s="53">
        <f t="shared" si="12"/>
        <v>0</v>
      </c>
      <c r="O91" s="53">
        <f t="shared" si="12"/>
        <v>0</v>
      </c>
      <c r="P91" s="53">
        <f t="shared" si="12"/>
        <v>0</v>
      </c>
      <c r="Q91" s="53">
        <f t="shared" si="12"/>
        <v>0</v>
      </c>
      <c r="R91" s="53">
        <f t="shared" si="13"/>
        <v>0</v>
      </c>
      <c r="S91" s="53">
        <f t="shared" si="13"/>
        <v>0</v>
      </c>
      <c r="T91" s="53">
        <f t="shared" si="13"/>
        <v>0</v>
      </c>
      <c r="U91" s="53">
        <f t="shared" si="13"/>
        <v>0</v>
      </c>
      <c r="V91" s="53">
        <f t="shared" si="13"/>
        <v>0</v>
      </c>
      <c r="W91" s="53">
        <f t="shared" si="13"/>
        <v>0</v>
      </c>
      <c r="X91" s="53">
        <f t="shared" si="13"/>
        <v>0</v>
      </c>
      <c r="Y91" s="53">
        <f t="shared" si="13"/>
        <v>0</v>
      </c>
      <c r="Z91" s="53">
        <f t="shared" si="13"/>
        <v>0</v>
      </c>
      <c r="AA91" s="53">
        <f t="shared" si="13"/>
        <v>0</v>
      </c>
      <c r="AB91" s="53">
        <f t="shared" si="14"/>
        <v>0</v>
      </c>
      <c r="AC91" s="53">
        <f t="shared" si="14"/>
        <v>0</v>
      </c>
      <c r="AD91" s="53">
        <f t="shared" si="14"/>
        <v>0</v>
      </c>
      <c r="AE91" s="53">
        <f t="shared" si="14"/>
        <v>0</v>
      </c>
      <c r="AF91" s="53">
        <f t="shared" si="14"/>
        <v>0</v>
      </c>
      <c r="AG91" s="53">
        <f t="shared" si="14"/>
        <v>0</v>
      </c>
      <c r="AH91" s="53">
        <f t="shared" si="14"/>
        <v>0</v>
      </c>
      <c r="AI91" s="53">
        <f t="shared" si="14"/>
        <v>0</v>
      </c>
      <c r="AJ91" s="53">
        <f t="shared" si="14"/>
        <v>0</v>
      </c>
      <c r="AK91" s="53">
        <f t="shared" si="14"/>
        <v>0</v>
      </c>
      <c r="AL91" s="53">
        <f t="shared" si="15"/>
        <v>0</v>
      </c>
      <c r="AM91" s="53">
        <f t="shared" si="15"/>
        <v>0</v>
      </c>
      <c r="AN91" s="53">
        <f t="shared" si="15"/>
        <v>0</v>
      </c>
      <c r="AO91" s="53">
        <f t="shared" si="15"/>
        <v>0</v>
      </c>
      <c r="AP91" s="53">
        <f t="shared" si="15"/>
        <v>0</v>
      </c>
      <c r="AQ91" s="53">
        <f t="shared" si="15"/>
        <v>0</v>
      </c>
      <c r="AR91" s="53">
        <f t="shared" si="15"/>
        <v>0</v>
      </c>
      <c r="AS91" s="53">
        <f t="shared" si="15"/>
        <v>0</v>
      </c>
      <c r="AT91" s="53">
        <f t="shared" si="15"/>
        <v>0</v>
      </c>
      <c r="AU91" s="53">
        <f t="shared" si="15"/>
        <v>0</v>
      </c>
      <c r="AV91" s="53">
        <f t="shared" si="16"/>
        <v>0</v>
      </c>
      <c r="AW91" s="53">
        <f t="shared" si="16"/>
        <v>0</v>
      </c>
      <c r="AX91" s="53">
        <f t="shared" si="16"/>
        <v>0</v>
      </c>
      <c r="AY91" s="53">
        <f t="shared" si="16"/>
        <v>0</v>
      </c>
      <c r="AZ91" s="53">
        <f t="shared" si="16"/>
        <v>0</v>
      </c>
      <c r="BA91" s="53">
        <f t="shared" si="16"/>
        <v>0</v>
      </c>
      <c r="BB91" s="53">
        <f t="shared" si="16"/>
        <v>0</v>
      </c>
      <c r="BC91" s="53">
        <f t="shared" si="16"/>
        <v>0</v>
      </c>
      <c r="BD91" s="170">
        <f t="shared" si="16"/>
        <v>0</v>
      </c>
      <c r="BE91" s="53">
        <f t="shared" si="16"/>
        <v>0</v>
      </c>
      <c r="BF91" s="53">
        <f t="shared" si="17"/>
        <v>0</v>
      </c>
      <c r="BG91" s="53">
        <f t="shared" si="17"/>
        <v>0</v>
      </c>
      <c r="BH91" s="53">
        <f t="shared" si="17"/>
        <v>0</v>
      </c>
      <c r="BI91" s="53">
        <f t="shared" si="17"/>
        <v>0</v>
      </c>
      <c r="BJ91" s="53">
        <f t="shared" si="17"/>
        <v>0</v>
      </c>
      <c r="BK91" s="53">
        <f t="shared" si="17"/>
        <v>0</v>
      </c>
      <c r="BL91" s="53">
        <f t="shared" si="17"/>
        <v>0</v>
      </c>
      <c r="BM91" s="53">
        <f t="shared" si="17"/>
        <v>0</v>
      </c>
      <c r="BN91" s="53">
        <f t="shared" si="17"/>
        <v>0</v>
      </c>
      <c r="BO91" s="53">
        <f t="shared" si="17"/>
        <v>0</v>
      </c>
      <c r="BP91" s="53">
        <f t="shared" si="18"/>
        <v>0</v>
      </c>
      <c r="BQ91" s="53">
        <f t="shared" si="18"/>
        <v>0</v>
      </c>
      <c r="BR91" s="53">
        <f t="shared" si="18"/>
        <v>0</v>
      </c>
      <c r="BS91" s="53">
        <f t="shared" si="18"/>
        <v>0</v>
      </c>
      <c r="BT91" s="53">
        <f t="shared" si="18"/>
        <v>0</v>
      </c>
      <c r="BU91" s="53">
        <f t="shared" si="18"/>
        <v>0</v>
      </c>
      <c r="BV91" s="53">
        <f t="shared" si="18"/>
        <v>0</v>
      </c>
      <c r="BW91" s="53">
        <f t="shared" si="18"/>
        <v>0</v>
      </c>
      <c r="BX91" s="53">
        <f t="shared" si="18"/>
        <v>0</v>
      </c>
      <c r="BY91" s="53">
        <f t="shared" si="18"/>
        <v>0</v>
      </c>
      <c r="BZ91" s="53">
        <f t="shared" si="18"/>
        <v>0</v>
      </c>
      <c r="CA91" s="53">
        <f t="shared" si="18"/>
        <v>0</v>
      </c>
    </row>
    <row r="92" spans="2:79" x14ac:dyDescent="0.35">
      <c r="B92" s="382">
        <v>29</v>
      </c>
      <c r="C92" s="383"/>
      <c r="D92" s="383"/>
      <c r="E92" s="383"/>
      <c r="F92" s="383"/>
      <c r="G92" s="384"/>
      <c r="H92" s="53">
        <f t="shared" si="12"/>
        <v>0</v>
      </c>
      <c r="I92" s="53">
        <f t="shared" si="12"/>
        <v>0</v>
      </c>
      <c r="J92" s="53">
        <f t="shared" si="12"/>
        <v>0</v>
      </c>
      <c r="K92" s="53">
        <f t="shared" si="12"/>
        <v>0</v>
      </c>
      <c r="L92" s="53">
        <f t="shared" si="12"/>
        <v>0</v>
      </c>
      <c r="M92" s="53">
        <f t="shared" si="12"/>
        <v>0</v>
      </c>
      <c r="N92" s="53">
        <f t="shared" si="12"/>
        <v>0</v>
      </c>
      <c r="O92" s="53">
        <f t="shared" si="12"/>
        <v>0</v>
      </c>
      <c r="P92" s="53">
        <f t="shared" si="12"/>
        <v>0</v>
      </c>
      <c r="Q92" s="53">
        <f t="shared" si="12"/>
        <v>0</v>
      </c>
      <c r="R92" s="53">
        <f t="shared" si="13"/>
        <v>0</v>
      </c>
      <c r="S92" s="53">
        <f t="shared" si="13"/>
        <v>0</v>
      </c>
      <c r="T92" s="53">
        <f t="shared" si="13"/>
        <v>0</v>
      </c>
      <c r="U92" s="53">
        <f t="shared" si="13"/>
        <v>0</v>
      </c>
      <c r="V92" s="53">
        <f t="shared" si="13"/>
        <v>0</v>
      </c>
      <c r="W92" s="53">
        <f t="shared" si="13"/>
        <v>0</v>
      </c>
      <c r="X92" s="53">
        <f t="shared" si="13"/>
        <v>0</v>
      </c>
      <c r="Y92" s="53">
        <f t="shared" si="13"/>
        <v>0</v>
      </c>
      <c r="Z92" s="53">
        <f t="shared" si="13"/>
        <v>0</v>
      </c>
      <c r="AA92" s="53">
        <f t="shared" si="13"/>
        <v>0</v>
      </c>
      <c r="AB92" s="53">
        <f t="shared" si="14"/>
        <v>0</v>
      </c>
      <c r="AC92" s="53">
        <f t="shared" si="14"/>
        <v>0</v>
      </c>
      <c r="AD92" s="53">
        <f t="shared" si="14"/>
        <v>0</v>
      </c>
      <c r="AE92" s="53">
        <f t="shared" si="14"/>
        <v>0</v>
      </c>
      <c r="AF92" s="53">
        <f t="shared" si="14"/>
        <v>0</v>
      </c>
      <c r="AG92" s="53">
        <f t="shared" si="14"/>
        <v>0</v>
      </c>
      <c r="AH92" s="53">
        <f t="shared" si="14"/>
        <v>0</v>
      </c>
      <c r="AI92" s="53">
        <f t="shared" si="14"/>
        <v>0</v>
      </c>
      <c r="AJ92" s="53">
        <f t="shared" si="14"/>
        <v>0</v>
      </c>
      <c r="AK92" s="53">
        <f t="shared" si="14"/>
        <v>0</v>
      </c>
      <c r="AL92" s="53">
        <f t="shared" si="15"/>
        <v>0</v>
      </c>
      <c r="AM92" s="53">
        <f t="shared" si="15"/>
        <v>0</v>
      </c>
      <c r="AN92" s="53">
        <f t="shared" si="15"/>
        <v>0</v>
      </c>
      <c r="AO92" s="53">
        <f t="shared" si="15"/>
        <v>0</v>
      </c>
      <c r="AP92" s="53">
        <f t="shared" si="15"/>
        <v>0</v>
      </c>
      <c r="AQ92" s="53">
        <f t="shared" si="15"/>
        <v>0</v>
      </c>
      <c r="AR92" s="53">
        <f t="shared" si="15"/>
        <v>0</v>
      </c>
      <c r="AS92" s="53">
        <f t="shared" si="15"/>
        <v>0</v>
      </c>
      <c r="AT92" s="53">
        <f t="shared" si="15"/>
        <v>0</v>
      </c>
      <c r="AU92" s="53">
        <f t="shared" si="15"/>
        <v>0</v>
      </c>
      <c r="AV92" s="53">
        <f t="shared" si="16"/>
        <v>0</v>
      </c>
      <c r="AW92" s="53">
        <f t="shared" si="16"/>
        <v>0</v>
      </c>
      <c r="AX92" s="53">
        <f t="shared" si="16"/>
        <v>0</v>
      </c>
      <c r="AY92" s="53">
        <f t="shared" si="16"/>
        <v>0</v>
      </c>
      <c r="AZ92" s="53">
        <f t="shared" si="16"/>
        <v>0</v>
      </c>
      <c r="BA92" s="53">
        <f t="shared" si="16"/>
        <v>0</v>
      </c>
      <c r="BB92" s="53">
        <f t="shared" si="16"/>
        <v>0</v>
      </c>
      <c r="BC92" s="53">
        <f t="shared" si="16"/>
        <v>0</v>
      </c>
      <c r="BD92" s="170">
        <f t="shared" si="16"/>
        <v>0</v>
      </c>
      <c r="BE92" s="53">
        <f t="shared" si="16"/>
        <v>0</v>
      </c>
      <c r="BF92" s="53">
        <f t="shared" si="17"/>
        <v>0</v>
      </c>
      <c r="BG92" s="53">
        <f t="shared" si="17"/>
        <v>0</v>
      </c>
      <c r="BH92" s="53">
        <f t="shared" si="17"/>
        <v>0</v>
      </c>
      <c r="BI92" s="53">
        <f t="shared" si="17"/>
        <v>0</v>
      </c>
      <c r="BJ92" s="53">
        <f t="shared" si="17"/>
        <v>0</v>
      </c>
      <c r="BK92" s="53">
        <f t="shared" si="17"/>
        <v>0</v>
      </c>
      <c r="BL92" s="53">
        <f t="shared" si="17"/>
        <v>0</v>
      </c>
      <c r="BM92" s="53">
        <f t="shared" si="17"/>
        <v>0</v>
      </c>
      <c r="BN92" s="53">
        <f t="shared" si="17"/>
        <v>0</v>
      </c>
      <c r="BO92" s="53">
        <f t="shared" si="17"/>
        <v>0</v>
      </c>
      <c r="BP92" s="53">
        <f t="shared" si="18"/>
        <v>0</v>
      </c>
      <c r="BQ92" s="53">
        <f t="shared" si="18"/>
        <v>0</v>
      </c>
      <c r="BR92" s="53">
        <f t="shared" si="18"/>
        <v>0</v>
      </c>
      <c r="BS92" s="53">
        <f t="shared" si="18"/>
        <v>0</v>
      </c>
      <c r="BT92" s="53">
        <f t="shared" si="18"/>
        <v>0</v>
      </c>
      <c r="BU92" s="53">
        <f t="shared" si="18"/>
        <v>0</v>
      </c>
      <c r="BV92" s="53">
        <f t="shared" si="18"/>
        <v>0</v>
      </c>
      <c r="BW92" s="53">
        <f t="shared" si="18"/>
        <v>0</v>
      </c>
      <c r="BX92" s="53">
        <f t="shared" si="18"/>
        <v>0</v>
      </c>
      <c r="BY92" s="53">
        <f t="shared" si="18"/>
        <v>0</v>
      </c>
      <c r="BZ92" s="53">
        <f t="shared" si="18"/>
        <v>0</v>
      </c>
      <c r="CA92" s="53">
        <f t="shared" si="18"/>
        <v>0</v>
      </c>
    </row>
    <row r="93" spans="2:79" x14ac:dyDescent="0.35">
      <c r="B93" s="385">
        <v>30</v>
      </c>
      <c r="C93" s="386"/>
      <c r="D93" s="386"/>
      <c r="E93" s="386"/>
      <c r="F93" s="386"/>
      <c r="G93" s="387"/>
      <c r="H93" s="53">
        <f t="shared" si="12"/>
        <v>0</v>
      </c>
      <c r="I93" s="53">
        <f t="shared" si="12"/>
        <v>0</v>
      </c>
      <c r="J93" s="53">
        <f t="shared" si="12"/>
        <v>0</v>
      </c>
      <c r="K93" s="53">
        <f t="shared" si="12"/>
        <v>0</v>
      </c>
      <c r="L93" s="53">
        <f t="shared" si="12"/>
        <v>0</v>
      </c>
      <c r="M93" s="53">
        <f t="shared" si="12"/>
        <v>0</v>
      </c>
      <c r="N93" s="53">
        <f t="shared" si="12"/>
        <v>0</v>
      </c>
      <c r="O93" s="53">
        <f t="shared" si="12"/>
        <v>0</v>
      </c>
      <c r="P93" s="53">
        <f t="shared" si="12"/>
        <v>0</v>
      </c>
      <c r="Q93" s="53">
        <f t="shared" si="12"/>
        <v>0</v>
      </c>
      <c r="R93" s="53">
        <f t="shared" si="13"/>
        <v>0</v>
      </c>
      <c r="S93" s="53">
        <f t="shared" si="13"/>
        <v>0</v>
      </c>
      <c r="T93" s="53">
        <f t="shared" si="13"/>
        <v>0</v>
      </c>
      <c r="U93" s="53">
        <f t="shared" si="13"/>
        <v>0</v>
      </c>
      <c r="V93" s="53">
        <f t="shared" si="13"/>
        <v>0</v>
      </c>
      <c r="W93" s="53">
        <f t="shared" si="13"/>
        <v>0</v>
      </c>
      <c r="X93" s="53">
        <f t="shared" si="13"/>
        <v>0</v>
      </c>
      <c r="Y93" s="53">
        <f t="shared" si="13"/>
        <v>0</v>
      </c>
      <c r="Z93" s="53">
        <f t="shared" si="13"/>
        <v>0</v>
      </c>
      <c r="AA93" s="53">
        <f t="shared" si="13"/>
        <v>0</v>
      </c>
      <c r="AB93" s="53">
        <f t="shared" si="14"/>
        <v>0</v>
      </c>
      <c r="AC93" s="53">
        <f t="shared" si="14"/>
        <v>0</v>
      </c>
      <c r="AD93" s="53">
        <f t="shared" si="14"/>
        <v>0</v>
      </c>
      <c r="AE93" s="53">
        <f t="shared" si="14"/>
        <v>0</v>
      </c>
      <c r="AF93" s="53">
        <f t="shared" si="14"/>
        <v>0</v>
      </c>
      <c r="AG93" s="53">
        <f t="shared" si="14"/>
        <v>0</v>
      </c>
      <c r="AH93" s="53">
        <f t="shared" si="14"/>
        <v>0</v>
      </c>
      <c r="AI93" s="53">
        <f t="shared" si="14"/>
        <v>0</v>
      </c>
      <c r="AJ93" s="53">
        <f t="shared" si="14"/>
        <v>1</v>
      </c>
      <c r="AK93" s="53">
        <f t="shared" si="14"/>
        <v>1</v>
      </c>
      <c r="AL93" s="53">
        <f t="shared" si="15"/>
        <v>1</v>
      </c>
      <c r="AM93" s="53">
        <f t="shared" si="15"/>
        <v>1</v>
      </c>
      <c r="AN93" s="53">
        <f t="shared" si="15"/>
        <v>1</v>
      </c>
      <c r="AO93" s="53">
        <f t="shared" si="15"/>
        <v>1</v>
      </c>
      <c r="AP93" s="53">
        <f t="shared" si="15"/>
        <v>1</v>
      </c>
      <c r="AQ93" s="53">
        <f t="shared" si="15"/>
        <v>1</v>
      </c>
      <c r="AR93" s="53">
        <f t="shared" si="15"/>
        <v>0</v>
      </c>
      <c r="AS93" s="53">
        <f t="shared" si="15"/>
        <v>0</v>
      </c>
      <c r="AT93" s="53">
        <f t="shared" si="15"/>
        <v>0</v>
      </c>
      <c r="AU93" s="53">
        <f t="shared" si="15"/>
        <v>0</v>
      </c>
      <c r="AV93" s="53">
        <f t="shared" si="16"/>
        <v>1</v>
      </c>
      <c r="AW93" s="53">
        <f t="shared" si="16"/>
        <v>1</v>
      </c>
      <c r="AX93" s="53">
        <f t="shared" si="16"/>
        <v>1</v>
      </c>
      <c r="AY93" s="53">
        <f t="shared" si="16"/>
        <v>1</v>
      </c>
      <c r="AZ93" s="53">
        <f t="shared" si="16"/>
        <v>1</v>
      </c>
      <c r="BA93" s="53">
        <f t="shared" si="16"/>
        <v>1</v>
      </c>
      <c r="BB93" s="53">
        <f t="shared" si="16"/>
        <v>1</v>
      </c>
      <c r="BC93" s="53">
        <f t="shared" si="16"/>
        <v>1</v>
      </c>
      <c r="BD93" s="170">
        <f t="shared" si="16"/>
        <v>1</v>
      </c>
      <c r="BE93" s="53">
        <f t="shared" si="16"/>
        <v>1</v>
      </c>
      <c r="BF93" s="53">
        <f t="shared" si="17"/>
        <v>1</v>
      </c>
      <c r="BG93" s="53">
        <f t="shared" si="17"/>
        <v>1</v>
      </c>
      <c r="BH93" s="53">
        <f t="shared" si="17"/>
        <v>0</v>
      </c>
      <c r="BI93" s="53">
        <f t="shared" si="17"/>
        <v>0</v>
      </c>
      <c r="BJ93" s="53">
        <f t="shared" si="17"/>
        <v>0</v>
      </c>
      <c r="BK93" s="53">
        <f t="shared" si="17"/>
        <v>0</v>
      </c>
      <c r="BL93" s="53">
        <f t="shared" si="17"/>
        <v>0</v>
      </c>
      <c r="BM93" s="53">
        <f t="shared" si="17"/>
        <v>0</v>
      </c>
      <c r="BN93" s="53">
        <f t="shared" si="17"/>
        <v>0</v>
      </c>
      <c r="BO93" s="53">
        <f t="shared" si="17"/>
        <v>0</v>
      </c>
      <c r="BP93" s="53">
        <f t="shared" si="18"/>
        <v>0</v>
      </c>
      <c r="BQ93" s="53">
        <f t="shared" si="18"/>
        <v>0</v>
      </c>
      <c r="BR93" s="53">
        <f t="shared" si="18"/>
        <v>0</v>
      </c>
      <c r="BS93" s="53">
        <f t="shared" si="18"/>
        <v>0</v>
      </c>
      <c r="BT93" s="53">
        <f t="shared" si="18"/>
        <v>0</v>
      </c>
      <c r="BU93" s="53">
        <f t="shared" si="18"/>
        <v>0</v>
      </c>
      <c r="BV93" s="53">
        <f t="shared" si="18"/>
        <v>0</v>
      </c>
      <c r="BW93" s="53">
        <f t="shared" si="18"/>
        <v>0</v>
      </c>
      <c r="BX93" s="53">
        <f t="shared" si="18"/>
        <v>0</v>
      </c>
      <c r="BY93" s="53">
        <f t="shared" si="18"/>
        <v>0</v>
      </c>
      <c r="BZ93" s="53">
        <f t="shared" si="18"/>
        <v>0</v>
      </c>
      <c r="CA93" s="53">
        <f t="shared" si="18"/>
        <v>0</v>
      </c>
    </row>
    <row r="94" spans="2:79" x14ac:dyDescent="0.35">
      <c r="B94" s="373">
        <v>35</v>
      </c>
      <c r="C94" s="374"/>
      <c r="D94" s="374"/>
      <c r="E94" s="374"/>
      <c r="F94" s="374"/>
      <c r="G94" s="375"/>
      <c r="H94" s="53">
        <f t="shared" si="12"/>
        <v>0</v>
      </c>
      <c r="I94" s="53">
        <f t="shared" si="12"/>
        <v>0</v>
      </c>
      <c r="J94" s="53">
        <f t="shared" si="12"/>
        <v>0</v>
      </c>
      <c r="K94" s="53">
        <f t="shared" si="12"/>
        <v>0</v>
      </c>
      <c r="L94" s="53">
        <f t="shared" si="12"/>
        <v>0</v>
      </c>
      <c r="M94" s="53">
        <f t="shared" si="12"/>
        <v>0</v>
      </c>
      <c r="N94" s="53">
        <f t="shared" si="12"/>
        <v>0</v>
      </c>
      <c r="O94" s="53">
        <f t="shared" si="12"/>
        <v>0</v>
      </c>
      <c r="P94" s="53">
        <f t="shared" si="12"/>
        <v>0</v>
      </c>
      <c r="Q94" s="53">
        <f t="shared" si="12"/>
        <v>0</v>
      </c>
      <c r="R94" s="53">
        <f t="shared" si="13"/>
        <v>0</v>
      </c>
      <c r="S94" s="53">
        <f t="shared" si="13"/>
        <v>0</v>
      </c>
      <c r="T94" s="53">
        <f t="shared" si="13"/>
        <v>0</v>
      </c>
      <c r="U94" s="53">
        <f t="shared" si="13"/>
        <v>0</v>
      </c>
      <c r="V94" s="53">
        <f t="shared" si="13"/>
        <v>0</v>
      </c>
      <c r="W94" s="53">
        <f t="shared" si="13"/>
        <v>0</v>
      </c>
      <c r="X94" s="53">
        <f t="shared" si="13"/>
        <v>0</v>
      </c>
      <c r="Y94" s="53">
        <f t="shared" si="13"/>
        <v>0</v>
      </c>
      <c r="Z94" s="53">
        <f t="shared" si="13"/>
        <v>0</v>
      </c>
      <c r="AA94" s="53">
        <f t="shared" si="13"/>
        <v>0</v>
      </c>
      <c r="AB94" s="53">
        <f t="shared" si="14"/>
        <v>0</v>
      </c>
      <c r="AC94" s="53">
        <f t="shared" si="14"/>
        <v>0</v>
      </c>
      <c r="AD94" s="53">
        <f t="shared" si="14"/>
        <v>0</v>
      </c>
      <c r="AE94" s="53">
        <f t="shared" si="14"/>
        <v>0</v>
      </c>
      <c r="AF94" s="53">
        <f t="shared" si="14"/>
        <v>0</v>
      </c>
      <c r="AG94" s="53">
        <f t="shared" si="14"/>
        <v>0</v>
      </c>
      <c r="AH94" s="53">
        <f t="shared" si="14"/>
        <v>0</v>
      </c>
      <c r="AI94" s="53">
        <f t="shared" si="14"/>
        <v>0</v>
      </c>
      <c r="AJ94" s="53">
        <f t="shared" si="14"/>
        <v>1</v>
      </c>
      <c r="AK94" s="53">
        <f t="shared" si="14"/>
        <v>1</v>
      </c>
      <c r="AL94" s="53">
        <f t="shared" si="15"/>
        <v>1</v>
      </c>
      <c r="AM94" s="53">
        <f t="shared" si="15"/>
        <v>1</v>
      </c>
      <c r="AN94" s="53">
        <f t="shared" si="15"/>
        <v>1</v>
      </c>
      <c r="AO94" s="53">
        <f t="shared" si="15"/>
        <v>1</v>
      </c>
      <c r="AP94" s="53">
        <f t="shared" si="15"/>
        <v>1</v>
      </c>
      <c r="AQ94" s="53">
        <f t="shared" si="15"/>
        <v>1</v>
      </c>
      <c r="AR94" s="53">
        <f t="shared" si="15"/>
        <v>0</v>
      </c>
      <c r="AS94" s="53">
        <f t="shared" si="15"/>
        <v>0</v>
      </c>
      <c r="AT94" s="53">
        <f t="shared" si="15"/>
        <v>0</v>
      </c>
      <c r="AU94" s="53">
        <f t="shared" si="15"/>
        <v>0</v>
      </c>
      <c r="AV94" s="53">
        <f t="shared" si="16"/>
        <v>1</v>
      </c>
      <c r="AW94" s="53">
        <f t="shared" si="16"/>
        <v>1</v>
      </c>
      <c r="AX94" s="53">
        <f t="shared" si="16"/>
        <v>1</v>
      </c>
      <c r="AY94" s="53">
        <f t="shared" si="16"/>
        <v>1</v>
      </c>
      <c r="AZ94" s="53">
        <f t="shared" si="16"/>
        <v>1</v>
      </c>
      <c r="BA94" s="53">
        <f t="shared" si="16"/>
        <v>1</v>
      </c>
      <c r="BB94" s="53">
        <f t="shared" si="16"/>
        <v>1</v>
      </c>
      <c r="BC94" s="53">
        <f t="shared" si="16"/>
        <v>1</v>
      </c>
      <c r="BD94" s="170">
        <f t="shared" si="16"/>
        <v>1</v>
      </c>
      <c r="BE94" s="53">
        <f t="shared" si="16"/>
        <v>1</v>
      </c>
      <c r="BF94" s="53">
        <f t="shared" si="17"/>
        <v>1</v>
      </c>
      <c r="BG94" s="53">
        <f t="shared" si="17"/>
        <v>1</v>
      </c>
      <c r="BH94" s="53">
        <f t="shared" si="17"/>
        <v>0</v>
      </c>
      <c r="BI94" s="53">
        <f t="shared" si="17"/>
        <v>0</v>
      </c>
      <c r="BJ94" s="53">
        <f t="shared" si="17"/>
        <v>0</v>
      </c>
      <c r="BK94" s="53">
        <f t="shared" si="17"/>
        <v>0</v>
      </c>
      <c r="BL94" s="53">
        <f t="shared" si="17"/>
        <v>0</v>
      </c>
      <c r="BM94" s="53">
        <f t="shared" si="17"/>
        <v>0</v>
      </c>
      <c r="BN94" s="53">
        <f t="shared" si="17"/>
        <v>0</v>
      </c>
      <c r="BO94" s="53">
        <f t="shared" si="17"/>
        <v>0</v>
      </c>
      <c r="BP94" s="53">
        <f t="shared" si="18"/>
        <v>0</v>
      </c>
      <c r="BQ94" s="53">
        <f t="shared" si="18"/>
        <v>0</v>
      </c>
      <c r="BR94" s="53">
        <f t="shared" si="18"/>
        <v>0</v>
      </c>
      <c r="BS94" s="53">
        <f t="shared" si="18"/>
        <v>0</v>
      </c>
      <c r="BT94" s="53">
        <f t="shared" si="18"/>
        <v>0</v>
      </c>
      <c r="BU94" s="53">
        <f t="shared" si="18"/>
        <v>0</v>
      </c>
      <c r="BV94" s="53">
        <f t="shared" si="18"/>
        <v>0</v>
      </c>
      <c r="BW94" s="53">
        <f t="shared" si="18"/>
        <v>0</v>
      </c>
      <c r="BX94" s="53">
        <f t="shared" si="18"/>
        <v>0</v>
      </c>
      <c r="BY94" s="53">
        <f t="shared" si="18"/>
        <v>0</v>
      </c>
      <c r="BZ94" s="53">
        <f t="shared" si="18"/>
        <v>0</v>
      </c>
      <c r="CA94" s="53">
        <f t="shared" si="18"/>
        <v>0</v>
      </c>
    </row>
    <row r="95" spans="2:79" x14ac:dyDescent="0.35">
      <c r="B95" s="373">
        <v>37</v>
      </c>
      <c r="C95" s="374"/>
      <c r="D95" s="374"/>
      <c r="E95" s="374"/>
      <c r="F95" s="374"/>
      <c r="G95" s="375"/>
      <c r="H95" s="53">
        <f t="shared" si="12"/>
        <v>0</v>
      </c>
      <c r="I95" s="53">
        <f t="shared" si="12"/>
        <v>0</v>
      </c>
      <c r="J95" s="53">
        <f t="shared" si="12"/>
        <v>0</v>
      </c>
      <c r="K95" s="53">
        <f t="shared" si="12"/>
        <v>0</v>
      </c>
      <c r="L95" s="53">
        <f t="shared" si="12"/>
        <v>0</v>
      </c>
      <c r="M95" s="53">
        <f t="shared" si="12"/>
        <v>0</v>
      </c>
      <c r="N95" s="53">
        <f t="shared" si="12"/>
        <v>0</v>
      </c>
      <c r="O95" s="53">
        <f t="shared" si="12"/>
        <v>0</v>
      </c>
      <c r="P95" s="53">
        <f t="shared" si="12"/>
        <v>0</v>
      </c>
      <c r="Q95" s="53">
        <f t="shared" si="12"/>
        <v>0</v>
      </c>
      <c r="R95" s="53">
        <f t="shared" si="13"/>
        <v>0</v>
      </c>
      <c r="S95" s="53">
        <f t="shared" si="13"/>
        <v>0</v>
      </c>
      <c r="T95" s="53">
        <f t="shared" si="13"/>
        <v>0</v>
      </c>
      <c r="U95" s="53">
        <f t="shared" si="13"/>
        <v>0</v>
      </c>
      <c r="V95" s="53">
        <f t="shared" si="13"/>
        <v>0</v>
      </c>
      <c r="W95" s="53">
        <f t="shared" si="13"/>
        <v>0</v>
      </c>
      <c r="X95" s="53">
        <f t="shared" si="13"/>
        <v>0</v>
      </c>
      <c r="Y95" s="53">
        <f t="shared" si="13"/>
        <v>0</v>
      </c>
      <c r="Z95" s="53">
        <f t="shared" si="13"/>
        <v>0</v>
      </c>
      <c r="AA95" s="53">
        <f t="shared" si="13"/>
        <v>0</v>
      </c>
      <c r="AB95" s="53">
        <f t="shared" si="14"/>
        <v>0</v>
      </c>
      <c r="AC95" s="53">
        <f t="shared" si="14"/>
        <v>0</v>
      </c>
      <c r="AD95" s="53">
        <f t="shared" si="14"/>
        <v>0</v>
      </c>
      <c r="AE95" s="53">
        <f t="shared" si="14"/>
        <v>0</v>
      </c>
      <c r="AF95" s="53">
        <f t="shared" si="14"/>
        <v>0</v>
      </c>
      <c r="AG95" s="53">
        <f t="shared" si="14"/>
        <v>0</v>
      </c>
      <c r="AH95" s="53">
        <f t="shared" si="14"/>
        <v>0</v>
      </c>
      <c r="AI95" s="53">
        <f t="shared" si="14"/>
        <v>0</v>
      </c>
      <c r="AJ95" s="53">
        <f t="shared" si="14"/>
        <v>1</v>
      </c>
      <c r="AK95" s="53">
        <f t="shared" si="14"/>
        <v>1</v>
      </c>
      <c r="AL95" s="53">
        <f t="shared" si="15"/>
        <v>1</v>
      </c>
      <c r="AM95" s="53">
        <f t="shared" si="15"/>
        <v>1</v>
      </c>
      <c r="AN95" s="53">
        <f t="shared" si="15"/>
        <v>1</v>
      </c>
      <c r="AO95" s="53">
        <f t="shared" si="15"/>
        <v>1</v>
      </c>
      <c r="AP95" s="53">
        <f t="shared" si="15"/>
        <v>1</v>
      </c>
      <c r="AQ95" s="53">
        <f t="shared" si="15"/>
        <v>1</v>
      </c>
      <c r="AR95" s="53">
        <f t="shared" si="15"/>
        <v>0</v>
      </c>
      <c r="AS95" s="53">
        <f t="shared" si="15"/>
        <v>0</v>
      </c>
      <c r="AT95" s="53">
        <f t="shared" si="15"/>
        <v>0</v>
      </c>
      <c r="AU95" s="53">
        <f t="shared" si="15"/>
        <v>0</v>
      </c>
      <c r="AV95" s="53">
        <f t="shared" si="16"/>
        <v>1</v>
      </c>
      <c r="AW95" s="53">
        <f t="shared" si="16"/>
        <v>1</v>
      </c>
      <c r="AX95" s="53">
        <f t="shared" si="16"/>
        <v>1</v>
      </c>
      <c r="AY95" s="53">
        <f t="shared" si="16"/>
        <v>1</v>
      </c>
      <c r="AZ95" s="53">
        <f t="shared" si="16"/>
        <v>1</v>
      </c>
      <c r="BA95" s="53">
        <f t="shared" si="16"/>
        <v>1</v>
      </c>
      <c r="BB95" s="53">
        <f t="shared" si="16"/>
        <v>1</v>
      </c>
      <c r="BC95" s="53">
        <f t="shared" si="16"/>
        <v>1</v>
      </c>
      <c r="BD95" s="170">
        <f t="shared" si="16"/>
        <v>1</v>
      </c>
      <c r="BE95" s="53">
        <f t="shared" si="16"/>
        <v>1</v>
      </c>
      <c r="BF95" s="53">
        <f t="shared" si="17"/>
        <v>1</v>
      </c>
      <c r="BG95" s="53">
        <f t="shared" si="17"/>
        <v>1</v>
      </c>
      <c r="BH95" s="53">
        <f t="shared" si="17"/>
        <v>0</v>
      </c>
      <c r="BI95" s="53">
        <f t="shared" si="17"/>
        <v>0</v>
      </c>
      <c r="BJ95" s="53">
        <f t="shared" si="17"/>
        <v>0</v>
      </c>
      <c r="BK95" s="53">
        <f t="shared" si="17"/>
        <v>0</v>
      </c>
      <c r="BL95" s="53">
        <f t="shared" si="17"/>
        <v>0</v>
      </c>
      <c r="BM95" s="53">
        <f t="shared" si="17"/>
        <v>0</v>
      </c>
      <c r="BN95" s="53">
        <f t="shared" si="17"/>
        <v>0</v>
      </c>
      <c r="BO95" s="53">
        <f t="shared" si="17"/>
        <v>0</v>
      </c>
      <c r="BP95" s="53">
        <f t="shared" si="18"/>
        <v>0</v>
      </c>
      <c r="BQ95" s="53">
        <f t="shared" si="18"/>
        <v>0</v>
      </c>
      <c r="BR95" s="53">
        <f t="shared" si="18"/>
        <v>0</v>
      </c>
      <c r="BS95" s="53">
        <f t="shared" si="18"/>
        <v>0</v>
      </c>
      <c r="BT95" s="53">
        <f t="shared" si="18"/>
        <v>0</v>
      </c>
      <c r="BU95" s="53">
        <f t="shared" si="18"/>
        <v>0</v>
      </c>
      <c r="BV95" s="53">
        <f t="shared" si="18"/>
        <v>0</v>
      </c>
      <c r="BW95" s="53">
        <f t="shared" si="18"/>
        <v>0</v>
      </c>
      <c r="BX95" s="53">
        <f t="shared" si="18"/>
        <v>0</v>
      </c>
      <c r="BY95" s="53">
        <f t="shared" si="18"/>
        <v>0</v>
      </c>
      <c r="BZ95" s="53">
        <f t="shared" si="18"/>
        <v>0</v>
      </c>
      <c r="CA95" s="53">
        <f t="shared" si="18"/>
        <v>0</v>
      </c>
    </row>
    <row r="96" spans="2:79" x14ac:dyDescent="0.35">
      <c r="B96" s="373">
        <v>36</v>
      </c>
      <c r="C96" s="374"/>
      <c r="D96" s="374"/>
      <c r="E96" s="374"/>
      <c r="F96" s="374"/>
      <c r="G96" s="375"/>
      <c r="H96" s="53">
        <f t="shared" si="12"/>
        <v>0</v>
      </c>
      <c r="I96" s="53">
        <f t="shared" si="12"/>
        <v>0</v>
      </c>
      <c r="J96" s="53">
        <f t="shared" si="12"/>
        <v>0</v>
      </c>
      <c r="K96" s="53">
        <f t="shared" si="12"/>
        <v>0</v>
      </c>
      <c r="L96" s="53">
        <f t="shared" si="12"/>
        <v>0</v>
      </c>
      <c r="M96" s="53">
        <f t="shared" si="12"/>
        <v>0</v>
      </c>
      <c r="N96" s="53">
        <f t="shared" si="12"/>
        <v>0</v>
      </c>
      <c r="O96" s="53">
        <f t="shared" si="12"/>
        <v>0</v>
      </c>
      <c r="P96" s="53">
        <f t="shared" si="12"/>
        <v>0</v>
      </c>
      <c r="Q96" s="53">
        <f t="shared" si="12"/>
        <v>0</v>
      </c>
      <c r="R96" s="53">
        <f t="shared" si="13"/>
        <v>0</v>
      </c>
      <c r="S96" s="53">
        <f t="shared" si="13"/>
        <v>0</v>
      </c>
      <c r="T96" s="53">
        <f t="shared" si="13"/>
        <v>0</v>
      </c>
      <c r="U96" s="53">
        <f t="shared" si="13"/>
        <v>0</v>
      </c>
      <c r="V96" s="53">
        <f t="shared" si="13"/>
        <v>0</v>
      </c>
      <c r="W96" s="53">
        <f t="shared" si="13"/>
        <v>0</v>
      </c>
      <c r="X96" s="53">
        <f t="shared" si="13"/>
        <v>0</v>
      </c>
      <c r="Y96" s="53">
        <f t="shared" si="13"/>
        <v>0</v>
      </c>
      <c r="Z96" s="53">
        <f t="shared" si="13"/>
        <v>0</v>
      </c>
      <c r="AA96" s="53">
        <f t="shared" si="13"/>
        <v>0</v>
      </c>
      <c r="AB96" s="53">
        <f t="shared" si="14"/>
        <v>0</v>
      </c>
      <c r="AC96" s="53">
        <f t="shared" si="14"/>
        <v>0</v>
      </c>
      <c r="AD96" s="53">
        <f t="shared" si="14"/>
        <v>0</v>
      </c>
      <c r="AE96" s="53">
        <f t="shared" si="14"/>
        <v>0</v>
      </c>
      <c r="AF96" s="53">
        <f t="shared" si="14"/>
        <v>0</v>
      </c>
      <c r="AG96" s="53">
        <f t="shared" si="14"/>
        <v>0</v>
      </c>
      <c r="AH96" s="53">
        <f t="shared" si="14"/>
        <v>0</v>
      </c>
      <c r="AI96" s="53">
        <f t="shared" si="14"/>
        <v>0</v>
      </c>
      <c r="AJ96" s="53">
        <f t="shared" si="14"/>
        <v>0</v>
      </c>
      <c r="AK96" s="53">
        <f t="shared" si="14"/>
        <v>0</v>
      </c>
      <c r="AL96" s="53">
        <f t="shared" si="15"/>
        <v>0</v>
      </c>
      <c r="AM96" s="53">
        <f t="shared" si="15"/>
        <v>0</v>
      </c>
      <c r="AN96" s="53">
        <f t="shared" si="15"/>
        <v>0</v>
      </c>
      <c r="AO96" s="53">
        <f t="shared" si="15"/>
        <v>0</v>
      </c>
      <c r="AP96" s="53">
        <f t="shared" si="15"/>
        <v>0</v>
      </c>
      <c r="AQ96" s="53">
        <f t="shared" si="15"/>
        <v>0</v>
      </c>
      <c r="AR96" s="53">
        <f t="shared" si="15"/>
        <v>0</v>
      </c>
      <c r="AS96" s="53">
        <f t="shared" si="15"/>
        <v>0</v>
      </c>
      <c r="AT96" s="53">
        <f t="shared" si="15"/>
        <v>0</v>
      </c>
      <c r="AU96" s="53">
        <f t="shared" si="15"/>
        <v>0</v>
      </c>
      <c r="AV96" s="53">
        <f t="shared" si="16"/>
        <v>0</v>
      </c>
      <c r="AW96" s="53">
        <f t="shared" si="16"/>
        <v>0</v>
      </c>
      <c r="AX96" s="53">
        <f t="shared" si="16"/>
        <v>0</v>
      </c>
      <c r="AY96" s="53">
        <f t="shared" si="16"/>
        <v>0</v>
      </c>
      <c r="AZ96" s="53">
        <f t="shared" si="16"/>
        <v>0</v>
      </c>
      <c r="BA96" s="53">
        <f t="shared" si="16"/>
        <v>0</v>
      </c>
      <c r="BB96" s="53">
        <f t="shared" si="16"/>
        <v>0</v>
      </c>
      <c r="BC96" s="53">
        <f t="shared" si="16"/>
        <v>0</v>
      </c>
      <c r="BD96" s="170">
        <f t="shared" si="16"/>
        <v>0</v>
      </c>
      <c r="BE96" s="53">
        <f t="shared" si="16"/>
        <v>0</v>
      </c>
      <c r="BF96" s="53">
        <f t="shared" si="17"/>
        <v>0</v>
      </c>
      <c r="BG96" s="53">
        <f t="shared" si="17"/>
        <v>0</v>
      </c>
      <c r="BH96" s="53">
        <f t="shared" si="17"/>
        <v>0</v>
      </c>
      <c r="BI96" s="53">
        <f t="shared" si="17"/>
        <v>0</v>
      </c>
      <c r="BJ96" s="53">
        <f t="shared" si="17"/>
        <v>0</v>
      </c>
      <c r="BK96" s="53">
        <f t="shared" si="17"/>
        <v>0</v>
      </c>
      <c r="BL96" s="53">
        <f t="shared" si="17"/>
        <v>0</v>
      </c>
      <c r="BM96" s="53">
        <f t="shared" si="17"/>
        <v>0</v>
      </c>
      <c r="BN96" s="53">
        <f t="shared" si="17"/>
        <v>0</v>
      </c>
      <c r="BO96" s="53">
        <f t="shared" si="17"/>
        <v>0</v>
      </c>
      <c r="BP96" s="53">
        <f t="shared" si="18"/>
        <v>0</v>
      </c>
      <c r="BQ96" s="53">
        <f t="shared" si="18"/>
        <v>0</v>
      </c>
      <c r="BR96" s="53">
        <f t="shared" si="18"/>
        <v>0</v>
      </c>
      <c r="BS96" s="53">
        <f t="shared" si="18"/>
        <v>0</v>
      </c>
      <c r="BT96" s="53">
        <f t="shared" si="18"/>
        <v>0</v>
      </c>
      <c r="BU96" s="53">
        <f t="shared" si="18"/>
        <v>0</v>
      </c>
      <c r="BV96" s="53">
        <f t="shared" si="18"/>
        <v>0</v>
      </c>
      <c r="BW96" s="53">
        <f t="shared" si="18"/>
        <v>0</v>
      </c>
      <c r="BX96" s="53">
        <f t="shared" si="18"/>
        <v>0</v>
      </c>
      <c r="BY96" s="53">
        <f t="shared" si="18"/>
        <v>0</v>
      </c>
      <c r="BZ96" s="53">
        <f t="shared" si="18"/>
        <v>0</v>
      </c>
      <c r="CA96" s="53">
        <f t="shared" si="18"/>
        <v>0</v>
      </c>
    </row>
    <row r="97" spans="2:79" x14ac:dyDescent="0.35">
      <c r="B97" s="376" t="s">
        <v>26</v>
      </c>
      <c r="C97" s="377"/>
      <c r="D97" s="377"/>
      <c r="E97" s="377"/>
      <c r="F97" s="377"/>
      <c r="G97" s="378"/>
      <c r="H97" s="53">
        <f t="shared" si="12"/>
        <v>0</v>
      </c>
      <c r="I97" s="53">
        <f t="shared" si="12"/>
        <v>0</v>
      </c>
      <c r="J97" s="53">
        <f t="shared" si="12"/>
        <v>0</v>
      </c>
      <c r="K97" s="53">
        <f t="shared" si="12"/>
        <v>0</v>
      </c>
      <c r="L97" s="53">
        <f t="shared" si="12"/>
        <v>0</v>
      </c>
      <c r="M97" s="53">
        <f t="shared" si="12"/>
        <v>0</v>
      </c>
      <c r="N97" s="53">
        <f t="shared" si="12"/>
        <v>5</v>
      </c>
      <c r="O97" s="53">
        <f t="shared" si="12"/>
        <v>5</v>
      </c>
      <c r="P97" s="53">
        <f t="shared" si="12"/>
        <v>5</v>
      </c>
      <c r="Q97" s="53">
        <f t="shared" si="12"/>
        <v>5</v>
      </c>
      <c r="R97" s="53">
        <f t="shared" si="13"/>
        <v>5</v>
      </c>
      <c r="S97" s="53">
        <f t="shared" si="13"/>
        <v>5</v>
      </c>
      <c r="T97" s="53">
        <f t="shared" si="13"/>
        <v>8</v>
      </c>
      <c r="U97" s="53">
        <f t="shared" si="13"/>
        <v>8</v>
      </c>
      <c r="V97" s="53">
        <f t="shared" si="13"/>
        <v>8</v>
      </c>
      <c r="W97" s="53">
        <f t="shared" si="13"/>
        <v>15</v>
      </c>
      <c r="X97" s="53">
        <f t="shared" si="13"/>
        <v>14</v>
      </c>
      <c r="Y97" s="53">
        <f t="shared" si="13"/>
        <v>14</v>
      </c>
      <c r="Z97" s="53">
        <f t="shared" si="13"/>
        <v>14</v>
      </c>
      <c r="AA97" s="53">
        <f t="shared" si="13"/>
        <v>19</v>
      </c>
      <c r="AB97" s="53">
        <f t="shared" si="14"/>
        <v>13</v>
      </c>
      <c r="AC97" s="53">
        <f t="shared" si="14"/>
        <v>13</v>
      </c>
      <c r="AD97" s="53">
        <f t="shared" si="14"/>
        <v>13</v>
      </c>
      <c r="AE97" s="53">
        <f t="shared" si="14"/>
        <v>18</v>
      </c>
      <c r="AF97" s="53">
        <f t="shared" si="14"/>
        <v>21</v>
      </c>
      <c r="AG97" s="53">
        <f t="shared" si="14"/>
        <v>21</v>
      </c>
      <c r="AH97" s="53">
        <f t="shared" si="14"/>
        <v>17</v>
      </c>
      <c r="AI97" s="53">
        <f t="shared" si="14"/>
        <v>20</v>
      </c>
      <c r="AJ97" s="53">
        <f t="shared" si="14"/>
        <v>19</v>
      </c>
      <c r="AK97" s="53">
        <f t="shared" si="14"/>
        <v>19</v>
      </c>
      <c r="AL97" s="53">
        <f t="shared" si="15"/>
        <v>19</v>
      </c>
      <c r="AM97" s="53">
        <f t="shared" si="15"/>
        <v>26</v>
      </c>
      <c r="AN97" s="53">
        <f t="shared" si="15"/>
        <v>21</v>
      </c>
      <c r="AO97" s="53">
        <f t="shared" si="15"/>
        <v>25</v>
      </c>
      <c r="AP97" s="53">
        <f t="shared" si="15"/>
        <v>25</v>
      </c>
      <c r="AQ97" s="53">
        <f t="shared" si="15"/>
        <v>21</v>
      </c>
      <c r="AR97" s="53">
        <f t="shared" si="15"/>
        <v>11</v>
      </c>
      <c r="AS97" s="53">
        <f t="shared" si="15"/>
        <v>12</v>
      </c>
      <c r="AT97" s="53">
        <f t="shared" si="15"/>
        <v>12</v>
      </c>
      <c r="AU97" s="53">
        <f t="shared" si="15"/>
        <v>27</v>
      </c>
      <c r="AV97" s="53">
        <f t="shared" si="16"/>
        <v>6</v>
      </c>
      <c r="AW97" s="53">
        <f t="shared" si="16"/>
        <v>12</v>
      </c>
      <c r="AX97" s="53">
        <f t="shared" si="16"/>
        <v>12</v>
      </c>
      <c r="AY97" s="53">
        <f t="shared" si="16"/>
        <v>14</v>
      </c>
      <c r="AZ97" s="53">
        <f t="shared" si="16"/>
        <v>8</v>
      </c>
      <c r="BA97" s="53">
        <f t="shared" si="16"/>
        <v>8</v>
      </c>
      <c r="BB97" s="53">
        <f t="shared" si="16"/>
        <v>8</v>
      </c>
      <c r="BC97" s="53">
        <f t="shared" si="16"/>
        <v>8</v>
      </c>
      <c r="BD97" s="170">
        <f t="shared" si="16"/>
        <v>8</v>
      </c>
      <c r="BE97" s="53">
        <f t="shared" si="16"/>
        <v>8</v>
      </c>
      <c r="BF97" s="53">
        <f t="shared" si="17"/>
        <v>8</v>
      </c>
      <c r="BG97" s="53">
        <f t="shared" si="17"/>
        <v>8</v>
      </c>
      <c r="BH97" s="53">
        <f t="shared" si="17"/>
        <v>0</v>
      </c>
      <c r="BI97" s="53">
        <f t="shared" si="17"/>
        <v>0</v>
      </c>
      <c r="BJ97" s="53">
        <f t="shared" si="17"/>
        <v>0</v>
      </c>
      <c r="BK97" s="53">
        <f t="shared" si="17"/>
        <v>11</v>
      </c>
      <c r="BL97" s="53">
        <f t="shared" si="17"/>
        <v>11</v>
      </c>
      <c r="BM97" s="53">
        <f t="shared" si="17"/>
        <v>11</v>
      </c>
      <c r="BN97" s="53">
        <f t="shared" si="17"/>
        <v>11</v>
      </c>
      <c r="BO97" s="53">
        <f t="shared" si="17"/>
        <v>0</v>
      </c>
      <c r="BP97" s="53">
        <f t="shared" si="18"/>
        <v>0</v>
      </c>
      <c r="BQ97" s="53">
        <f t="shared" si="18"/>
        <v>0</v>
      </c>
      <c r="BR97" s="53">
        <f t="shared" si="18"/>
        <v>0</v>
      </c>
      <c r="BS97" s="53">
        <f t="shared" si="18"/>
        <v>0</v>
      </c>
      <c r="BT97" s="53">
        <f t="shared" si="18"/>
        <v>0</v>
      </c>
      <c r="BU97" s="53">
        <f t="shared" si="18"/>
        <v>0</v>
      </c>
      <c r="BV97" s="53">
        <f t="shared" si="18"/>
        <v>0</v>
      </c>
      <c r="BW97" s="53">
        <f t="shared" si="18"/>
        <v>0</v>
      </c>
      <c r="BX97" s="53">
        <f t="shared" si="18"/>
        <v>0</v>
      </c>
      <c r="BY97" s="53">
        <f t="shared" si="18"/>
        <v>0</v>
      </c>
      <c r="BZ97" s="53">
        <f t="shared" si="18"/>
        <v>0</v>
      </c>
      <c r="CA97" s="53">
        <f t="shared" si="18"/>
        <v>0</v>
      </c>
    </row>
    <row r="98" spans="2:79" x14ac:dyDescent="0.35">
      <c r="B98" s="379" t="s">
        <v>27</v>
      </c>
      <c r="C98" s="380"/>
      <c r="D98" s="380"/>
      <c r="E98" s="380"/>
      <c r="F98" s="380"/>
      <c r="G98" s="381"/>
      <c r="H98" s="53">
        <f t="shared" si="12"/>
        <v>0</v>
      </c>
      <c r="I98" s="53">
        <f t="shared" si="12"/>
        <v>0</v>
      </c>
      <c r="J98" s="53">
        <f t="shared" si="12"/>
        <v>0</v>
      </c>
      <c r="K98" s="53">
        <f t="shared" si="12"/>
        <v>0</v>
      </c>
      <c r="L98" s="53">
        <f t="shared" si="12"/>
        <v>0</v>
      </c>
      <c r="M98" s="53">
        <f t="shared" si="12"/>
        <v>0</v>
      </c>
      <c r="N98" s="53">
        <f t="shared" si="12"/>
        <v>0</v>
      </c>
      <c r="O98" s="53">
        <f t="shared" si="12"/>
        <v>0</v>
      </c>
      <c r="P98" s="53">
        <f t="shared" si="12"/>
        <v>0</v>
      </c>
      <c r="Q98" s="53">
        <f t="shared" si="12"/>
        <v>0</v>
      </c>
      <c r="R98" s="53">
        <f t="shared" si="13"/>
        <v>0</v>
      </c>
      <c r="S98" s="53">
        <f t="shared" si="13"/>
        <v>0</v>
      </c>
      <c r="T98" s="53">
        <f t="shared" si="13"/>
        <v>0</v>
      </c>
      <c r="U98" s="53">
        <f t="shared" si="13"/>
        <v>0</v>
      </c>
      <c r="V98" s="53">
        <f t="shared" si="13"/>
        <v>0</v>
      </c>
      <c r="W98" s="53">
        <f t="shared" si="13"/>
        <v>0</v>
      </c>
      <c r="X98" s="53">
        <f t="shared" si="13"/>
        <v>0</v>
      </c>
      <c r="Y98" s="53">
        <f t="shared" si="13"/>
        <v>0</v>
      </c>
      <c r="Z98" s="53">
        <f t="shared" si="13"/>
        <v>0</v>
      </c>
      <c r="AA98" s="53">
        <f t="shared" si="13"/>
        <v>0</v>
      </c>
      <c r="AB98" s="53">
        <f t="shared" si="14"/>
        <v>0</v>
      </c>
      <c r="AC98" s="53">
        <f t="shared" si="14"/>
        <v>0</v>
      </c>
      <c r="AD98" s="53">
        <f t="shared" si="14"/>
        <v>0</v>
      </c>
      <c r="AE98" s="53">
        <f t="shared" si="14"/>
        <v>0</v>
      </c>
      <c r="AF98" s="53">
        <f t="shared" si="14"/>
        <v>0</v>
      </c>
      <c r="AG98" s="53">
        <f t="shared" si="14"/>
        <v>0</v>
      </c>
      <c r="AH98" s="53">
        <f t="shared" si="14"/>
        <v>0</v>
      </c>
      <c r="AI98" s="53">
        <f t="shared" si="14"/>
        <v>0</v>
      </c>
      <c r="AJ98" s="53">
        <f t="shared" si="14"/>
        <v>0</v>
      </c>
      <c r="AK98" s="53">
        <f t="shared" si="14"/>
        <v>0</v>
      </c>
      <c r="AL98" s="53">
        <f t="shared" si="15"/>
        <v>0</v>
      </c>
      <c r="AM98" s="53">
        <f t="shared" si="15"/>
        <v>0</v>
      </c>
      <c r="AN98" s="53">
        <f t="shared" si="15"/>
        <v>0</v>
      </c>
      <c r="AO98" s="53">
        <f t="shared" si="15"/>
        <v>0</v>
      </c>
      <c r="AP98" s="53">
        <f t="shared" si="15"/>
        <v>0</v>
      </c>
      <c r="AQ98" s="53">
        <f t="shared" si="15"/>
        <v>0</v>
      </c>
      <c r="AR98" s="53">
        <f t="shared" si="15"/>
        <v>0</v>
      </c>
      <c r="AS98" s="53">
        <f t="shared" si="15"/>
        <v>0</v>
      </c>
      <c r="AT98" s="53">
        <f t="shared" si="15"/>
        <v>0</v>
      </c>
      <c r="AU98" s="53">
        <f t="shared" si="15"/>
        <v>0</v>
      </c>
      <c r="AV98" s="53">
        <f t="shared" si="16"/>
        <v>0</v>
      </c>
      <c r="AW98" s="53">
        <f t="shared" si="16"/>
        <v>0</v>
      </c>
      <c r="AX98" s="53">
        <f t="shared" si="16"/>
        <v>0</v>
      </c>
      <c r="AY98" s="53">
        <f t="shared" si="16"/>
        <v>0</v>
      </c>
      <c r="AZ98" s="53">
        <f t="shared" si="16"/>
        <v>0</v>
      </c>
      <c r="BA98" s="53">
        <f t="shared" si="16"/>
        <v>0</v>
      </c>
      <c r="BB98" s="53">
        <f t="shared" si="16"/>
        <v>0</v>
      </c>
      <c r="BC98" s="53">
        <f t="shared" si="16"/>
        <v>0</v>
      </c>
      <c r="BD98" s="170">
        <f t="shared" si="16"/>
        <v>0</v>
      </c>
      <c r="BE98" s="53">
        <f t="shared" si="16"/>
        <v>0</v>
      </c>
      <c r="BF98" s="53">
        <f t="shared" si="17"/>
        <v>0</v>
      </c>
      <c r="BG98" s="53">
        <f t="shared" si="17"/>
        <v>0</v>
      </c>
      <c r="BH98" s="53">
        <f t="shared" si="17"/>
        <v>0</v>
      </c>
      <c r="BI98" s="53">
        <f t="shared" si="17"/>
        <v>0</v>
      </c>
      <c r="BJ98" s="53">
        <f t="shared" si="17"/>
        <v>0</v>
      </c>
      <c r="BK98" s="53">
        <f t="shared" si="17"/>
        <v>0</v>
      </c>
      <c r="BL98" s="53">
        <f t="shared" si="17"/>
        <v>0</v>
      </c>
      <c r="BM98" s="53">
        <f t="shared" si="17"/>
        <v>0</v>
      </c>
      <c r="BN98" s="53">
        <f t="shared" si="17"/>
        <v>0</v>
      </c>
      <c r="BO98" s="53">
        <f t="shared" si="17"/>
        <v>0</v>
      </c>
      <c r="BP98" s="53">
        <f t="shared" si="18"/>
        <v>0</v>
      </c>
      <c r="BQ98" s="53">
        <f t="shared" si="18"/>
        <v>0</v>
      </c>
      <c r="BR98" s="53">
        <f t="shared" si="18"/>
        <v>0</v>
      </c>
      <c r="BS98" s="53">
        <f t="shared" si="18"/>
        <v>0</v>
      </c>
      <c r="BT98" s="53">
        <f t="shared" si="18"/>
        <v>0</v>
      </c>
      <c r="BU98" s="53">
        <f t="shared" si="18"/>
        <v>0</v>
      </c>
      <c r="BV98" s="53">
        <f t="shared" si="18"/>
        <v>0</v>
      </c>
      <c r="BW98" s="53">
        <f t="shared" si="18"/>
        <v>0</v>
      </c>
      <c r="BX98" s="53">
        <f t="shared" si="18"/>
        <v>0</v>
      </c>
      <c r="BY98" s="53">
        <f t="shared" si="18"/>
        <v>0</v>
      </c>
      <c r="BZ98" s="53">
        <f t="shared" si="18"/>
        <v>0</v>
      </c>
      <c r="CA98" s="53">
        <f t="shared" si="18"/>
        <v>0</v>
      </c>
    </row>
    <row r="100" spans="2:79" x14ac:dyDescent="0.35">
      <c r="E100" s="326"/>
      <c r="F100" s="326"/>
    </row>
    <row r="101" spans="2:79" x14ac:dyDescent="0.35">
      <c r="E101" s="326"/>
      <c r="F101" s="326"/>
    </row>
    <row r="102" spans="2:79" x14ac:dyDescent="0.35">
      <c r="E102" s="326"/>
      <c r="F102" s="326"/>
    </row>
    <row r="103" spans="2:79" x14ac:dyDescent="0.35">
      <c r="E103" s="326"/>
      <c r="F103" s="326"/>
    </row>
    <row r="104" spans="2:79" x14ac:dyDescent="0.35">
      <c r="E104" s="326"/>
      <c r="F104" s="326"/>
    </row>
    <row r="105" spans="2:79" x14ac:dyDescent="0.35">
      <c r="E105" s="326"/>
      <c r="F105" s="326"/>
    </row>
    <row r="106" spans="2:79" x14ac:dyDescent="0.35">
      <c r="E106" s="326"/>
      <c r="F106" s="326"/>
    </row>
    <row r="107" spans="2:79" x14ac:dyDescent="0.35">
      <c r="E107" s="326"/>
      <c r="F107" s="326"/>
    </row>
    <row r="108" spans="2:79" x14ac:dyDescent="0.35">
      <c r="E108" s="326"/>
      <c r="F108" s="326"/>
    </row>
    <row r="109" spans="2:79" x14ac:dyDescent="0.35">
      <c r="E109" s="326"/>
      <c r="F109" s="326"/>
    </row>
  </sheetData>
  <mergeCells count="347">
    <mergeCell ref="CZ2:DB2"/>
    <mergeCell ref="DC2:DG2"/>
    <mergeCell ref="CF3:CM3"/>
    <mergeCell ref="CZ3:DB3"/>
    <mergeCell ref="DC3:DG3"/>
    <mergeCell ref="AR4:AU4"/>
    <mergeCell ref="AV4:AY4"/>
    <mergeCell ref="BX4:CA4"/>
    <mergeCell ref="CB4:CE4"/>
    <mergeCell ref="CF4:CI4"/>
    <mergeCell ref="CJ4:CM4"/>
    <mergeCell ref="CJ5:CM5"/>
    <mergeCell ref="AZ4:BC4"/>
    <mergeCell ref="BD4:BG4"/>
    <mergeCell ref="B1:F3"/>
    <mergeCell ref="G1:H1"/>
    <mergeCell ref="J1:K1"/>
    <mergeCell ref="M1:N1"/>
    <mergeCell ref="P1:Q1"/>
    <mergeCell ref="G2:H2"/>
    <mergeCell ref="J2:N2"/>
    <mergeCell ref="P2:S2"/>
    <mergeCell ref="AB4:AE4"/>
    <mergeCell ref="E4:F4"/>
    <mergeCell ref="H4:K4"/>
    <mergeCell ref="L4:O4"/>
    <mergeCell ref="P4:S4"/>
    <mergeCell ref="T4:W4"/>
    <mergeCell ref="X4:AA4"/>
    <mergeCell ref="AA2:AQ2"/>
    <mergeCell ref="AF4:AI4"/>
    <mergeCell ref="AJ4:AM4"/>
    <mergeCell ref="AN4:AQ4"/>
    <mergeCell ref="AV2:BB2"/>
    <mergeCell ref="BD2:BJ2"/>
    <mergeCell ref="CF10:CI10"/>
    <mergeCell ref="CJ10:CM10"/>
    <mergeCell ref="CN10:CS10"/>
    <mergeCell ref="CF11:CI11"/>
    <mergeCell ref="CJ11:CM11"/>
    <mergeCell ref="CN11:CS11"/>
    <mergeCell ref="BH4:BK4"/>
    <mergeCell ref="BL4:BO4"/>
    <mergeCell ref="BP4:BS4"/>
    <mergeCell ref="BT4:BW4"/>
    <mergeCell ref="CF8:CI8"/>
    <mergeCell ref="CJ8:CM8"/>
    <mergeCell ref="CN8:CS8"/>
    <mergeCell ref="CF9:CI9"/>
    <mergeCell ref="CJ9:CM9"/>
    <mergeCell ref="CN9:CS9"/>
    <mergeCell ref="CN5:CS5"/>
    <mergeCell ref="CF6:CI6"/>
    <mergeCell ref="CJ6:CM6"/>
    <mergeCell ref="CN6:CS6"/>
    <mergeCell ref="CF7:CI7"/>
    <mergeCell ref="CJ7:CM7"/>
    <mergeCell ref="CN7:CS7"/>
    <mergeCell ref="CF5:CI5"/>
    <mergeCell ref="CF14:CI14"/>
    <mergeCell ref="CJ14:CM14"/>
    <mergeCell ref="CN14:CS14"/>
    <mergeCell ref="CF15:CI15"/>
    <mergeCell ref="CJ15:CM15"/>
    <mergeCell ref="CN15:CS15"/>
    <mergeCell ref="CF12:CI12"/>
    <mergeCell ref="CJ12:CM12"/>
    <mergeCell ref="CN12:CS12"/>
    <mergeCell ref="CF13:CI13"/>
    <mergeCell ref="CJ13:CM13"/>
    <mergeCell ref="CN13:CS13"/>
    <mergeCell ref="CF18:CI18"/>
    <mergeCell ref="CJ18:CM18"/>
    <mergeCell ref="CN18:CS18"/>
    <mergeCell ref="CF19:CI19"/>
    <mergeCell ref="CJ19:CM19"/>
    <mergeCell ref="CN19:CS19"/>
    <mergeCell ref="CF16:CI16"/>
    <mergeCell ref="CJ16:CM16"/>
    <mergeCell ref="CN16:CS16"/>
    <mergeCell ref="CF17:CI17"/>
    <mergeCell ref="CJ17:CM17"/>
    <mergeCell ref="CN17:CS17"/>
    <mergeCell ref="CF22:CI22"/>
    <mergeCell ref="CJ22:CM22"/>
    <mergeCell ref="CN22:CS22"/>
    <mergeCell ref="CF23:CI23"/>
    <mergeCell ref="CJ23:CM23"/>
    <mergeCell ref="CN23:CS23"/>
    <mergeCell ref="CF20:CI20"/>
    <mergeCell ref="CJ20:CM20"/>
    <mergeCell ref="CN20:CS20"/>
    <mergeCell ref="CF21:CI21"/>
    <mergeCell ref="CJ21:CM21"/>
    <mergeCell ref="CN21:CS21"/>
    <mergeCell ref="CF26:CI26"/>
    <mergeCell ref="CJ26:CM26"/>
    <mergeCell ref="CN26:CS26"/>
    <mergeCell ref="CF27:CI27"/>
    <mergeCell ref="CJ27:CM27"/>
    <mergeCell ref="CN27:CS27"/>
    <mergeCell ref="CF24:CI24"/>
    <mergeCell ref="CJ24:CM24"/>
    <mergeCell ref="CN24:CS24"/>
    <mergeCell ref="CF25:CI25"/>
    <mergeCell ref="CJ25:CM25"/>
    <mergeCell ref="CN25:CS25"/>
    <mergeCell ref="CF30:CI30"/>
    <mergeCell ref="CJ30:CM30"/>
    <mergeCell ref="CN30:CS30"/>
    <mergeCell ref="CF31:CI31"/>
    <mergeCell ref="CJ31:CM31"/>
    <mergeCell ref="CN31:CS31"/>
    <mergeCell ref="CF28:CI28"/>
    <mergeCell ref="CJ28:CM28"/>
    <mergeCell ref="CN28:CS28"/>
    <mergeCell ref="CF29:CI29"/>
    <mergeCell ref="CJ29:CM29"/>
    <mergeCell ref="CN29:CS29"/>
    <mergeCell ref="CF34:CI34"/>
    <mergeCell ref="CJ34:CM34"/>
    <mergeCell ref="CN34:CS34"/>
    <mergeCell ref="CF35:CI35"/>
    <mergeCell ref="CJ35:CM35"/>
    <mergeCell ref="CN35:CS35"/>
    <mergeCell ref="CF32:CI32"/>
    <mergeCell ref="CJ32:CM32"/>
    <mergeCell ref="CN32:CS32"/>
    <mergeCell ref="CF33:CI33"/>
    <mergeCell ref="CJ33:CM33"/>
    <mergeCell ref="CN33:CS33"/>
    <mergeCell ref="CF38:CI38"/>
    <mergeCell ref="CJ38:CM38"/>
    <mergeCell ref="CN38:CS38"/>
    <mergeCell ref="CF39:CI39"/>
    <mergeCell ref="CJ39:CM39"/>
    <mergeCell ref="CN39:CS39"/>
    <mergeCell ref="CF36:CI36"/>
    <mergeCell ref="CJ36:CM36"/>
    <mergeCell ref="CN36:CS36"/>
    <mergeCell ref="CF37:CI37"/>
    <mergeCell ref="CJ37:CM37"/>
    <mergeCell ref="CN37:CS37"/>
    <mergeCell ref="CF42:CI42"/>
    <mergeCell ref="CJ42:CM42"/>
    <mergeCell ref="CN42:CS42"/>
    <mergeCell ref="CF43:CI43"/>
    <mergeCell ref="CJ43:CM43"/>
    <mergeCell ref="CN43:CS43"/>
    <mergeCell ref="CF40:CI40"/>
    <mergeCell ref="CJ40:CM40"/>
    <mergeCell ref="CN40:CS40"/>
    <mergeCell ref="CF41:CI41"/>
    <mergeCell ref="CJ41:CM41"/>
    <mergeCell ref="CN41:CS41"/>
    <mergeCell ref="CF46:CI46"/>
    <mergeCell ref="CJ46:CM46"/>
    <mergeCell ref="CN46:CS46"/>
    <mergeCell ref="CF47:CI47"/>
    <mergeCell ref="CJ47:CM47"/>
    <mergeCell ref="CN47:CS47"/>
    <mergeCell ref="CF44:CI44"/>
    <mergeCell ref="CJ44:CM44"/>
    <mergeCell ref="CN44:CS44"/>
    <mergeCell ref="CF45:CI45"/>
    <mergeCell ref="CJ45:CM45"/>
    <mergeCell ref="CN45:CS45"/>
    <mergeCell ref="CF50:CI50"/>
    <mergeCell ref="CJ50:CM50"/>
    <mergeCell ref="CN50:CS50"/>
    <mergeCell ref="CF51:CI51"/>
    <mergeCell ref="CJ51:CM51"/>
    <mergeCell ref="CN51:CS51"/>
    <mergeCell ref="CF48:CI48"/>
    <mergeCell ref="CJ48:CM48"/>
    <mergeCell ref="CN48:CS48"/>
    <mergeCell ref="CF49:CI49"/>
    <mergeCell ref="CJ49:CM49"/>
    <mergeCell ref="CN49:CS49"/>
    <mergeCell ref="CF55:CI55"/>
    <mergeCell ref="CJ55:CM55"/>
    <mergeCell ref="CN55:CS55"/>
    <mergeCell ref="CF52:CI52"/>
    <mergeCell ref="CJ52:CM52"/>
    <mergeCell ref="CN52:CS52"/>
    <mergeCell ref="CF53:CI53"/>
    <mergeCell ref="CJ53:CM53"/>
    <mergeCell ref="CN53:CS53"/>
    <mergeCell ref="CN54:CS54"/>
    <mergeCell ref="CJ54:CM54"/>
    <mergeCell ref="CF54:CI54"/>
    <mergeCell ref="CN61:CS61"/>
    <mergeCell ref="BT62:BW62"/>
    <mergeCell ref="BX62:CA62"/>
    <mergeCell ref="AV62:AY62"/>
    <mergeCell ref="AZ62:BC62"/>
    <mergeCell ref="BD62:BG62"/>
    <mergeCell ref="BH62:BK62"/>
    <mergeCell ref="BL62:BO62"/>
    <mergeCell ref="CF56:CI56"/>
    <mergeCell ref="CJ56:CM56"/>
    <mergeCell ref="CN56:CS56"/>
    <mergeCell ref="CF57:CI57"/>
    <mergeCell ref="CJ57:CM57"/>
    <mergeCell ref="CN57:CS57"/>
    <mergeCell ref="E62:F62"/>
    <mergeCell ref="H62:K62"/>
    <mergeCell ref="L62:O62"/>
    <mergeCell ref="P62:S62"/>
    <mergeCell ref="T62:W62"/>
    <mergeCell ref="CF63:CI63"/>
    <mergeCell ref="CJ63:CM63"/>
    <mergeCell ref="CN63:CS63"/>
    <mergeCell ref="CF58:CI58"/>
    <mergeCell ref="CJ58:CM58"/>
    <mergeCell ref="CN58:CS58"/>
    <mergeCell ref="CF59:CI59"/>
    <mergeCell ref="CJ59:CM59"/>
    <mergeCell ref="CN59:CS59"/>
    <mergeCell ref="X62:AA62"/>
    <mergeCell ref="AB62:AE62"/>
    <mergeCell ref="AF62:AI62"/>
    <mergeCell ref="AJ62:AM62"/>
    <mergeCell ref="AN62:AQ62"/>
    <mergeCell ref="AR62:AU62"/>
    <mergeCell ref="CF60:CI60"/>
    <mergeCell ref="CJ60:CM60"/>
    <mergeCell ref="CN60:CS60"/>
    <mergeCell ref="CF61:CM61"/>
    <mergeCell ref="CF64:CI64"/>
    <mergeCell ref="CJ64:CM64"/>
    <mergeCell ref="CN64:CS64"/>
    <mergeCell ref="CB62:CE62"/>
    <mergeCell ref="CF62:CI62"/>
    <mergeCell ref="CJ62:CM62"/>
    <mergeCell ref="CN62:CS62"/>
    <mergeCell ref="BD69:BF69"/>
    <mergeCell ref="BG69:BI69"/>
    <mergeCell ref="BJ69:BL69"/>
    <mergeCell ref="CF65:CI65"/>
    <mergeCell ref="CJ65:CM65"/>
    <mergeCell ref="CN65:CS65"/>
    <mergeCell ref="CF66:CI66"/>
    <mergeCell ref="CJ66:CM66"/>
    <mergeCell ref="CN66:CS66"/>
    <mergeCell ref="BP62:BS62"/>
    <mergeCell ref="BJ70:BL70"/>
    <mergeCell ref="I71:AE71"/>
    <mergeCell ref="AG71:AL71"/>
    <mergeCell ref="AM71:AW71"/>
    <mergeCell ref="AX71:BC71"/>
    <mergeCell ref="BD71:BF71"/>
    <mergeCell ref="BG71:BI71"/>
    <mergeCell ref="BJ71:BL71"/>
    <mergeCell ref="I70:AE70"/>
    <mergeCell ref="AG70:AL70"/>
    <mergeCell ref="AM70:AW70"/>
    <mergeCell ref="AX70:BC70"/>
    <mergeCell ref="BD70:BF70"/>
    <mergeCell ref="BG70:BI70"/>
    <mergeCell ref="BJ72:BL72"/>
    <mergeCell ref="I73:AE73"/>
    <mergeCell ref="AG73:AL73"/>
    <mergeCell ref="AM73:AW73"/>
    <mergeCell ref="AX73:BC73"/>
    <mergeCell ref="BD73:BF73"/>
    <mergeCell ref="BG73:BI73"/>
    <mergeCell ref="BJ73:BL73"/>
    <mergeCell ref="I72:AE72"/>
    <mergeCell ref="AG72:AL72"/>
    <mergeCell ref="AM72:AW72"/>
    <mergeCell ref="AX72:BC72"/>
    <mergeCell ref="BD72:BF72"/>
    <mergeCell ref="BG72:BI72"/>
    <mergeCell ref="AX75:BC75"/>
    <mergeCell ref="BD75:BF75"/>
    <mergeCell ref="BG75:BI75"/>
    <mergeCell ref="BJ75:BL75"/>
    <mergeCell ref="I74:AE74"/>
    <mergeCell ref="AG74:AL74"/>
    <mergeCell ref="AM74:AW74"/>
    <mergeCell ref="AX74:BC74"/>
    <mergeCell ref="BD74:BF74"/>
    <mergeCell ref="BG74:BI74"/>
    <mergeCell ref="BN77:BP77"/>
    <mergeCell ref="H79:K79"/>
    <mergeCell ref="L79:O79"/>
    <mergeCell ref="P79:S79"/>
    <mergeCell ref="T79:W79"/>
    <mergeCell ref="X79:AA79"/>
    <mergeCell ref="AB79:AE79"/>
    <mergeCell ref="AF79:AI79"/>
    <mergeCell ref="AJ79:AM79"/>
    <mergeCell ref="AN79:AQ79"/>
    <mergeCell ref="BP79:BS79"/>
    <mergeCell ref="I77:AE77"/>
    <mergeCell ref="AG77:AL77"/>
    <mergeCell ref="AM77:AW77"/>
    <mergeCell ref="AX77:BC77"/>
    <mergeCell ref="BD77:BF77"/>
    <mergeCell ref="BG77:BI77"/>
    <mergeCell ref="BJ77:BL77"/>
    <mergeCell ref="BT79:BW79"/>
    <mergeCell ref="BX79:CA79"/>
    <mergeCell ref="B80:G80"/>
    <mergeCell ref="B81:G81"/>
    <mergeCell ref="B82:G82"/>
    <mergeCell ref="AR79:AU79"/>
    <mergeCell ref="AV79:AY79"/>
    <mergeCell ref="AZ79:BC79"/>
    <mergeCell ref="BD79:BG79"/>
    <mergeCell ref="BH79:BK79"/>
    <mergeCell ref="BL79:BO79"/>
    <mergeCell ref="B83:G83"/>
    <mergeCell ref="B84:G84"/>
    <mergeCell ref="B85:G85"/>
    <mergeCell ref="B86:G86"/>
    <mergeCell ref="B87:G87"/>
    <mergeCell ref="B88:G88"/>
    <mergeCell ref="D68:G68"/>
    <mergeCell ref="I68:AE68"/>
    <mergeCell ref="AG68:BL68"/>
    <mergeCell ref="I69:AE69"/>
    <mergeCell ref="AG69:AL69"/>
    <mergeCell ref="AM69:AW69"/>
    <mergeCell ref="AX69:BC69"/>
    <mergeCell ref="BJ76:BL76"/>
    <mergeCell ref="I76:AE76"/>
    <mergeCell ref="AG76:AL76"/>
    <mergeCell ref="AM76:AW76"/>
    <mergeCell ref="AX76:BC76"/>
    <mergeCell ref="BD76:BF76"/>
    <mergeCell ref="BG76:BI76"/>
    <mergeCell ref="BJ74:BL74"/>
    <mergeCell ref="I75:AE75"/>
    <mergeCell ref="AG75:AL75"/>
    <mergeCell ref="AM75:AW75"/>
    <mergeCell ref="B95:G95"/>
    <mergeCell ref="B96:G96"/>
    <mergeCell ref="B97:G97"/>
    <mergeCell ref="B98:G98"/>
    <mergeCell ref="B89:G89"/>
    <mergeCell ref="B90:G90"/>
    <mergeCell ref="B91:G91"/>
    <mergeCell ref="B92:G92"/>
    <mergeCell ref="B93:G93"/>
    <mergeCell ref="B94:G94"/>
  </mergeCells>
  <conditionalFormatting sqref="H80:CA98">
    <cfRule type="cellIs" dxfId="58" priority="746" operator="greaterThan">
      <formula>1</formula>
    </cfRule>
    <cfRule type="cellIs" dxfId="57" priority="747" operator="greaterThan">
      <formula>0</formula>
    </cfRule>
  </conditionalFormatting>
  <conditionalFormatting sqref="P2:S2">
    <cfRule type="cellIs" dxfId="56" priority="39" operator="greaterThan">
      <formula>3</formula>
    </cfRule>
    <cfRule type="cellIs" dxfId="55" priority="40" operator="between">
      <formula>-3</formula>
      <formula>3</formula>
    </cfRule>
    <cfRule type="cellIs" dxfId="54" priority="41" operator="lessThan">
      <formula>-3</formula>
    </cfRule>
  </conditionalFormatting>
  <conditionalFormatting sqref="D63:D66 D5:D60">
    <cfRule type="containsBlanks" dxfId="53" priority="32">
      <formula>LEN(TRIM(D5))=0</formula>
    </cfRule>
  </conditionalFormatting>
  <conditionalFormatting sqref="D5:D92">
    <cfRule type="duplicateValues" dxfId="52" priority="3"/>
  </conditionalFormatting>
  <conditionalFormatting sqref="H5:H60">
    <cfRule type="cellIs" dxfId="51" priority="34" operator="equal">
      <formula>"p"</formula>
    </cfRule>
    <cfRule type="cellIs" dxfId="50" priority="36" operator="equal">
      <formula>"i"</formula>
    </cfRule>
    <cfRule type="cellIs" dxfId="49" priority="37" operator="equal">
      <formula>"xc"</formula>
    </cfRule>
  </conditionalFormatting>
  <conditionalFormatting sqref="H5:CE60">
    <cfRule type="cellIs" dxfId="48" priority="28" operator="between">
      <formula>23</formula>
      <formula>24</formula>
    </cfRule>
    <cfRule type="cellIs" dxfId="47" priority="29" operator="between">
      <formula>10</formula>
      <formula>13</formula>
    </cfRule>
  </conditionalFormatting>
  <conditionalFormatting sqref="H5:CE80">
    <cfRule type="cellIs" dxfId="46" priority="22" operator="equal">
      <formula>"CC"</formula>
    </cfRule>
    <cfRule type="cellIs" dxfId="45" priority="23" operator="equal">
      <formula>"B"</formula>
    </cfRule>
    <cfRule type="cellIs" dxfId="44" priority="24" operator="equal">
      <formula>"Z"</formula>
    </cfRule>
    <cfRule type="cellIs" dxfId="43" priority="25" operator="equal">
      <formula>"A"</formula>
    </cfRule>
    <cfRule type="cellIs" dxfId="42" priority="26" operator="equal">
      <formula>"L"</formula>
    </cfRule>
    <cfRule type="cellIs" dxfId="41" priority="27" operator="equal">
      <formula>"F"</formula>
    </cfRule>
    <cfRule type="cellIs" dxfId="40" priority="31" operator="equal">
      <formula>"K"</formula>
    </cfRule>
  </conditionalFormatting>
  <conditionalFormatting sqref="D5:D60">
    <cfRule type="expression" dxfId="39" priority="33">
      <formula>$H5="p"</formula>
    </cfRule>
    <cfRule type="expression" dxfId="38" priority="35">
      <formula>$H5="i"</formula>
    </cfRule>
    <cfRule type="expression" dxfId="37" priority="38">
      <formula>$H5="XC"</formula>
    </cfRule>
  </conditionalFormatting>
  <conditionalFormatting sqref="I5:CE60">
    <cfRule type="cellIs" dxfId="36" priority="30" operator="between">
      <formula>14</formula>
      <formula>37</formula>
    </cfRule>
  </conditionalFormatting>
  <conditionalFormatting sqref="H5:CE66">
    <cfRule type="expression" dxfId="35" priority="1">
      <formula>AND(OR($H5="XC",$H5="P",$H5="I"),OR(H5="K",H5=24,H5=23,H5=10,H5=11,H5=12))</formula>
    </cfRule>
    <cfRule type="expression" dxfId="34" priority="2">
      <formula>AND(OR($D5="NORMA",$D5="SANDRINE",$D5="GIULIA",$D5="JULIANA",$D5="NATALIA",$D5="RITA",$D5="FATIMA",$D5="FATIHA",$D5="ISABEL",$D5="TAMI",$D5="MOHAMED"),OR(H5="K",H5=24,H5=23))</formula>
    </cfRule>
  </conditionalFormatting>
  <pageMargins left="0.25" right="0.25" top="0.75" bottom="0.75" header="0.3" footer="0.3"/>
  <pageSetup paperSize="9" scale="57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9" r:id="rId4" name="Button 3">
              <controlPr defaultSize="0" print="0" autoFill="0" autoPict="0" macro="[0]!AfficherONGLETS.afficherONGLETS">
                <anchor moveWithCells="1" sizeWithCells="1">
                  <from>
                    <xdr:col>2</xdr:col>
                    <xdr:colOff>44450</xdr:colOff>
                    <xdr:row>130</xdr:row>
                    <xdr:rowOff>31750</xdr:rowOff>
                  </from>
                  <to>
                    <xdr:col>3</xdr:col>
                    <xdr:colOff>1003300</xdr:colOff>
                    <xdr:row>132</xdr:row>
                    <xdr:rowOff>107950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6DDBB755-D6F8-456A-951A-5561DE863314}">
            <xm:f>IF($E5&gt;stats!$N$35,$E5&lt;stats!$O$35)</xm:f>
            <x14:dxf>
              <fill>
                <patternFill>
                  <bgColor rgb="FF95B3D7"/>
                </patternFill>
              </fill>
            </x14:dxf>
          </x14:cfRule>
          <x14:cfRule type="expression" priority="7" id="{47BC0F1F-10A7-4989-BD4E-ED727CC2D0EB}">
            <xm:f>IF($E5&gt;stats!$N$34,$E5&lt;stats!$O$34)</xm:f>
            <x14:dxf>
              <fill>
                <patternFill>
                  <bgColor rgb="FFE4D5FB"/>
                </patternFill>
              </fill>
            </x14:dxf>
          </x14:cfRule>
          <x14:cfRule type="expression" priority="8" id="{EA40F22E-3E7B-4A0C-B912-D217CC531E09}">
            <xm:f>IF($E5&gt;stats!$N$33,$E5&lt;stats!$O$33)</xm:f>
            <x14:dxf>
              <fill>
                <patternFill>
                  <bgColor rgb="FFCCFFFF"/>
                </patternFill>
              </fill>
            </x14:dxf>
          </x14:cfRule>
          <x14:cfRule type="expression" priority="9" id="{5CACD9D1-579F-4EEB-9AAB-2CB7CC93A79B}">
            <xm:f>IF($E5&gt;stats!$N$32,$E5&lt;stats!$O$32)</xm:f>
            <x14:dxf>
              <fill>
                <patternFill>
                  <bgColor rgb="FFFCD5B4"/>
                </patternFill>
              </fill>
            </x14:dxf>
          </x14:cfRule>
          <x14:cfRule type="expression" priority="10" id="{3354D017-B912-4CD0-905C-FDA0FC222B6E}">
            <xm:f>IF($E5&gt;stats!$N$31,$E5&lt;stats!$O$31)</xm:f>
            <x14:dxf>
              <fill>
                <patternFill>
                  <bgColor rgb="FFCCFFCC"/>
                </patternFill>
              </fill>
            </x14:dxf>
          </x14:cfRule>
          <x14:cfRule type="expression" priority="11" id="{D96BF347-107F-412A-8A76-3760F6DB2192}">
            <xm:f>IF($E5&gt;stats!$N$30,$E5&lt;stats!$O$30)</xm:f>
            <x14:dxf>
              <fill>
                <patternFill>
                  <bgColor rgb="FFDDD9C4"/>
                </patternFill>
              </fill>
            </x14:dxf>
          </x14:cfRule>
          <x14:cfRule type="expression" priority="12" id="{E040D7C8-8014-4D0E-8663-FA0474AE0DB5}">
            <xm:f>IF($E5&gt;stats!$N$29,$E5&lt;stats!$O$29)</xm:f>
            <x14:dxf>
              <fill>
                <patternFill>
                  <bgColor rgb="FFFFE285"/>
                </patternFill>
              </fill>
            </x14:dxf>
          </x14:cfRule>
          <x14:cfRule type="expression" priority="13" id="{6C534A8C-1CE9-4962-B3C0-867ECCAB9DBD}">
            <xm:f>IF($E5&gt;stats!$N$28,$E5&lt;stats!$O$28)</xm:f>
            <x14:dxf>
              <fill>
                <patternFill>
                  <bgColor rgb="FFFFFFCC"/>
                </patternFill>
              </fill>
            </x14:dxf>
          </x14:cfRule>
          <x14:cfRule type="expression" priority="14" id="{F000DE00-222A-46F8-89A4-FF7E53FEEF6C}">
            <xm:f>IF($E5&gt;stats!$N$27,$E5&lt;stats!$O$27)</xm:f>
            <x14:dxf>
              <fill>
                <patternFill>
                  <bgColor rgb="FFE4DFEC"/>
                </patternFill>
              </fill>
            </x14:dxf>
          </x14:cfRule>
          <x14:cfRule type="expression" priority="15" id="{6A7F9876-98E1-41BF-8D23-AA0405C1025A}">
            <xm:f>IF($E5&gt;stats!$N$26,$E5&lt;stats!$O$26)</xm:f>
            <x14:dxf>
              <fill>
                <patternFill>
                  <bgColor rgb="FFFFCCFF"/>
                </patternFill>
              </fill>
            </x14:dxf>
          </x14:cfRule>
          <x14:cfRule type="expression" priority="16" id="{319D0F98-E23B-43DC-8F36-3419DD4C0EFC}">
            <xm:f>IF($E5&gt;stats!$N$25,$E5&lt;stats!$O$25)</xm:f>
            <x14:dxf>
              <fill>
                <patternFill>
                  <bgColor rgb="FFEBF1DE"/>
                </patternFill>
              </fill>
            </x14:dxf>
          </x14:cfRule>
          <xm:sqref>CF5:CM60 CF62:CM66 D5:G66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Sheet8">
    <tabColor theme="3" tint="0.59999389629810485"/>
  </sheetPr>
  <dimension ref="B1:DF452"/>
  <sheetViews>
    <sheetView workbookViewId="0">
      <selection activeCell="D3" sqref="D3"/>
    </sheetView>
  </sheetViews>
  <sheetFormatPr defaultColWidth="9.1796875" defaultRowHeight="14.5" x14ac:dyDescent="0.35"/>
  <cols>
    <col min="2" max="2" width="36.90625" style="3" customWidth="1"/>
    <col min="3" max="3" width="24.90625" style="327" customWidth="1"/>
    <col min="4" max="4" width="24.08984375" customWidth="1"/>
    <col min="5" max="5" width="8.1796875" style="221" customWidth="1"/>
    <col min="6" max="6" width="7.26953125" customWidth="1"/>
    <col min="7" max="7" width="8.26953125" customWidth="1"/>
    <col min="8" max="114" width="2.7265625" customWidth="1"/>
  </cols>
  <sheetData>
    <row r="1" spans="2:91" ht="24" thickBot="1" x14ac:dyDescent="0.6"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2:91" ht="26.5" thickBot="1" x14ac:dyDescent="0.6">
      <c r="G2" s="149" t="s">
        <v>64</v>
      </c>
      <c r="I2" s="493" t="s">
        <v>61</v>
      </c>
      <c r="J2" s="494"/>
      <c r="K2" s="494"/>
      <c r="L2" s="494"/>
      <c r="M2" s="494"/>
      <c r="N2" s="494"/>
      <c r="O2" s="495"/>
      <c r="Q2" s="493" t="s">
        <v>60</v>
      </c>
      <c r="R2" s="494"/>
      <c r="S2" s="494"/>
      <c r="T2" s="494"/>
      <c r="U2" s="494"/>
      <c r="V2" s="494"/>
      <c r="W2" s="495"/>
      <c r="Y2" s="493" t="s">
        <v>63</v>
      </c>
      <c r="Z2" s="494"/>
      <c r="AA2" s="494"/>
      <c r="AB2" s="494"/>
      <c r="AC2" s="494"/>
      <c r="AD2" s="494"/>
      <c r="AE2" s="495"/>
      <c r="AH2" s="496" t="s">
        <v>65</v>
      </c>
      <c r="AI2" s="497"/>
      <c r="AJ2" s="497"/>
      <c r="AK2" s="497"/>
      <c r="AL2" s="497"/>
      <c r="AM2" s="497"/>
      <c r="AN2" s="498"/>
      <c r="AO2" s="148"/>
      <c r="AP2" s="496" t="s">
        <v>62</v>
      </c>
      <c r="AQ2" s="497"/>
      <c r="AR2" s="497"/>
      <c r="AS2" s="497"/>
      <c r="AT2" s="497"/>
      <c r="AU2" s="497"/>
      <c r="AV2" s="498"/>
    </row>
    <row r="3" spans="2:91" ht="18.5" x14ac:dyDescent="0.35"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</row>
    <row r="4" spans="2:91" ht="19.5" customHeight="1" thickBot="1" x14ac:dyDescent="0.4">
      <c r="B4" s="98"/>
      <c r="C4" s="340"/>
      <c r="D4" s="65"/>
      <c r="H4" s="32"/>
      <c r="I4" s="33"/>
      <c r="J4" s="32"/>
      <c r="K4" s="33"/>
      <c r="L4" s="32"/>
      <c r="M4" s="33"/>
      <c r="N4" s="32"/>
      <c r="O4" s="33"/>
      <c r="P4" s="32"/>
      <c r="Q4" s="33"/>
      <c r="R4" s="32"/>
      <c r="S4" s="33"/>
      <c r="T4" s="32"/>
      <c r="U4" s="33"/>
      <c r="V4" s="32"/>
      <c r="W4" s="2"/>
      <c r="Y4" s="2"/>
      <c r="AA4" s="2"/>
    </row>
    <row r="5" spans="2:91" ht="15" customHeight="1" thickBot="1" x14ac:dyDescent="0.4">
      <c r="B5" s="90" t="s">
        <v>55</v>
      </c>
      <c r="C5" s="341" t="s">
        <v>123</v>
      </c>
      <c r="D5" s="87" t="s">
        <v>124</v>
      </c>
      <c r="E5" s="330" t="s">
        <v>56</v>
      </c>
      <c r="F5" s="88" t="s">
        <v>57</v>
      </c>
      <c r="G5" s="89" t="s">
        <v>58</v>
      </c>
      <c r="H5" s="537" t="s">
        <v>3</v>
      </c>
      <c r="I5" s="538"/>
      <c r="J5" s="538"/>
      <c r="K5" s="539"/>
      <c r="L5" s="537" t="s">
        <v>4</v>
      </c>
      <c r="M5" s="538"/>
      <c r="N5" s="538"/>
      <c r="O5" s="539"/>
      <c r="P5" s="537" t="s">
        <v>5</v>
      </c>
      <c r="Q5" s="538"/>
      <c r="R5" s="538"/>
      <c r="S5" s="539"/>
      <c r="T5" s="537" t="s">
        <v>6</v>
      </c>
      <c r="U5" s="538"/>
      <c r="V5" s="538"/>
      <c r="W5" s="501"/>
      <c r="X5" s="499" t="s">
        <v>7</v>
      </c>
      <c r="Y5" s="500"/>
      <c r="Z5" s="500"/>
      <c r="AA5" s="501"/>
      <c r="AB5" s="499" t="s">
        <v>8</v>
      </c>
      <c r="AC5" s="500"/>
      <c r="AD5" s="500"/>
      <c r="AE5" s="501"/>
      <c r="AF5" s="499" t="s">
        <v>9</v>
      </c>
      <c r="AG5" s="500"/>
      <c r="AH5" s="500"/>
      <c r="AI5" s="501"/>
      <c r="AJ5" s="499" t="s">
        <v>10</v>
      </c>
      <c r="AK5" s="500"/>
      <c r="AL5" s="500"/>
      <c r="AM5" s="501"/>
      <c r="AN5" s="499" t="s">
        <v>11</v>
      </c>
      <c r="AO5" s="500"/>
      <c r="AP5" s="500"/>
      <c r="AQ5" s="501"/>
      <c r="AR5" s="499" t="s">
        <v>12</v>
      </c>
      <c r="AS5" s="500"/>
      <c r="AT5" s="500"/>
      <c r="AU5" s="501"/>
      <c r="AV5" s="499" t="s">
        <v>13</v>
      </c>
      <c r="AW5" s="500"/>
      <c r="AX5" s="500"/>
      <c r="AY5" s="501"/>
      <c r="AZ5" s="499" t="s">
        <v>14</v>
      </c>
      <c r="BA5" s="500"/>
      <c r="BB5" s="500"/>
      <c r="BC5" s="501"/>
      <c r="BD5" s="499" t="s">
        <v>15</v>
      </c>
      <c r="BE5" s="500"/>
      <c r="BF5" s="500"/>
      <c r="BG5" s="501"/>
      <c r="BH5" s="499" t="s">
        <v>16</v>
      </c>
      <c r="BI5" s="500"/>
      <c r="BJ5" s="500"/>
      <c r="BK5" s="501"/>
      <c r="BL5" s="499" t="s">
        <v>17</v>
      </c>
      <c r="BM5" s="500"/>
      <c r="BN5" s="500"/>
      <c r="BO5" s="501"/>
      <c r="BP5" s="499" t="s">
        <v>18</v>
      </c>
      <c r="BQ5" s="500"/>
      <c r="BR5" s="500"/>
      <c r="BS5" s="501"/>
      <c r="BT5" s="499" t="s">
        <v>19</v>
      </c>
      <c r="BU5" s="500"/>
      <c r="BV5" s="500"/>
      <c r="BW5" s="501"/>
      <c r="BX5" s="499" t="s">
        <v>20</v>
      </c>
      <c r="BY5" s="500"/>
      <c r="BZ5" s="500"/>
      <c r="CA5" s="501"/>
      <c r="CB5" s="499" t="s">
        <v>21</v>
      </c>
      <c r="CC5" s="500"/>
      <c r="CD5" s="500"/>
      <c r="CE5" s="501"/>
      <c r="CF5" s="485" t="s">
        <v>22</v>
      </c>
      <c r="CG5" s="486"/>
      <c r="CH5" s="486"/>
      <c r="CI5" s="487"/>
      <c r="CJ5" s="485" t="s">
        <v>23</v>
      </c>
      <c r="CK5" s="486"/>
      <c r="CL5" s="486"/>
      <c r="CM5" s="487"/>
    </row>
    <row r="6" spans="2:91" ht="15" customHeight="1" x14ac:dyDescent="0.35">
      <c r="B6" s="95" t="str">
        <f>C6&amp;" "&amp;D6</f>
        <v>36526,3284722222 36526,5361111111</v>
      </c>
      <c r="C6" s="342">
        <f>E6</f>
        <v>36526.328472222223</v>
      </c>
      <c r="D6" s="328">
        <f>F6</f>
        <v>36526.536111111112</v>
      </c>
      <c r="E6" s="180">
        <v>36526.328472222223</v>
      </c>
      <c r="F6" s="181">
        <v>36526.536111111112</v>
      </c>
      <c r="G6" s="66">
        <v>1.0416666666666666E-2</v>
      </c>
      <c r="H6" s="99" t="s">
        <v>26</v>
      </c>
      <c r="I6" s="100" t="s">
        <v>26</v>
      </c>
      <c r="J6" s="100" t="s">
        <v>26</v>
      </c>
      <c r="K6" s="101" t="s">
        <v>26</v>
      </c>
      <c r="L6" s="54" t="s">
        <v>26</v>
      </c>
      <c r="M6" s="55" t="s">
        <v>26</v>
      </c>
      <c r="N6" s="55" t="s">
        <v>26</v>
      </c>
      <c r="O6" s="56" t="s">
        <v>26</v>
      </c>
      <c r="P6" s="23" t="s">
        <v>24</v>
      </c>
      <c r="Q6" s="55" t="s">
        <v>26</v>
      </c>
      <c r="R6" s="55" t="s">
        <v>26</v>
      </c>
      <c r="S6" s="56" t="s">
        <v>26</v>
      </c>
      <c r="T6" s="54" t="s">
        <v>26</v>
      </c>
      <c r="U6" s="55" t="s">
        <v>26</v>
      </c>
      <c r="V6" s="55" t="s">
        <v>26</v>
      </c>
      <c r="W6" s="56" t="s">
        <v>26</v>
      </c>
      <c r="X6" s="54" t="s">
        <v>26</v>
      </c>
      <c r="Y6" s="10" t="s">
        <v>28</v>
      </c>
      <c r="Z6" s="10" t="s">
        <v>28</v>
      </c>
      <c r="AA6" s="22" t="s">
        <v>126</v>
      </c>
      <c r="AB6" s="534" t="s">
        <v>38</v>
      </c>
      <c r="AC6" s="535"/>
      <c r="AD6" s="536"/>
      <c r="AE6" s="19"/>
      <c r="AF6" s="20"/>
      <c r="AG6" s="18"/>
      <c r="AH6" s="18"/>
      <c r="AI6" s="19"/>
      <c r="AJ6" s="20"/>
      <c r="AK6" s="18"/>
      <c r="AL6" s="18"/>
      <c r="AM6" s="19"/>
      <c r="AN6" s="20"/>
      <c r="AO6" s="18"/>
      <c r="AP6" s="18"/>
      <c r="AQ6" s="19"/>
      <c r="AR6" s="20"/>
      <c r="AS6" s="18"/>
      <c r="AT6" s="18"/>
      <c r="AU6" s="19"/>
      <c r="AV6" s="20"/>
      <c r="AW6" s="18"/>
      <c r="AX6" s="18"/>
      <c r="AY6" s="19"/>
      <c r="AZ6" s="20"/>
      <c r="BA6" s="18"/>
      <c r="BB6" s="18"/>
      <c r="BC6" s="19"/>
      <c r="BD6" s="20"/>
      <c r="BE6" s="18"/>
      <c r="BF6" s="18"/>
      <c r="BG6" s="19"/>
      <c r="BH6" s="20"/>
      <c r="BI6" s="18"/>
      <c r="BJ6" s="18"/>
      <c r="BK6" s="19"/>
      <c r="BL6" s="20"/>
      <c r="BM6" s="18"/>
      <c r="BN6" s="18"/>
      <c r="BO6" s="19"/>
      <c r="BP6" s="20"/>
      <c r="BQ6" s="18"/>
      <c r="BR6" s="18"/>
      <c r="BS6" s="19"/>
      <c r="BT6" s="20"/>
      <c r="BU6" s="18"/>
      <c r="BV6" s="18"/>
      <c r="BW6" s="19"/>
      <c r="BX6" s="20"/>
      <c r="BY6" s="18"/>
      <c r="BZ6" s="18"/>
      <c r="CA6" s="19"/>
      <c r="CB6" s="20"/>
      <c r="CC6" s="18"/>
      <c r="CD6" s="18"/>
      <c r="CE6" s="19"/>
      <c r="CF6" s="482"/>
      <c r="CG6" s="483"/>
      <c r="CH6" s="483"/>
      <c r="CI6" s="484"/>
      <c r="CJ6" s="482"/>
      <c r="CK6" s="483"/>
      <c r="CL6" s="483"/>
      <c r="CM6" s="484"/>
    </row>
    <row r="7" spans="2:91" x14ac:dyDescent="0.35">
      <c r="B7" s="95" t="str">
        <f t="shared" ref="B7:B72" si="0">C7&amp;" "&amp;D7</f>
        <v>36526,3284722222 36526,6506944444</v>
      </c>
      <c r="C7" s="342">
        <f t="shared" ref="C7:C72" si="1">E7</f>
        <v>36526.328472222223</v>
      </c>
      <c r="D7" s="328">
        <f t="shared" ref="D7:D72" si="2">F7</f>
        <v>36526.650694444441</v>
      </c>
      <c r="E7" s="173">
        <v>36526.328472222223</v>
      </c>
      <c r="F7" s="174">
        <v>36526.650694444441</v>
      </c>
      <c r="G7" s="67">
        <v>4.1666666666666664E-2</v>
      </c>
      <c r="H7" s="54" t="s">
        <v>26</v>
      </c>
      <c r="I7" s="55" t="s">
        <v>26</v>
      </c>
      <c r="J7" s="55" t="s">
        <v>26</v>
      </c>
      <c r="K7" s="56" t="s">
        <v>26</v>
      </c>
      <c r="L7" s="54" t="s">
        <v>26</v>
      </c>
      <c r="M7" s="55" t="s">
        <v>26</v>
      </c>
      <c r="N7" s="55" t="s">
        <v>26</v>
      </c>
      <c r="O7" s="56" t="s">
        <v>26</v>
      </c>
      <c r="P7" s="54" t="s">
        <v>26</v>
      </c>
      <c r="Q7" s="55" t="s">
        <v>26</v>
      </c>
      <c r="R7" s="55" t="s">
        <v>26</v>
      </c>
      <c r="S7" s="56" t="s">
        <v>26</v>
      </c>
      <c r="T7" s="54" t="s">
        <v>26</v>
      </c>
      <c r="U7" s="55" t="s">
        <v>26</v>
      </c>
      <c r="V7" s="55" t="s">
        <v>26</v>
      </c>
      <c r="W7" s="56" t="s">
        <v>26</v>
      </c>
      <c r="X7" s="5" t="s">
        <v>25</v>
      </c>
      <c r="Y7" s="6" t="s">
        <v>25</v>
      </c>
      <c r="Z7" s="6" t="s">
        <v>25</v>
      </c>
      <c r="AA7" s="56" t="s">
        <v>26</v>
      </c>
      <c r="AB7" s="54" t="s">
        <v>26</v>
      </c>
      <c r="AC7" s="55" t="s">
        <v>26</v>
      </c>
      <c r="AD7" s="55" t="s">
        <v>26</v>
      </c>
      <c r="AE7" s="56" t="s">
        <v>26</v>
      </c>
      <c r="AF7" s="4" t="s">
        <v>24</v>
      </c>
      <c r="AG7" s="55" t="s">
        <v>26</v>
      </c>
      <c r="AH7" s="55" t="s">
        <v>26</v>
      </c>
      <c r="AI7" s="56" t="s">
        <v>26</v>
      </c>
      <c r="AJ7" s="9" t="s">
        <v>28</v>
      </c>
      <c r="AK7" s="10" t="s">
        <v>28</v>
      </c>
      <c r="AL7" s="11" t="s">
        <v>126</v>
      </c>
      <c r="AM7" s="7"/>
      <c r="AN7" s="12"/>
      <c r="AO7" s="8"/>
      <c r="AP7" s="8"/>
      <c r="AQ7" s="7"/>
      <c r="AR7" s="12"/>
      <c r="AS7" s="8"/>
      <c r="AT7" s="8"/>
      <c r="AU7" s="7"/>
      <c r="AV7" s="12"/>
      <c r="AW7" s="8"/>
      <c r="AX7" s="8"/>
      <c r="AY7" s="7"/>
      <c r="AZ7" s="12"/>
      <c r="BA7" s="8"/>
      <c r="BB7" s="8"/>
      <c r="BC7" s="7"/>
      <c r="BD7" s="12"/>
      <c r="BE7" s="8"/>
      <c r="BF7" s="8"/>
      <c r="BG7" s="7"/>
      <c r="BH7" s="12"/>
      <c r="BI7" s="8"/>
      <c r="BJ7" s="8"/>
      <c r="BK7" s="7"/>
      <c r="BL7" s="12"/>
      <c r="BM7" s="8"/>
      <c r="BN7" s="8"/>
      <c r="BO7" s="7"/>
      <c r="BP7" s="12"/>
      <c r="BQ7" s="8"/>
      <c r="BR7" s="8"/>
      <c r="BS7" s="7"/>
      <c r="BT7" s="12"/>
      <c r="BU7" s="8"/>
      <c r="BV7" s="8"/>
      <c r="BW7" s="7"/>
      <c r="BX7" s="12"/>
      <c r="BY7" s="8"/>
      <c r="BZ7" s="8"/>
      <c r="CA7" s="7"/>
      <c r="CB7" s="12"/>
      <c r="CC7" s="8"/>
      <c r="CD7" s="8"/>
      <c r="CE7" s="7"/>
      <c r="CF7" s="482"/>
      <c r="CG7" s="483"/>
      <c r="CH7" s="483"/>
      <c r="CI7" s="484"/>
      <c r="CJ7" s="482"/>
      <c r="CK7" s="483"/>
      <c r="CL7" s="483"/>
      <c r="CM7" s="484"/>
    </row>
    <row r="8" spans="2:91" x14ac:dyDescent="0.35">
      <c r="B8" s="95" t="str">
        <f t="shared" ref="B8" si="3">C8&amp;" "&amp;D8</f>
        <v>36526,3180555556 36526,6402777778</v>
      </c>
      <c r="C8" s="342">
        <f t="shared" ref="C8" si="4">E8</f>
        <v>36526.318055555559</v>
      </c>
      <c r="D8" s="328">
        <f t="shared" ref="D8" si="5">F8</f>
        <v>36526.640277777777</v>
      </c>
      <c r="E8" s="173">
        <v>36526.318055555559</v>
      </c>
      <c r="F8" s="174">
        <v>36526.640277777777</v>
      </c>
      <c r="G8" s="67">
        <v>4.1666666666666664E-2</v>
      </c>
      <c r="H8" s="54" t="s">
        <v>26</v>
      </c>
      <c r="I8" s="55" t="s">
        <v>26</v>
      </c>
      <c r="J8" s="55" t="s">
        <v>26</v>
      </c>
      <c r="K8" s="56" t="s">
        <v>26</v>
      </c>
      <c r="L8" s="54" t="s">
        <v>26</v>
      </c>
      <c r="M8" s="55" t="s">
        <v>26</v>
      </c>
      <c r="N8" s="55" t="s">
        <v>26</v>
      </c>
      <c r="O8" s="56" t="s">
        <v>26</v>
      </c>
      <c r="P8" s="54" t="s">
        <v>26</v>
      </c>
      <c r="Q8" s="55" t="s">
        <v>26</v>
      </c>
      <c r="R8" s="55" t="s">
        <v>26</v>
      </c>
      <c r="S8" s="56" t="s">
        <v>26</v>
      </c>
      <c r="T8" s="54" t="s">
        <v>26</v>
      </c>
      <c r="U8" s="55" t="s">
        <v>26</v>
      </c>
      <c r="V8" s="55" t="s">
        <v>26</v>
      </c>
      <c r="W8" s="56" t="s">
        <v>26</v>
      </c>
      <c r="X8" s="5" t="s">
        <v>25</v>
      </c>
      <c r="Y8" s="6" t="s">
        <v>25</v>
      </c>
      <c r="Z8" s="6" t="s">
        <v>25</v>
      </c>
      <c r="AA8" s="56" t="s">
        <v>26</v>
      </c>
      <c r="AB8" s="54" t="s">
        <v>26</v>
      </c>
      <c r="AC8" s="55" t="s">
        <v>26</v>
      </c>
      <c r="AD8" s="55" t="s">
        <v>26</v>
      </c>
      <c r="AE8" s="56" t="s">
        <v>26</v>
      </c>
      <c r="AF8" s="4" t="s">
        <v>24</v>
      </c>
      <c r="AG8" s="55" t="s">
        <v>26</v>
      </c>
      <c r="AH8" s="55" t="s">
        <v>26</v>
      </c>
      <c r="AI8" s="56" t="s">
        <v>28</v>
      </c>
      <c r="AJ8" s="9" t="s">
        <v>28</v>
      </c>
      <c r="AK8" s="10" t="s">
        <v>126</v>
      </c>
      <c r="AL8" s="11"/>
      <c r="AM8" s="7"/>
      <c r="AN8" s="12"/>
      <c r="AO8" s="8"/>
      <c r="AP8" s="8"/>
      <c r="AQ8" s="7"/>
      <c r="AR8" s="12"/>
      <c r="AS8" s="8"/>
      <c r="AT8" s="8"/>
      <c r="AU8" s="7"/>
      <c r="AV8" s="12"/>
      <c r="AW8" s="8"/>
      <c r="AX8" s="8"/>
      <c r="AY8" s="7"/>
      <c r="AZ8" s="12"/>
      <c r="BA8" s="8"/>
      <c r="BB8" s="8"/>
      <c r="BC8" s="7"/>
      <c r="BD8" s="12"/>
      <c r="BE8" s="8"/>
      <c r="BF8" s="8"/>
      <c r="BG8" s="7"/>
      <c r="BH8" s="12"/>
      <c r="BI8" s="8"/>
      <c r="BJ8" s="8"/>
      <c r="BK8" s="7"/>
      <c r="BL8" s="12"/>
      <c r="BM8" s="8"/>
      <c r="BN8" s="8"/>
      <c r="BO8" s="7"/>
      <c r="BP8" s="12"/>
      <c r="BQ8" s="8"/>
      <c r="BR8" s="8"/>
      <c r="BS8" s="7"/>
      <c r="BT8" s="12"/>
      <c r="BU8" s="8"/>
      <c r="BV8" s="8"/>
      <c r="BW8" s="7"/>
      <c r="BX8" s="12"/>
      <c r="BY8" s="8"/>
      <c r="BZ8" s="8"/>
      <c r="CA8" s="7"/>
      <c r="CB8" s="12"/>
      <c r="CC8" s="8"/>
      <c r="CD8" s="8"/>
      <c r="CE8" s="7"/>
      <c r="CF8" s="482"/>
      <c r="CG8" s="483"/>
      <c r="CH8" s="483"/>
      <c r="CI8" s="484"/>
      <c r="CJ8" s="482"/>
      <c r="CK8" s="483"/>
      <c r="CL8" s="483"/>
      <c r="CM8" s="484"/>
    </row>
    <row r="9" spans="2:91" x14ac:dyDescent="0.35">
      <c r="B9" s="95" t="str">
        <f t="shared" si="0"/>
        <v>36526,3284722222 36526,6923611111</v>
      </c>
      <c r="C9" s="342">
        <f t="shared" si="1"/>
        <v>36526.328472222223</v>
      </c>
      <c r="D9" s="328">
        <f t="shared" si="2"/>
        <v>36526.692361111112</v>
      </c>
      <c r="E9" s="173">
        <v>36526.328472222223</v>
      </c>
      <c r="F9" s="174">
        <v>36526.692361111112</v>
      </c>
      <c r="G9" s="67">
        <v>5.2083333333333336E-2</v>
      </c>
      <c r="H9" s="54" t="s">
        <v>26</v>
      </c>
      <c r="I9" s="55" t="s">
        <v>26</v>
      </c>
      <c r="J9" s="55" t="s">
        <v>26</v>
      </c>
      <c r="K9" s="56" t="s">
        <v>26</v>
      </c>
      <c r="L9" s="54" t="s">
        <v>26</v>
      </c>
      <c r="M9" s="55" t="s">
        <v>26</v>
      </c>
      <c r="N9" s="55" t="s">
        <v>26</v>
      </c>
      <c r="O9" s="56" t="s">
        <v>26</v>
      </c>
      <c r="P9" s="54" t="s">
        <v>26</v>
      </c>
      <c r="Q9" s="55" t="s">
        <v>26</v>
      </c>
      <c r="R9" s="55" t="s">
        <v>26</v>
      </c>
      <c r="S9" s="56" t="s">
        <v>26</v>
      </c>
      <c r="T9" s="54" t="s">
        <v>26</v>
      </c>
      <c r="U9" s="55" t="s">
        <v>26</v>
      </c>
      <c r="V9" s="55" t="s">
        <v>26</v>
      </c>
      <c r="W9" s="56" t="s">
        <v>26</v>
      </c>
      <c r="X9" s="5" t="s">
        <v>25</v>
      </c>
      <c r="Y9" s="6" t="s">
        <v>25</v>
      </c>
      <c r="Z9" s="6" t="s">
        <v>25</v>
      </c>
      <c r="AA9" s="56" t="s">
        <v>26</v>
      </c>
      <c r="AB9" s="54" t="s">
        <v>26</v>
      </c>
      <c r="AC9" s="55" t="s">
        <v>26</v>
      </c>
      <c r="AD9" s="55" t="s">
        <v>26</v>
      </c>
      <c r="AE9" s="56" t="s">
        <v>26</v>
      </c>
      <c r="AF9" s="118" t="s">
        <v>24</v>
      </c>
      <c r="AG9" s="24" t="s">
        <v>24</v>
      </c>
      <c r="AH9" s="55" t="s">
        <v>26</v>
      </c>
      <c r="AI9" s="56" t="s">
        <v>26</v>
      </c>
      <c r="AJ9" s="54" t="s">
        <v>26</v>
      </c>
      <c r="AK9" s="55" t="s">
        <v>26</v>
      </c>
      <c r="AL9" s="55" t="s">
        <v>26</v>
      </c>
      <c r="AM9" s="56" t="s">
        <v>26</v>
      </c>
      <c r="AN9" s="9" t="s">
        <v>28</v>
      </c>
      <c r="AO9" s="10" t="s">
        <v>28</v>
      </c>
      <c r="AP9" s="11" t="s">
        <v>126</v>
      </c>
      <c r="AQ9" s="7"/>
      <c r="AR9" s="502" t="s">
        <v>36</v>
      </c>
      <c r="AS9" s="503"/>
      <c r="AT9" s="533"/>
      <c r="AU9" s="7"/>
      <c r="AV9" s="12"/>
      <c r="AW9" s="8"/>
      <c r="AX9" s="18"/>
      <c r="AY9" s="19"/>
      <c r="AZ9" s="20"/>
      <c r="BA9" s="18"/>
      <c r="BB9" s="18"/>
      <c r="BC9" s="19"/>
      <c r="BD9" s="20"/>
      <c r="BE9" s="18"/>
      <c r="BF9" s="18"/>
      <c r="BG9" s="19"/>
      <c r="BH9" s="12"/>
      <c r="BI9" s="8"/>
      <c r="BJ9" s="8"/>
      <c r="BK9" s="7"/>
      <c r="BL9" s="12"/>
      <c r="BM9" s="8"/>
      <c r="BN9" s="8"/>
      <c r="BO9" s="7"/>
      <c r="BP9" s="12"/>
      <c r="BQ9" s="8"/>
      <c r="BR9" s="8"/>
      <c r="BS9" s="7"/>
      <c r="BT9" s="12"/>
      <c r="BU9" s="8"/>
      <c r="BV9" s="8"/>
      <c r="BW9" s="7"/>
      <c r="BX9" s="12"/>
      <c r="BY9" s="8"/>
      <c r="BZ9" s="8"/>
      <c r="CA9" s="7"/>
      <c r="CB9" s="12"/>
      <c r="CC9" s="8"/>
      <c r="CD9" s="8"/>
      <c r="CE9" s="7"/>
      <c r="CF9" s="112"/>
      <c r="CG9" s="113"/>
      <c r="CH9" s="113"/>
      <c r="CI9" s="114"/>
      <c r="CJ9" s="112"/>
      <c r="CK9" s="113"/>
      <c r="CL9" s="113"/>
      <c r="CM9" s="114"/>
    </row>
    <row r="10" spans="2:91" x14ac:dyDescent="0.35">
      <c r="B10" s="95" t="str">
        <f t="shared" si="0"/>
        <v>36526,3284722222 36526,7444444444</v>
      </c>
      <c r="C10" s="342">
        <f t="shared" si="1"/>
        <v>36526.328472222223</v>
      </c>
      <c r="D10" s="328">
        <f t="shared" si="2"/>
        <v>36526.744444444441</v>
      </c>
      <c r="E10" s="173">
        <v>36526.328472222223</v>
      </c>
      <c r="F10" s="174">
        <v>36526.744444444441</v>
      </c>
      <c r="G10" s="67">
        <v>5.2083333333333336E-2</v>
      </c>
      <c r="H10" s="54" t="s">
        <v>26</v>
      </c>
      <c r="I10" s="55" t="s">
        <v>26</v>
      </c>
      <c r="J10" s="55" t="s">
        <v>26</v>
      </c>
      <c r="K10" s="56" t="s">
        <v>26</v>
      </c>
      <c r="L10" s="54" t="s">
        <v>26</v>
      </c>
      <c r="M10" s="55" t="s">
        <v>26</v>
      </c>
      <c r="N10" s="55" t="s">
        <v>26</v>
      </c>
      <c r="O10" s="56" t="s">
        <v>26</v>
      </c>
      <c r="P10" s="54" t="s">
        <v>26</v>
      </c>
      <c r="Q10" s="55" t="s">
        <v>26</v>
      </c>
      <c r="R10" s="55" t="s">
        <v>26</v>
      </c>
      <c r="S10" s="56" t="s">
        <v>26</v>
      </c>
      <c r="T10" s="54" t="s">
        <v>26</v>
      </c>
      <c r="U10" s="55" t="s">
        <v>26</v>
      </c>
      <c r="V10" s="55" t="s">
        <v>26</v>
      </c>
      <c r="W10" s="56" t="s">
        <v>26</v>
      </c>
      <c r="X10" s="5" t="s">
        <v>25</v>
      </c>
      <c r="Y10" s="6" t="s">
        <v>25</v>
      </c>
      <c r="Z10" s="6" t="s">
        <v>25</v>
      </c>
      <c r="AA10" s="56" t="s">
        <v>26</v>
      </c>
      <c r="AB10" s="54" t="s">
        <v>26</v>
      </c>
      <c r="AC10" s="55" t="s">
        <v>26</v>
      </c>
      <c r="AD10" s="55" t="s">
        <v>26</v>
      </c>
      <c r="AE10" s="56" t="s">
        <v>26</v>
      </c>
      <c r="AF10" s="118" t="s">
        <v>24</v>
      </c>
      <c r="AG10" s="24" t="s">
        <v>24</v>
      </c>
      <c r="AH10" s="55" t="s">
        <v>26</v>
      </c>
      <c r="AI10" s="56" t="s">
        <v>26</v>
      </c>
      <c r="AJ10" s="54" t="s">
        <v>26</v>
      </c>
      <c r="AK10" s="55" t="s">
        <v>26</v>
      </c>
      <c r="AL10" s="55" t="s">
        <v>26</v>
      </c>
      <c r="AM10" s="56" t="s">
        <v>26</v>
      </c>
      <c r="AN10" s="54" t="s">
        <v>26</v>
      </c>
      <c r="AO10" s="55" t="s">
        <v>26</v>
      </c>
      <c r="AP10" s="55" t="s">
        <v>26</v>
      </c>
      <c r="AQ10" s="56" t="s">
        <v>26</v>
      </c>
      <c r="AR10" s="54" t="s">
        <v>26</v>
      </c>
      <c r="AS10" s="55" t="s">
        <v>26</v>
      </c>
      <c r="AT10" s="10" t="s">
        <v>28</v>
      </c>
      <c r="AU10" s="17" t="s">
        <v>28</v>
      </c>
      <c r="AV10" s="102" t="s">
        <v>126</v>
      </c>
      <c r="AW10" s="8"/>
      <c r="AX10" s="18"/>
      <c r="AY10" s="19"/>
      <c r="AZ10" s="502" t="s">
        <v>5</v>
      </c>
      <c r="BA10" s="503"/>
      <c r="BB10" s="504"/>
      <c r="BC10" s="19"/>
      <c r="BD10" s="20"/>
      <c r="BE10" s="18"/>
      <c r="BF10" s="18"/>
      <c r="BG10" s="19"/>
      <c r="BH10" s="12"/>
      <c r="BI10" s="8"/>
      <c r="BJ10" s="8"/>
      <c r="BK10" s="7"/>
      <c r="BL10" s="12"/>
      <c r="BM10" s="8"/>
      <c r="BN10" s="8"/>
      <c r="BO10" s="7"/>
      <c r="BP10" s="12"/>
      <c r="BQ10" s="8"/>
      <c r="BR10" s="8"/>
      <c r="BS10" s="7"/>
      <c r="BT10" s="12"/>
      <c r="BU10" s="8"/>
      <c r="BV10" s="8"/>
      <c r="BW10" s="7"/>
      <c r="BX10" s="12"/>
      <c r="BY10" s="8"/>
      <c r="BZ10" s="8"/>
      <c r="CA10" s="7"/>
      <c r="CB10" s="12"/>
      <c r="CC10" s="8"/>
      <c r="CD10" s="8"/>
      <c r="CE10" s="7"/>
      <c r="CF10" s="112"/>
      <c r="CG10" s="113"/>
      <c r="CH10" s="113"/>
      <c r="CI10" s="114"/>
      <c r="CJ10" s="112"/>
      <c r="CK10" s="113"/>
      <c r="CL10" s="113"/>
      <c r="CM10" s="114"/>
    </row>
    <row r="11" spans="2:91" x14ac:dyDescent="0.35">
      <c r="B11" s="95" t="str">
        <f t="shared" si="0"/>
        <v>36526,3958333333 36526,5729166667</v>
      </c>
      <c r="C11" s="342">
        <f t="shared" si="1"/>
        <v>36526.395833333336</v>
      </c>
      <c r="D11" s="328">
        <f t="shared" si="2"/>
        <v>36526.572916666664</v>
      </c>
      <c r="E11" s="165">
        <v>36526.395833333336</v>
      </c>
      <c r="F11" s="156">
        <v>36526.572916666664</v>
      </c>
      <c r="G11" s="68">
        <v>1.0416666666666666E-2</v>
      </c>
      <c r="H11" s="12"/>
      <c r="I11" s="8"/>
      <c r="J11" s="8"/>
      <c r="K11" s="7"/>
      <c r="L11" s="12"/>
      <c r="M11" s="11" t="s">
        <v>125</v>
      </c>
      <c r="N11" s="55" t="s">
        <v>26</v>
      </c>
      <c r="O11" s="56" t="s">
        <v>26</v>
      </c>
      <c r="P11" s="54" t="s">
        <v>26</v>
      </c>
      <c r="Q11" s="55" t="s">
        <v>26</v>
      </c>
      <c r="R11" s="55" t="s">
        <v>26</v>
      </c>
      <c r="S11" s="56" t="s">
        <v>26</v>
      </c>
      <c r="T11" s="24" t="s">
        <v>24</v>
      </c>
      <c r="U11" s="55" t="s">
        <v>26</v>
      </c>
      <c r="V11" s="55" t="s">
        <v>26</v>
      </c>
      <c r="W11" s="56" t="s">
        <v>26</v>
      </c>
      <c r="X11" s="54" t="s">
        <v>26</v>
      </c>
      <c r="Y11" s="55" t="s">
        <v>26</v>
      </c>
      <c r="Z11" s="55" t="s">
        <v>26</v>
      </c>
      <c r="AA11" s="56" t="s">
        <v>26</v>
      </c>
      <c r="AB11" s="54" t="s">
        <v>26</v>
      </c>
      <c r="AC11" s="10" t="s">
        <v>28</v>
      </c>
      <c r="AD11" s="10" t="s">
        <v>28</v>
      </c>
      <c r="AE11" s="22" t="s">
        <v>126</v>
      </c>
      <c r="AF11" s="12"/>
      <c r="AG11" s="8"/>
      <c r="AH11" s="8"/>
      <c r="AI11" s="7"/>
      <c r="AJ11" s="12"/>
      <c r="AK11" s="8"/>
      <c r="AL11" s="8"/>
      <c r="AM11" s="7"/>
      <c r="AN11" s="12"/>
      <c r="AO11" s="8"/>
      <c r="AP11" s="8"/>
      <c r="AQ11" s="7"/>
      <c r="AR11" s="40"/>
      <c r="AS11" s="41"/>
      <c r="AT11" s="41"/>
      <c r="AU11" s="7"/>
      <c r="AV11" s="12"/>
      <c r="AW11" s="8"/>
      <c r="AX11" s="8"/>
      <c r="AY11" s="7"/>
      <c r="AZ11" s="12"/>
      <c r="BA11" s="8"/>
      <c r="BB11" s="8"/>
      <c r="BC11" s="7"/>
      <c r="BD11" s="12"/>
      <c r="BE11" s="18"/>
      <c r="BF11" s="18"/>
      <c r="BG11" s="19"/>
      <c r="BH11" s="12"/>
      <c r="BI11" s="8"/>
      <c r="BJ11" s="8"/>
      <c r="BK11" s="7"/>
      <c r="BL11" s="12"/>
      <c r="BM11" s="8"/>
      <c r="BN11" s="8"/>
      <c r="BO11" s="7"/>
      <c r="BP11" s="12"/>
      <c r="BQ11" s="8"/>
      <c r="BR11" s="8"/>
      <c r="BS11" s="7"/>
      <c r="BT11" s="12"/>
      <c r="BU11" s="8"/>
      <c r="BV11" s="8"/>
      <c r="BW11" s="7"/>
      <c r="BX11" s="12"/>
      <c r="BY11" s="8"/>
      <c r="BZ11" s="8"/>
      <c r="CA11" s="7"/>
      <c r="CB11" s="12"/>
      <c r="CC11" s="8"/>
      <c r="CD11" s="8"/>
      <c r="CE11" s="7"/>
      <c r="CF11" s="112"/>
      <c r="CG11" s="113"/>
      <c r="CH11" s="113"/>
      <c r="CI11" s="114"/>
      <c r="CJ11" s="112"/>
      <c r="CK11" s="113"/>
      <c r="CL11" s="113"/>
      <c r="CM11" s="114"/>
    </row>
    <row r="12" spans="2:91" x14ac:dyDescent="0.35">
      <c r="B12" s="95" t="str">
        <f t="shared" si="0"/>
        <v>36526,3958333333 36526,5826388889</v>
      </c>
      <c r="C12" s="342">
        <f t="shared" si="1"/>
        <v>36526.395833333336</v>
      </c>
      <c r="D12" s="328">
        <f t="shared" si="2"/>
        <v>36526.582638888889</v>
      </c>
      <c r="E12" s="165">
        <v>36526.395833333336</v>
      </c>
      <c r="F12" s="156">
        <v>36526.582638888889</v>
      </c>
      <c r="G12" s="68">
        <v>1.0416666666666666E-2</v>
      </c>
      <c r="H12" s="12"/>
      <c r="I12" s="8"/>
      <c r="J12" s="8"/>
      <c r="K12" s="7"/>
      <c r="L12" s="12"/>
      <c r="M12" s="11" t="s">
        <v>125</v>
      </c>
      <c r="N12" s="55" t="s">
        <v>26</v>
      </c>
      <c r="O12" s="56" t="s">
        <v>26</v>
      </c>
      <c r="P12" s="54" t="s">
        <v>26</v>
      </c>
      <c r="Q12" s="55" t="s">
        <v>26</v>
      </c>
      <c r="R12" s="55" t="s">
        <v>26</v>
      </c>
      <c r="S12" s="56" t="s">
        <v>26</v>
      </c>
      <c r="T12" s="24" t="s">
        <v>24</v>
      </c>
      <c r="U12" s="55" t="s">
        <v>26</v>
      </c>
      <c r="V12" s="55" t="s">
        <v>26</v>
      </c>
      <c r="W12" s="56" t="s">
        <v>26</v>
      </c>
      <c r="X12" s="54" t="s">
        <v>26</v>
      </c>
      <c r="Y12" s="55" t="s">
        <v>26</v>
      </c>
      <c r="Z12" s="55" t="s">
        <v>26</v>
      </c>
      <c r="AA12" s="56" t="s">
        <v>26</v>
      </c>
      <c r="AB12" s="54" t="s">
        <v>26</v>
      </c>
      <c r="AC12" s="55" t="s">
        <v>26</v>
      </c>
      <c r="AD12" s="10" t="s">
        <v>28</v>
      </c>
      <c r="AE12" s="27" t="s">
        <v>28</v>
      </c>
      <c r="AF12" s="16" t="s">
        <v>126</v>
      </c>
      <c r="AG12" s="8"/>
      <c r="AH12" s="8"/>
      <c r="AI12" s="7"/>
      <c r="AJ12" s="12"/>
      <c r="AK12" s="8"/>
      <c r="AL12" s="8"/>
      <c r="AM12" s="7"/>
      <c r="AN12" s="12"/>
      <c r="AO12" s="8"/>
      <c r="AP12" s="8"/>
      <c r="AQ12" s="7"/>
      <c r="AR12" s="12"/>
      <c r="AS12" s="8"/>
      <c r="AT12" s="8"/>
      <c r="AU12" s="7"/>
      <c r="AV12" s="12"/>
      <c r="AW12" s="8"/>
      <c r="AX12" s="8"/>
      <c r="AY12" s="7"/>
      <c r="AZ12" s="12"/>
      <c r="BA12" s="8"/>
      <c r="BB12" s="8"/>
      <c r="BC12" s="7"/>
      <c r="BD12" s="12"/>
      <c r="BE12" s="18"/>
      <c r="BF12" s="18"/>
      <c r="BG12" s="19"/>
      <c r="BH12" s="12"/>
      <c r="BI12" s="8"/>
      <c r="BJ12" s="8"/>
      <c r="BK12" s="7"/>
      <c r="BL12" s="12"/>
      <c r="BM12" s="8"/>
      <c r="BN12" s="8"/>
      <c r="BO12" s="7"/>
      <c r="BP12" s="12"/>
      <c r="BQ12" s="8"/>
      <c r="BR12" s="8"/>
      <c r="BS12" s="7"/>
      <c r="BT12" s="12"/>
      <c r="BU12" s="8"/>
      <c r="BV12" s="8"/>
      <c r="BW12" s="7"/>
      <c r="BX12" s="12"/>
      <c r="BY12" s="8"/>
      <c r="BZ12" s="8"/>
      <c r="CA12" s="7"/>
      <c r="CB12" s="12"/>
      <c r="CC12" s="8"/>
      <c r="CD12" s="8"/>
      <c r="CE12" s="7"/>
      <c r="CF12" s="112"/>
      <c r="CG12" s="113"/>
      <c r="CH12" s="113"/>
      <c r="CI12" s="114"/>
      <c r="CJ12" s="112"/>
      <c r="CK12" s="113"/>
      <c r="CL12" s="113"/>
      <c r="CM12" s="114"/>
    </row>
    <row r="13" spans="2:91" x14ac:dyDescent="0.35">
      <c r="B13" s="95" t="str">
        <f t="shared" si="0"/>
        <v>36526,3958333333 36526,5930555556</v>
      </c>
      <c r="C13" s="342">
        <f t="shared" si="1"/>
        <v>36526.395833333336</v>
      </c>
      <c r="D13" s="328">
        <f t="shared" si="2"/>
        <v>36526.593055555553</v>
      </c>
      <c r="E13" s="165">
        <v>36526.395833333336</v>
      </c>
      <c r="F13" s="156">
        <v>36526.593055555553</v>
      </c>
      <c r="G13" s="68">
        <v>1.0416666666666666E-2</v>
      </c>
      <c r="H13" s="12"/>
      <c r="I13" s="8"/>
      <c r="J13" s="8"/>
      <c r="K13" s="7"/>
      <c r="L13" s="12"/>
      <c r="M13" s="11" t="s">
        <v>125</v>
      </c>
      <c r="N13" s="55" t="s">
        <v>26</v>
      </c>
      <c r="O13" s="56" t="s">
        <v>26</v>
      </c>
      <c r="P13" s="54" t="s">
        <v>26</v>
      </c>
      <c r="Q13" s="55" t="s">
        <v>26</v>
      </c>
      <c r="R13" s="55" t="s">
        <v>26</v>
      </c>
      <c r="S13" s="56" t="s">
        <v>26</v>
      </c>
      <c r="T13" s="24" t="s">
        <v>24</v>
      </c>
      <c r="U13" s="55" t="s">
        <v>26</v>
      </c>
      <c r="V13" s="55" t="s">
        <v>26</v>
      </c>
      <c r="W13" s="56" t="s">
        <v>26</v>
      </c>
      <c r="X13" s="54" t="s">
        <v>26</v>
      </c>
      <c r="Y13" s="55" t="s">
        <v>26</v>
      </c>
      <c r="Z13" s="55" t="s">
        <v>26</v>
      </c>
      <c r="AA13" s="56" t="s">
        <v>26</v>
      </c>
      <c r="AB13" s="54" t="s">
        <v>26</v>
      </c>
      <c r="AC13" s="55" t="s">
        <v>26</v>
      </c>
      <c r="AD13" s="55" t="s">
        <v>26</v>
      </c>
      <c r="AE13" s="17" t="s">
        <v>28</v>
      </c>
      <c r="AF13" s="9" t="s">
        <v>28</v>
      </c>
      <c r="AG13" s="11" t="s">
        <v>126</v>
      </c>
      <c r="AH13" s="8"/>
      <c r="AI13" s="7"/>
      <c r="AJ13" s="12"/>
      <c r="AK13" s="8"/>
      <c r="AL13" s="8"/>
      <c r="AM13" s="7"/>
      <c r="AN13" s="12"/>
      <c r="AO13" s="8"/>
      <c r="AP13" s="8"/>
      <c r="AQ13" s="7"/>
      <c r="AR13" s="12"/>
      <c r="AS13" s="8"/>
      <c r="AT13" s="8"/>
      <c r="AU13" s="7"/>
      <c r="AV13" s="12"/>
      <c r="AW13" s="8"/>
      <c r="AX13" s="8"/>
      <c r="AY13" s="7"/>
      <c r="AZ13" s="12"/>
      <c r="BA13" s="8"/>
      <c r="BB13" s="8"/>
      <c r="BC13" s="7"/>
      <c r="BD13" s="12"/>
      <c r="BE13" s="18"/>
      <c r="BF13" s="18"/>
      <c r="BG13" s="19"/>
      <c r="BH13" s="12"/>
      <c r="BI13" s="8"/>
      <c r="BJ13" s="8"/>
      <c r="BK13" s="7"/>
      <c r="BL13" s="12"/>
      <c r="BM13" s="8"/>
      <c r="BN13" s="8"/>
      <c r="BO13" s="7"/>
      <c r="BP13" s="12"/>
      <c r="BQ13" s="8"/>
      <c r="BR13" s="8"/>
      <c r="BS13" s="7"/>
      <c r="BT13" s="12"/>
      <c r="BU13" s="8"/>
      <c r="BV13" s="8"/>
      <c r="BW13" s="7"/>
      <c r="BX13" s="12"/>
      <c r="BY13" s="8"/>
      <c r="BZ13" s="8"/>
      <c r="CA13" s="7"/>
      <c r="CB13" s="12"/>
      <c r="CC13" s="8"/>
      <c r="CD13" s="8"/>
      <c r="CE13" s="7"/>
      <c r="CF13" s="112"/>
      <c r="CG13" s="113"/>
      <c r="CH13" s="113"/>
      <c r="CI13" s="114"/>
      <c r="CJ13" s="112"/>
      <c r="CK13" s="113"/>
      <c r="CL13" s="113"/>
      <c r="CM13" s="114"/>
    </row>
    <row r="14" spans="2:91" x14ac:dyDescent="0.35">
      <c r="B14" s="95" t="str">
        <f t="shared" si="0"/>
        <v>36526,3958333333 36526,6034722222</v>
      </c>
      <c r="C14" s="342">
        <f t="shared" si="1"/>
        <v>36526.395833333336</v>
      </c>
      <c r="D14" s="328">
        <f t="shared" si="2"/>
        <v>36526.603472222225</v>
      </c>
      <c r="E14" s="165">
        <v>36526.395833333336</v>
      </c>
      <c r="F14" s="156">
        <v>36526.603472222225</v>
      </c>
      <c r="G14" s="68">
        <v>1.0416666666666666E-2</v>
      </c>
      <c r="H14" s="12"/>
      <c r="I14" s="8"/>
      <c r="J14" s="8"/>
      <c r="K14" s="7"/>
      <c r="L14" s="12"/>
      <c r="M14" s="11" t="s">
        <v>125</v>
      </c>
      <c r="N14" s="55" t="s">
        <v>26</v>
      </c>
      <c r="O14" s="56" t="s">
        <v>26</v>
      </c>
      <c r="P14" s="54" t="s">
        <v>26</v>
      </c>
      <c r="Q14" s="55" t="s">
        <v>26</v>
      </c>
      <c r="R14" s="55" t="s">
        <v>26</v>
      </c>
      <c r="S14" s="56" t="s">
        <v>26</v>
      </c>
      <c r="T14" s="24" t="s">
        <v>24</v>
      </c>
      <c r="U14" s="55" t="s">
        <v>26</v>
      </c>
      <c r="V14" s="55" t="s">
        <v>26</v>
      </c>
      <c r="W14" s="56" t="s">
        <v>26</v>
      </c>
      <c r="X14" s="54" t="s">
        <v>26</v>
      </c>
      <c r="Y14" s="55" t="s">
        <v>26</v>
      </c>
      <c r="Z14" s="55" t="s">
        <v>26</v>
      </c>
      <c r="AA14" s="56" t="s">
        <v>26</v>
      </c>
      <c r="AB14" s="54" t="s">
        <v>26</v>
      </c>
      <c r="AC14" s="55" t="s">
        <v>26</v>
      </c>
      <c r="AD14" s="55" t="s">
        <v>26</v>
      </c>
      <c r="AE14" s="56" t="s">
        <v>26</v>
      </c>
      <c r="AF14" s="10" t="s">
        <v>28</v>
      </c>
      <c r="AG14" s="10" t="s">
        <v>28</v>
      </c>
      <c r="AH14" s="11" t="s">
        <v>126</v>
      </c>
      <c r="AI14" s="7"/>
      <c r="AJ14" s="12"/>
      <c r="AK14" s="8"/>
      <c r="AL14" s="8"/>
      <c r="AM14" s="7"/>
      <c r="AN14" s="20"/>
      <c r="AO14" s="18"/>
      <c r="AP14" s="18"/>
      <c r="AQ14" s="19"/>
      <c r="AR14" s="20"/>
      <c r="AS14" s="18"/>
      <c r="AT14" s="18"/>
      <c r="AU14" s="19"/>
      <c r="AV14" s="20"/>
      <c r="AW14" s="18"/>
      <c r="AX14" s="18"/>
      <c r="AY14" s="19"/>
      <c r="AZ14" s="20"/>
      <c r="BA14" s="18"/>
      <c r="BB14" s="18"/>
      <c r="BC14" s="19"/>
      <c r="BD14" s="20"/>
      <c r="BE14" s="18"/>
      <c r="BF14" s="18"/>
      <c r="BG14" s="19"/>
      <c r="BH14" s="12"/>
      <c r="BI14" s="8"/>
      <c r="BJ14" s="8"/>
      <c r="BK14" s="7"/>
      <c r="BL14" s="12"/>
      <c r="BM14" s="8"/>
      <c r="BN14" s="8"/>
      <c r="BO14" s="7"/>
      <c r="BP14" s="12"/>
      <c r="BQ14" s="8"/>
      <c r="BR14" s="8"/>
      <c r="BS14" s="7"/>
      <c r="BT14" s="12"/>
      <c r="BU14" s="8"/>
      <c r="BV14" s="8"/>
      <c r="BW14" s="7"/>
      <c r="BX14" s="12"/>
      <c r="BY14" s="8"/>
      <c r="BZ14" s="8"/>
      <c r="CA14" s="7"/>
      <c r="CB14" s="12"/>
      <c r="CC14" s="8"/>
      <c r="CD14" s="8"/>
      <c r="CE14" s="7"/>
      <c r="CF14" s="112"/>
      <c r="CG14" s="113"/>
      <c r="CH14" s="113"/>
      <c r="CI14" s="114"/>
      <c r="CJ14" s="112"/>
      <c r="CK14" s="113"/>
      <c r="CL14" s="113"/>
      <c r="CM14" s="114"/>
    </row>
    <row r="15" spans="2:91" x14ac:dyDescent="0.35">
      <c r="B15" s="95" t="str">
        <f t="shared" si="0"/>
        <v>36526,3958333333 36526,6138888889</v>
      </c>
      <c r="C15" s="342">
        <f t="shared" si="1"/>
        <v>36526.395833333336</v>
      </c>
      <c r="D15" s="328">
        <f t="shared" si="2"/>
        <v>36526.613888888889</v>
      </c>
      <c r="E15" s="165">
        <v>36526.395833333336</v>
      </c>
      <c r="F15" s="156">
        <v>36526.613888888889</v>
      </c>
      <c r="G15" s="68">
        <v>1.0416666666666666E-2</v>
      </c>
      <c r="H15" s="12"/>
      <c r="I15" s="8"/>
      <c r="J15" s="8"/>
      <c r="K15" s="7"/>
      <c r="L15" s="12"/>
      <c r="M15" s="11" t="s">
        <v>125</v>
      </c>
      <c r="N15" s="55" t="s">
        <v>26</v>
      </c>
      <c r="O15" s="56" t="s">
        <v>26</v>
      </c>
      <c r="P15" s="54" t="s">
        <v>26</v>
      </c>
      <c r="Q15" s="55" t="s">
        <v>26</v>
      </c>
      <c r="R15" s="55" t="s">
        <v>26</v>
      </c>
      <c r="S15" s="56" t="s">
        <v>26</v>
      </c>
      <c r="T15" s="24" t="s">
        <v>24</v>
      </c>
      <c r="U15" s="55" t="s">
        <v>26</v>
      </c>
      <c r="V15" s="55" t="s">
        <v>26</v>
      </c>
      <c r="W15" s="56" t="s">
        <v>26</v>
      </c>
      <c r="X15" s="54" t="s">
        <v>26</v>
      </c>
      <c r="Y15" s="55" t="s">
        <v>26</v>
      </c>
      <c r="Z15" s="55" t="s">
        <v>26</v>
      </c>
      <c r="AA15" s="56" t="s">
        <v>26</v>
      </c>
      <c r="AB15" s="54" t="s">
        <v>26</v>
      </c>
      <c r="AC15" s="55" t="s">
        <v>26</v>
      </c>
      <c r="AD15" s="55" t="s">
        <v>26</v>
      </c>
      <c r="AE15" s="56" t="s">
        <v>26</v>
      </c>
      <c r="AF15" s="54" t="s">
        <v>26</v>
      </c>
      <c r="AG15" s="10" t="s">
        <v>28</v>
      </c>
      <c r="AH15" s="10" t="s">
        <v>28</v>
      </c>
      <c r="AI15" s="22" t="s">
        <v>126</v>
      </c>
      <c r="AJ15" s="20"/>
      <c r="AK15" s="18"/>
      <c r="AL15" s="18"/>
      <c r="AM15" s="19"/>
      <c r="AN15" s="20"/>
      <c r="AO15" s="18"/>
      <c r="AP15" s="18"/>
      <c r="AQ15" s="19"/>
      <c r="AR15" s="20"/>
      <c r="AS15" s="18"/>
      <c r="AT15" s="18"/>
      <c r="AU15" s="19"/>
      <c r="AV15" s="20"/>
      <c r="AW15" s="18"/>
      <c r="AX15" s="18"/>
      <c r="AY15" s="19"/>
      <c r="AZ15" s="20"/>
      <c r="BA15" s="18"/>
      <c r="BB15" s="18"/>
      <c r="BC15" s="19"/>
      <c r="BD15" s="20"/>
      <c r="BE15" s="18"/>
      <c r="BF15" s="18"/>
      <c r="BG15" s="19"/>
      <c r="BH15" s="12"/>
      <c r="BI15" s="8"/>
      <c r="BJ15" s="8"/>
      <c r="BK15" s="7"/>
      <c r="BL15" s="12"/>
      <c r="BM15" s="8"/>
      <c r="BN15" s="8"/>
      <c r="BO15" s="7"/>
      <c r="BP15" s="12"/>
      <c r="BQ15" s="8"/>
      <c r="BR15" s="8"/>
      <c r="BS15" s="7"/>
      <c r="BT15" s="12"/>
      <c r="BU15" s="8"/>
      <c r="BV15" s="8"/>
      <c r="BW15" s="7"/>
      <c r="BX15" s="12"/>
      <c r="BY15" s="8"/>
      <c r="BZ15" s="8"/>
      <c r="CA15" s="7"/>
      <c r="CB15" s="12"/>
      <c r="CC15" s="8"/>
      <c r="CD15" s="8"/>
      <c r="CE15" s="7"/>
      <c r="CF15" s="112"/>
      <c r="CG15" s="113"/>
      <c r="CH15" s="113"/>
      <c r="CI15" s="114"/>
      <c r="CJ15" s="112"/>
      <c r="CK15" s="113"/>
      <c r="CL15" s="113"/>
      <c r="CM15" s="114"/>
    </row>
    <row r="16" spans="2:91" x14ac:dyDescent="0.35">
      <c r="B16" s="95" t="str">
        <f t="shared" si="0"/>
        <v>36526,3958333333 36526,6243055556</v>
      </c>
      <c r="C16" s="342">
        <f t="shared" si="1"/>
        <v>36526.395833333336</v>
      </c>
      <c r="D16" s="328">
        <f t="shared" si="2"/>
        <v>36526.624305555553</v>
      </c>
      <c r="E16" s="165">
        <v>36526.395833333336</v>
      </c>
      <c r="F16" s="156">
        <v>36526.624305555553</v>
      </c>
      <c r="G16" s="68">
        <v>1.0416666666666666E-2</v>
      </c>
      <c r="H16" s="12"/>
      <c r="I16" s="8"/>
      <c r="J16" s="8"/>
      <c r="K16" s="7"/>
      <c r="L16" s="12"/>
      <c r="M16" s="11" t="s">
        <v>125</v>
      </c>
      <c r="N16" s="55" t="s">
        <v>26</v>
      </c>
      <c r="O16" s="56" t="s">
        <v>26</v>
      </c>
      <c r="P16" s="54" t="s">
        <v>26</v>
      </c>
      <c r="Q16" s="55" t="s">
        <v>26</v>
      </c>
      <c r="R16" s="55" t="s">
        <v>26</v>
      </c>
      <c r="S16" s="56" t="s">
        <v>26</v>
      </c>
      <c r="T16" s="54" t="s">
        <v>26</v>
      </c>
      <c r="U16" s="55" t="s">
        <v>26</v>
      </c>
      <c r="V16" s="55" t="s">
        <v>26</v>
      </c>
      <c r="W16" s="56" t="s">
        <v>26</v>
      </c>
      <c r="X16" s="24" t="s">
        <v>24</v>
      </c>
      <c r="Y16" s="55" t="s">
        <v>26</v>
      </c>
      <c r="Z16" s="55" t="s">
        <v>26</v>
      </c>
      <c r="AA16" s="56" t="s">
        <v>26</v>
      </c>
      <c r="AB16" s="54" t="s">
        <v>26</v>
      </c>
      <c r="AC16" s="55" t="s">
        <v>26</v>
      </c>
      <c r="AD16" s="55" t="s">
        <v>26</v>
      </c>
      <c r="AE16" s="56" t="s">
        <v>26</v>
      </c>
      <c r="AF16" s="54" t="s">
        <v>26</v>
      </c>
      <c r="AG16" s="55" t="s">
        <v>26</v>
      </c>
      <c r="AH16" s="10" t="s">
        <v>28</v>
      </c>
      <c r="AI16" s="27" t="s">
        <v>28</v>
      </c>
      <c r="AJ16" s="16" t="s">
        <v>126</v>
      </c>
      <c r="AK16" s="8"/>
      <c r="AL16" s="8"/>
      <c r="AM16" s="7"/>
      <c r="AN16" s="20"/>
      <c r="AO16" s="18"/>
      <c r="AP16" s="18"/>
      <c r="AQ16" s="19"/>
      <c r="AR16" s="20"/>
      <c r="AS16" s="18"/>
      <c r="AT16" s="18"/>
      <c r="AU16" s="19"/>
      <c r="AV16" s="20"/>
      <c r="AW16" s="18"/>
      <c r="AX16" s="18"/>
      <c r="AY16" s="19"/>
      <c r="AZ16" s="20"/>
      <c r="BA16" s="18"/>
      <c r="BB16" s="18"/>
      <c r="BC16" s="19"/>
      <c r="BD16" s="20"/>
      <c r="BE16" s="18"/>
      <c r="BF16" s="18"/>
      <c r="BG16" s="19"/>
      <c r="BH16" s="12"/>
      <c r="BI16" s="8"/>
      <c r="BJ16" s="8"/>
      <c r="BK16" s="7"/>
      <c r="BL16" s="12"/>
      <c r="BM16" s="8"/>
      <c r="BN16" s="8"/>
      <c r="BO16" s="7"/>
      <c r="BP16" s="12"/>
      <c r="BQ16" s="8"/>
      <c r="BR16" s="8"/>
      <c r="BS16" s="7"/>
      <c r="BT16" s="12"/>
      <c r="BU16" s="8"/>
      <c r="BV16" s="8"/>
      <c r="BW16" s="7"/>
      <c r="BX16" s="12"/>
      <c r="BY16" s="8"/>
      <c r="BZ16" s="8"/>
      <c r="CA16" s="7"/>
      <c r="CB16" s="12"/>
      <c r="CC16" s="8"/>
      <c r="CD16" s="8"/>
      <c r="CE16" s="7"/>
      <c r="CF16" s="112"/>
      <c r="CG16" s="113"/>
      <c r="CH16" s="113"/>
      <c r="CI16" s="114"/>
      <c r="CJ16" s="112"/>
      <c r="CK16" s="113"/>
      <c r="CL16" s="113"/>
      <c r="CM16" s="114"/>
    </row>
    <row r="17" spans="2:91" x14ac:dyDescent="0.35">
      <c r="B17" s="95" t="str">
        <f t="shared" si="0"/>
        <v>36526,3958333333 36526,6347222222</v>
      </c>
      <c r="C17" s="342">
        <f t="shared" si="1"/>
        <v>36526.395833333336</v>
      </c>
      <c r="D17" s="328">
        <f t="shared" si="2"/>
        <v>36526.634722222225</v>
      </c>
      <c r="E17" s="165">
        <v>36526.395833333336</v>
      </c>
      <c r="F17" s="156">
        <v>36526.634722222225</v>
      </c>
      <c r="G17" s="68">
        <v>1.0416666666666666E-2</v>
      </c>
      <c r="H17" s="12"/>
      <c r="I17" s="8"/>
      <c r="J17" s="8"/>
      <c r="K17" s="7"/>
      <c r="L17" s="12"/>
      <c r="M17" s="11" t="s">
        <v>125</v>
      </c>
      <c r="N17" s="55" t="s">
        <v>26</v>
      </c>
      <c r="O17" s="56" t="s">
        <v>26</v>
      </c>
      <c r="P17" s="54" t="s">
        <v>26</v>
      </c>
      <c r="Q17" s="55" t="s">
        <v>26</v>
      </c>
      <c r="R17" s="55" t="s">
        <v>26</v>
      </c>
      <c r="S17" s="56" t="s">
        <v>26</v>
      </c>
      <c r="T17" s="54" t="s">
        <v>26</v>
      </c>
      <c r="U17" s="55" t="s">
        <v>26</v>
      </c>
      <c r="V17" s="55" t="s">
        <v>26</v>
      </c>
      <c r="W17" s="56" t="s">
        <v>26</v>
      </c>
      <c r="X17" s="24" t="s">
        <v>24</v>
      </c>
      <c r="Y17" s="55" t="s">
        <v>26</v>
      </c>
      <c r="Z17" s="55" t="s">
        <v>26</v>
      </c>
      <c r="AA17" s="56" t="s">
        <v>26</v>
      </c>
      <c r="AB17" s="54" t="s">
        <v>26</v>
      </c>
      <c r="AC17" s="55" t="s">
        <v>26</v>
      </c>
      <c r="AD17" s="55" t="s">
        <v>26</v>
      </c>
      <c r="AE17" s="56" t="s">
        <v>26</v>
      </c>
      <c r="AF17" s="54" t="s">
        <v>26</v>
      </c>
      <c r="AG17" s="55" t="s">
        <v>26</v>
      </c>
      <c r="AH17" s="55" t="s">
        <v>26</v>
      </c>
      <c r="AI17" s="17" t="s">
        <v>28</v>
      </c>
      <c r="AJ17" s="9" t="s">
        <v>28</v>
      </c>
      <c r="AK17" s="11" t="s">
        <v>126</v>
      </c>
      <c r="AL17" s="8"/>
      <c r="AM17" s="7"/>
      <c r="AN17" s="20"/>
      <c r="AO17" s="18"/>
      <c r="AP17" s="18"/>
      <c r="AQ17" s="19"/>
      <c r="AR17" s="20"/>
      <c r="AS17" s="18"/>
      <c r="AT17" s="18"/>
      <c r="AU17" s="19"/>
      <c r="AV17" s="20"/>
      <c r="AW17" s="18"/>
      <c r="AX17" s="18"/>
      <c r="AY17" s="19"/>
      <c r="AZ17" s="20"/>
      <c r="BA17" s="18"/>
      <c r="BB17" s="18"/>
      <c r="BC17" s="19"/>
      <c r="BD17" s="20"/>
      <c r="BE17" s="18"/>
      <c r="BF17" s="18"/>
      <c r="BG17" s="19"/>
      <c r="BH17" s="12"/>
      <c r="BI17" s="8"/>
      <c r="BJ17" s="8"/>
      <c r="BK17" s="7"/>
      <c r="BL17" s="12"/>
      <c r="BM17" s="8"/>
      <c r="BN17" s="8"/>
      <c r="BO17" s="7"/>
      <c r="BP17" s="12"/>
      <c r="BQ17" s="8"/>
      <c r="BR17" s="8"/>
      <c r="BS17" s="7"/>
      <c r="BT17" s="12"/>
      <c r="BU17" s="8"/>
      <c r="BV17" s="8"/>
      <c r="BW17" s="7"/>
      <c r="BX17" s="12"/>
      <c r="BY17" s="8"/>
      <c r="BZ17" s="8"/>
      <c r="CA17" s="7"/>
      <c r="CB17" s="12"/>
      <c r="CC17" s="8"/>
      <c r="CD17" s="8"/>
      <c r="CE17" s="7"/>
      <c r="CF17" s="112"/>
      <c r="CG17" s="113"/>
      <c r="CH17" s="113"/>
      <c r="CI17" s="114"/>
      <c r="CJ17" s="112"/>
      <c r="CK17" s="113"/>
      <c r="CL17" s="113"/>
      <c r="CM17" s="114"/>
    </row>
    <row r="18" spans="2:91" x14ac:dyDescent="0.35">
      <c r="B18" s="95" t="str">
        <f t="shared" si="0"/>
        <v>36526,3958333333 36526,6451388889</v>
      </c>
      <c r="C18" s="342">
        <f t="shared" si="1"/>
        <v>36526.395833333336</v>
      </c>
      <c r="D18" s="328">
        <f t="shared" si="2"/>
        <v>36526.645138888889</v>
      </c>
      <c r="E18" s="165">
        <v>36526.395833333336</v>
      </c>
      <c r="F18" s="156">
        <v>36526.645138888889</v>
      </c>
      <c r="G18" s="68">
        <v>1.0416666666666666E-2</v>
      </c>
      <c r="H18" s="12"/>
      <c r="I18" s="8"/>
      <c r="J18" s="8"/>
      <c r="K18" s="7"/>
      <c r="L18" s="12"/>
      <c r="M18" s="11" t="s">
        <v>125</v>
      </c>
      <c r="N18" s="55" t="s">
        <v>26</v>
      </c>
      <c r="O18" s="56" t="s">
        <v>26</v>
      </c>
      <c r="P18" s="54" t="s">
        <v>26</v>
      </c>
      <c r="Q18" s="55" t="s">
        <v>26</v>
      </c>
      <c r="R18" s="55" t="s">
        <v>26</v>
      </c>
      <c r="S18" s="56" t="s">
        <v>26</v>
      </c>
      <c r="T18" s="54" t="s">
        <v>26</v>
      </c>
      <c r="U18" s="55" t="s">
        <v>26</v>
      </c>
      <c r="V18" s="55" t="s">
        <v>26</v>
      </c>
      <c r="W18" s="56" t="s">
        <v>26</v>
      </c>
      <c r="X18" s="24" t="s">
        <v>24</v>
      </c>
      <c r="Y18" s="55" t="s">
        <v>26</v>
      </c>
      <c r="Z18" s="55" t="s">
        <v>26</v>
      </c>
      <c r="AA18" s="56" t="s">
        <v>26</v>
      </c>
      <c r="AB18" s="54" t="s">
        <v>26</v>
      </c>
      <c r="AC18" s="55" t="s">
        <v>26</v>
      </c>
      <c r="AD18" s="55" t="s">
        <v>26</v>
      </c>
      <c r="AE18" s="56" t="s">
        <v>26</v>
      </c>
      <c r="AF18" s="54" t="s">
        <v>26</v>
      </c>
      <c r="AG18" s="55" t="s">
        <v>26</v>
      </c>
      <c r="AH18" s="55" t="s">
        <v>26</v>
      </c>
      <c r="AI18" s="56" t="s">
        <v>26</v>
      </c>
      <c r="AJ18" s="10" t="s">
        <v>28</v>
      </c>
      <c r="AK18" s="10" t="s">
        <v>28</v>
      </c>
      <c r="AL18" s="11" t="s">
        <v>126</v>
      </c>
      <c r="AM18" s="7"/>
      <c r="AN18" s="20"/>
      <c r="AO18" s="18"/>
      <c r="AP18" s="18"/>
      <c r="AQ18" s="19"/>
      <c r="AR18" s="20"/>
      <c r="AS18" s="18"/>
      <c r="AT18" s="18"/>
      <c r="AU18" s="19"/>
      <c r="AV18" s="20"/>
      <c r="AW18" s="18"/>
      <c r="AX18" s="18"/>
      <c r="AY18" s="19"/>
      <c r="AZ18" s="20"/>
      <c r="BA18" s="18"/>
      <c r="BB18" s="18"/>
      <c r="BC18" s="19"/>
      <c r="BD18" s="20"/>
      <c r="BE18" s="18"/>
      <c r="BF18" s="18"/>
      <c r="BG18" s="19"/>
      <c r="BH18" s="12"/>
      <c r="BI18" s="8"/>
      <c r="BJ18" s="8"/>
      <c r="BK18" s="7"/>
      <c r="BL18" s="12"/>
      <c r="BM18" s="8"/>
      <c r="BN18" s="8"/>
      <c r="BO18" s="7"/>
      <c r="BP18" s="12"/>
      <c r="BQ18" s="8"/>
      <c r="BR18" s="8"/>
      <c r="BS18" s="7"/>
      <c r="BT18" s="12"/>
      <c r="BU18" s="8"/>
      <c r="BV18" s="8"/>
      <c r="BW18" s="7"/>
      <c r="BX18" s="12"/>
      <c r="BY18" s="8"/>
      <c r="BZ18" s="8"/>
      <c r="CA18" s="7"/>
      <c r="CB18" s="12"/>
      <c r="CC18" s="8"/>
      <c r="CD18" s="8"/>
      <c r="CE18" s="7"/>
      <c r="CF18" s="112"/>
      <c r="CG18" s="113"/>
      <c r="CH18" s="113"/>
      <c r="CI18" s="114"/>
      <c r="CJ18" s="112"/>
      <c r="CK18" s="113"/>
      <c r="CL18" s="113"/>
      <c r="CM18" s="114"/>
    </row>
    <row r="19" spans="2:91" x14ac:dyDescent="0.35">
      <c r="B19" s="95" t="str">
        <f t="shared" si="0"/>
        <v>36526,3958333333 36526,6555555556</v>
      </c>
      <c r="C19" s="342">
        <f t="shared" si="1"/>
        <v>36526.395833333336</v>
      </c>
      <c r="D19" s="328">
        <f t="shared" si="2"/>
        <v>36526.655555555553</v>
      </c>
      <c r="E19" s="165">
        <v>36526.395833333336</v>
      </c>
      <c r="F19" s="156">
        <v>36526.655555555553</v>
      </c>
      <c r="G19" s="68">
        <v>1.0416666666666666E-2</v>
      </c>
      <c r="H19" s="12"/>
      <c r="I19" s="8"/>
      <c r="J19" s="8"/>
      <c r="K19" s="7"/>
      <c r="L19" s="12"/>
      <c r="M19" s="11" t="s">
        <v>125</v>
      </c>
      <c r="N19" s="55" t="s">
        <v>26</v>
      </c>
      <c r="O19" s="56" t="s">
        <v>26</v>
      </c>
      <c r="P19" s="54" t="s">
        <v>26</v>
      </c>
      <c r="Q19" s="55" t="s">
        <v>26</v>
      </c>
      <c r="R19" s="55" t="s">
        <v>26</v>
      </c>
      <c r="S19" s="56" t="s">
        <v>26</v>
      </c>
      <c r="T19" s="54" t="s">
        <v>26</v>
      </c>
      <c r="U19" s="55" t="s">
        <v>26</v>
      </c>
      <c r="V19" s="55" t="s">
        <v>26</v>
      </c>
      <c r="W19" s="56" t="s">
        <v>26</v>
      </c>
      <c r="X19" s="24" t="s">
        <v>24</v>
      </c>
      <c r="Y19" s="55" t="s">
        <v>26</v>
      </c>
      <c r="Z19" s="55" t="s">
        <v>26</v>
      </c>
      <c r="AA19" s="56" t="s">
        <v>26</v>
      </c>
      <c r="AB19" s="54" t="s">
        <v>26</v>
      </c>
      <c r="AC19" s="55" t="s">
        <v>26</v>
      </c>
      <c r="AD19" s="55" t="s">
        <v>26</v>
      </c>
      <c r="AE19" s="56" t="s">
        <v>26</v>
      </c>
      <c r="AF19" s="54" t="s">
        <v>26</v>
      </c>
      <c r="AG19" s="55" t="s">
        <v>26</v>
      </c>
      <c r="AH19" s="55" t="s">
        <v>26</v>
      </c>
      <c r="AI19" s="56" t="s">
        <v>26</v>
      </c>
      <c r="AJ19" s="55" t="s">
        <v>26</v>
      </c>
      <c r="AK19" s="10" t="s">
        <v>28</v>
      </c>
      <c r="AL19" s="10" t="s">
        <v>28</v>
      </c>
      <c r="AM19" s="22" t="s">
        <v>126</v>
      </c>
      <c r="AN19" s="20"/>
      <c r="AO19" s="18"/>
      <c r="AP19" s="18"/>
      <c r="AQ19" s="19"/>
      <c r="AR19" s="20"/>
      <c r="AS19" s="18"/>
      <c r="AT19" s="18"/>
      <c r="AU19" s="19"/>
      <c r="AV19" s="20"/>
      <c r="AW19" s="18"/>
      <c r="AX19" s="18"/>
      <c r="AY19" s="19"/>
      <c r="AZ19" s="20"/>
      <c r="BA19" s="18"/>
      <c r="BB19" s="18"/>
      <c r="BC19" s="19"/>
      <c r="BD19" s="20"/>
      <c r="BE19" s="18"/>
      <c r="BF19" s="18"/>
      <c r="BG19" s="19"/>
      <c r="BH19" s="20"/>
      <c r="BI19" s="18"/>
      <c r="BJ19" s="18"/>
      <c r="BK19" s="19"/>
      <c r="BL19" s="20"/>
      <c r="BM19" s="18"/>
      <c r="BN19" s="18"/>
      <c r="BO19" s="19"/>
      <c r="BP19" s="20"/>
      <c r="BQ19" s="18"/>
      <c r="BR19" s="18"/>
      <c r="BS19" s="19"/>
      <c r="BT19" s="20"/>
      <c r="BU19" s="18"/>
      <c r="BV19" s="18"/>
      <c r="BW19" s="19"/>
      <c r="BX19" s="20"/>
      <c r="BY19" s="18"/>
      <c r="BZ19" s="18"/>
      <c r="CA19" s="19"/>
      <c r="CB19" s="20"/>
      <c r="CC19" s="18"/>
      <c r="CD19" s="18"/>
      <c r="CE19" s="19"/>
      <c r="CF19" s="112"/>
      <c r="CG19" s="113"/>
      <c r="CH19" s="113"/>
      <c r="CI19" s="114"/>
      <c r="CJ19" s="112"/>
      <c r="CK19" s="113"/>
      <c r="CL19" s="113"/>
      <c r="CM19" s="114"/>
    </row>
    <row r="20" spans="2:91" x14ac:dyDescent="0.35">
      <c r="B20" s="95" t="str">
        <f t="shared" si="0"/>
        <v>36526,3958333333 36526,6659722222</v>
      </c>
      <c r="C20" s="342">
        <f t="shared" si="1"/>
        <v>36526.395833333336</v>
      </c>
      <c r="D20" s="328">
        <f t="shared" si="2"/>
        <v>36526.665972222225</v>
      </c>
      <c r="E20" s="165">
        <v>36526.395833333336</v>
      </c>
      <c r="F20" s="156">
        <v>36526.665972222225</v>
      </c>
      <c r="G20" s="68">
        <v>3.125E-2</v>
      </c>
      <c r="H20" s="12"/>
      <c r="I20" s="8"/>
      <c r="J20" s="8"/>
      <c r="K20" s="7"/>
      <c r="L20" s="12"/>
      <c r="M20" s="11" t="s">
        <v>125</v>
      </c>
      <c r="N20" s="55" t="s">
        <v>26</v>
      </c>
      <c r="O20" s="56" t="s">
        <v>26</v>
      </c>
      <c r="P20" s="54" t="s">
        <v>26</v>
      </c>
      <c r="Q20" s="55" t="s">
        <v>26</v>
      </c>
      <c r="R20" s="55" t="s">
        <v>26</v>
      </c>
      <c r="S20" s="56" t="s">
        <v>26</v>
      </c>
      <c r="T20" s="54" t="s">
        <v>26</v>
      </c>
      <c r="U20" s="55" t="s">
        <v>26</v>
      </c>
      <c r="V20" s="55" t="s">
        <v>26</v>
      </c>
      <c r="W20" s="56" t="s">
        <v>26</v>
      </c>
      <c r="X20" s="5" t="s">
        <v>25</v>
      </c>
      <c r="Y20" s="6" t="s">
        <v>25</v>
      </c>
      <c r="Z20" s="6" t="s">
        <v>25</v>
      </c>
      <c r="AA20" s="56" t="s">
        <v>26</v>
      </c>
      <c r="AB20" s="54" t="s">
        <v>26</v>
      </c>
      <c r="AC20" s="55" t="s">
        <v>26</v>
      </c>
      <c r="AD20" s="55" t="s">
        <v>26</v>
      </c>
      <c r="AE20" s="56" t="s">
        <v>26</v>
      </c>
      <c r="AF20" s="54" t="s">
        <v>26</v>
      </c>
      <c r="AG20" s="55" t="s">
        <v>26</v>
      </c>
      <c r="AH20" s="55" t="s">
        <v>26</v>
      </c>
      <c r="AI20" s="56" t="s">
        <v>26</v>
      </c>
      <c r="AJ20" s="55" t="s">
        <v>26</v>
      </c>
      <c r="AK20" s="55" t="s">
        <v>26</v>
      </c>
      <c r="AL20" s="10" t="s">
        <v>28</v>
      </c>
      <c r="AM20" s="27" t="s">
        <v>28</v>
      </c>
      <c r="AN20" s="16" t="s">
        <v>126</v>
      </c>
      <c r="AO20" s="18"/>
      <c r="AP20" s="18"/>
      <c r="AQ20" s="19"/>
      <c r="AR20" s="20"/>
      <c r="AS20" s="18"/>
      <c r="AT20" s="18"/>
      <c r="AU20" s="19"/>
      <c r="AV20" s="20"/>
      <c r="AW20" s="18"/>
      <c r="AX20" s="18"/>
      <c r="AY20" s="19"/>
      <c r="AZ20" s="20"/>
      <c r="BA20" s="18"/>
      <c r="BB20" s="18"/>
      <c r="BC20" s="19"/>
      <c r="BD20" s="20"/>
      <c r="BE20" s="18"/>
      <c r="BF20" s="18"/>
      <c r="BG20" s="19"/>
      <c r="BH20" s="20"/>
      <c r="BI20" s="18"/>
      <c r="BJ20" s="18"/>
      <c r="BK20" s="19"/>
      <c r="BL20" s="20"/>
      <c r="BM20" s="18"/>
      <c r="BN20" s="18"/>
      <c r="BO20" s="19"/>
      <c r="BP20" s="20"/>
      <c r="BQ20" s="18"/>
      <c r="BR20" s="18"/>
      <c r="BS20" s="19"/>
      <c r="BT20" s="20"/>
      <c r="BU20" s="18"/>
      <c r="BV20" s="18"/>
      <c r="BW20" s="19"/>
      <c r="BX20" s="20"/>
      <c r="BY20" s="18"/>
      <c r="BZ20" s="18"/>
      <c r="CA20" s="19"/>
      <c r="CB20" s="20"/>
      <c r="CC20" s="18"/>
      <c r="CD20" s="18"/>
      <c r="CE20" s="19"/>
      <c r="CF20" s="112"/>
      <c r="CG20" s="113"/>
      <c r="CH20" s="113"/>
      <c r="CI20" s="114"/>
      <c r="CJ20" s="112"/>
      <c r="CK20" s="113"/>
      <c r="CL20" s="113"/>
      <c r="CM20" s="114"/>
    </row>
    <row r="21" spans="2:91" x14ac:dyDescent="0.35">
      <c r="B21" s="95" t="str">
        <f t="shared" si="0"/>
        <v>36526,3958333333 36526,6763888889</v>
      </c>
      <c r="C21" s="342">
        <f t="shared" si="1"/>
        <v>36526.395833333336</v>
      </c>
      <c r="D21" s="328">
        <f t="shared" si="2"/>
        <v>36526.676388888889</v>
      </c>
      <c r="E21" s="165">
        <v>36526.395833333336</v>
      </c>
      <c r="F21" s="156">
        <v>36526.676388888889</v>
      </c>
      <c r="G21" s="68">
        <v>3.125E-2</v>
      </c>
      <c r="H21" s="12"/>
      <c r="I21" s="8"/>
      <c r="J21" s="8"/>
      <c r="K21" s="7"/>
      <c r="L21" s="12"/>
      <c r="M21" s="11" t="s">
        <v>125</v>
      </c>
      <c r="N21" s="55" t="s">
        <v>26</v>
      </c>
      <c r="O21" s="56" t="s">
        <v>26</v>
      </c>
      <c r="P21" s="54" t="s">
        <v>26</v>
      </c>
      <c r="Q21" s="55" t="s">
        <v>26</v>
      </c>
      <c r="R21" s="55" t="s">
        <v>26</v>
      </c>
      <c r="S21" s="56" t="s">
        <v>26</v>
      </c>
      <c r="T21" s="54" t="s">
        <v>26</v>
      </c>
      <c r="U21" s="55" t="s">
        <v>26</v>
      </c>
      <c r="V21" s="55" t="s">
        <v>26</v>
      </c>
      <c r="W21" s="56" t="s">
        <v>26</v>
      </c>
      <c r="X21" s="5" t="s">
        <v>25</v>
      </c>
      <c r="Y21" s="6" t="s">
        <v>25</v>
      </c>
      <c r="Z21" s="6" t="s">
        <v>25</v>
      </c>
      <c r="AA21" s="56" t="s">
        <v>26</v>
      </c>
      <c r="AB21" s="54" t="s">
        <v>26</v>
      </c>
      <c r="AC21" s="55" t="s">
        <v>26</v>
      </c>
      <c r="AD21" s="55" t="s">
        <v>26</v>
      </c>
      <c r="AE21" s="56" t="s">
        <v>26</v>
      </c>
      <c r="AF21" s="54" t="s">
        <v>26</v>
      </c>
      <c r="AG21" s="55" t="s">
        <v>26</v>
      </c>
      <c r="AH21" s="55" t="s">
        <v>26</v>
      </c>
      <c r="AI21" s="56" t="s">
        <v>26</v>
      </c>
      <c r="AJ21" s="55" t="s">
        <v>26</v>
      </c>
      <c r="AK21" s="55" t="s">
        <v>26</v>
      </c>
      <c r="AL21" s="55" t="s">
        <v>26</v>
      </c>
      <c r="AM21" s="17" t="s">
        <v>28</v>
      </c>
      <c r="AN21" s="9" t="s">
        <v>28</v>
      </c>
      <c r="AO21" s="11" t="s">
        <v>126</v>
      </c>
      <c r="AP21" s="8"/>
      <c r="AQ21" s="7"/>
      <c r="AR21" s="20"/>
      <c r="AS21" s="18"/>
      <c r="AT21" s="18"/>
      <c r="AU21" s="19"/>
      <c r="AV21" s="20"/>
      <c r="AW21" s="18"/>
      <c r="AX21" s="18"/>
      <c r="AY21" s="19"/>
      <c r="AZ21" s="20"/>
      <c r="BA21" s="18"/>
      <c r="BB21" s="18"/>
      <c r="BC21" s="19"/>
      <c r="BD21" s="20"/>
      <c r="BE21" s="18"/>
      <c r="BF21" s="18"/>
      <c r="BG21" s="19"/>
      <c r="BH21" s="20"/>
      <c r="BI21" s="18"/>
      <c r="BJ21" s="18"/>
      <c r="BK21" s="19"/>
      <c r="BL21" s="20"/>
      <c r="BM21" s="18"/>
      <c r="BN21" s="18"/>
      <c r="BO21" s="19"/>
      <c r="BP21" s="20"/>
      <c r="BQ21" s="18"/>
      <c r="BR21" s="18"/>
      <c r="BS21" s="19"/>
      <c r="BT21" s="20"/>
      <c r="BU21" s="18"/>
      <c r="BV21" s="18"/>
      <c r="BW21" s="19"/>
      <c r="BX21" s="20"/>
      <c r="BY21" s="18"/>
      <c r="BZ21" s="18"/>
      <c r="CA21" s="19"/>
      <c r="CB21" s="20"/>
      <c r="CC21" s="18"/>
      <c r="CD21" s="18"/>
      <c r="CE21" s="19"/>
      <c r="CF21" s="112"/>
      <c r="CG21" s="113"/>
      <c r="CH21" s="113"/>
      <c r="CI21" s="114"/>
      <c r="CJ21" s="112"/>
      <c r="CK21" s="113"/>
      <c r="CL21" s="113"/>
      <c r="CM21" s="114"/>
    </row>
    <row r="22" spans="2:91" x14ac:dyDescent="0.35">
      <c r="B22" s="95" t="str">
        <f t="shared" si="0"/>
        <v>36526,3958333333 36526,6868055556</v>
      </c>
      <c r="C22" s="342">
        <f t="shared" si="1"/>
        <v>36526.395833333336</v>
      </c>
      <c r="D22" s="328">
        <f t="shared" si="2"/>
        <v>36526.686805555553</v>
      </c>
      <c r="E22" s="165">
        <v>36526.395833333336</v>
      </c>
      <c r="F22" s="156">
        <v>36526.686805555553</v>
      </c>
      <c r="G22" s="68">
        <v>3.125E-2</v>
      </c>
      <c r="H22" s="12"/>
      <c r="I22" s="8"/>
      <c r="J22" s="8"/>
      <c r="K22" s="7"/>
      <c r="L22" s="12"/>
      <c r="M22" s="11" t="s">
        <v>125</v>
      </c>
      <c r="N22" s="55" t="s">
        <v>26</v>
      </c>
      <c r="O22" s="56" t="s">
        <v>26</v>
      </c>
      <c r="P22" s="54" t="s">
        <v>26</v>
      </c>
      <c r="Q22" s="55" t="s">
        <v>26</v>
      </c>
      <c r="R22" s="55" t="s">
        <v>26</v>
      </c>
      <c r="S22" s="56" t="s">
        <v>26</v>
      </c>
      <c r="T22" s="54" t="s">
        <v>26</v>
      </c>
      <c r="U22" s="55" t="s">
        <v>26</v>
      </c>
      <c r="V22" s="55" t="s">
        <v>26</v>
      </c>
      <c r="W22" s="56" t="s">
        <v>26</v>
      </c>
      <c r="X22" s="54" t="s">
        <v>26</v>
      </c>
      <c r="Y22" s="55" t="s">
        <v>26</v>
      </c>
      <c r="Z22" s="55" t="s">
        <v>26</v>
      </c>
      <c r="AA22" s="56" t="s">
        <v>26</v>
      </c>
      <c r="AB22" s="5" t="s">
        <v>25</v>
      </c>
      <c r="AC22" s="6" t="s">
        <v>25</v>
      </c>
      <c r="AD22" s="6" t="s">
        <v>25</v>
      </c>
      <c r="AE22" s="56" t="s">
        <v>26</v>
      </c>
      <c r="AF22" s="54" t="s">
        <v>26</v>
      </c>
      <c r="AG22" s="55" t="s">
        <v>26</v>
      </c>
      <c r="AH22" s="55" t="s">
        <v>26</v>
      </c>
      <c r="AI22" s="56" t="s">
        <v>26</v>
      </c>
      <c r="AJ22" s="55" t="s">
        <v>26</v>
      </c>
      <c r="AK22" s="55" t="s">
        <v>26</v>
      </c>
      <c r="AL22" s="55" t="s">
        <v>26</v>
      </c>
      <c r="AM22" s="56" t="s">
        <v>26</v>
      </c>
      <c r="AN22" s="10" t="s">
        <v>28</v>
      </c>
      <c r="AO22" s="10" t="s">
        <v>28</v>
      </c>
      <c r="AP22" s="11" t="s">
        <v>126</v>
      </c>
      <c r="AQ22" s="7"/>
      <c r="AR22" s="20"/>
      <c r="AS22" s="18"/>
      <c r="AT22" s="18"/>
      <c r="AU22" s="19"/>
      <c r="AV22" s="20"/>
      <c r="AW22" s="18"/>
      <c r="AX22" s="18"/>
      <c r="AY22" s="19"/>
      <c r="AZ22" s="20"/>
      <c r="BA22" s="18"/>
      <c r="BB22" s="18"/>
      <c r="BC22" s="19"/>
      <c r="BD22" s="20"/>
      <c r="BE22" s="18"/>
      <c r="BF22" s="18"/>
      <c r="BG22" s="19"/>
      <c r="BH22" s="20"/>
      <c r="BI22" s="18"/>
      <c r="BJ22" s="18"/>
      <c r="BK22" s="19"/>
      <c r="BL22" s="20"/>
      <c r="BM22" s="18"/>
      <c r="BN22" s="18"/>
      <c r="BO22" s="19"/>
      <c r="BP22" s="20"/>
      <c r="BQ22" s="18"/>
      <c r="BR22" s="18"/>
      <c r="BS22" s="19"/>
      <c r="BT22" s="20"/>
      <c r="BU22" s="18"/>
      <c r="BV22" s="18"/>
      <c r="BW22" s="19"/>
      <c r="BX22" s="20"/>
      <c r="BY22" s="18"/>
      <c r="BZ22" s="18"/>
      <c r="CA22" s="19"/>
      <c r="CB22" s="20"/>
      <c r="CC22" s="18"/>
      <c r="CD22" s="18"/>
      <c r="CE22" s="19"/>
      <c r="CF22" s="112"/>
      <c r="CG22" s="113"/>
      <c r="CH22" s="113"/>
      <c r="CI22" s="114"/>
      <c r="CJ22" s="112"/>
      <c r="CK22" s="113"/>
      <c r="CL22" s="113"/>
      <c r="CM22" s="114"/>
    </row>
    <row r="23" spans="2:91" x14ac:dyDescent="0.35">
      <c r="B23" s="95" t="str">
        <f t="shared" si="0"/>
        <v>36526,3958333333 36526,6979166667</v>
      </c>
      <c r="C23" s="342">
        <f t="shared" si="1"/>
        <v>36526.395833333336</v>
      </c>
      <c r="D23" s="328">
        <f t="shared" si="2"/>
        <v>36526.697916666664</v>
      </c>
      <c r="E23" s="165">
        <v>36526.395833333336</v>
      </c>
      <c r="F23" s="156">
        <v>36526.697916666664</v>
      </c>
      <c r="G23" s="68">
        <v>4.1666666666666664E-2</v>
      </c>
      <c r="H23" s="12"/>
      <c r="I23" s="8"/>
      <c r="J23" s="8"/>
      <c r="K23" s="7"/>
      <c r="L23" s="12"/>
      <c r="M23" s="11" t="s">
        <v>125</v>
      </c>
      <c r="N23" s="55" t="s">
        <v>26</v>
      </c>
      <c r="O23" s="56" t="s">
        <v>26</v>
      </c>
      <c r="P23" s="54" t="s">
        <v>26</v>
      </c>
      <c r="Q23" s="55" t="s">
        <v>26</v>
      </c>
      <c r="R23" s="55" t="s">
        <v>26</v>
      </c>
      <c r="S23" s="56" t="s">
        <v>26</v>
      </c>
      <c r="T23" s="54" t="s">
        <v>26</v>
      </c>
      <c r="U23" s="55" t="s">
        <v>26</v>
      </c>
      <c r="V23" s="55" t="s">
        <v>26</v>
      </c>
      <c r="W23" s="56" t="s">
        <v>26</v>
      </c>
      <c r="X23" s="54" t="s">
        <v>26</v>
      </c>
      <c r="Y23" s="55" t="s">
        <v>26</v>
      </c>
      <c r="Z23" s="55" t="s">
        <v>26</v>
      </c>
      <c r="AA23" s="56" t="s">
        <v>26</v>
      </c>
      <c r="AB23" s="5" t="s">
        <v>25</v>
      </c>
      <c r="AC23" s="6" t="s">
        <v>25</v>
      </c>
      <c r="AD23" s="6" t="s">
        <v>25</v>
      </c>
      <c r="AE23" s="56" t="s">
        <v>26</v>
      </c>
      <c r="AF23" s="54" t="s">
        <v>26</v>
      </c>
      <c r="AG23" s="55" t="s">
        <v>26</v>
      </c>
      <c r="AH23" s="55" t="s">
        <v>26</v>
      </c>
      <c r="AI23" s="56" t="s">
        <v>26</v>
      </c>
      <c r="AJ23" s="55" t="s">
        <v>26</v>
      </c>
      <c r="AK23" s="55" t="s">
        <v>26</v>
      </c>
      <c r="AL23" s="55" t="s">
        <v>26</v>
      </c>
      <c r="AM23" s="56" t="s">
        <v>26</v>
      </c>
      <c r="AN23" s="4" t="s">
        <v>24</v>
      </c>
      <c r="AO23" s="10" t="s">
        <v>28</v>
      </c>
      <c r="AP23" s="10" t="s">
        <v>28</v>
      </c>
      <c r="AQ23" s="22" t="s">
        <v>126</v>
      </c>
      <c r="AR23" s="20"/>
      <c r="AS23" s="18"/>
      <c r="AT23" s="18"/>
      <c r="AU23" s="19"/>
      <c r="AV23" s="20"/>
      <c r="AW23" s="18"/>
      <c r="AX23" s="18"/>
      <c r="AY23" s="19"/>
      <c r="AZ23" s="20"/>
      <c r="BA23" s="18"/>
      <c r="BB23" s="18"/>
      <c r="BC23" s="19"/>
      <c r="BD23" s="20"/>
      <c r="BE23" s="18"/>
      <c r="BF23" s="18"/>
      <c r="BG23" s="19"/>
      <c r="BH23" s="20"/>
      <c r="BI23" s="18"/>
      <c r="BJ23" s="18"/>
      <c r="BK23" s="19"/>
      <c r="BL23" s="20"/>
      <c r="BM23" s="18"/>
      <c r="BN23" s="18"/>
      <c r="BO23" s="19"/>
      <c r="BP23" s="20"/>
      <c r="BQ23" s="18"/>
      <c r="BR23" s="18"/>
      <c r="BS23" s="19"/>
      <c r="BT23" s="20"/>
      <c r="BU23" s="18"/>
      <c r="BV23" s="18"/>
      <c r="BW23" s="19"/>
      <c r="BX23" s="20"/>
      <c r="BY23" s="18"/>
      <c r="BZ23" s="18"/>
      <c r="CA23" s="19"/>
      <c r="CB23" s="20"/>
      <c r="CC23" s="18"/>
      <c r="CD23" s="18"/>
      <c r="CE23" s="19"/>
      <c r="CF23" s="112"/>
      <c r="CG23" s="113"/>
      <c r="CH23" s="113"/>
      <c r="CI23" s="114"/>
      <c r="CJ23" s="112"/>
      <c r="CK23" s="113"/>
      <c r="CL23" s="113"/>
      <c r="CM23" s="114"/>
    </row>
    <row r="24" spans="2:91" x14ac:dyDescent="0.35">
      <c r="B24" s="95" t="str">
        <f t="shared" si="0"/>
        <v>36526,3958333333 36526,7076388889</v>
      </c>
      <c r="C24" s="342">
        <f t="shared" si="1"/>
        <v>36526.395833333336</v>
      </c>
      <c r="D24" s="328">
        <f t="shared" si="2"/>
        <v>36526.707638888889</v>
      </c>
      <c r="E24" s="165">
        <v>36526.395833333336</v>
      </c>
      <c r="F24" s="156">
        <v>36526.707638888889</v>
      </c>
      <c r="G24" s="68">
        <v>4.1666666666666664E-2</v>
      </c>
      <c r="H24" s="12"/>
      <c r="I24" s="8"/>
      <c r="J24" s="8"/>
      <c r="K24" s="7"/>
      <c r="L24" s="12"/>
      <c r="M24" s="11" t="s">
        <v>125</v>
      </c>
      <c r="N24" s="55" t="s">
        <v>26</v>
      </c>
      <c r="O24" s="56" t="s">
        <v>26</v>
      </c>
      <c r="P24" s="54" t="s">
        <v>26</v>
      </c>
      <c r="Q24" s="55" t="s">
        <v>26</v>
      </c>
      <c r="R24" s="55" t="s">
        <v>26</v>
      </c>
      <c r="S24" s="56" t="s">
        <v>26</v>
      </c>
      <c r="T24" s="54" t="s">
        <v>26</v>
      </c>
      <c r="U24" s="55" t="s">
        <v>26</v>
      </c>
      <c r="V24" s="55" t="s">
        <v>26</v>
      </c>
      <c r="W24" s="56" t="s">
        <v>26</v>
      </c>
      <c r="X24" s="54" t="s">
        <v>26</v>
      </c>
      <c r="Y24" s="55" t="s">
        <v>26</v>
      </c>
      <c r="Z24" s="55" t="s">
        <v>26</v>
      </c>
      <c r="AA24" s="56" t="s">
        <v>26</v>
      </c>
      <c r="AB24" s="5" t="s">
        <v>25</v>
      </c>
      <c r="AC24" s="6" t="s">
        <v>25</v>
      </c>
      <c r="AD24" s="6" t="s">
        <v>25</v>
      </c>
      <c r="AE24" s="56" t="s">
        <v>26</v>
      </c>
      <c r="AF24" s="54" t="s">
        <v>26</v>
      </c>
      <c r="AG24" s="55" t="s">
        <v>26</v>
      </c>
      <c r="AH24" s="55" t="s">
        <v>26</v>
      </c>
      <c r="AI24" s="56" t="s">
        <v>26</v>
      </c>
      <c r="AJ24" s="54" t="s">
        <v>26</v>
      </c>
      <c r="AK24" s="55" t="s">
        <v>26</v>
      </c>
      <c r="AL24" s="55" t="s">
        <v>26</v>
      </c>
      <c r="AM24" s="56" t="s">
        <v>26</v>
      </c>
      <c r="AN24" s="4" t="s">
        <v>24</v>
      </c>
      <c r="AO24" s="55" t="s">
        <v>26</v>
      </c>
      <c r="AP24" s="10" t="s">
        <v>28</v>
      </c>
      <c r="AQ24" s="28" t="s">
        <v>28</v>
      </c>
      <c r="AR24" s="11" t="s">
        <v>126</v>
      </c>
      <c r="AS24" s="18"/>
      <c r="AT24" s="18"/>
      <c r="AU24" s="19"/>
      <c r="AV24" s="20"/>
      <c r="AW24" s="18"/>
      <c r="AX24" s="18"/>
      <c r="AY24" s="19"/>
      <c r="AZ24" s="20"/>
      <c r="BA24" s="18"/>
      <c r="BB24" s="18"/>
      <c r="BC24" s="19"/>
      <c r="BD24" s="20"/>
      <c r="BE24" s="18"/>
      <c r="BF24" s="18"/>
      <c r="BG24" s="19"/>
      <c r="BH24" s="20"/>
      <c r="BI24" s="18"/>
      <c r="BJ24" s="18"/>
      <c r="BK24" s="19"/>
      <c r="BL24" s="20"/>
      <c r="BM24" s="18"/>
      <c r="BN24" s="18"/>
      <c r="BO24" s="19"/>
      <c r="BP24" s="20"/>
      <c r="BQ24" s="18"/>
      <c r="BR24" s="18"/>
      <c r="BS24" s="19"/>
      <c r="BT24" s="20"/>
      <c r="BU24" s="18"/>
      <c r="BV24" s="18"/>
      <c r="BW24" s="19"/>
      <c r="BX24" s="20"/>
      <c r="BY24" s="18"/>
      <c r="BZ24" s="18"/>
      <c r="CA24" s="19"/>
      <c r="CB24" s="20"/>
      <c r="CC24" s="18"/>
      <c r="CD24" s="18"/>
      <c r="CE24" s="19"/>
      <c r="CF24" s="112"/>
      <c r="CG24" s="113"/>
      <c r="CH24" s="113"/>
      <c r="CI24" s="114"/>
      <c r="CJ24" s="112"/>
      <c r="CK24" s="113"/>
      <c r="CL24" s="113"/>
      <c r="CM24" s="114"/>
    </row>
    <row r="25" spans="2:91" x14ac:dyDescent="0.35">
      <c r="B25" s="95" t="str">
        <f t="shared" si="0"/>
        <v>36526,3958333333 36526,7180555556</v>
      </c>
      <c r="C25" s="342">
        <f t="shared" si="1"/>
        <v>36526.395833333336</v>
      </c>
      <c r="D25" s="328">
        <f t="shared" si="2"/>
        <v>36526.718055555553</v>
      </c>
      <c r="E25" s="332">
        <v>36526.395833333336</v>
      </c>
      <c r="F25" s="333">
        <v>36526.718055555553</v>
      </c>
      <c r="G25" s="334">
        <v>4.1666666666666664E-2</v>
      </c>
      <c r="H25" s="12"/>
      <c r="I25" s="8"/>
      <c r="J25" s="8"/>
      <c r="K25" s="7"/>
      <c r="L25" s="12"/>
      <c r="M25" s="11" t="s">
        <v>125</v>
      </c>
      <c r="N25" s="55" t="s">
        <v>26</v>
      </c>
      <c r="O25" s="56" t="s">
        <v>26</v>
      </c>
      <c r="P25" s="54" t="s">
        <v>26</v>
      </c>
      <c r="Q25" s="55" t="s">
        <v>26</v>
      </c>
      <c r="R25" s="55" t="s">
        <v>26</v>
      </c>
      <c r="S25" s="56" t="s">
        <v>26</v>
      </c>
      <c r="T25" s="54" t="s">
        <v>26</v>
      </c>
      <c r="U25" s="55" t="s">
        <v>26</v>
      </c>
      <c r="V25" s="55" t="s">
        <v>26</v>
      </c>
      <c r="W25" s="56" t="s">
        <v>26</v>
      </c>
      <c r="X25" s="54" t="s">
        <v>26</v>
      </c>
      <c r="Y25" s="55" t="s">
        <v>26</v>
      </c>
      <c r="Z25" s="55" t="s">
        <v>26</v>
      </c>
      <c r="AA25" s="56" t="s">
        <v>26</v>
      </c>
      <c r="AB25" s="5" t="s">
        <v>25</v>
      </c>
      <c r="AC25" s="6" t="s">
        <v>25</v>
      </c>
      <c r="AD25" s="6" t="s">
        <v>25</v>
      </c>
      <c r="AE25" s="56" t="s">
        <v>26</v>
      </c>
      <c r="AF25" s="54" t="s">
        <v>26</v>
      </c>
      <c r="AG25" s="55" t="s">
        <v>26</v>
      </c>
      <c r="AH25" s="55" t="s">
        <v>26</v>
      </c>
      <c r="AI25" s="56" t="s">
        <v>26</v>
      </c>
      <c r="AJ25" s="54" t="s">
        <v>26</v>
      </c>
      <c r="AK25" s="55" t="s">
        <v>26</v>
      </c>
      <c r="AL25" s="55" t="s">
        <v>26</v>
      </c>
      <c r="AM25" s="56" t="s">
        <v>26</v>
      </c>
      <c r="AN25" s="4" t="s">
        <v>24</v>
      </c>
      <c r="AO25" s="55" t="s">
        <v>26</v>
      </c>
      <c r="AP25" s="55" t="s">
        <v>26</v>
      </c>
      <c r="AQ25" s="17" t="s">
        <v>28</v>
      </c>
      <c r="AR25" s="9" t="s">
        <v>28</v>
      </c>
      <c r="AS25" s="11" t="s">
        <v>126</v>
      </c>
      <c r="AT25" s="18"/>
      <c r="AU25" s="19"/>
      <c r="AV25" s="20"/>
      <c r="AW25" s="18"/>
      <c r="AX25" s="18"/>
      <c r="AY25" s="19"/>
      <c r="AZ25" s="20"/>
      <c r="BA25" s="18"/>
      <c r="BB25" s="18"/>
      <c r="BC25" s="19"/>
      <c r="BD25" s="20"/>
      <c r="BE25" s="18"/>
      <c r="BF25" s="18"/>
      <c r="BG25" s="19"/>
      <c r="BH25" s="20"/>
      <c r="BI25" s="18"/>
      <c r="BJ25" s="18"/>
      <c r="BK25" s="19"/>
      <c r="BL25" s="20"/>
      <c r="BM25" s="18"/>
      <c r="BN25" s="18"/>
      <c r="BO25" s="19"/>
      <c r="BP25" s="20"/>
      <c r="BQ25" s="18"/>
      <c r="BR25" s="18"/>
      <c r="BS25" s="19"/>
      <c r="BT25" s="20"/>
      <c r="BU25" s="18"/>
      <c r="BV25" s="18"/>
      <c r="BW25" s="19"/>
      <c r="BX25" s="20"/>
      <c r="BY25" s="18"/>
      <c r="BZ25" s="18"/>
      <c r="CA25" s="19"/>
      <c r="CB25" s="20"/>
      <c r="CC25" s="18"/>
      <c r="CD25" s="18"/>
      <c r="CE25" s="19"/>
      <c r="CF25" s="482"/>
      <c r="CG25" s="483"/>
      <c r="CH25" s="483"/>
      <c r="CI25" s="484"/>
      <c r="CJ25" s="482"/>
      <c r="CK25" s="483"/>
      <c r="CL25" s="483"/>
      <c r="CM25" s="484"/>
    </row>
    <row r="26" spans="2:91" x14ac:dyDescent="0.35">
      <c r="B26" s="95" t="str">
        <f t="shared" ref="B26" si="6">C26&amp;" "&amp;D26</f>
        <v>36526,3909722222 36526,7131944444</v>
      </c>
      <c r="C26" s="342">
        <f t="shared" ref="C26" si="7">E26</f>
        <v>36526.390972222223</v>
      </c>
      <c r="D26" s="328">
        <f t="shared" ref="D26" si="8">F26</f>
        <v>36526.713194444441</v>
      </c>
      <c r="E26" s="332">
        <v>36526.390972222223</v>
      </c>
      <c r="F26" s="333">
        <v>36526.713194444441</v>
      </c>
      <c r="G26" s="334">
        <v>4.1666666666666664E-2</v>
      </c>
      <c r="H26" s="12"/>
      <c r="I26" s="8"/>
      <c r="J26" s="8"/>
      <c r="K26" s="7"/>
      <c r="L26" s="12"/>
      <c r="M26" s="11" t="s">
        <v>125</v>
      </c>
      <c r="N26" s="55" t="s">
        <v>26</v>
      </c>
      <c r="O26" s="56" t="s">
        <v>26</v>
      </c>
      <c r="P26" s="54" t="s">
        <v>26</v>
      </c>
      <c r="Q26" s="55" t="s">
        <v>26</v>
      </c>
      <c r="R26" s="55" t="s">
        <v>26</v>
      </c>
      <c r="S26" s="56" t="s">
        <v>26</v>
      </c>
      <c r="T26" s="54" t="s">
        <v>26</v>
      </c>
      <c r="U26" s="55" t="s">
        <v>26</v>
      </c>
      <c r="V26" s="55" t="s">
        <v>26</v>
      </c>
      <c r="W26" s="56" t="s">
        <v>26</v>
      </c>
      <c r="X26" s="54" t="s">
        <v>26</v>
      </c>
      <c r="Y26" s="55" t="s">
        <v>26</v>
      </c>
      <c r="Z26" s="55" t="s">
        <v>26</v>
      </c>
      <c r="AA26" s="56" t="s">
        <v>26</v>
      </c>
      <c r="AB26" s="5" t="s">
        <v>25</v>
      </c>
      <c r="AC26" s="6" t="s">
        <v>25</v>
      </c>
      <c r="AD26" s="6" t="s">
        <v>25</v>
      </c>
      <c r="AE26" s="56" t="s">
        <v>26</v>
      </c>
      <c r="AF26" s="54" t="s">
        <v>26</v>
      </c>
      <c r="AG26" s="55" t="s">
        <v>26</v>
      </c>
      <c r="AH26" s="55" t="s">
        <v>26</v>
      </c>
      <c r="AI26" s="56" t="s">
        <v>26</v>
      </c>
      <c r="AJ26" s="54" t="s">
        <v>26</v>
      </c>
      <c r="AK26" s="55" t="s">
        <v>26</v>
      </c>
      <c r="AL26" s="55" t="s">
        <v>26</v>
      </c>
      <c r="AM26" s="56" t="s">
        <v>26</v>
      </c>
      <c r="AN26" s="4" t="s">
        <v>24</v>
      </c>
      <c r="AO26" s="55" t="s">
        <v>26</v>
      </c>
      <c r="AP26" s="55" t="s">
        <v>26</v>
      </c>
      <c r="AQ26" s="17" t="s">
        <v>28</v>
      </c>
      <c r="AR26" s="9" t="s">
        <v>28</v>
      </c>
      <c r="AS26" s="11" t="s">
        <v>126</v>
      </c>
      <c r="AT26" s="18"/>
      <c r="AU26" s="19"/>
      <c r="AV26" s="20"/>
      <c r="AW26" s="18"/>
      <c r="AX26" s="18"/>
      <c r="AY26" s="19"/>
      <c r="AZ26" s="20"/>
      <c r="BA26" s="18"/>
      <c r="BB26" s="18"/>
      <c r="BC26" s="19"/>
      <c r="BD26" s="20"/>
      <c r="BE26" s="18"/>
      <c r="BF26" s="18"/>
      <c r="BG26" s="19"/>
      <c r="BH26" s="20"/>
      <c r="BI26" s="18"/>
      <c r="BJ26" s="18"/>
      <c r="BK26" s="19"/>
      <c r="BL26" s="20"/>
      <c r="BM26" s="18"/>
      <c r="BN26" s="18"/>
      <c r="BO26" s="19"/>
      <c r="BP26" s="20"/>
      <c r="BQ26" s="18"/>
      <c r="BR26" s="18"/>
      <c r="BS26" s="19"/>
      <c r="BT26" s="20"/>
      <c r="BU26" s="18"/>
      <c r="BV26" s="18"/>
      <c r="BW26" s="19"/>
      <c r="BX26" s="20"/>
      <c r="BY26" s="18"/>
      <c r="BZ26" s="18"/>
      <c r="CA26" s="19"/>
      <c r="CB26" s="20"/>
      <c r="CC26" s="18"/>
      <c r="CD26" s="18"/>
      <c r="CE26" s="19"/>
      <c r="CF26" s="482"/>
      <c r="CG26" s="483"/>
      <c r="CH26" s="483"/>
      <c r="CI26" s="484"/>
      <c r="CJ26" s="482"/>
      <c r="CK26" s="483"/>
      <c r="CL26" s="483"/>
      <c r="CM26" s="484"/>
    </row>
    <row r="27" spans="2:91" x14ac:dyDescent="0.35">
      <c r="B27" s="95" t="str">
        <f t="shared" ref="B27" si="9">C27&amp;" "&amp;D27</f>
        <v>36526,3909722222 36526,5256944444</v>
      </c>
      <c r="C27" s="342">
        <f t="shared" ref="C27" si="10">E27</f>
        <v>36526.390972222223</v>
      </c>
      <c r="D27" s="328">
        <f t="shared" ref="D27" si="11">F27</f>
        <v>36526.525694444441</v>
      </c>
      <c r="E27" s="332">
        <v>36526.390972222223</v>
      </c>
      <c r="F27" s="333">
        <v>36526.525694444441</v>
      </c>
      <c r="G27" s="334">
        <v>0</v>
      </c>
      <c r="H27" s="12"/>
      <c r="I27" s="8"/>
      <c r="J27" s="8"/>
      <c r="K27" s="7"/>
      <c r="L27" s="12"/>
      <c r="M27" s="11" t="s">
        <v>125</v>
      </c>
      <c r="N27" s="55" t="s">
        <v>26</v>
      </c>
      <c r="O27" s="56" t="s">
        <v>26</v>
      </c>
      <c r="P27" s="54" t="s">
        <v>26</v>
      </c>
      <c r="Q27" s="55" t="s">
        <v>26</v>
      </c>
      <c r="R27" s="55" t="s">
        <v>26</v>
      </c>
      <c r="S27" s="56" t="s">
        <v>26</v>
      </c>
      <c r="T27" s="54" t="s">
        <v>26</v>
      </c>
      <c r="U27" s="55" t="s">
        <v>26</v>
      </c>
      <c r="V27" s="55" t="s">
        <v>26</v>
      </c>
      <c r="W27" s="56" t="s">
        <v>26</v>
      </c>
      <c r="X27" s="54" t="s">
        <v>28</v>
      </c>
      <c r="Y27" s="55" t="s">
        <v>28</v>
      </c>
      <c r="Z27" s="136"/>
      <c r="AA27" s="137"/>
      <c r="AB27" s="135"/>
      <c r="AC27" s="136"/>
      <c r="AD27" s="136"/>
      <c r="AE27" s="137"/>
      <c r="AF27" s="135"/>
      <c r="AG27" s="136"/>
      <c r="AH27" s="136"/>
      <c r="AI27" s="137"/>
      <c r="AJ27" s="135"/>
      <c r="AK27" s="136"/>
      <c r="AL27" s="136"/>
      <c r="AM27" s="137"/>
      <c r="AN27" s="136"/>
      <c r="AO27" s="136"/>
      <c r="AP27" s="136"/>
      <c r="AQ27" s="137"/>
      <c r="AR27" s="135"/>
      <c r="AS27" s="136"/>
      <c r="AT27" s="136"/>
      <c r="AU27" s="19"/>
      <c r="AV27" s="20"/>
      <c r="AW27" s="18"/>
      <c r="AX27" s="18"/>
      <c r="AY27" s="19"/>
      <c r="AZ27" s="20"/>
      <c r="BA27" s="18"/>
      <c r="BB27" s="18"/>
      <c r="BC27" s="19"/>
      <c r="BD27" s="20"/>
      <c r="BE27" s="18"/>
      <c r="BF27" s="18"/>
      <c r="BG27" s="19"/>
      <c r="BH27" s="20"/>
      <c r="BI27" s="18"/>
      <c r="BJ27" s="18"/>
      <c r="BK27" s="19"/>
      <c r="BL27" s="20"/>
      <c r="BM27" s="18"/>
      <c r="BN27" s="18"/>
      <c r="BO27" s="19"/>
      <c r="BP27" s="20"/>
      <c r="BQ27" s="18"/>
      <c r="BR27" s="18"/>
      <c r="BS27" s="19"/>
      <c r="BT27" s="20"/>
      <c r="BU27" s="18"/>
      <c r="BV27" s="18"/>
      <c r="BW27" s="19"/>
      <c r="BX27" s="20"/>
      <c r="BY27" s="18"/>
      <c r="BZ27" s="18"/>
      <c r="CA27" s="19"/>
      <c r="CB27" s="20"/>
      <c r="CC27" s="18"/>
      <c r="CD27" s="18"/>
      <c r="CE27" s="19"/>
      <c r="CF27" s="482"/>
      <c r="CG27" s="483"/>
      <c r="CH27" s="483"/>
      <c r="CI27" s="484"/>
      <c r="CJ27" s="482"/>
      <c r="CK27" s="483"/>
      <c r="CL27" s="483"/>
      <c r="CM27" s="484"/>
    </row>
    <row r="28" spans="2:91" x14ac:dyDescent="0.35">
      <c r="B28" s="95" t="str">
        <f t="shared" si="0"/>
        <v>36526,3958333333 36526,7388888889</v>
      </c>
      <c r="C28" s="342">
        <f t="shared" si="1"/>
        <v>36526.395833333336</v>
      </c>
      <c r="D28" s="328">
        <f t="shared" si="2"/>
        <v>36526.738888888889</v>
      </c>
      <c r="E28" s="165">
        <v>36526.395833333336</v>
      </c>
      <c r="F28" s="156">
        <v>36526.738888888889</v>
      </c>
      <c r="G28" s="68">
        <v>4.1666666666666664E-2</v>
      </c>
      <c r="H28" s="12"/>
      <c r="I28" s="8"/>
      <c r="J28" s="8"/>
      <c r="K28" s="7"/>
      <c r="L28" s="12"/>
      <c r="M28" s="11" t="s">
        <v>125</v>
      </c>
      <c r="N28" s="55" t="s">
        <v>26</v>
      </c>
      <c r="O28" s="56" t="s">
        <v>26</v>
      </c>
      <c r="P28" s="54" t="s">
        <v>26</v>
      </c>
      <c r="Q28" s="55" t="s">
        <v>26</v>
      </c>
      <c r="R28" s="55" t="s">
        <v>26</v>
      </c>
      <c r="S28" s="56" t="s">
        <v>26</v>
      </c>
      <c r="T28" s="54" t="s">
        <v>26</v>
      </c>
      <c r="U28" s="55" t="s">
        <v>26</v>
      </c>
      <c r="V28" s="55" t="s">
        <v>26</v>
      </c>
      <c r="W28" s="56" t="s">
        <v>26</v>
      </c>
      <c r="X28" s="54" t="s">
        <v>26</v>
      </c>
      <c r="Y28" s="55" t="s">
        <v>26</v>
      </c>
      <c r="Z28" s="55" t="s">
        <v>26</v>
      </c>
      <c r="AA28" s="56" t="s">
        <v>26</v>
      </c>
      <c r="AB28" s="5" t="s">
        <v>25</v>
      </c>
      <c r="AC28" s="6" t="s">
        <v>25</v>
      </c>
      <c r="AD28" s="6" t="s">
        <v>25</v>
      </c>
      <c r="AE28" s="56" t="s">
        <v>26</v>
      </c>
      <c r="AF28" s="54" t="s">
        <v>26</v>
      </c>
      <c r="AG28" s="55" t="s">
        <v>26</v>
      </c>
      <c r="AH28" s="55" t="s">
        <v>26</v>
      </c>
      <c r="AI28" s="56" t="s">
        <v>26</v>
      </c>
      <c r="AJ28" s="54" t="s">
        <v>26</v>
      </c>
      <c r="AK28" s="55" t="s">
        <v>26</v>
      </c>
      <c r="AL28" s="55" t="s">
        <v>26</v>
      </c>
      <c r="AM28" s="56" t="s">
        <v>26</v>
      </c>
      <c r="AN28" s="54" t="s">
        <v>26</v>
      </c>
      <c r="AO28" s="55" t="s">
        <v>26</v>
      </c>
      <c r="AP28" s="55" t="s">
        <v>26</v>
      </c>
      <c r="AQ28" s="56" t="s">
        <v>26</v>
      </c>
      <c r="AR28" s="4" t="s">
        <v>24</v>
      </c>
      <c r="AS28" s="10" t="s">
        <v>28</v>
      </c>
      <c r="AT28" s="10" t="s">
        <v>28</v>
      </c>
      <c r="AU28" s="22" t="s">
        <v>126</v>
      </c>
      <c r="AV28" s="21"/>
      <c r="AW28" s="18"/>
      <c r="AX28" s="18"/>
      <c r="AY28" s="19"/>
      <c r="AZ28" s="20"/>
      <c r="BA28" s="18"/>
      <c r="BB28" s="18"/>
      <c r="BC28" s="19"/>
      <c r="BD28" s="20"/>
      <c r="BE28" s="18"/>
      <c r="BF28" s="18"/>
      <c r="BG28" s="19"/>
      <c r="BH28" s="20"/>
      <c r="BI28" s="18"/>
      <c r="BJ28" s="18"/>
      <c r="BK28" s="19"/>
      <c r="BL28" s="20"/>
      <c r="BM28" s="18"/>
      <c r="BN28" s="18"/>
      <c r="BO28" s="19"/>
      <c r="BP28" s="20"/>
      <c r="BQ28" s="18"/>
      <c r="BR28" s="18"/>
      <c r="BS28" s="19"/>
      <c r="BT28" s="20"/>
      <c r="BU28" s="18"/>
      <c r="BV28" s="18"/>
      <c r="BW28" s="19"/>
      <c r="BX28" s="20"/>
      <c r="BY28" s="18"/>
      <c r="BZ28" s="18"/>
      <c r="CA28" s="19"/>
      <c r="CB28" s="20"/>
      <c r="CC28" s="18"/>
      <c r="CD28" s="18"/>
      <c r="CE28" s="19"/>
      <c r="CF28" s="112"/>
      <c r="CG28" s="113"/>
      <c r="CH28" s="113"/>
      <c r="CI28" s="114"/>
      <c r="CJ28" s="112"/>
      <c r="CK28" s="113"/>
      <c r="CL28" s="113"/>
      <c r="CM28" s="114"/>
    </row>
    <row r="29" spans="2:91" x14ac:dyDescent="0.35">
      <c r="B29" s="95" t="str">
        <f t="shared" si="0"/>
        <v>36526,3958333333 36526,7493055556</v>
      </c>
      <c r="C29" s="342">
        <f t="shared" si="1"/>
        <v>36526.395833333336</v>
      </c>
      <c r="D29" s="328">
        <f t="shared" si="2"/>
        <v>36526.749305555553</v>
      </c>
      <c r="E29" s="165">
        <v>36526.395833333336</v>
      </c>
      <c r="F29" s="156">
        <v>36526.749305555553</v>
      </c>
      <c r="G29" s="68">
        <v>4.1666666666666664E-2</v>
      </c>
      <c r="H29" s="12"/>
      <c r="I29" s="8"/>
      <c r="J29" s="8"/>
      <c r="K29" s="7"/>
      <c r="L29" s="12"/>
      <c r="M29" s="11" t="s">
        <v>125</v>
      </c>
      <c r="N29" s="55" t="s">
        <v>26</v>
      </c>
      <c r="O29" s="56" t="s">
        <v>26</v>
      </c>
      <c r="P29" s="54" t="s">
        <v>26</v>
      </c>
      <c r="Q29" s="55" t="s">
        <v>26</v>
      </c>
      <c r="R29" s="55" t="s">
        <v>26</v>
      </c>
      <c r="S29" s="56" t="s">
        <v>26</v>
      </c>
      <c r="T29" s="54" t="s">
        <v>26</v>
      </c>
      <c r="U29" s="55" t="s">
        <v>26</v>
      </c>
      <c r="V29" s="55" t="s">
        <v>26</v>
      </c>
      <c r="W29" s="56" t="s">
        <v>26</v>
      </c>
      <c r="X29" s="54" t="s">
        <v>26</v>
      </c>
      <c r="Y29" s="55" t="s">
        <v>26</v>
      </c>
      <c r="Z29" s="55" t="s">
        <v>26</v>
      </c>
      <c r="AA29" s="56" t="s">
        <v>26</v>
      </c>
      <c r="AB29" s="5" t="s">
        <v>25</v>
      </c>
      <c r="AC29" s="6" t="s">
        <v>25</v>
      </c>
      <c r="AD29" s="6" t="s">
        <v>25</v>
      </c>
      <c r="AE29" s="56" t="s">
        <v>26</v>
      </c>
      <c r="AF29" s="54" t="s">
        <v>26</v>
      </c>
      <c r="AG29" s="55" t="s">
        <v>26</v>
      </c>
      <c r="AH29" s="55" t="s">
        <v>26</v>
      </c>
      <c r="AI29" s="56" t="s">
        <v>26</v>
      </c>
      <c r="AJ29" s="54" t="s">
        <v>26</v>
      </c>
      <c r="AK29" s="55" t="s">
        <v>26</v>
      </c>
      <c r="AL29" s="55" t="s">
        <v>26</v>
      </c>
      <c r="AM29" s="56" t="s">
        <v>26</v>
      </c>
      <c r="AN29" s="54" t="s">
        <v>26</v>
      </c>
      <c r="AO29" s="55" t="s">
        <v>26</v>
      </c>
      <c r="AP29" s="55" t="s">
        <v>26</v>
      </c>
      <c r="AQ29" s="56" t="s">
        <v>26</v>
      </c>
      <c r="AR29" s="4" t="s">
        <v>24</v>
      </c>
      <c r="AS29" s="55" t="s">
        <v>26</v>
      </c>
      <c r="AT29" s="10" t="s">
        <v>28</v>
      </c>
      <c r="AU29" s="28" t="s">
        <v>28</v>
      </c>
      <c r="AV29" s="11" t="s">
        <v>126</v>
      </c>
      <c r="AW29" s="18"/>
      <c r="AX29" s="18"/>
      <c r="AY29" s="19"/>
      <c r="AZ29" s="20"/>
      <c r="BA29" s="18"/>
      <c r="BB29" s="18"/>
      <c r="BC29" s="19"/>
      <c r="BD29" s="20"/>
      <c r="BE29" s="18"/>
      <c r="BF29" s="18"/>
      <c r="BG29" s="19"/>
      <c r="BH29" s="20"/>
      <c r="BI29" s="18"/>
      <c r="BJ29" s="18"/>
      <c r="BK29" s="19"/>
      <c r="BL29" s="20"/>
      <c r="BM29" s="18"/>
      <c r="BN29" s="18"/>
      <c r="BO29" s="19"/>
      <c r="BP29" s="20"/>
      <c r="BQ29" s="18"/>
      <c r="BR29" s="18"/>
      <c r="BS29" s="19"/>
      <c r="BT29" s="20"/>
      <c r="BU29" s="18"/>
      <c r="BV29" s="18"/>
      <c r="BW29" s="19"/>
      <c r="BX29" s="20"/>
      <c r="BY29" s="18"/>
      <c r="BZ29" s="18"/>
      <c r="CA29" s="19"/>
      <c r="CB29" s="20"/>
      <c r="CC29" s="18"/>
      <c r="CD29" s="18"/>
      <c r="CE29" s="19"/>
      <c r="CF29" s="112"/>
      <c r="CG29" s="113"/>
      <c r="CH29" s="113"/>
      <c r="CI29" s="114"/>
      <c r="CJ29" s="112"/>
      <c r="CK29" s="113"/>
      <c r="CL29" s="113"/>
      <c r="CM29" s="114"/>
    </row>
    <row r="30" spans="2:91" x14ac:dyDescent="0.35">
      <c r="B30" s="95" t="str">
        <f t="shared" si="0"/>
        <v>36526,3958333333 36526,7597222222</v>
      </c>
      <c r="C30" s="342">
        <f t="shared" si="1"/>
        <v>36526.395833333336</v>
      </c>
      <c r="D30" s="328">
        <f t="shared" si="2"/>
        <v>36526.759722222225</v>
      </c>
      <c r="E30" s="165">
        <v>36526.395833333336</v>
      </c>
      <c r="F30" s="156">
        <v>36526.759722222225</v>
      </c>
      <c r="G30" s="68">
        <v>4.1666666666666664E-2</v>
      </c>
      <c r="H30" s="12"/>
      <c r="I30" s="8"/>
      <c r="J30" s="8"/>
      <c r="K30" s="7"/>
      <c r="L30" s="12"/>
      <c r="M30" s="11" t="s">
        <v>125</v>
      </c>
      <c r="N30" s="55" t="s">
        <v>26</v>
      </c>
      <c r="O30" s="56" t="s">
        <v>26</v>
      </c>
      <c r="P30" s="54" t="s">
        <v>26</v>
      </c>
      <c r="Q30" s="55" t="s">
        <v>26</v>
      </c>
      <c r="R30" s="55" t="s">
        <v>26</v>
      </c>
      <c r="S30" s="56" t="s">
        <v>26</v>
      </c>
      <c r="T30" s="54" t="s">
        <v>26</v>
      </c>
      <c r="U30" s="55" t="s">
        <v>26</v>
      </c>
      <c r="V30" s="55" t="s">
        <v>26</v>
      </c>
      <c r="W30" s="56" t="s">
        <v>26</v>
      </c>
      <c r="X30" s="54" t="s">
        <v>26</v>
      </c>
      <c r="Y30" s="55" t="s">
        <v>26</v>
      </c>
      <c r="Z30" s="55" t="s">
        <v>26</v>
      </c>
      <c r="AA30" s="56" t="s">
        <v>26</v>
      </c>
      <c r="AB30" s="5" t="s">
        <v>25</v>
      </c>
      <c r="AC30" s="6" t="s">
        <v>25</v>
      </c>
      <c r="AD30" s="6" t="s">
        <v>25</v>
      </c>
      <c r="AE30" s="56" t="s">
        <v>26</v>
      </c>
      <c r="AF30" s="54" t="s">
        <v>26</v>
      </c>
      <c r="AG30" s="55" t="s">
        <v>26</v>
      </c>
      <c r="AH30" s="55" t="s">
        <v>26</v>
      </c>
      <c r="AI30" s="56" t="s">
        <v>26</v>
      </c>
      <c r="AJ30" s="54" t="s">
        <v>26</v>
      </c>
      <c r="AK30" s="55" t="s">
        <v>26</v>
      </c>
      <c r="AL30" s="55" t="s">
        <v>26</v>
      </c>
      <c r="AM30" s="56" t="s">
        <v>26</v>
      </c>
      <c r="AN30" s="54" t="s">
        <v>26</v>
      </c>
      <c r="AO30" s="55" t="s">
        <v>26</v>
      </c>
      <c r="AP30" s="55" t="s">
        <v>26</v>
      </c>
      <c r="AQ30" s="56" t="s">
        <v>26</v>
      </c>
      <c r="AR30" s="4" t="s">
        <v>24</v>
      </c>
      <c r="AS30" s="55" t="s">
        <v>26</v>
      </c>
      <c r="AT30" s="55" t="s">
        <v>26</v>
      </c>
      <c r="AU30" s="28" t="s">
        <v>28</v>
      </c>
      <c r="AV30" s="34" t="s">
        <v>28</v>
      </c>
      <c r="AW30" s="11" t="s">
        <v>126</v>
      </c>
      <c r="AX30" s="18"/>
      <c r="AY30" s="19"/>
      <c r="AZ30" s="20"/>
      <c r="BA30" s="18"/>
      <c r="BB30" s="18"/>
      <c r="BC30" s="19"/>
      <c r="BD30" s="20"/>
      <c r="BE30" s="18"/>
      <c r="BF30" s="18"/>
      <c r="BG30" s="19"/>
      <c r="BH30" s="20"/>
      <c r="BI30" s="18"/>
      <c r="BJ30" s="18"/>
      <c r="BK30" s="19"/>
      <c r="BL30" s="20"/>
      <c r="BM30" s="18"/>
      <c r="BN30" s="18"/>
      <c r="BO30" s="19"/>
      <c r="BP30" s="20"/>
      <c r="BQ30" s="18"/>
      <c r="BR30" s="18"/>
      <c r="BS30" s="19"/>
      <c r="BT30" s="20"/>
      <c r="BU30" s="18"/>
      <c r="BV30" s="18"/>
      <c r="BW30" s="19"/>
      <c r="BX30" s="20"/>
      <c r="BY30" s="18"/>
      <c r="BZ30" s="18"/>
      <c r="CA30" s="19"/>
      <c r="CB30" s="20"/>
      <c r="CC30" s="18"/>
      <c r="CD30" s="18"/>
      <c r="CE30" s="19"/>
      <c r="CF30" s="112"/>
      <c r="CG30" s="113"/>
      <c r="CH30" s="113"/>
      <c r="CI30" s="114"/>
      <c r="CJ30" s="112"/>
      <c r="CK30" s="113"/>
      <c r="CL30" s="113"/>
      <c r="CM30" s="114"/>
    </row>
    <row r="31" spans="2:91" x14ac:dyDescent="0.35">
      <c r="B31" s="95" t="str">
        <f t="shared" si="0"/>
        <v>36526,3958333333 36526,7701388889</v>
      </c>
      <c r="C31" s="342">
        <f t="shared" si="1"/>
        <v>36526.395833333336</v>
      </c>
      <c r="D31" s="328">
        <f t="shared" si="2"/>
        <v>36526.770138888889</v>
      </c>
      <c r="E31" s="165">
        <v>36526.395833333336</v>
      </c>
      <c r="F31" s="182">
        <v>36526.770138888889</v>
      </c>
      <c r="G31" s="69">
        <v>5.2083333333333336E-2</v>
      </c>
      <c r="H31" s="12"/>
      <c r="I31" s="8"/>
      <c r="J31" s="8"/>
      <c r="K31" s="7"/>
      <c r="L31" s="12"/>
      <c r="M31" s="11" t="s">
        <v>125</v>
      </c>
      <c r="N31" s="55" t="s">
        <v>26</v>
      </c>
      <c r="O31" s="56" t="s">
        <v>26</v>
      </c>
      <c r="P31" s="54" t="s">
        <v>26</v>
      </c>
      <c r="Q31" s="55" t="s">
        <v>26</v>
      </c>
      <c r="R31" s="55" t="s">
        <v>26</v>
      </c>
      <c r="S31" s="56" t="s">
        <v>26</v>
      </c>
      <c r="T31" s="54" t="s">
        <v>26</v>
      </c>
      <c r="U31" s="55" t="s">
        <v>26</v>
      </c>
      <c r="V31" s="55" t="s">
        <v>26</v>
      </c>
      <c r="W31" s="56" t="s">
        <v>26</v>
      </c>
      <c r="X31" s="54" t="s">
        <v>26</v>
      </c>
      <c r="Y31" s="55" t="s">
        <v>26</v>
      </c>
      <c r="Z31" s="55" t="s">
        <v>26</v>
      </c>
      <c r="AA31" s="56" t="s">
        <v>26</v>
      </c>
      <c r="AB31" s="5" t="s">
        <v>25</v>
      </c>
      <c r="AC31" s="6" t="s">
        <v>25</v>
      </c>
      <c r="AD31" s="6" t="s">
        <v>25</v>
      </c>
      <c r="AE31" s="56" t="s">
        <v>26</v>
      </c>
      <c r="AF31" s="54" t="s">
        <v>26</v>
      </c>
      <c r="AG31" s="55" t="s">
        <v>26</v>
      </c>
      <c r="AH31" s="55" t="s">
        <v>26</v>
      </c>
      <c r="AI31" s="56" t="s">
        <v>26</v>
      </c>
      <c r="AJ31" s="54" t="s">
        <v>26</v>
      </c>
      <c r="AK31" s="55" t="s">
        <v>26</v>
      </c>
      <c r="AL31" s="55" t="s">
        <v>26</v>
      </c>
      <c r="AM31" s="56" t="s">
        <v>26</v>
      </c>
      <c r="AN31" s="4" t="s">
        <v>24</v>
      </c>
      <c r="AO31" s="55" t="s">
        <v>26</v>
      </c>
      <c r="AP31" s="55" t="s">
        <v>26</v>
      </c>
      <c r="AQ31" s="56" t="s">
        <v>26</v>
      </c>
      <c r="AR31" s="54" t="s">
        <v>26</v>
      </c>
      <c r="AS31" s="55" t="s">
        <v>26</v>
      </c>
      <c r="AT31" s="55" t="s">
        <v>26</v>
      </c>
      <c r="AU31" s="56" t="s">
        <v>26</v>
      </c>
      <c r="AV31" s="34" t="s">
        <v>28</v>
      </c>
      <c r="AW31" s="10" t="s">
        <v>28</v>
      </c>
      <c r="AX31" s="11" t="s">
        <v>126</v>
      </c>
      <c r="AY31" s="7"/>
      <c r="AZ31" s="20"/>
      <c r="BA31" s="18"/>
      <c r="BB31" s="18"/>
      <c r="BC31" s="19"/>
      <c r="BD31" s="20"/>
      <c r="BE31" s="18"/>
      <c r="BF31" s="18"/>
      <c r="BG31" s="19"/>
      <c r="BH31" s="20"/>
      <c r="BI31" s="18"/>
      <c r="BJ31" s="18"/>
      <c r="BK31" s="19"/>
      <c r="BL31" s="20"/>
      <c r="BM31" s="18"/>
      <c r="BN31" s="18"/>
      <c r="BO31" s="19"/>
      <c r="BP31" s="20"/>
      <c r="BQ31" s="18"/>
      <c r="BR31" s="18"/>
      <c r="BS31" s="19"/>
      <c r="BT31" s="20"/>
      <c r="BU31" s="18"/>
      <c r="BV31" s="18"/>
      <c r="BW31" s="19"/>
      <c r="BX31" s="20"/>
      <c r="BY31" s="18"/>
      <c r="BZ31" s="18"/>
      <c r="CA31" s="19"/>
      <c r="CB31" s="20"/>
      <c r="CC31" s="18"/>
      <c r="CD31" s="18"/>
      <c r="CE31" s="19"/>
      <c r="CF31" s="112"/>
      <c r="CG31" s="113"/>
      <c r="CH31" s="113"/>
      <c r="CI31" s="114"/>
      <c r="CJ31" s="112"/>
      <c r="CK31" s="113"/>
      <c r="CL31" s="113"/>
      <c r="CM31" s="114"/>
    </row>
    <row r="32" spans="2:91" x14ac:dyDescent="0.35">
      <c r="B32" s="95" t="str">
        <f t="shared" si="0"/>
        <v>36526,3958333333 36526,7805555556</v>
      </c>
      <c r="C32" s="342">
        <f t="shared" si="1"/>
        <v>36526.395833333336</v>
      </c>
      <c r="D32" s="328">
        <f t="shared" si="2"/>
        <v>36526.780555555553</v>
      </c>
      <c r="E32" s="165">
        <v>36526.395833333336</v>
      </c>
      <c r="F32" s="182">
        <v>36526.780555555553</v>
      </c>
      <c r="G32" s="69">
        <v>5.2083333333333336E-2</v>
      </c>
      <c r="H32" s="12"/>
      <c r="I32" s="8"/>
      <c r="J32" s="8"/>
      <c r="K32" s="7"/>
      <c r="L32" s="12"/>
      <c r="M32" s="11" t="s">
        <v>125</v>
      </c>
      <c r="N32" s="55" t="s">
        <v>26</v>
      </c>
      <c r="O32" s="56" t="s">
        <v>26</v>
      </c>
      <c r="P32" s="54" t="s">
        <v>26</v>
      </c>
      <c r="Q32" s="55" t="s">
        <v>26</v>
      </c>
      <c r="R32" s="55" t="s">
        <v>26</v>
      </c>
      <c r="S32" s="56" t="s">
        <v>26</v>
      </c>
      <c r="T32" s="54" t="s">
        <v>26</v>
      </c>
      <c r="U32" s="55" t="s">
        <v>26</v>
      </c>
      <c r="V32" s="55" t="s">
        <v>26</v>
      </c>
      <c r="W32" s="56" t="s">
        <v>26</v>
      </c>
      <c r="X32" s="54" t="s">
        <v>26</v>
      </c>
      <c r="Y32" s="55" t="s">
        <v>26</v>
      </c>
      <c r="Z32" s="55" t="s">
        <v>26</v>
      </c>
      <c r="AA32" s="56" t="s">
        <v>26</v>
      </c>
      <c r="AB32" s="5" t="s">
        <v>25</v>
      </c>
      <c r="AC32" s="6" t="s">
        <v>25</v>
      </c>
      <c r="AD32" s="6" t="s">
        <v>25</v>
      </c>
      <c r="AE32" s="56" t="s">
        <v>26</v>
      </c>
      <c r="AF32" s="54" t="s">
        <v>26</v>
      </c>
      <c r="AG32" s="55" t="s">
        <v>26</v>
      </c>
      <c r="AH32" s="55" t="s">
        <v>26</v>
      </c>
      <c r="AI32" s="56" t="s">
        <v>26</v>
      </c>
      <c r="AJ32" s="54" t="s">
        <v>26</v>
      </c>
      <c r="AK32" s="55" t="s">
        <v>26</v>
      </c>
      <c r="AL32" s="55" t="s">
        <v>26</v>
      </c>
      <c r="AM32" s="56" t="s">
        <v>26</v>
      </c>
      <c r="AN32" s="4" t="s">
        <v>24</v>
      </c>
      <c r="AO32" s="55" t="s">
        <v>26</v>
      </c>
      <c r="AP32" s="55" t="s">
        <v>26</v>
      </c>
      <c r="AQ32" s="56" t="s">
        <v>26</v>
      </c>
      <c r="AR32" s="54" t="s">
        <v>26</v>
      </c>
      <c r="AS32" s="55" t="s">
        <v>26</v>
      </c>
      <c r="AT32" s="55" t="s">
        <v>26</v>
      </c>
      <c r="AU32" s="97" t="s">
        <v>26</v>
      </c>
      <c r="AV32" s="23" t="s">
        <v>24</v>
      </c>
      <c r="AW32" s="10" t="s">
        <v>28</v>
      </c>
      <c r="AX32" s="10" t="s">
        <v>28</v>
      </c>
      <c r="AY32" s="22" t="s">
        <v>126</v>
      </c>
      <c r="AZ32" s="20"/>
      <c r="BA32" s="18"/>
      <c r="BB32" s="18"/>
      <c r="BC32" s="19"/>
      <c r="BD32" s="20"/>
      <c r="BE32" s="18"/>
      <c r="BF32" s="18"/>
      <c r="BG32" s="19"/>
      <c r="BH32" s="20"/>
      <c r="BI32" s="18"/>
      <c r="BJ32" s="18"/>
      <c r="BK32" s="19"/>
      <c r="BL32" s="20"/>
      <c r="BM32" s="18"/>
      <c r="BN32" s="18"/>
      <c r="BO32" s="19"/>
      <c r="BP32" s="20"/>
      <c r="BQ32" s="18"/>
      <c r="BR32" s="18"/>
      <c r="BS32" s="19"/>
      <c r="BT32" s="20"/>
      <c r="BU32" s="18"/>
      <c r="BV32" s="18"/>
      <c r="BW32" s="19"/>
      <c r="BX32" s="20"/>
      <c r="BY32" s="18"/>
      <c r="BZ32" s="18"/>
      <c r="CA32" s="19"/>
      <c r="CB32" s="20"/>
      <c r="CC32" s="18"/>
      <c r="CD32" s="18"/>
      <c r="CE32" s="19"/>
      <c r="CF32" s="112"/>
      <c r="CG32" s="113"/>
      <c r="CH32" s="113"/>
      <c r="CI32" s="114"/>
      <c r="CJ32" s="112"/>
      <c r="CK32" s="113"/>
      <c r="CL32" s="113"/>
      <c r="CM32" s="114"/>
    </row>
    <row r="33" spans="2:91" x14ac:dyDescent="0.35">
      <c r="B33" s="95" t="str">
        <f t="shared" si="0"/>
        <v>36526,3958333333 36526,7909722222</v>
      </c>
      <c r="C33" s="342">
        <f t="shared" si="1"/>
        <v>36526.395833333336</v>
      </c>
      <c r="D33" s="328">
        <f t="shared" si="2"/>
        <v>36526.790972222225</v>
      </c>
      <c r="E33" s="165">
        <v>36526.395833333336</v>
      </c>
      <c r="F33" s="182">
        <v>36526.790972222225</v>
      </c>
      <c r="G33" s="69">
        <v>5.2083333333333336E-2</v>
      </c>
      <c r="H33" s="12"/>
      <c r="I33" s="8"/>
      <c r="J33" s="8"/>
      <c r="K33" s="7"/>
      <c r="L33" s="12"/>
      <c r="M33" s="11" t="s">
        <v>125</v>
      </c>
      <c r="N33" s="55" t="s">
        <v>26</v>
      </c>
      <c r="O33" s="56" t="s">
        <v>26</v>
      </c>
      <c r="P33" s="54" t="s">
        <v>26</v>
      </c>
      <c r="Q33" s="55" t="s">
        <v>26</v>
      </c>
      <c r="R33" s="55" t="s">
        <v>26</v>
      </c>
      <c r="S33" s="56" t="s">
        <v>26</v>
      </c>
      <c r="T33" s="54" t="s">
        <v>26</v>
      </c>
      <c r="U33" s="55" t="s">
        <v>26</v>
      </c>
      <c r="V33" s="55" t="s">
        <v>26</v>
      </c>
      <c r="W33" s="56" t="s">
        <v>26</v>
      </c>
      <c r="X33" s="54" t="s">
        <v>26</v>
      </c>
      <c r="Y33" s="55" t="s">
        <v>26</v>
      </c>
      <c r="Z33" s="55" t="s">
        <v>26</v>
      </c>
      <c r="AA33" s="56" t="s">
        <v>26</v>
      </c>
      <c r="AB33" s="5" t="s">
        <v>25</v>
      </c>
      <c r="AC33" s="6" t="s">
        <v>25</v>
      </c>
      <c r="AD33" s="6" t="s">
        <v>25</v>
      </c>
      <c r="AE33" s="56" t="s">
        <v>26</v>
      </c>
      <c r="AF33" s="54" t="s">
        <v>26</v>
      </c>
      <c r="AG33" s="55" t="s">
        <v>26</v>
      </c>
      <c r="AH33" s="55" t="s">
        <v>26</v>
      </c>
      <c r="AI33" s="56" t="s">
        <v>26</v>
      </c>
      <c r="AJ33" s="54" t="s">
        <v>26</v>
      </c>
      <c r="AK33" s="55" t="s">
        <v>26</v>
      </c>
      <c r="AL33" s="55" t="s">
        <v>26</v>
      </c>
      <c r="AM33" s="56" t="s">
        <v>26</v>
      </c>
      <c r="AN33" s="4" t="s">
        <v>24</v>
      </c>
      <c r="AO33" s="55" t="s">
        <v>26</v>
      </c>
      <c r="AP33" s="55" t="s">
        <v>26</v>
      </c>
      <c r="AQ33" s="56" t="s">
        <v>26</v>
      </c>
      <c r="AR33" s="54" t="s">
        <v>26</v>
      </c>
      <c r="AS33" s="55" t="s">
        <v>26</v>
      </c>
      <c r="AT33" s="55" t="s">
        <v>26</v>
      </c>
      <c r="AU33" s="55" t="s">
        <v>26</v>
      </c>
      <c r="AV33" s="23" t="s">
        <v>24</v>
      </c>
      <c r="AW33" s="55" t="s">
        <v>26</v>
      </c>
      <c r="AX33" s="10" t="s">
        <v>28</v>
      </c>
      <c r="AY33" s="17" t="s">
        <v>28</v>
      </c>
      <c r="AZ33" s="11" t="s">
        <v>126</v>
      </c>
      <c r="BA33" s="18"/>
      <c r="BB33" s="18"/>
      <c r="BC33" s="19"/>
      <c r="BD33" s="20"/>
      <c r="BE33" s="18"/>
      <c r="BF33" s="18"/>
      <c r="BG33" s="19"/>
      <c r="BH33" s="20"/>
      <c r="BI33" s="18"/>
      <c r="BJ33" s="18"/>
      <c r="BK33" s="19"/>
      <c r="BL33" s="20"/>
      <c r="BM33" s="18"/>
      <c r="BN33" s="18"/>
      <c r="BO33" s="19"/>
      <c r="BP33" s="20"/>
      <c r="BQ33" s="18"/>
      <c r="BR33" s="18"/>
      <c r="BS33" s="19"/>
      <c r="BT33" s="20"/>
      <c r="BU33" s="18"/>
      <c r="BV33" s="18"/>
      <c r="BW33" s="19"/>
      <c r="BX33" s="20"/>
      <c r="BY33" s="18"/>
      <c r="BZ33" s="18"/>
      <c r="CA33" s="19"/>
      <c r="CB33" s="20"/>
      <c r="CC33" s="18"/>
      <c r="CD33" s="18"/>
      <c r="CE33" s="19"/>
      <c r="CF33" s="343"/>
      <c r="CG33" s="344"/>
      <c r="CH33" s="344"/>
      <c r="CI33" s="345"/>
      <c r="CJ33" s="112"/>
      <c r="CK33" s="113"/>
      <c r="CL33" s="113"/>
      <c r="CM33" s="114"/>
    </row>
    <row r="34" spans="2:91" x14ac:dyDescent="0.35">
      <c r="B34" s="95" t="str">
        <f t="shared" si="0"/>
        <v>36526,3958333333 36526,8013888889</v>
      </c>
      <c r="C34" s="342">
        <f t="shared" si="1"/>
        <v>36526.395833333336</v>
      </c>
      <c r="D34" s="328">
        <f t="shared" si="2"/>
        <v>36526.801388888889</v>
      </c>
      <c r="E34" s="165">
        <v>36526.395833333336</v>
      </c>
      <c r="F34" s="182">
        <v>36526.801388888889</v>
      </c>
      <c r="G34" s="69">
        <v>5.2083333333333336E-2</v>
      </c>
      <c r="H34" s="12"/>
      <c r="I34" s="8"/>
      <c r="J34" s="8"/>
      <c r="K34" s="7"/>
      <c r="L34" s="12"/>
      <c r="M34" s="11" t="s">
        <v>125</v>
      </c>
      <c r="N34" s="55" t="s">
        <v>26</v>
      </c>
      <c r="O34" s="56" t="s">
        <v>26</v>
      </c>
      <c r="P34" s="54" t="s">
        <v>26</v>
      </c>
      <c r="Q34" s="55" t="s">
        <v>26</v>
      </c>
      <c r="R34" s="55" t="s">
        <v>26</v>
      </c>
      <c r="S34" s="56" t="s">
        <v>26</v>
      </c>
      <c r="T34" s="54" t="s">
        <v>26</v>
      </c>
      <c r="U34" s="55" t="s">
        <v>26</v>
      </c>
      <c r="V34" s="55" t="s">
        <v>26</v>
      </c>
      <c r="W34" s="56" t="s">
        <v>26</v>
      </c>
      <c r="X34" s="54" t="s">
        <v>26</v>
      </c>
      <c r="Y34" s="55" t="s">
        <v>26</v>
      </c>
      <c r="Z34" s="55" t="s">
        <v>26</v>
      </c>
      <c r="AA34" s="56" t="s">
        <v>26</v>
      </c>
      <c r="AB34" s="5" t="s">
        <v>25</v>
      </c>
      <c r="AC34" s="6" t="s">
        <v>25</v>
      </c>
      <c r="AD34" s="6" t="s">
        <v>25</v>
      </c>
      <c r="AE34" s="56" t="s">
        <v>26</v>
      </c>
      <c r="AF34" s="54" t="s">
        <v>26</v>
      </c>
      <c r="AG34" s="55" t="s">
        <v>26</v>
      </c>
      <c r="AH34" s="55" t="s">
        <v>26</v>
      </c>
      <c r="AI34" s="56" t="s">
        <v>26</v>
      </c>
      <c r="AJ34" s="54" t="s">
        <v>26</v>
      </c>
      <c r="AK34" s="55" t="s">
        <v>26</v>
      </c>
      <c r="AL34" s="55" t="s">
        <v>26</v>
      </c>
      <c r="AM34" s="56" t="s">
        <v>26</v>
      </c>
      <c r="AN34" s="4" t="s">
        <v>24</v>
      </c>
      <c r="AO34" s="55" t="s">
        <v>26</v>
      </c>
      <c r="AP34" s="55" t="s">
        <v>26</v>
      </c>
      <c r="AQ34" s="56" t="s">
        <v>26</v>
      </c>
      <c r="AR34" s="54" t="s">
        <v>26</v>
      </c>
      <c r="AS34" s="55" t="s">
        <v>26</v>
      </c>
      <c r="AT34" s="55" t="s">
        <v>26</v>
      </c>
      <c r="AU34" s="55" t="s">
        <v>26</v>
      </c>
      <c r="AV34" s="23" t="s">
        <v>24</v>
      </c>
      <c r="AW34" s="55" t="s">
        <v>26</v>
      </c>
      <c r="AX34" s="55" t="s">
        <v>26</v>
      </c>
      <c r="AY34" s="17" t="s">
        <v>28</v>
      </c>
      <c r="AZ34" s="9" t="s">
        <v>28</v>
      </c>
      <c r="BA34" s="11" t="s">
        <v>126</v>
      </c>
      <c r="BB34" s="18"/>
      <c r="BC34" s="19"/>
      <c r="BD34" s="20"/>
      <c r="BE34" s="18"/>
      <c r="BF34" s="18"/>
      <c r="BG34" s="19"/>
      <c r="BH34" s="20"/>
      <c r="BI34" s="18"/>
      <c r="BJ34" s="18"/>
      <c r="BK34" s="19"/>
      <c r="BL34" s="20"/>
      <c r="BM34" s="18"/>
      <c r="BN34" s="18"/>
      <c r="BO34" s="19"/>
      <c r="BP34" s="20"/>
      <c r="BQ34" s="18"/>
      <c r="BR34" s="18"/>
      <c r="BS34" s="19"/>
      <c r="BT34" s="20"/>
      <c r="BU34" s="18"/>
      <c r="BV34" s="18"/>
      <c r="BW34" s="19"/>
      <c r="BX34" s="20"/>
      <c r="BY34" s="18"/>
      <c r="BZ34" s="18"/>
      <c r="CA34" s="19"/>
      <c r="CB34" s="20"/>
      <c r="CC34" s="18"/>
      <c r="CD34" s="18"/>
      <c r="CE34" s="19"/>
      <c r="CF34" s="112"/>
      <c r="CG34" s="113"/>
      <c r="CH34" s="113"/>
      <c r="CI34" s="114"/>
      <c r="CJ34" s="112"/>
      <c r="CK34" s="113"/>
      <c r="CL34" s="113"/>
      <c r="CM34" s="114"/>
    </row>
    <row r="35" spans="2:91" x14ac:dyDescent="0.35">
      <c r="B35" s="95" t="str">
        <f t="shared" si="0"/>
        <v>36526,3958333333 36526,8118055556</v>
      </c>
      <c r="C35" s="342">
        <f t="shared" si="1"/>
        <v>36526.395833333336</v>
      </c>
      <c r="D35" s="328">
        <f t="shared" si="2"/>
        <v>36526.811805555553</v>
      </c>
      <c r="E35" s="165">
        <v>36526.395833333336</v>
      </c>
      <c r="F35" s="182">
        <v>36526.811805555553</v>
      </c>
      <c r="G35" s="69">
        <v>5.2083333333333336E-2</v>
      </c>
      <c r="H35" s="12"/>
      <c r="I35" s="8"/>
      <c r="J35" s="8"/>
      <c r="K35" s="7"/>
      <c r="L35" s="12"/>
      <c r="M35" s="11" t="s">
        <v>125</v>
      </c>
      <c r="N35" s="55" t="s">
        <v>26</v>
      </c>
      <c r="O35" s="56" t="s">
        <v>26</v>
      </c>
      <c r="P35" s="54" t="s">
        <v>26</v>
      </c>
      <c r="Q35" s="55" t="s">
        <v>26</v>
      </c>
      <c r="R35" s="55" t="s">
        <v>26</v>
      </c>
      <c r="S35" s="56" t="s">
        <v>26</v>
      </c>
      <c r="T35" s="54" t="s">
        <v>26</v>
      </c>
      <c r="U35" s="55" t="s">
        <v>26</v>
      </c>
      <c r="V35" s="55" t="s">
        <v>26</v>
      </c>
      <c r="W35" s="56" t="s">
        <v>26</v>
      </c>
      <c r="X35" s="54" t="s">
        <v>26</v>
      </c>
      <c r="Y35" s="55" t="s">
        <v>26</v>
      </c>
      <c r="Z35" s="55" t="s">
        <v>26</v>
      </c>
      <c r="AA35" s="56" t="s">
        <v>26</v>
      </c>
      <c r="AB35" s="5" t="s">
        <v>25</v>
      </c>
      <c r="AC35" s="6" t="s">
        <v>25</v>
      </c>
      <c r="AD35" s="6" t="s">
        <v>25</v>
      </c>
      <c r="AE35" s="56" t="s">
        <v>26</v>
      </c>
      <c r="AF35" s="54" t="s">
        <v>26</v>
      </c>
      <c r="AG35" s="55" t="s">
        <v>26</v>
      </c>
      <c r="AH35" s="55" t="s">
        <v>26</v>
      </c>
      <c r="AI35" s="56" t="s">
        <v>26</v>
      </c>
      <c r="AJ35" s="54" t="s">
        <v>26</v>
      </c>
      <c r="AK35" s="55" t="s">
        <v>26</v>
      </c>
      <c r="AL35" s="55" t="s">
        <v>26</v>
      </c>
      <c r="AM35" s="56" t="s">
        <v>26</v>
      </c>
      <c r="AN35" s="4" t="s">
        <v>24</v>
      </c>
      <c r="AO35" s="55" t="s">
        <v>26</v>
      </c>
      <c r="AP35" s="55" t="s">
        <v>26</v>
      </c>
      <c r="AQ35" s="56" t="s">
        <v>26</v>
      </c>
      <c r="AR35" s="54" t="s">
        <v>26</v>
      </c>
      <c r="AS35" s="55" t="s">
        <v>26</v>
      </c>
      <c r="AT35" s="55" t="s">
        <v>26</v>
      </c>
      <c r="AU35" s="56" t="s">
        <v>26</v>
      </c>
      <c r="AV35" s="23" t="s">
        <v>24</v>
      </c>
      <c r="AW35" s="55" t="s">
        <v>26</v>
      </c>
      <c r="AX35" s="55" t="s">
        <v>26</v>
      </c>
      <c r="AY35" s="56" t="s">
        <v>26</v>
      </c>
      <c r="AZ35" s="9" t="s">
        <v>28</v>
      </c>
      <c r="BA35" s="10" t="s">
        <v>28</v>
      </c>
      <c r="BB35" s="11" t="s">
        <v>126</v>
      </c>
      <c r="BC35" s="7"/>
      <c r="BD35" s="20"/>
      <c r="BE35" s="18"/>
      <c r="BF35" s="18"/>
      <c r="BG35" s="19"/>
      <c r="BH35" s="20"/>
      <c r="BI35" s="18"/>
      <c r="BJ35" s="18"/>
      <c r="BK35" s="19"/>
      <c r="BL35" s="20"/>
      <c r="BM35" s="18"/>
      <c r="BN35" s="18"/>
      <c r="BO35" s="19"/>
      <c r="BP35" s="20"/>
      <c r="BQ35" s="18"/>
      <c r="BR35" s="18"/>
      <c r="BS35" s="19"/>
      <c r="BT35" s="20"/>
      <c r="BU35" s="18"/>
      <c r="BV35" s="18"/>
      <c r="BW35" s="19"/>
      <c r="BX35" s="20"/>
      <c r="BY35" s="18"/>
      <c r="BZ35" s="18"/>
      <c r="CA35" s="19"/>
      <c r="CB35" s="20"/>
      <c r="CC35" s="18"/>
      <c r="CD35" s="18"/>
      <c r="CE35" s="19"/>
      <c r="CF35" s="112"/>
      <c r="CG35" s="113"/>
      <c r="CH35" s="113"/>
      <c r="CI35" s="114"/>
      <c r="CJ35" s="112"/>
      <c r="CK35" s="113"/>
      <c r="CL35" s="113"/>
      <c r="CM35" s="114"/>
    </row>
    <row r="36" spans="2:91" x14ac:dyDescent="0.35">
      <c r="B36" s="95" t="str">
        <f t="shared" si="0"/>
        <v>36526,4583333333 36526,6347222222</v>
      </c>
      <c r="C36" s="342">
        <f t="shared" si="1"/>
        <v>36526.458333333336</v>
      </c>
      <c r="D36" s="328">
        <f t="shared" si="2"/>
        <v>36526.634722222225</v>
      </c>
      <c r="E36" s="157">
        <v>36526.458333333336</v>
      </c>
      <c r="F36" s="158">
        <v>36526.634722222225</v>
      </c>
      <c r="G36" s="70">
        <v>1.0416666666666666E-2</v>
      </c>
      <c r="H36" s="12"/>
      <c r="I36" s="8"/>
      <c r="J36" s="8"/>
      <c r="K36" s="7"/>
      <c r="L36" s="12"/>
      <c r="M36" s="8"/>
      <c r="N36" s="8"/>
      <c r="O36" s="7"/>
      <c r="P36" s="12"/>
      <c r="Q36" s="8"/>
      <c r="R36" s="8"/>
      <c r="S36" s="22" t="s">
        <v>125</v>
      </c>
      <c r="T36" s="54" t="s">
        <v>26</v>
      </c>
      <c r="U36" s="55" t="s">
        <v>26</v>
      </c>
      <c r="V36" s="55" t="s">
        <v>26</v>
      </c>
      <c r="W36" s="56" t="s">
        <v>26</v>
      </c>
      <c r="X36" s="54" t="s">
        <v>26</v>
      </c>
      <c r="Y36" s="55" t="s">
        <v>26</v>
      </c>
      <c r="Z36" s="55" t="s">
        <v>26</v>
      </c>
      <c r="AA36" s="56" t="s">
        <v>26</v>
      </c>
      <c r="AB36" s="54" t="s">
        <v>26</v>
      </c>
      <c r="AC36" s="55" t="s">
        <v>26</v>
      </c>
      <c r="AD36" s="55" t="s">
        <v>26</v>
      </c>
      <c r="AE36" s="56" t="s">
        <v>26</v>
      </c>
      <c r="AF36" s="24" t="s">
        <v>24</v>
      </c>
      <c r="AG36" s="55" t="s">
        <v>26</v>
      </c>
      <c r="AH36" s="55" t="s">
        <v>26</v>
      </c>
      <c r="AI36" s="17" t="s">
        <v>28</v>
      </c>
      <c r="AJ36" s="9" t="s">
        <v>28</v>
      </c>
      <c r="AK36" s="11" t="s">
        <v>126</v>
      </c>
      <c r="AL36" s="8"/>
      <c r="AM36" s="7"/>
      <c r="AN36" s="12"/>
      <c r="AO36" s="8"/>
      <c r="AP36" s="8"/>
      <c r="AQ36" s="114"/>
      <c r="AR36" s="35"/>
      <c r="AS36" s="8"/>
      <c r="AT36" s="8"/>
      <c r="AU36" s="7"/>
      <c r="AV36" s="35"/>
      <c r="AW36" s="8"/>
      <c r="AX36" s="8"/>
      <c r="AY36" s="7"/>
      <c r="AZ36" s="35"/>
      <c r="BA36" s="8"/>
      <c r="BB36" s="8"/>
      <c r="BC36" s="7"/>
      <c r="BD36" s="20"/>
      <c r="BE36" s="18"/>
      <c r="BF36" s="18"/>
      <c r="BG36" s="19"/>
      <c r="BH36" s="20"/>
      <c r="BI36" s="18"/>
      <c r="BJ36" s="18"/>
      <c r="BK36" s="19"/>
      <c r="BL36" s="20"/>
      <c r="BM36" s="18"/>
      <c r="BN36" s="18"/>
      <c r="BO36" s="19"/>
      <c r="BP36" s="20"/>
      <c r="BQ36" s="18"/>
      <c r="BR36" s="18"/>
      <c r="BS36" s="19"/>
      <c r="BT36" s="20"/>
      <c r="BU36" s="18"/>
      <c r="BV36" s="18"/>
      <c r="BW36" s="19"/>
      <c r="BX36" s="20"/>
      <c r="BY36" s="18"/>
      <c r="BZ36" s="18"/>
      <c r="CA36" s="19"/>
      <c r="CB36" s="20"/>
      <c r="CC36" s="18"/>
      <c r="CD36" s="18"/>
      <c r="CE36" s="19"/>
      <c r="CF36" s="112"/>
      <c r="CG36" s="113"/>
      <c r="CH36" s="113"/>
      <c r="CI36" s="114"/>
      <c r="CJ36" s="112"/>
      <c r="CK36" s="113"/>
      <c r="CL36" s="113"/>
      <c r="CM36" s="114"/>
    </row>
    <row r="37" spans="2:91" x14ac:dyDescent="0.35">
      <c r="B37" s="95" t="str">
        <f t="shared" si="0"/>
        <v>36526,4583333333 36526,6451388889</v>
      </c>
      <c r="C37" s="342">
        <f t="shared" si="1"/>
        <v>36526.458333333336</v>
      </c>
      <c r="D37" s="328">
        <f t="shared" si="2"/>
        <v>36526.645138888889</v>
      </c>
      <c r="E37" s="157">
        <v>36526.458333333336</v>
      </c>
      <c r="F37" s="158">
        <v>36526.645138888889</v>
      </c>
      <c r="G37" s="70">
        <v>1.0416666666666666E-2</v>
      </c>
      <c r="H37" s="12"/>
      <c r="I37" s="8"/>
      <c r="J37" s="8"/>
      <c r="K37" s="7"/>
      <c r="L37" s="12"/>
      <c r="M37" s="8"/>
      <c r="N37" s="8"/>
      <c r="O37" s="7"/>
      <c r="P37" s="12"/>
      <c r="Q37" s="8"/>
      <c r="R37" s="8"/>
      <c r="S37" s="22" t="s">
        <v>125</v>
      </c>
      <c r="T37" s="54" t="s">
        <v>26</v>
      </c>
      <c r="U37" s="55" t="s">
        <v>26</v>
      </c>
      <c r="V37" s="55" t="s">
        <v>26</v>
      </c>
      <c r="W37" s="56" t="s">
        <v>26</v>
      </c>
      <c r="X37" s="54" t="s">
        <v>26</v>
      </c>
      <c r="Y37" s="55" t="s">
        <v>26</v>
      </c>
      <c r="Z37" s="55" t="s">
        <v>26</v>
      </c>
      <c r="AA37" s="56" t="s">
        <v>26</v>
      </c>
      <c r="AB37" s="54" t="s">
        <v>26</v>
      </c>
      <c r="AC37" s="55" t="s">
        <v>26</v>
      </c>
      <c r="AD37" s="55" t="s">
        <v>26</v>
      </c>
      <c r="AE37" s="56" t="s">
        <v>26</v>
      </c>
      <c r="AF37" s="24" t="s">
        <v>24</v>
      </c>
      <c r="AG37" s="55" t="s">
        <v>26</v>
      </c>
      <c r="AH37" s="55" t="s">
        <v>26</v>
      </c>
      <c r="AI37" s="56" t="s">
        <v>26</v>
      </c>
      <c r="AJ37" s="9" t="s">
        <v>28</v>
      </c>
      <c r="AK37" s="10" t="s">
        <v>28</v>
      </c>
      <c r="AL37" s="11" t="s">
        <v>126</v>
      </c>
      <c r="AM37" s="7"/>
      <c r="AN37" s="12"/>
      <c r="AO37" s="8"/>
      <c r="AP37" s="8"/>
      <c r="AQ37" s="114"/>
      <c r="AR37" s="35"/>
      <c r="AS37" s="8"/>
      <c r="AT37" s="8"/>
      <c r="AU37" s="7"/>
      <c r="AV37" s="35"/>
      <c r="AW37" s="8"/>
      <c r="AX37" s="8"/>
      <c r="AY37" s="7"/>
      <c r="AZ37" s="35"/>
      <c r="BA37" s="8"/>
      <c r="BB37" s="8"/>
      <c r="BC37" s="7"/>
      <c r="BD37" s="20"/>
      <c r="BE37" s="18"/>
      <c r="BF37" s="18"/>
      <c r="BG37" s="19"/>
      <c r="BH37" s="20"/>
      <c r="BI37" s="18"/>
      <c r="BJ37" s="18"/>
      <c r="BK37" s="19"/>
      <c r="BL37" s="20"/>
      <c r="BM37" s="18"/>
      <c r="BN37" s="18"/>
      <c r="BO37" s="19"/>
      <c r="BP37" s="20"/>
      <c r="BQ37" s="18"/>
      <c r="BR37" s="18"/>
      <c r="BS37" s="19"/>
      <c r="BT37" s="20"/>
      <c r="BU37" s="18"/>
      <c r="BV37" s="18"/>
      <c r="BW37" s="19"/>
      <c r="BX37" s="20"/>
      <c r="BY37" s="18"/>
      <c r="BZ37" s="18"/>
      <c r="CA37" s="19"/>
      <c r="CB37" s="20"/>
      <c r="CC37" s="18"/>
      <c r="CD37" s="18"/>
      <c r="CE37" s="19"/>
      <c r="CF37" s="112"/>
      <c r="CG37" s="113"/>
      <c r="CH37" s="113"/>
      <c r="CI37" s="114"/>
      <c r="CJ37" s="112"/>
      <c r="CK37" s="113"/>
      <c r="CL37" s="113"/>
      <c r="CM37" s="114"/>
    </row>
    <row r="38" spans="2:91" x14ac:dyDescent="0.35">
      <c r="B38" s="95" t="str">
        <f t="shared" si="0"/>
        <v>36526,4583333333 36526,6555555556</v>
      </c>
      <c r="C38" s="342">
        <f t="shared" si="1"/>
        <v>36526.458333333336</v>
      </c>
      <c r="D38" s="328">
        <f t="shared" si="2"/>
        <v>36526.655555555553</v>
      </c>
      <c r="E38" s="157">
        <v>36526.458333333336</v>
      </c>
      <c r="F38" s="158">
        <v>36526.655555555553</v>
      </c>
      <c r="G38" s="70">
        <v>1.0416666666666666E-2</v>
      </c>
      <c r="H38" s="12"/>
      <c r="I38" s="8"/>
      <c r="J38" s="8"/>
      <c r="K38" s="7"/>
      <c r="L38" s="12"/>
      <c r="M38" s="8"/>
      <c r="N38" s="8"/>
      <c r="O38" s="7"/>
      <c r="P38" s="12"/>
      <c r="Q38" s="8"/>
      <c r="R38" s="8"/>
      <c r="S38" s="22" t="s">
        <v>125</v>
      </c>
      <c r="T38" s="54" t="s">
        <v>26</v>
      </c>
      <c r="U38" s="55" t="s">
        <v>26</v>
      </c>
      <c r="V38" s="55" t="s">
        <v>26</v>
      </c>
      <c r="W38" s="56" t="s">
        <v>26</v>
      </c>
      <c r="X38" s="54" t="s">
        <v>26</v>
      </c>
      <c r="Y38" s="55" t="s">
        <v>26</v>
      </c>
      <c r="Z38" s="55" t="s">
        <v>26</v>
      </c>
      <c r="AA38" s="56" t="s">
        <v>26</v>
      </c>
      <c r="AB38" s="54" t="s">
        <v>26</v>
      </c>
      <c r="AC38" s="55" t="s">
        <v>26</v>
      </c>
      <c r="AD38" s="55" t="s">
        <v>26</v>
      </c>
      <c r="AE38" s="56" t="s">
        <v>26</v>
      </c>
      <c r="AF38" s="24" t="s">
        <v>24</v>
      </c>
      <c r="AG38" s="55" t="s">
        <v>26</v>
      </c>
      <c r="AH38" s="55" t="s">
        <v>26</v>
      </c>
      <c r="AI38" s="56" t="s">
        <v>26</v>
      </c>
      <c r="AJ38" s="54" t="s">
        <v>26</v>
      </c>
      <c r="AK38" s="10" t="s">
        <v>28</v>
      </c>
      <c r="AL38" s="10" t="s">
        <v>28</v>
      </c>
      <c r="AM38" s="22" t="s">
        <v>126</v>
      </c>
      <c r="AN38" s="12"/>
      <c r="AO38" s="8"/>
      <c r="AP38" s="8"/>
      <c r="AQ38" s="114"/>
      <c r="AR38" s="35"/>
      <c r="AS38" s="8"/>
      <c r="AT38" s="8"/>
      <c r="AU38" s="7"/>
      <c r="AV38" s="35"/>
      <c r="AW38" s="8"/>
      <c r="AX38" s="8"/>
      <c r="AY38" s="7"/>
      <c r="AZ38" s="35"/>
      <c r="BA38" s="8"/>
      <c r="BB38" s="8"/>
      <c r="BC38" s="7"/>
      <c r="BD38" s="20"/>
      <c r="BE38" s="18"/>
      <c r="BF38" s="18"/>
      <c r="BG38" s="19"/>
      <c r="BH38" s="20"/>
      <c r="BI38" s="18"/>
      <c r="BJ38" s="18"/>
      <c r="BK38" s="19"/>
      <c r="BL38" s="20"/>
      <c r="BM38" s="18"/>
      <c r="BN38" s="18"/>
      <c r="BO38" s="19"/>
      <c r="BP38" s="20"/>
      <c r="BQ38" s="18"/>
      <c r="BR38" s="18"/>
      <c r="BS38" s="19"/>
      <c r="BT38" s="20"/>
      <c r="BU38" s="18"/>
      <c r="BV38" s="18"/>
      <c r="BW38" s="19"/>
      <c r="BX38" s="20"/>
      <c r="BY38" s="18"/>
      <c r="BZ38" s="18"/>
      <c r="CA38" s="19"/>
      <c r="CB38" s="20"/>
      <c r="CC38" s="18"/>
      <c r="CD38" s="18"/>
      <c r="CE38" s="19"/>
      <c r="CF38" s="112"/>
      <c r="CG38" s="113"/>
      <c r="CH38" s="113"/>
      <c r="CI38" s="114"/>
      <c r="CJ38" s="112"/>
      <c r="CK38" s="113"/>
      <c r="CL38" s="113"/>
      <c r="CM38" s="114"/>
    </row>
    <row r="39" spans="2:91" x14ac:dyDescent="0.35">
      <c r="B39" s="95" t="str">
        <f t="shared" si="0"/>
        <v>36526,4583333333 36526,6659722222</v>
      </c>
      <c r="C39" s="342">
        <f t="shared" si="1"/>
        <v>36526.458333333336</v>
      </c>
      <c r="D39" s="328">
        <f t="shared" si="2"/>
        <v>36526.665972222225</v>
      </c>
      <c r="E39" s="157">
        <v>36526.458333333336</v>
      </c>
      <c r="F39" s="158">
        <v>36526.665972222225</v>
      </c>
      <c r="G39" s="70">
        <v>1.0416666666666666E-2</v>
      </c>
      <c r="H39" s="12"/>
      <c r="I39" s="8"/>
      <c r="J39" s="8"/>
      <c r="K39" s="7"/>
      <c r="L39" s="12"/>
      <c r="M39" s="8"/>
      <c r="N39" s="8"/>
      <c r="O39" s="7"/>
      <c r="P39" s="12"/>
      <c r="Q39" s="8"/>
      <c r="R39" s="8"/>
      <c r="S39" s="22" t="s">
        <v>125</v>
      </c>
      <c r="T39" s="54" t="s">
        <v>26</v>
      </c>
      <c r="U39" s="55" t="s">
        <v>26</v>
      </c>
      <c r="V39" s="55" t="s">
        <v>26</v>
      </c>
      <c r="W39" s="56" t="s">
        <v>26</v>
      </c>
      <c r="X39" s="54" t="s">
        <v>26</v>
      </c>
      <c r="Y39" s="55" t="s">
        <v>26</v>
      </c>
      <c r="Z39" s="55" t="s">
        <v>26</v>
      </c>
      <c r="AA39" s="56" t="s">
        <v>26</v>
      </c>
      <c r="AB39" s="54" t="s">
        <v>26</v>
      </c>
      <c r="AC39" s="55" t="s">
        <v>26</v>
      </c>
      <c r="AD39" s="55" t="s">
        <v>26</v>
      </c>
      <c r="AE39" s="56" t="s">
        <v>26</v>
      </c>
      <c r="AF39" s="24" t="s">
        <v>24</v>
      </c>
      <c r="AG39" s="55" t="s">
        <v>26</v>
      </c>
      <c r="AH39" s="55" t="s">
        <v>26</v>
      </c>
      <c r="AI39" s="56" t="s">
        <v>26</v>
      </c>
      <c r="AJ39" s="54" t="s">
        <v>26</v>
      </c>
      <c r="AK39" s="55" t="s">
        <v>26</v>
      </c>
      <c r="AL39" s="10" t="s">
        <v>28</v>
      </c>
      <c r="AM39" s="28" t="s">
        <v>28</v>
      </c>
      <c r="AN39" s="11" t="s">
        <v>126</v>
      </c>
      <c r="AO39" s="8"/>
      <c r="AP39" s="8"/>
      <c r="AQ39" s="114"/>
      <c r="AR39" s="35"/>
      <c r="AS39" s="8"/>
      <c r="AT39" s="8"/>
      <c r="AU39" s="7"/>
      <c r="AV39" s="35"/>
      <c r="AW39" s="8"/>
      <c r="AX39" s="8"/>
      <c r="AY39" s="7"/>
      <c r="AZ39" s="35"/>
      <c r="BA39" s="8"/>
      <c r="BB39" s="8"/>
      <c r="BC39" s="7"/>
      <c r="BD39" s="20"/>
      <c r="BE39" s="18"/>
      <c r="BF39" s="18"/>
      <c r="BG39" s="19"/>
      <c r="BH39" s="20"/>
      <c r="BI39" s="18"/>
      <c r="BJ39" s="18"/>
      <c r="BK39" s="19"/>
      <c r="BL39" s="20"/>
      <c r="BM39" s="18"/>
      <c r="BN39" s="18"/>
      <c r="BO39" s="19"/>
      <c r="BP39" s="20"/>
      <c r="BQ39" s="18"/>
      <c r="BR39" s="18"/>
      <c r="BS39" s="19"/>
      <c r="BT39" s="20"/>
      <c r="BU39" s="18"/>
      <c r="BV39" s="18"/>
      <c r="BW39" s="19"/>
      <c r="BX39" s="20"/>
      <c r="BY39" s="18"/>
      <c r="BZ39" s="18"/>
      <c r="CA39" s="19"/>
      <c r="CB39" s="20"/>
      <c r="CC39" s="18"/>
      <c r="CD39" s="18"/>
      <c r="CE39" s="19"/>
      <c r="CF39" s="112"/>
      <c r="CG39" s="113"/>
      <c r="CH39" s="113"/>
      <c r="CI39" s="114"/>
      <c r="CJ39" s="112"/>
      <c r="CK39" s="113"/>
      <c r="CL39" s="113"/>
      <c r="CM39" s="114"/>
    </row>
    <row r="40" spans="2:91" x14ac:dyDescent="0.35">
      <c r="B40" s="95" t="str">
        <f t="shared" si="0"/>
        <v>36526,4583333333 36526,6763888889</v>
      </c>
      <c r="C40" s="342">
        <f t="shared" si="1"/>
        <v>36526.458333333336</v>
      </c>
      <c r="D40" s="328">
        <f t="shared" si="2"/>
        <v>36526.676388888889</v>
      </c>
      <c r="E40" s="157">
        <v>36526.458333333336</v>
      </c>
      <c r="F40" s="158">
        <v>36526.676388888889</v>
      </c>
      <c r="G40" s="70">
        <v>1.0416666666666666E-2</v>
      </c>
      <c r="H40" s="12"/>
      <c r="I40" s="8"/>
      <c r="J40" s="8"/>
      <c r="K40" s="7"/>
      <c r="L40" s="12"/>
      <c r="M40" s="8"/>
      <c r="N40" s="8"/>
      <c r="O40" s="7"/>
      <c r="P40" s="12"/>
      <c r="Q40" s="8"/>
      <c r="R40" s="8"/>
      <c r="S40" s="22" t="s">
        <v>125</v>
      </c>
      <c r="T40" s="54" t="s">
        <v>26</v>
      </c>
      <c r="U40" s="55" t="s">
        <v>26</v>
      </c>
      <c r="V40" s="55" t="s">
        <v>26</v>
      </c>
      <c r="W40" s="56" t="s">
        <v>26</v>
      </c>
      <c r="X40" s="54" t="s">
        <v>26</v>
      </c>
      <c r="Y40" s="55" t="s">
        <v>26</v>
      </c>
      <c r="Z40" s="55" t="s">
        <v>26</v>
      </c>
      <c r="AA40" s="56" t="s">
        <v>26</v>
      </c>
      <c r="AB40" s="54" t="s">
        <v>26</v>
      </c>
      <c r="AC40" s="55" t="s">
        <v>26</v>
      </c>
      <c r="AD40" s="55" t="s">
        <v>26</v>
      </c>
      <c r="AE40" s="56" t="s">
        <v>26</v>
      </c>
      <c r="AF40" s="24" t="s">
        <v>24</v>
      </c>
      <c r="AG40" s="55" t="s">
        <v>26</v>
      </c>
      <c r="AH40" s="55" t="s">
        <v>26</v>
      </c>
      <c r="AI40" s="56" t="s">
        <v>26</v>
      </c>
      <c r="AJ40" s="55" t="s">
        <v>26</v>
      </c>
      <c r="AK40" s="55" t="s">
        <v>26</v>
      </c>
      <c r="AL40" s="55" t="s">
        <v>26</v>
      </c>
      <c r="AM40" s="17" t="s">
        <v>28</v>
      </c>
      <c r="AN40" s="9" t="s">
        <v>28</v>
      </c>
      <c r="AO40" s="11" t="s">
        <v>126</v>
      </c>
      <c r="AP40" s="8"/>
      <c r="AQ40" s="114"/>
      <c r="AR40" s="35"/>
      <c r="AS40" s="8"/>
      <c r="AT40" s="8"/>
      <c r="AU40" s="7"/>
      <c r="AV40" s="35"/>
      <c r="AW40" s="8"/>
      <c r="AX40" s="8"/>
      <c r="AY40" s="7"/>
      <c r="AZ40" s="35"/>
      <c r="BA40" s="8"/>
      <c r="BB40" s="8"/>
      <c r="BC40" s="7"/>
      <c r="BD40" s="20"/>
      <c r="BE40" s="18"/>
      <c r="BF40" s="18"/>
      <c r="BG40" s="19"/>
      <c r="BH40" s="20"/>
      <c r="BI40" s="18"/>
      <c r="BJ40" s="18"/>
      <c r="BK40" s="19"/>
      <c r="BL40" s="20"/>
      <c r="BM40" s="18"/>
      <c r="BN40" s="18"/>
      <c r="BO40" s="19"/>
      <c r="BP40" s="20"/>
      <c r="BQ40" s="18"/>
      <c r="BR40" s="18"/>
      <c r="BS40" s="19"/>
      <c r="BT40" s="20"/>
      <c r="BU40" s="18"/>
      <c r="BV40" s="18"/>
      <c r="BW40" s="19"/>
      <c r="BX40" s="20"/>
      <c r="BY40" s="18"/>
      <c r="BZ40" s="18"/>
      <c r="CA40" s="19"/>
      <c r="CB40" s="20"/>
      <c r="CC40" s="18"/>
      <c r="CD40" s="18"/>
      <c r="CE40" s="19"/>
      <c r="CF40" s="112"/>
      <c r="CG40" s="113"/>
      <c r="CH40" s="113"/>
      <c r="CI40" s="114"/>
      <c r="CJ40" s="112"/>
      <c r="CK40" s="113"/>
      <c r="CL40" s="113"/>
      <c r="CM40" s="114"/>
    </row>
    <row r="41" spans="2:91" x14ac:dyDescent="0.35">
      <c r="B41" s="95" t="str">
        <f t="shared" si="0"/>
        <v>36526,4583333333 36526,6868055556</v>
      </c>
      <c r="C41" s="342">
        <f t="shared" si="1"/>
        <v>36526.458333333336</v>
      </c>
      <c r="D41" s="328">
        <f t="shared" si="2"/>
        <v>36526.686805555553</v>
      </c>
      <c r="E41" s="157">
        <v>36526.458333333336</v>
      </c>
      <c r="F41" s="158">
        <v>36526.686805555553</v>
      </c>
      <c r="G41" s="70">
        <v>1.0416666666666666E-2</v>
      </c>
      <c r="H41" s="12"/>
      <c r="I41" s="8"/>
      <c r="J41" s="8"/>
      <c r="K41" s="7"/>
      <c r="L41" s="12"/>
      <c r="M41" s="8"/>
      <c r="N41" s="8"/>
      <c r="O41" s="7"/>
      <c r="P41" s="12"/>
      <c r="Q41" s="8"/>
      <c r="R41" s="8"/>
      <c r="S41" s="22" t="s">
        <v>125</v>
      </c>
      <c r="T41" s="54" t="s">
        <v>26</v>
      </c>
      <c r="U41" s="55" t="s">
        <v>26</v>
      </c>
      <c r="V41" s="55" t="s">
        <v>26</v>
      </c>
      <c r="W41" s="56" t="s">
        <v>26</v>
      </c>
      <c r="X41" s="54" t="s">
        <v>26</v>
      </c>
      <c r="Y41" s="55" t="s">
        <v>26</v>
      </c>
      <c r="Z41" s="55" t="s">
        <v>26</v>
      </c>
      <c r="AA41" s="56" t="s">
        <v>26</v>
      </c>
      <c r="AB41" s="54" t="s">
        <v>26</v>
      </c>
      <c r="AC41" s="55" t="s">
        <v>26</v>
      </c>
      <c r="AD41" s="55" t="s">
        <v>26</v>
      </c>
      <c r="AE41" s="56" t="s">
        <v>26</v>
      </c>
      <c r="AF41" s="24" t="s">
        <v>24</v>
      </c>
      <c r="AG41" s="55" t="s">
        <v>26</v>
      </c>
      <c r="AH41" s="55" t="s">
        <v>26</v>
      </c>
      <c r="AI41" s="56" t="s">
        <v>26</v>
      </c>
      <c r="AJ41" s="55" t="s">
        <v>26</v>
      </c>
      <c r="AK41" s="55" t="s">
        <v>26</v>
      </c>
      <c r="AL41" s="55" t="s">
        <v>26</v>
      </c>
      <c r="AM41" s="56" t="s">
        <v>26</v>
      </c>
      <c r="AN41" s="9" t="s">
        <v>28</v>
      </c>
      <c r="AO41" s="10" t="s">
        <v>28</v>
      </c>
      <c r="AP41" s="11" t="s">
        <v>126</v>
      </c>
      <c r="AQ41" s="7"/>
      <c r="AR41" s="35"/>
      <c r="AS41" s="8"/>
      <c r="AT41" s="8"/>
      <c r="AU41" s="7"/>
      <c r="AV41" s="35"/>
      <c r="AW41" s="8"/>
      <c r="AX41" s="8"/>
      <c r="AY41" s="7"/>
      <c r="AZ41" s="35"/>
      <c r="BA41" s="8"/>
      <c r="BB41" s="8"/>
      <c r="BC41" s="7"/>
      <c r="BD41" s="20"/>
      <c r="BE41" s="18"/>
      <c r="BF41" s="18"/>
      <c r="BG41" s="19"/>
      <c r="BH41" s="20"/>
      <c r="BI41" s="18"/>
      <c r="BJ41" s="18"/>
      <c r="BK41" s="19"/>
      <c r="BL41" s="20"/>
      <c r="BM41" s="18"/>
      <c r="BN41" s="18"/>
      <c r="BO41" s="19"/>
      <c r="BP41" s="20"/>
      <c r="BQ41" s="18"/>
      <c r="BR41" s="18"/>
      <c r="BS41" s="19"/>
      <c r="BT41" s="20"/>
      <c r="BU41" s="18"/>
      <c r="BV41" s="18"/>
      <c r="BW41" s="19"/>
      <c r="BX41" s="20"/>
      <c r="BY41" s="18"/>
      <c r="BZ41" s="18"/>
      <c r="CA41" s="19"/>
      <c r="CB41" s="20"/>
      <c r="CC41" s="18"/>
      <c r="CD41" s="18"/>
      <c r="CE41" s="19"/>
      <c r="CF41" s="112"/>
      <c r="CG41" s="113"/>
      <c r="CH41" s="113"/>
      <c r="CI41" s="114"/>
      <c r="CJ41" s="112"/>
      <c r="CK41" s="113"/>
      <c r="CL41" s="113"/>
      <c r="CM41" s="114"/>
    </row>
    <row r="42" spans="2:91" x14ac:dyDescent="0.35">
      <c r="B42" s="95" t="str">
        <f t="shared" si="0"/>
        <v>36526,4583333333 36526,6972222222</v>
      </c>
      <c r="C42" s="342">
        <f t="shared" si="1"/>
        <v>36526.458333333336</v>
      </c>
      <c r="D42" s="328">
        <f t="shared" si="2"/>
        <v>36526.697222222225</v>
      </c>
      <c r="E42" s="157">
        <v>36526.458333333336</v>
      </c>
      <c r="F42" s="158">
        <v>36526.697222222225</v>
      </c>
      <c r="G42" s="70">
        <v>1.0416666666666666E-2</v>
      </c>
      <c r="H42" s="12"/>
      <c r="I42" s="8"/>
      <c r="J42" s="8"/>
      <c r="K42" s="7"/>
      <c r="L42" s="12"/>
      <c r="M42" s="8"/>
      <c r="N42" s="8"/>
      <c r="O42" s="7"/>
      <c r="P42" s="12"/>
      <c r="Q42" s="8"/>
      <c r="R42" s="8"/>
      <c r="S42" s="22" t="s">
        <v>125</v>
      </c>
      <c r="T42" s="54" t="s">
        <v>26</v>
      </c>
      <c r="U42" s="55" t="s">
        <v>26</v>
      </c>
      <c r="V42" s="55" t="s">
        <v>26</v>
      </c>
      <c r="W42" s="56" t="s">
        <v>26</v>
      </c>
      <c r="X42" s="54" t="s">
        <v>26</v>
      </c>
      <c r="Y42" s="55" t="s">
        <v>26</v>
      </c>
      <c r="Z42" s="55" t="s">
        <v>26</v>
      </c>
      <c r="AA42" s="56" t="s">
        <v>26</v>
      </c>
      <c r="AB42" s="54" t="s">
        <v>26</v>
      </c>
      <c r="AC42" s="55" t="s">
        <v>26</v>
      </c>
      <c r="AD42" s="55" t="s">
        <v>26</v>
      </c>
      <c r="AE42" s="56" t="s">
        <v>26</v>
      </c>
      <c r="AF42" s="24" t="s">
        <v>24</v>
      </c>
      <c r="AG42" s="55" t="s">
        <v>26</v>
      </c>
      <c r="AH42" s="55" t="s">
        <v>26</v>
      </c>
      <c r="AI42" s="56" t="s">
        <v>26</v>
      </c>
      <c r="AJ42" s="55" t="s">
        <v>26</v>
      </c>
      <c r="AK42" s="55" t="s">
        <v>26</v>
      </c>
      <c r="AL42" s="55" t="s">
        <v>26</v>
      </c>
      <c r="AM42" s="56" t="s">
        <v>26</v>
      </c>
      <c r="AN42" s="54" t="s">
        <v>26</v>
      </c>
      <c r="AO42" s="10" t="s">
        <v>28</v>
      </c>
      <c r="AP42" s="10" t="s">
        <v>28</v>
      </c>
      <c r="AQ42" s="22" t="s">
        <v>126</v>
      </c>
      <c r="AR42" s="35"/>
      <c r="AS42" s="8"/>
      <c r="AT42" s="8"/>
      <c r="AU42" s="7"/>
      <c r="AV42" s="12"/>
      <c r="AW42" s="8"/>
      <c r="AX42" s="8"/>
      <c r="AY42" s="7"/>
      <c r="AZ42" s="35"/>
      <c r="BA42" s="8"/>
      <c r="BB42" s="8"/>
      <c r="BC42" s="7"/>
      <c r="BD42" s="20"/>
      <c r="BE42" s="18"/>
      <c r="BF42" s="18"/>
      <c r="BG42" s="19"/>
      <c r="BH42" s="20"/>
      <c r="BI42" s="18"/>
      <c r="BJ42" s="18"/>
      <c r="BK42" s="19"/>
      <c r="BL42" s="20"/>
      <c r="BM42" s="18"/>
      <c r="BN42" s="18"/>
      <c r="BO42" s="19"/>
      <c r="BP42" s="20"/>
      <c r="BQ42" s="18"/>
      <c r="BR42" s="18"/>
      <c r="BS42" s="19"/>
      <c r="BT42" s="20"/>
      <c r="BU42" s="18"/>
      <c r="BV42" s="18"/>
      <c r="BW42" s="19"/>
      <c r="BX42" s="20"/>
      <c r="BY42" s="18"/>
      <c r="BZ42" s="18"/>
      <c r="CA42" s="19"/>
      <c r="CB42" s="20"/>
      <c r="CC42" s="18"/>
      <c r="CD42" s="18"/>
      <c r="CE42" s="19"/>
      <c r="CF42" s="112"/>
      <c r="CG42" s="113"/>
      <c r="CH42" s="113"/>
      <c r="CI42" s="114"/>
      <c r="CJ42" s="112"/>
      <c r="CK42" s="113"/>
      <c r="CL42" s="113"/>
      <c r="CM42" s="114"/>
    </row>
    <row r="43" spans="2:91" x14ac:dyDescent="0.35">
      <c r="B43" s="95" t="str">
        <f t="shared" si="0"/>
        <v>36526,4583333333 36526,7076388889</v>
      </c>
      <c r="C43" s="342">
        <f t="shared" si="1"/>
        <v>36526.458333333336</v>
      </c>
      <c r="D43" s="328">
        <f t="shared" si="2"/>
        <v>36526.707638888889</v>
      </c>
      <c r="E43" s="157">
        <v>36526.458333333336</v>
      </c>
      <c r="F43" s="158">
        <v>36526.707638888889</v>
      </c>
      <c r="G43" s="70">
        <v>1.0416666666666666E-2</v>
      </c>
      <c r="H43" s="12"/>
      <c r="I43" s="8"/>
      <c r="J43" s="8"/>
      <c r="K43" s="7"/>
      <c r="L43" s="12"/>
      <c r="M43" s="8"/>
      <c r="N43" s="8"/>
      <c r="O43" s="7"/>
      <c r="P43" s="12"/>
      <c r="Q43" s="8"/>
      <c r="R43" s="8"/>
      <c r="S43" s="22" t="s">
        <v>125</v>
      </c>
      <c r="T43" s="54" t="s">
        <v>26</v>
      </c>
      <c r="U43" s="55" t="s">
        <v>26</v>
      </c>
      <c r="V43" s="55" t="s">
        <v>26</v>
      </c>
      <c r="W43" s="56" t="s">
        <v>26</v>
      </c>
      <c r="X43" s="54" t="s">
        <v>26</v>
      </c>
      <c r="Y43" s="55" t="s">
        <v>26</v>
      </c>
      <c r="Z43" s="55" t="s">
        <v>26</v>
      </c>
      <c r="AA43" s="56" t="s">
        <v>26</v>
      </c>
      <c r="AB43" s="54" t="s">
        <v>26</v>
      </c>
      <c r="AC43" s="55" t="s">
        <v>26</v>
      </c>
      <c r="AD43" s="55" t="s">
        <v>26</v>
      </c>
      <c r="AE43" s="56" t="s">
        <v>26</v>
      </c>
      <c r="AF43" s="24" t="s">
        <v>24</v>
      </c>
      <c r="AG43" s="55" t="s">
        <v>26</v>
      </c>
      <c r="AH43" s="55" t="s">
        <v>26</v>
      </c>
      <c r="AI43" s="56" t="s">
        <v>26</v>
      </c>
      <c r="AJ43" s="55" t="s">
        <v>26</v>
      </c>
      <c r="AK43" s="55" t="s">
        <v>26</v>
      </c>
      <c r="AL43" s="55" t="s">
        <v>26</v>
      </c>
      <c r="AM43" s="56" t="s">
        <v>26</v>
      </c>
      <c r="AN43" s="54" t="s">
        <v>26</v>
      </c>
      <c r="AO43" s="55" t="s">
        <v>26</v>
      </c>
      <c r="AP43" s="10" t="s">
        <v>28</v>
      </c>
      <c r="AQ43" s="28" t="s">
        <v>28</v>
      </c>
      <c r="AR43" s="11" t="s">
        <v>126</v>
      </c>
      <c r="AS43" s="8"/>
      <c r="AT43" s="8"/>
      <c r="AU43" s="7"/>
      <c r="AV43" s="12"/>
      <c r="AW43" s="8"/>
      <c r="AX43" s="8"/>
      <c r="AY43" s="7"/>
      <c r="AZ43" s="35"/>
      <c r="BA43" s="8"/>
      <c r="BB43" s="8"/>
      <c r="BC43" s="7"/>
      <c r="BD43" s="20"/>
      <c r="BE43" s="18"/>
      <c r="BF43" s="18"/>
      <c r="BG43" s="19"/>
      <c r="BH43" s="20"/>
      <c r="BI43" s="18"/>
      <c r="BJ43" s="18"/>
      <c r="BK43" s="19"/>
      <c r="BL43" s="20"/>
      <c r="BM43" s="18"/>
      <c r="BN43" s="18"/>
      <c r="BO43" s="19"/>
      <c r="BP43" s="20"/>
      <c r="BQ43" s="18"/>
      <c r="BR43" s="18"/>
      <c r="BS43" s="19"/>
      <c r="BT43" s="20"/>
      <c r="BU43" s="18"/>
      <c r="BV43" s="18"/>
      <c r="BW43" s="19"/>
      <c r="BX43" s="20"/>
      <c r="BY43" s="18"/>
      <c r="BZ43" s="18"/>
      <c r="CA43" s="19"/>
      <c r="CB43" s="20"/>
      <c r="CC43" s="18"/>
      <c r="CD43" s="18"/>
      <c r="CE43" s="19"/>
      <c r="CF43" s="112"/>
      <c r="CG43" s="113"/>
      <c r="CH43" s="113"/>
      <c r="CI43" s="114"/>
      <c r="CJ43" s="112"/>
      <c r="CK43" s="113"/>
      <c r="CL43" s="113"/>
      <c r="CM43" s="114"/>
    </row>
    <row r="44" spans="2:91" x14ac:dyDescent="0.35">
      <c r="B44" s="95" t="str">
        <f t="shared" si="0"/>
        <v>36526,4583333333 36526,7180555556</v>
      </c>
      <c r="C44" s="342">
        <f t="shared" si="1"/>
        <v>36526.458333333336</v>
      </c>
      <c r="D44" s="328">
        <f t="shared" si="2"/>
        <v>36526.718055555553</v>
      </c>
      <c r="E44" s="157">
        <v>36526.458333333336</v>
      </c>
      <c r="F44" s="158">
        <v>36526.718055555553</v>
      </c>
      <c r="G44" s="70">
        <v>1.0416666666666666E-2</v>
      </c>
      <c r="H44" s="12"/>
      <c r="I44" s="8"/>
      <c r="J44" s="8"/>
      <c r="K44" s="7"/>
      <c r="L44" s="12"/>
      <c r="M44" s="8"/>
      <c r="N44" s="8"/>
      <c r="O44" s="7"/>
      <c r="P44" s="12"/>
      <c r="Q44" s="8"/>
      <c r="R44" s="8"/>
      <c r="S44" s="22" t="s">
        <v>125</v>
      </c>
      <c r="T44" s="54" t="s">
        <v>26</v>
      </c>
      <c r="U44" s="55" t="s">
        <v>26</v>
      </c>
      <c r="V44" s="55" t="s">
        <v>26</v>
      </c>
      <c r="W44" s="56" t="s">
        <v>26</v>
      </c>
      <c r="X44" s="54" t="s">
        <v>26</v>
      </c>
      <c r="Y44" s="55" t="s">
        <v>26</v>
      </c>
      <c r="Z44" s="55" t="s">
        <v>26</v>
      </c>
      <c r="AA44" s="56" t="s">
        <v>26</v>
      </c>
      <c r="AB44" s="54" t="s">
        <v>26</v>
      </c>
      <c r="AC44" s="55" t="s">
        <v>26</v>
      </c>
      <c r="AD44" s="55" t="s">
        <v>26</v>
      </c>
      <c r="AE44" s="56" t="s">
        <v>26</v>
      </c>
      <c r="AF44" s="24" t="s">
        <v>24</v>
      </c>
      <c r="AG44" s="55" t="s">
        <v>26</v>
      </c>
      <c r="AH44" s="55" t="s">
        <v>26</v>
      </c>
      <c r="AI44" s="56" t="s">
        <v>26</v>
      </c>
      <c r="AJ44" s="55" t="s">
        <v>26</v>
      </c>
      <c r="AK44" s="55" t="s">
        <v>26</v>
      </c>
      <c r="AL44" s="55" t="s">
        <v>26</v>
      </c>
      <c r="AM44" s="56" t="s">
        <v>26</v>
      </c>
      <c r="AN44" s="54" t="s">
        <v>26</v>
      </c>
      <c r="AO44" s="55" t="s">
        <v>26</v>
      </c>
      <c r="AP44" s="55" t="s">
        <v>26</v>
      </c>
      <c r="AQ44" s="17" t="s">
        <v>28</v>
      </c>
      <c r="AR44" s="9" t="s">
        <v>28</v>
      </c>
      <c r="AS44" s="11" t="s">
        <v>126</v>
      </c>
      <c r="AT44" s="8"/>
      <c r="AU44" s="7"/>
      <c r="AV44" s="20"/>
      <c r="AW44" s="18"/>
      <c r="AX44" s="18"/>
      <c r="AY44" s="19"/>
      <c r="AZ44" s="20"/>
      <c r="BA44" s="18"/>
      <c r="BB44" s="18"/>
      <c r="BC44" s="19"/>
      <c r="BD44" s="20"/>
      <c r="BE44" s="18"/>
      <c r="BF44" s="18"/>
      <c r="BG44" s="19"/>
      <c r="BH44" s="20"/>
      <c r="BI44" s="18"/>
      <c r="BJ44" s="18"/>
      <c r="BK44" s="19"/>
      <c r="BL44" s="20"/>
      <c r="BM44" s="18"/>
      <c r="BN44" s="18"/>
      <c r="BO44" s="19"/>
      <c r="BP44" s="20"/>
      <c r="BQ44" s="18"/>
      <c r="BR44" s="18"/>
      <c r="BS44" s="19"/>
      <c r="BT44" s="20"/>
      <c r="BU44" s="18"/>
      <c r="BV44" s="18"/>
      <c r="BW44" s="19"/>
      <c r="BX44" s="20"/>
      <c r="BY44" s="18"/>
      <c r="BZ44" s="18"/>
      <c r="CA44" s="19"/>
      <c r="CB44" s="20"/>
      <c r="CC44" s="18"/>
      <c r="CD44" s="18"/>
      <c r="CE44" s="19"/>
      <c r="CF44" s="112"/>
      <c r="CG44" s="113"/>
      <c r="CH44" s="113"/>
      <c r="CI44" s="114"/>
      <c r="CJ44" s="112"/>
      <c r="CK44" s="113"/>
      <c r="CL44" s="113"/>
      <c r="CM44" s="114"/>
    </row>
    <row r="45" spans="2:91" x14ac:dyDescent="0.35">
      <c r="B45" s="95" t="str">
        <f t="shared" si="0"/>
        <v>36526,4583333333 36526,7284722222</v>
      </c>
      <c r="C45" s="342">
        <f t="shared" si="1"/>
        <v>36526.458333333336</v>
      </c>
      <c r="D45" s="328">
        <f t="shared" si="2"/>
        <v>36526.728472222225</v>
      </c>
      <c r="E45" s="157">
        <v>36526.458333333336</v>
      </c>
      <c r="F45" s="158">
        <v>36526.728472222225</v>
      </c>
      <c r="G45" s="70">
        <v>3.125E-2</v>
      </c>
      <c r="H45" s="12"/>
      <c r="I45" s="8"/>
      <c r="J45" s="8"/>
      <c r="K45" s="7"/>
      <c r="L45" s="12"/>
      <c r="M45" s="8"/>
      <c r="N45" s="8"/>
      <c r="O45" s="7"/>
      <c r="P45" s="12"/>
      <c r="Q45" s="8"/>
      <c r="R45" s="8"/>
      <c r="S45" s="22" t="s">
        <v>125</v>
      </c>
      <c r="T45" s="54" t="s">
        <v>26</v>
      </c>
      <c r="U45" s="55" t="s">
        <v>26</v>
      </c>
      <c r="V45" s="55" t="s">
        <v>26</v>
      </c>
      <c r="W45" s="56" t="s">
        <v>26</v>
      </c>
      <c r="X45" s="54" t="s">
        <v>26</v>
      </c>
      <c r="Y45" s="55" t="s">
        <v>26</v>
      </c>
      <c r="Z45" s="55" t="s">
        <v>26</v>
      </c>
      <c r="AA45" s="56" t="s">
        <v>26</v>
      </c>
      <c r="AB45" s="54" t="s">
        <v>26</v>
      </c>
      <c r="AC45" s="55" t="s">
        <v>26</v>
      </c>
      <c r="AD45" s="55" t="s">
        <v>26</v>
      </c>
      <c r="AE45" s="56" t="s">
        <v>26</v>
      </c>
      <c r="AF45" s="5" t="s">
        <v>25</v>
      </c>
      <c r="AG45" s="6" t="s">
        <v>25</v>
      </c>
      <c r="AH45" s="6" t="s">
        <v>25</v>
      </c>
      <c r="AI45" s="56" t="s">
        <v>26</v>
      </c>
      <c r="AJ45" s="55" t="s">
        <v>26</v>
      </c>
      <c r="AK45" s="55" t="s">
        <v>26</v>
      </c>
      <c r="AL45" s="55" t="s">
        <v>26</v>
      </c>
      <c r="AM45" s="56" t="s">
        <v>26</v>
      </c>
      <c r="AN45" s="54" t="s">
        <v>26</v>
      </c>
      <c r="AO45" s="55" t="s">
        <v>26</v>
      </c>
      <c r="AP45" s="55" t="s">
        <v>26</v>
      </c>
      <c r="AQ45" s="56" t="s">
        <v>26</v>
      </c>
      <c r="AR45" s="9" t="s">
        <v>28</v>
      </c>
      <c r="AS45" s="10" t="s">
        <v>28</v>
      </c>
      <c r="AT45" s="11" t="s">
        <v>126</v>
      </c>
      <c r="AU45" s="7"/>
      <c r="AV45" s="20"/>
      <c r="AW45" s="18"/>
      <c r="AX45" s="18"/>
      <c r="AY45" s="19"/>
      <c r="AZ45" s="20"/>
      <c r="BA45" s="18"/>
      <c r="BB45" s="18"/>
      <c r="BC45" s="19"/>
      <c r="BD45" s="20"/>
      <c r="BE45" s="18"/>
      <c r="BF45" s="18"/>
      <c r="BG45" s="19"/>
      <c r="BH45" s="20"/>
      <c r="BI45" s="18"/>
      <c r="BJ45" s="18"/>
      <c r="BK45" s="19"/>
      <c r="BL45" s="20"/>
      <c r="BM45" s="18"/>
      <c r="BN45" s="18"/>
      <c r="BO45" s="19"/>
      <c r="BP45" s="20"/>
      <c r="BQ45" s="18"/>
      <c r="BR45" s="18"/>
      <c r="BS45" s="19"/>
      <c r="BT45" s="20"/>
      <c r="BU45" s="18"/>
      <c r="BV45" s="18"/>
      <c r="BW45" s="19"/>
      <c r="BX45" s="20"/>
      <c r="BY45" s="18"/>
      <c r="BZ45" s="18"/>
      <c r="CA45" s="19"/>
      <c r="CB45" s="20"/>
      <c r="CC45" s="18"/>
      <c r="CD45" s="18"/>
      <c r="CE45" s="19"/>
      <c r="CF45" s="112"/>
      <c r="CG45" s="113"/>
      <c r="CH45" s="113"/>
      <c r="CI45" s="114"/>
      <c r="CJ45" s="112"/>
      <c r="CK45" s="113"/>
      <c r="CL45" s="113"/>
      <c r="CM45" s="114"/>
    </row>
    <row r="46" spans="2:91" x14ac:dyDescent="0.35">
      <c r="B46" s="95" t="str">
        <f t="shared" si="0"/>
        <v>36526,4583333333 36526,7388888889</v>
      </c>
      <c r="C46" s="342">
        <f t="shared" si="1"/>
        <v>36526.458333333336</v>
      </c>
      <c r="D46" s="328">
        <f t="shared" si="2"/>
        <v>36526.738888888889</v>
      </c>
      <c r="E46" s="157">
        <v>36526.458333333336</v>
      </c>
      <c r="F46" s="158">
        <v>36526.738888888889</v>
      </c>
      <c r="G46" s="70">
        <v>3.125E-2</v>
      </c>
      <c r="H46" s="12"/>
      <c r="I46" s="8"/>
      <c r="J46" s="8"/>
      <c r="K46" s="7"/>
      <c r="L46" s="12"/>
      <c r="M46" s="8"/>
      <c r="N46" s="8"/>
      <c r="O46" s="7"/>
      <c r="P46" s="12"/>
      <c r="Q46" s="8"/>
      <c r="R46" s="8"/>
      <c r="S46" s="22" t="s">
        <v>125</v>
      </c>
      <c r="T46" s="54" t="s">
        <v>26</v>
      </c>
      <c r="U46" s="55" t="s">
        <v>26</v>
      </c>
      <c r="V46" s="55" t="s">
        <v>26</v>
      </c>
      <c r="W46" s="56" t="s">
        <v>26</v>
      </c>
      <c r="X46" s="54" t="s">
        <v>26</v>
      </c>
      <c r="Y46" s="55" t="s">
        <v>26</v>
      </c>
      <c r="Z46" s="55" t="s">
        <v>26</v>
      </c>
      <c r="AA46" s="56" t="s">
        <v>26</v>
      </c>
      <c r="AB46" s="54" t="s">
        <v>26</v>
      </c>
      <c r="AC46" s="55" t="s">
        <v>26</v>
      </c>
      <c r="AD46" s="55" t="s">
        <v>26</v>
      </c>
      <c r="AE46" s="56" t="s">
        <v>26</v>
      </c>
      <c r="AF46" s="5" t="s">
        <v>25</v>
      </c>
      <c r="AG46" s="6" t="s">
        <v>25</v>
      </c>
      <c r="AH46" s="6" t="s">
        <v>25</v>
      </c>
      <c r="AI46" s="56" t="s">
        <v>26</v>
      </c>
      <c r="AJ46" s="55" t="s">
        <v>26</v>
      </c>
      <c r="AK46" s="55" t="s">
        <v>26</v>
      </c>
      <c r="AL46" s="55" t="s">
        <v>26</v>
      </c>
      <c r="AM46" s="56" t="s">
        <v>26</v>
      </c>
      <c r="AN46" s="54" t="s">
        <v>26</v>
      </c>
      <c r="AO46" s="55" t="s">
        <v>26</v>
      </c>
      <c r="AP46" s="55" t="s">
        <v>26</v>
      </c>
      <c r="AQ46" s="56" t="s">
        <v>26</v>
      </c>
      <c r="AR46" s="54" t="s">
        <v>26</v>
      </c>
      <c r="AS46" s="10" t="s">
        <v>28</v>
      </c>
      <c r="AT46" s="10" t="s">
        <v>28</v>
      </c>
      <c r="AU46" s="22" t="s">
        <v>126</v>
      </c>
      <c r="AV46" s="20"/>
      <c r="AW46" s="18"/>
      <c r="AX46" s="18"/>
      <c r="AY46" s="19"/>
      <c r="AZ46" s="20"/>
      <c r="BA46" s="18"/>
      <c r="BB46" s="18"/>
      <c r="BC46" s="19"/>
      <c r="BD46" s="20"/>
      <c r="BE46" s="18"/>
      <c r="BF46" s="18"/>
      <c r="BG46" s="19"/>
      <c r="BH46" s="20"/>
      <c r="BI46" s="18"/>
      <c r="BJ46" s="18"/>
      <c r="BK46" s="19"/>
      <c r="BL46" s="20"/>
      <c r="BM46" s="18"/>
      <c r="BN46" s="18"/>
      <c r="BO46" s="19"/>
      <c r="BP46" s="20"/>
      <c r="BQ46" s="18"/>
      <c r="BR46" s="18"/>
      <c r="BS46" s="19"/>
      <c r="BT46" s="20"/>
      <c r="BU46" s="18"/>
      <c r="BV46" s="18"/>
      <c r="BW46" s="19"/>
      <c r="BX46" s="20"/>
      <c r="BY46" s="18"/>
      <c r="BZ46" s="18"/>
      <c r="CA46" s="19"/>
      <c r="CB46" s="20"/>
      <c r="CC46" s="18"/>
      <c r="CD46" s="18"/>
      <c r="CE46" s="19"/>
      <c r="CF46" s="112"/>
      <c r="CG46" s="113"/>
      <c r="CH46" s="113"/>
      <c r="CI46" s="114"/>
      <c r="CJ46" s="112"/>
      <c r="CK46" s="113"/>
      <c r="CL46" s="113"/>
      <c r="CM46" s="114"/>
    </row>
    <row r="47" spans="2:91" x14ac:dyDescent="0.35">
      <c r="B47" s="95" t="str">
        <f t="shared" si="0"/>
        <v>36526,4583333333 36526,7493055556</v>
      </c>
      <c r="C47" s="342">
        <f t="shared" si="1"/>
        <v>36526.458333333336</v>
      </c>
      <c r="D47" s="328">
        <f t="shared" si="2"/>
        <v>36526.749305555553</v>
      </c>
      <c r="E47" s="157">
        <v>36526.458333333336</v>
      </c>
      <c r="F47" s="158">
        <v>36526.749305555553</v>
      </c>
      <c r="G47" s="70">
        <v>3.125E-2</v>
      </c>
      <c r="H47" s="12"/>
      <c r="I47" s="8"/>
      <c r="J47" s="8"/>
      <c r="K47" s="7"/>
      <c r="L47" s="12"/>
      <c r="M47" s="8"/>
      <c r="N47" s="8"/>
      <c r="O47" s="7"/>
      <c r="P47" s="12"/>
      <c r="Q47" s="8"/>
      <c r="R47" s="8"/>
      <c r="S47" s="22" t="s">
        <v>125</v>
      </c>
      <c r="T47" s="54" t="s">
        <v>26</v>
      </c>
      <c r="U47" s="55" t="s">
        <v>26</v>
      </c>
      <c r="V47" s="55" t="s">
        <v>26</v>
      </c>
      <c r="W47" s="56" t="s">
        <v>26</v>
      </c>
      <c r="X47" s="54" t="s">
        <v>26</v>
      </c>
      <c r="Y47" s="55" t="s">
        <v>26</v>
      </c>
      <c r="Z47" s="55" t="s">
        <v>26</v>
      </c>
      <c r="AA47" s="56" t="s">
        <v>26</v>
      </c>
      <c r="AB47" s="54" t="s">
        <v>26</v>
      </c>
      <c r="AC47" s="55" t="s">
        <v>26</v>
      </c>
      <c r="AD47" s="55" t="s">
        <v>26</v>
      </c>
      <c r="AE47" s="56" t="s">
        <v>26</v>
      </c>
      <c r="AF47" s="5" t="s">
        <v>25</v>
      </c>
      <c r="AG47" s="6" t="s">
        <v>25</v>
      </c>
      <c r="AH47" s="6" t="s">
        <v>25</v>
      </c>
      <c r="AI47" s="56" t="s">
        <v>26</v>
      </c>
      <c r="AJ47" s="55" t="s">
        <v>26</v>
      </c>
      <c r="AK47" s="55" t="s">
        <v>26</v>
      </c>
      <c r="AL47" s="55" t="s">
        <v>26</v>
      </c>
      <c r="AM47" s="56" t="s">
        <v>26</v>
      </c>
      <c r="AN47" s="54" t="s">
        <v>26</v>
      </c>
      <c r="AO47" s="55" t="s">
        <v>26</v>
      </c>
      <c r="AP47" s="55" t="s">
        <v>26</v>
      </c>
      <c r="AQ47" s="56" t="s">
        <v>26</v>
      </c>
      <c r="AR47" s="54" t="s">
        <v>26</v>
      </c>
      <c r="AS47" s="55" t="s">
        <v>26</v>
      </c>
      <c r="AT47" s="10" t="s">
        <v>28</v>
      </c>
      <c r="AU47" s="28" t="s">
        <v>28</v>
      </c>
      <c r="AV47" s="11" t="s">
        <v>126</v>
      </c>
      <c r="AW47" s="18"/>
      <c r="AX47" s="18"/>
      <c r="AY47" s="19"/>
      <c r="AZ47" s="20"/>
      <c r="BA47" s="18"/>
      <c r="BB47" s="18"/>
      <c r="BC47" s="19"/>
      <c r="BD47" s="20"/>
      <c r="BE47" s="18"/>
      <c r="BF47" s="18"/>
      <c r="BG47" s="19"/>
      <c r="BH47" s="20"/>
      <c r="BI47" s="18"/>
      <c r="BJ47" s="18"/>
      <c r="BK47" s="19"/>
      <c r="BL47" s="20"/>
      <c r="BM47" s="18"/>
      <c r="BN47" s="18"/>
      <c r="BO47" s="19"/>
      <c r="BP47" s="20"/>
      <c r="BQ47" s="18"/>
      <c r="BR47" s="18"/>
      <c r="BS47" s="19"/>
      <c r="BT47" s="20"/>
      <c r="BU47" s="18"/>
      <c r="BV47" s="18"/>
      <c r="BW47" s="19"/>
      <c r="BX47" s="20"/>
      <c r="BY47" s="18"/>
      <c r="BZ47" s="18"/>
      <c r="CA47" s="19"/>
      <c r="CB47" s="20"/>
      <c r="CC47" s="18"/>
      <c r="CD47" s="18"/>
      <c r="CE47" s="19"/>
      <c r="CF47" s="112"/>
      <c r="CG47" s="113"/>
      <c r="CH47" s="113"/>
      <c r="CI47" s="114"/>
      <c r="CJ47" s="112"/>
      <c r="CK47" s="113"/>
      <c r="CL47" s="113"/>
      <c r="CM47" s="114"/>
    </row>
    <row r="48" spans="2:91" x14ac:dyDescent="0.35">
      <c r="B48" s="95" t="str">
        <f t="shared" si="0"/>
        <v>36526,4583333333 36526,7597222222</v>
      </c>
      <c r="C48" s="342">
        <f t="shared" si="1"/>
        <v>36526.458333333336</v>
      </c>
      <c r="D48" s="328">
        <f t="shared" si="2"/>
        <v>36526.759722222225</v>
      </c>
      <c r="E48" s="157">
        <v>36526.458333333336</v>
      </c>
      <c r="F48" s="158">
        <v>36526.759722222225</v>
      </c>
      <c r="G48" s="70">
        <v>4.1666666666666664E-2</v>
      </c>
      <c r="H48" s="12"/>
      <c r="I48" s="8"/>
      <c r="J48" s="8"/>
      <c r="K48" s="7"/>
      <c r="L48" s="12"/>
      <c r="M48" s="8"/>
      <c r="N48" s="8"/>
      <c r="O48" s="7"/>
      <c r="P48" s="12"/>
      <c r="Q48" s="8"/>
      <c r="R48" s="8"/>
      <c r="S48" s="22" t="s">
        <v>125</v>
      </c>
      <c r="T48" s="54" t="s">
        <v>26</v>
      </c>
      <c r="U48" s="55" t="s">
        <v>26</v>
      </c>
      <c r="V48" s="55" t="s">
        <v>26</v>
      </c>
      <c r="W48" s="56" t="s">
        <v>26</v>
      </c>
      <c r="X48" s="54" t="s">
        <v>26</v>
      </c>
      <c r="Y48" s="55" t="s">
        <v>26</v>
      </c>
      <c r="Z48" s="55" t="s">
        <v>26</v>
      </c>
      <c r="AA48" s="56" t="s">
        <v>26</v>
      </c>
      <c r="AB48" s="54" t="s">
        <v>26</v>
      </c>
      <c r="AC48" s="55" t="s">
        <v>26</v>
      </c>
      <c r="AD48" s="55" t="s">
        <v>26</v>
      </c>
      <c r="AE48" s="56" t="s">
        <v>26</v>
      </c>
      <c r="AF48" s="5" t="s">
        <v>25</v>
      </c>
      <c r="AG48" s="6" t="s">
        <v>25</v>
      </c>
      <c r="AH48" s="6" t="s">
        <v>25</v>
      </c>
      <c r="AI48" s="56" t="s">
        <v>26</v>
      </c>
      <c r="AJ48" s="55" t="s">
        <v>26</v>
      </c>
      <c r="AK48" s="55" t="s">
        <v>26</v>
      </c>
      <c r="AL48" s="55" t="s">
        <v>26</v>
      </c>
      <c r="AM48" s="56" t="s">
        <v>26</v>
      </c>
      <c r="AN48" s="54" t="s">
        <v>26</v>
      </c>
      <c r="AO48" s="55" t="s">
        <v>26</v>
      </c>
      <c r="AP48" s="55" t="s">
        <v>26</v>
      </c>
      <c r="AQ48" s="56" t="s">
        <v>26</v>
      </c>
      <c r="AR48" s="172" t="s">
        <v>24</v>
      </c>
      <c r="AS48" s="55" t="s">
        <v>26</v>
      </c>
      <c r="AT48" s="55" t="s">
        <v>26</v>
      </c>
      <c r="AU48" s="17" t="s">
        <v>28</v>
      </c>
      <c r="AV48" s="9" t="s">
        <v>28</v>
      </c>
      <c r="AW48" s="11" t="s">
        <v>126</v>
      </c>
      <c r="AX48" s="8"/>
      <c r="AY48" s="7"/>
      <c r="AZ48" s="20"/>
      <c r="BA48" s="18"/>
      <c r="BB48" s="18"/>
      <c r="BC48" s="19"/>
      <c r="BD48" s="20"/>
      <c r="BE48" s="18"/>
      <c r="BF48" s="18"/>
      <c r="BG48" s="19"/>
      <c r="BH48" s="20"/>
      <c r="BI48" s="18"/>
      <c r="BJ48" s="18"/>
      <c r="BK48" s="19"/>
      <c r="BL48" s="20"/>
      <c r="BM48" s="18"/>
      <c r="BN48" s="18"/>
      <c r="BO48" s="19"/>
      <c r="BP48" s="20"/>
      <c r="BQ48" s="18"/>
      <c r="BR48" s="18"/>
      <c r="BS48" s="19"/>
      <c r="BT48" s="20"/>
      <c r="BU48" s="18"/>
      <c r="BV48" s="18"/>
      <c r="BW48" s="19"/>
      <c r="BX48" s="20"/>
      <c r="BY48" s="18"/>
      <c r="BZ48" s="18"/>
      <c r="CA48" s="19"/>
      <c r="CB48" s="20"/>
      <c r="CC48" s="18"/>
      <c r="CD48" s="18"/>
      <c r="CE48" s="19"/>
      <c r="CF48" s="112"/>
      <c r="CG48" s="113"/>
      <c r="CH48" s="113"/>
      <c r="CI48" s="114"/>
      <c r="CJ48" s="112"/>
      <c r="CK48" s="113"/>
      <c r="CL48" s="113"/>
      <c r="CM48" s="114"/>
    </row>
    <row r="49" spans="2:91" x14ac:dyDescent="0.35">
      <c r="B49" s="95" t="str">
        <f t="shared" si="0"/>
        <v>36526,4583333333 36526,7701388889</v>
      </c>
      <c r="C49" s="342">
        <f t="shared" si="1"/>
        <v>36526.458333333336</v>
      </c>
      <c r="D49" s="328">
        <f t="shared" si="2"/>
        <v>36526.770138888889</v>
      </c>
      <c r="E49" s="157">
        <v>36526.458333333336</v>
      </c>
      <c r="F49" s="158">
        <v>36526.770138888889</v>
      </c>
      <c r="G49" s="70">
        <v>4.1666666666666664E-2</v>
      </c>
      <c r="H49" s="12"/>
      <c r="I49" s="8"/>
      <c r="J49" s="8"/>
      <c r="K49" s="7"/>
      <c r="L49" s="12"/>
      <c r="M49" s="8"/>
      <c r="N49" s="8"/>
      <c r="O49" s="7"/>
      <c r="P49" s="12"/>
      <c r="Q49" s="8"/>
      <c r="R49" s="8"/>
      <c r="S49" s="22" t="s">
        <v>125</v>
      </c>
      <c r="T49" s="54" t="s">
        <v>26</v>
      </c>
      <c r="U49" s="55" t="s">
        <v>26</v>
      </c>
      <c r="V49" s="55" t="s">
        <v>26</v>
      </c>
      <c r="W49" s="56" t="s">
        <v>26</v>
      </c>
      <c r="X49" s="54" t="s">
        <v>26</v>
      </c>
      <c r="Y49" s="55" t="s">
        <v>26</v>
      </c>
      <c r="Z49" s="55" t="s">
        <v>26</v>
      </c>
      <c r="AA49" s="56" t="s">
        <v>26</v>
      </c>
      <c r="AB49" s="54" t="s">
        <v>26</v>
      </c>
      <c r="AC49" s="55" t="s">
        <v>26</v>
      </c>
      <c r="AD49" s="55" t="s">
        <v>26</v>
      </c>
      <c r="AE49" s="56" t="s">
        <v>26</v>
      </c>
      <c r="AF49" s="5" t="s">
        <v>25</v>
      </c>
      <c r="AG49" s="6" t="s">
        <v>25</v>
      </c>
      <c r="AH49" s="6" t="s">
        <v>25</v>
      </c>
      <c r="AI49" s="56" t="s">
        <v>26</v>
      </c>
      <c r="AJ49" s="55" t="s">
        <v>26</v>
      </c>
      <c r="AK49" s="55" t="s">
        <v>26</v>
      </c>
      <c r="AL49" s="55" t="s">
        <v>26</v>
      </c>
      <c r="AM49" s="56" t="s">
        <v>26</v>
      </c>
      <c r="AN49" s="54" t="s">
        <v>26</v>
      </c>
      <c r="AO49" s="55" t="s">
        <v>26</v>
      </c>
      <c r="AP49" s="55" t="s">
        <v>26</v>
      </c>
      <c r="AQ49" s="56" t="s">
        <v>26</v>
      </c>
      <c r="AR49" s="172" t="s">
        <v>24</v>
      </c>
      <c r="AS49" s="55" t="s">
        <v>26</v>
      </c>
      <c r="AT49" s="55" t="s">
        <v>26</v>
      </c>
      <c r="AU49" s="56" t="s">
        <v>26</v>
      </c>
      <c r="AV49" s="9" t="s">
        <v>28</v>
      </c>
      <c r="AW49" s="10" t="s">
        <v>28</v>
      </c>
      <c r="AX49" s="11" t="s">
        <v>126</v>
      </c>
      <c r="AY49" s="7"/>
      <c r="AZ49" s="20"/>
      <c r="BA49" s="18"/>
      <c r="BB49" s="18"/>
      <c r="BC49" s="19"/>
      <c r="BD49" s="20"/>
      <c r="BE49" s="18"/>
      <c r="BF49" s="18"/>
      <c r="BG49" s="19"/>
      <c r="BH49" s="20"/>
      <c r="BI49" s="18"/>
      <c r="BJ49" s="18"/>
      <c r="BK49" s="19"/>
      <c r="BL49" s="20"/>
      <c r="BM49" s="18"/>
      <c r="BN49" s="18"/>
      <c r="BO49" s="19"/>
      <c r="BP49" s="20"/>
      <c r="BQ49" s="18"/>
      <c r="BR49" s="18"/>
      <c r="BS49" s="19"/>
      <c r="BT49" s="20"/>
      <c r="BU49" s="18"/>
      <c r="BV49" s="18"/>
      <c r="BW49" s="19"/>
      <c r="BX49" s="20"/>
      <c r="BY49" s="18"/>
      <c r="BZ49" s="18"/>
      <c r="CA49" s="19"/>
      <c r="CB49" s="20"/>
      <c r="CC49" s="18"/>
      <c r="CD49" s="18"/>
      <c r="CE49" s="19"/>
      <c r="CF49" s="112"/>
      <c r="CG49" s="113"/>
      <c r="CH49" s="113"/>
      <c r="CI49" s="114"/>
      <c r="CJ49" s="112"/>
      <c r="CK49" s="113"/>
      <c r="CL49" s="113"/>
      <c r="CM49" s="114"/>
    </row>
    <row r="50" spans="2:91" x14ac:dyDescent="0.35">
      <c r="B50" s="95" t="str">
        <f t="shared" si="0"/>
        <v>36526,4583333333 36526,7805555556</v>
      </c>
      <c r="C50" s="342">
        <f t="shared" si="1"/>
        <v>36526.458333333336</v>
      </c>
      <c r="D50" s="328">
        <f t="shared" si="2"/>
        <v>36526.780555555553</v>
      </c>
      <c r="E50" s="335">
        <v>36526.458333333336</v>
      </c>
      <c r="F50" s="336">
        <v>36526.780555555553</v>
      </c>
      <c r="G50" s="337">
        <v>4.1666666666666664E-2</v>
      </c>
      <c r="H50" s="12"/>
      <c r="I50" s="8"/>
      <c r="J50" s="8"/>
      <c r="K50" s="7"/>
      <c r="L50" s="12"/>
      <c r="M50" s="8"/>
      <c r="N50" s="8"/>
      <c r="O50" s="7"/>
      <c r="P50" s="12"/>
      <c r="Q50" s="8"/>
      <c r="R50" s="8"/>
      <c r="S50" s="22" t="s">
        <v>125</v>
      </c>
      <c r="T50" s="54" t="s">
        <v>26</v>
      </c>
      <c r="U50" s="55" t="s">
        <v>26</v>
      </c>
      <c r="V50" s="55" t="s">
        <v>26</v>
      </c>
      <c r="W50" s="56" t="s">
        <v>26</v>
      </c>
      <c r="X50" s="54" t="s">
        <v>26</v>
      </c>
      <c r="Y50" s="55" t="s">
        <v>26</v>
      </c>
      <c r="Z50" s="55" t="s">
        <v>26</v>
      </c>
      <c r="AA50" s="56" t="s">
        <v>26</v>
      </c>
      <c r="AB50" s="54" t="s">
        <v>26</v>
      </c>
      <c r="AC50" s="55" t="s">
        <v>26</v>
      </c>
      <c r="AD50" s="55" t="s">
        <v>26</v>
      </c>
      <c r="AE50" s="56" t="s">
        <v>26</v>
      </c>
      <c r="AF50" s="5" t="s">
        <v>25</v>
      </c>
      <c r="AG50" s="6" t="s">
        <v>25</v>
      </c>
      <c r="AH50" s="6" t="s">
        <v>25</v>
      </c>
      <c r="AI50" s="56" t="s">
        <v>26</v>
      </c>
      <c r="AJ50" s="55" t="s">
        <v>26</v>
      </c>
      <c r="AK50" s="55" t="s">
        <v>26</v>
      </c>
      <c r="AL50" s="55" t="s">
        <v>26</v>
      </c>
      <c r="AM50" s="56" t="s">
        <v>26</v>
      </c>
      <c r="AN50" s="54" t="s">
        <v>26</v>
      </c>
      <c r="AO50" s="55" t="s">
        <v>26</v>
      </c>
      <c r="AP50" s="55" t="s">
        <v>26</v>
      </c>
      <c r="AQ50" s="56" t="s">
        <v>26</v>
      </c>
      <c r="AR50" s="54" t="s">
        <v>26</v>
      </c>
      <c r="AS50" s="55" t="s">
        <v>26</v>
      </c>
      <c r="AT50" s="55" t="s">
        <v>26</v>
      </c>
      <c r="AU50" s="56" t="s">
        <v>26</v>
      </c>
      <c r="AV50" s="172" t="s">
        <v>24</v>
      </c>
      <c r="AW50" s="10" t="s">
        <v>28</v>
      </c>
      <c r="AX50" s="10" t="s">
        <v>28</v>
      </c>
      <c r="AY50" s="22" t="s">
        <v>126</v>
      </c>
      <c r="AZ50" s="12"/>
      <c r="BA50" s="8"/>
      <c r="BB50" s="8"/>
      <c r="BC50" s="7"/>
      <c r="BD50" s="12"/>
      <c r="BE50" s="8"/>
      <c r="BF50" s="8"/>
      <c r="BG50" s="7"/>
      <c r="BH50" s="12"/>
      <c r="BI50" s="8"/>
      <c r="BJ50" s="8"/>
      <c r="BK50" s="7"/>
      <c r="BL50" s="12"/>
      <c r="BM50" s="8"/>
      <c r="BN50" s="8"/>
      <c r="BO50" s="7"/>
      <c r="BP50" s="12"/>
      <c r="BQ50" s="8"/>
      <c r="BR50" s="8"/>
      <c r="BS50" s="7"/>
      <c r="BT50" s="12"/>
      <c r="BU50" s="8"/>
      <c r="BV50" s="8"/>
      <c r="BW50" s="7"/>
      <c r="BX50" s="12"/>
      <c r="BY50" s="8"/>
      <c r="BZ50" s="8"/>
      <c r="CA50" s="7"/>
      <c r="CB50" s="12"/>
      <c r="CC50" s="8"/>
      <c r="CD50" s="8"/>
      <c r="CE50" s="7"/>
      <c r="CF50" s="482"/>
      <c r="CG50" s="483"/>
      <c r="CH50" s="483"/>
      <c r="CI50" s="484"/>
      <c r="CJ50" s="482"/>
      <c r="CK50" s="483"/>
      <c r="CL50" s="483"/>
      <c r="CM50" s="484"/>
    </row>
    <row r="51" spans="2:91" x14ac:dyDescent="0.35">
      <c r="B51" s="95" t="str">
        <f t="shared" ref="B51" si="12">C51&amp;" "&amp;D51</f>
        <v>36526,4534722222 36526,7756944444</v>
      </c>
      <c r="C51" s="342">
        <f t="shared" ref="C51" si="13">E51</f>
        <v>36526.453472222223</v>
      </c>
      <c r="D51" s="328">
        <f t="shared" ref="D51" si="14">F51</f>
        <v>36526.775694444441</v>
      </c>
      <c r="E51" s="335">
        <v>36526.453472222223</v>
      </c>
      <c r="F51" s="336">
        <v>36526.775694444441</v>
      </c>
      <c r="G51" s="337">
        <v>4.1666666666666664E-2</v>
      </c>
      <c r="H51" s="12"/>
      <c r="I51" s="8"/>
      <c r="J51" s="8"/>
      <c r="K51" s="7"/>
      <c r="L51" s="12"/>
      <c r="M51" s="8"/>
      <c r="N51" s="8"/>
      <c r="O51" s="7"/>
      <c r="P51" s="12"/>
      <c r="Q51" s="8"/>
      <c r="R51" s="8"/>
      <c r="S51" s="22" t="s">
        <v>125</v>
      </c>
      <c r="T51" s="54" t="s">
        <v>26</v>
      </c>
      <c r="U51" s="55" t="s">
        <v>26</v>
      </c>
      <c r="V51" s="55" t="s">
        <v>26</v>
      </c>
      <c r="W51" s="56" t="s">
        <v>26</v>
      </c>
      <c r="X51" s="54" t="s">
        <v>26</v>
      </c>
      <c r="Y51" s="55" t="s">
        <v>26</v>
      </c>
      <c r="Z51" s="55" t="s">
        <v>26</v>
      </c>
      <c r="AA51" s="56" t="s">
        <v>26</v>
      </c>
      <c r="AB51" s="54" t="s">
        <v>26</v>
      </c>
      <c r="AC51" s="55" t="s">
        <v>26</v>
      </c>
      <c r="AD51" s="55" t="s">
        <v>26</v>
      </c>
      <c r="AE51" s="56" t="s">
        <v>26</v>
      </c>
      <c r="AF51" s="5" t="s">
        <v>25</v>
      </c>
      <c r="AG51" s="6" t="s">
        <v>25</v>
      </c>
      <c r="AH51" s="6" t="s">
        <v>25</v>
      </c>
      <c r="AI51" s="56" t="s">
        <v>26</v>
      </c>
      <c r="AJ51" s="55" t="s">
        <v>26</v>
      </c>
      <c r="AK51" s="55" t="s">
        <v>26</v>
      </c>
      <c r="AL51" s="55" t="s">
        <v>26</v>
      </c>
      <c r="AM51" s="56" t="s">
        <v>26</v>
      </c>
      <c r="AN51" s="54" t="s">
        <v>26</v>
      </c>
      <c r="AO51" s="55" t="s">
        <v>26</v>
      </c>
      <c r="AP51" s="55" t="s">
        <v>26</v>
      </c>
      <c r="AQ51" s="56" t="s">
        <v>26</v>
      </c>
      <c r="AR51" s="54" t="s">
        <v>26</v>
      </c>
      <c r="AS51" s="55" t="s">
        <v>26</v>
      </c>
      <c r="AT51" s="55" t="s">
        <v>26</v>
      </c>
      <c r="AU51" s="56" t="s">
        <v>26</v>
      </c>
      <c r="AV51" s="172" t="s">
        <v>24</v>
      </c>
      <c r="AW51" s="10" t="s">
        <v>28</v>
      </c>
      <c r="AX51" s="10" t="s">
        <v>28</v>
      </c>
      <c r="AY51" s="22" t="s">
        <v>126</v>
      </c>
      <c r="AZ51" s="12"/>
      <c r="BA51" s="8"/>
      <c r="BB51" s="8"/>
      <c r="BC51" s="7"/>
      <c r="BD51" s="12"/>
      <c r="BE51" s="8"/>
      <c r="BF51" s="8"/>
      <c r="BG51" s="7"/>
      <c r="BH51" s="12"/>
      <c r="BI51" s="8"/>
      <c r="BJ51" s="8"/>
      <c r="BK51" s="7"/>
      <c r="BL51" s="12"/>
      <c r="BM51" s="8"/>
      <c r="BN51" s="8"/>
      <c r="BO51" s="7"/>
      <c r="BP51" s="12"/>
      <c r="BQ51" s="8"/>
      <c r="BR51" s="8"/>
      <c r="BS51" s="7"/>
      <c r="BT51" s="12"/>
      <c r="BU51" s="8"/>
      <c r="BV51" s="8"/>
      <c r="BW51" s="7"/>
      <c r="BX51" s="12"/>
      <c r="BY51" s="8"/>
      <c r="BZ51" s="8"/>
      <c r="CA51" s="7"/>
      <c r="CB51" s="12"/>
      <c r="CC51" s="8"/>
      <c r="CD51" s="8"/>
      <c r="CE51" s="7"/>
      <c r="CF51" s="482"/>
      <c r="CG51" s="483"/>
      <c r="CH51" s="483"/>
      <c r="CI51" s="484"/>
      <c r="CJ51" s="482"/>
      <c r="CK51" s="483"/>
      <c r="CL51" s="483"/>
      <c r="CM51" s="484"/>
    </row>
    <row r="52" spans="2:91" x14ac:dyDescent="0.35">
      <c r="B52" s="95" t="str">
        <f t="shared" ref="B52" si="15">C52&amp;" "&amp;D52</f>
        <v>36526,4534722222 36526,5881944444</v>
      </c>
      <c r="C52" s="342">
        <f t="shared" ref="C52" si="16">E52</f>
        <v>36526.453472222223</v>
      </c>
      <c r="D52" s="328">
        <f t="shared" ref="D52" si="17">F52</f>
        <v>36526.588194444441</v>
      </c>
      <c r="E52" s="335">
        <v>36526.453472222223</v>
      </c>
      <c r="F52" s="336">
        <v>36526.588194444441</v>
      </c>
      <c r="G52" s="337">
        <v>0</v>
      </c>
      <c r="H52" s="12"/>
      <c r="I52" s="8"/>
      <c r="J52" s="8"/>
      <c r="K52" s="7"/>
      <c r="L52" s="12"/>
      <c r="M52" s="8"/>
      <c r="N52" s="8"/>
      <c r="O52" s="7"/>
      <c r="P52" s="12"/>
      <c r="Q52" s="8"/>
      <c r="R52" s="8"/>
      <c r="S52" s="22" t="s">
        <v>125</v>
      </c>
      <c r="T52" s="54" t="s">
        <v>26</v>
      </c>
      <c r="U52" s="55" t="s">
        <v>26</v>
      </c>
      <c r="V52" s="55" t="s">
        <v>26</v>
      </c>
      <c r="W52" s="56" t="s">
        <v>26</v>
      </c>
      <c r="X52" s="54" t="s">
        <v>26</v>
      </c>
      <c r="Y52" s="55" t="s">
        <v>26</v>
      </c>
      <c r="Z52" s="55" t="s">
        <v>26</v>
      </c>
      <c r="AA52" s="56" t="s">
        <v>26</v>
      </c>
      <c r="AB52" s="54" t="s">
        <v>26</v>
      </c>
      <c r="AC52" s="55" t="s">
        <v>26</v>
      </c>
      <c r="AD52" s="55" t="s">
        <v>28</v>
      </c>
      <c r="AE52" s="56" t="s">
        <v>28</v>
      </c>
      <c r="AF52" s="135" t="s">
        <v>126</v>
      </c>
      <c r="AG52" s="136"/>
      <c r="AH52" s="136"/>
      <c r="AI52" s="137"/>
      <c r="AJ52" s="136"/>
      <c r="AK52" s="136"/>
      <c r="AL52" s="136"/>
      <c r="AM52" s="137"/>
      <c r="AN52" s="135"/>
      <c r="AO52" s="136"/>
      <c r="AP52" s="136"/>
      <c r="AQ52" s="137"/>
      <c r="AR52" s="135"/>
      <c r="AS52" s="136"/>
      <c r="AT52" s="136"/>
      <c r="AU52" s="137"/>
      <c r="AV52" s="245"/>
      <c r="AW52" s="136"/>
      <c r="AX52" s="136"/>
      <c r="AY52" s="137"/>
      <c r="AZ52" s="12"/>
      <c r="BA52" s="8"/>
      <c r="BB52" s="8"/>
      <c r="BC52" s="7"/>
      <c r="BD52" s="12"/>
      <c r="BE52" s="8"/>
      <c r="BF52" s="8"/>
      <c r="BG52" s="7"/>
      <c r="BH52" s="12"/>
      <c r="BI52" s="8"/>
      <c r="BJ52" s="8"/>
      <c r="BK52" s="7"/>
      <c r="BL52" s="12"/>
      <c r="BM52" s="8"/>
      <c r="BN52" s="8"/>
      <c r="BO52" s="7"/>
      <c r="BP52" s="12"/>
      <c r="BQ52" s="8"/>
      <c r="BR52" s="8"/>
      <c r="BS52" s="7"/>
      <c r="BT52" s="12"/>
      <c r="BU52" s="8"/>
      <c r="BV52" s="8"/>
      <c r="BW52" s="7"/>
      <c r="BX52" s="12"/>
      <c r="BY52" s="8"/>
      <c r="BZ52" s="8"/>
      <c r="CA52" s="7"/>
      <c r="CB52" s="12"/>
      <c r="CC52" s="8"/>
      <c r="CD52" s="8"/>
      <c r="CE52" s="7"/>
      <c r="CF52" s="482"/>
      <c r="CG52" s="483"/>
      <c r="CH52" s="483"/>
      <c r="CI52" s="484"/>
      <c r="CJ52" s="482"/>
      <c r="CK52" s="483"/>
      <c r="CL52" s="483"/>
      <c r="CM52" s="484"/>
    </row>
    <row r="53" spans="2:91" x14ac:dyDescent="0.35">
      <c r="B53" s="95" t="str">
        <f t="shared" si="0"/>
        <v>36526,4583333333 36526,7909722222</v>
      </c>
      <c r="C53" s="342">
        <f t="shared" si="1"/>
        <v>36526.458333333336</v>
      </c>
      <c r="D53" s="328">
        <f t="shared" si="2"/>
        <v>36526.790972222225</v>
      </c>
      <c r="E53" s="157">
        <v>36526.458333333336</v>
      </c>
      <c r="F53" s="158">
        <v>36526.790972222225</v>
      </c>
      <c r="G53" s="70">
        <v>4.1666666666666664E-2</v>
      </c>
      <c r="H53" s="12"/>
      <c r="I53" s="8"/>
      <c r="J53" s="8"/>
      <c r="K53" s="7"/>
      <c r="L53" s="12"/>
      <c r="M53" s="8"/>
      <c r="N53" s="8"/>
      <c r="O53" s="7"/>
      <c r="P53" s="12"/>
      <c r="Q53" s="8"/>
      <c r="R53" s="8"/>
      <c r="S53" s="22" t="s">
        <v>125</v>
      </c>
      <c r="T53" s="54" t="s">
        <v>26</v>
      </c>
      <c r="U53" s="55" t="s">
        <v>26</v>
      </c>
      <c r="V53" s="55" t="s">
        <v>26</v>
      </c>
      <c r="W53" s="56" t="s">
        <v>26</v>
      </c>
      <c r="X53" s="54" t="s">
        <v>26</v>
      </c>
      <c r="Y53" s="55" t="s">
        <v>26</v>
      </c>
      <c r="Z53" s="55" t="s">
        <v>26</v>
      </c>
      <c r="AA53" s="56" t="s">
        <v>26</v>
      </c>
      <c r="AB53" s="54" t="s">
        <v>26</v>
      </c>
      <c r="AC53" s="55" t="s">
        <v>26</v>
      </c>
      <c r="AD53" s="55" t="s">
        <v>26</v>
      </c>
      <c r="AE53" s="56" t="s">
        <v>26</v>
      </c>
      <c r="AF53" s="5" t="s">
        <v>25</v>
      </c>
      <c r="AG53" s="6" t="s">
        <v>25</v>
      </c>
      <c r="AH53" s="6" t="s">
        <v>25</v>
      </c>
      <c r="AI53" s="56" t="s">
        <v>26</v>
      </c>
      <c r="AJ53" s="55" t="s">
        <v>26</v>
      </c>
      <c r="AK53" s="55" t="s">
        <v>26</v>
      </c>
      <c r="AL53" s="55" t="s">
        <v>26</v>
      </c>
      <c r="AM53" s="56" t="s">
        <v>26</v>
      </c>
      <c r="AN53" s="54" t="s">
        <v>26</v>
      </c>
      <c r="AO53" s="55" t="s">
        <v>26</v>
      </c>
      <c r="AP53" s="55" t="s">
        <v>26</v>
      </c>
      <c r="AQ53" s="56" t="s">
        <v>26</v>
      </c>
      <c r="AR53" s="54" t="s">
        <v>26</v>
      </c>
      <c r="AS53" s="55" t="s">
        <v>26</v>
      </c>
      <c r="AT53" s="55" t="s">
        <v>26</v>
      </c>
      <c r="AU53" s="56" t="s">
        <v>26</v>
      </c>
      <c r="AV53" s="172" t="s">
        <v>24</v>
      </c>
      <c r="AW53" s="55" t="s">
        <v>26</v>
      </c>
      <c r="AX53" s="10" t="s">
        <v>28</v>
      </c>
      <c r="AY53" s="28" t="s">
        <v>28</v>
      </c>
      <c r="AZ53" s="11" t="s">
        <v>126</v>
      </c>
      <c r="BA53" s="8"/>
      <c r="BB53" s="8"/>
      <c r="BC53" s="7"/>
      <c r="BD53" s="12"/>
      <c r="BE53" s="8"/>
      <c r="BF53" s="8"/>
      <c r="BG53" s="7"/>
      <c r="BH53" s="12"/>
      <c r="BI53" s="8"/>
      <c r="BJ53" s="8"/>
      <c r="BK53" s="7"/>
      <c r="BL53" s="12"/>
      <c r="BM53" s="8"/>
      <c r="BN53" s="8"/>
      <c r="BO53" s="7"/>
      <c r="BP53" s="12"/>
      <c r="BQ53" s="8"/>
      <c r="BR53" s="8"/>
      <c r="BS53" s="7"/>
      <c r="BT53" s="12"/>
      <c r="BU53" s="8"/>
      <c r="BV53" s="8"/>
      <c r="BW53" s="7"/>
      <c r="BX53" s="12"/>
      <c r="BY53" s="8"/>
      <c r="BZ53" s="8"/>
      <c r="CA53" s="7"/>
      <c r="CB53" s="12"/>
      <c r="CC53" s="8"/>
      <c r="CD53" s="8"/>
      <c r="CE53" s="7"/>
      <c r="CF53" s="112"/>
      <c r="CG53" s="113"/>
      <c r="CH53" s="113"/>
      <c r="CI53" s="114"/>
      <c r="CJ53" s="112"/>
      <c r="CK53" s="113"/>
      <c r="CL53" s="113"/>
      <c r="CM53" s="114"/>
    </row>
    <row r="54" spans="2:91" x14ac:dyDescent="0.35">
      <c r="B54" s="95" t="str">
        <f t="shared" si="0"/>
        <v>36526,4583333333 36526,8013888889</v>
      </c>
      <c r="C54" s="342">
        <f t="shared" si="1"/>
        <v>36526.458333333336</v>
      </c>
      <c r="D54" s="328">
        <f t="shared" si="2"/>
        <v>36526.801388888889</v>
      </c>
      <c r="E54" s="157">
        <v>36526.458333333336</v>
      </c>
      <c r="F54" s="158">
        <v>36526.801388888889</v>
      </c>
      <c r="G54" s="70">
        <v>4.1666666666666664E-2</v>
      </c>
      <c r="H54" s="12"/>
      <c r="I54" s="8"/>
      <c r="J54" s="8"/>
      <c r="K54" s="7"/>
      <c r="L54" s="12"/>
      <c r="M54" s="8"/>
      <c r="N54" s="8"/>
      <c r="O54" s="7"/>
      <c r="P54" s="12"/>
      <c r="Q54" s="8"/>
      <c r="R54" s="8"/>
      <c r="S54" s="22" t="s">
        <v>125</v>
      </c>
      <c r="T54" s="54" t="s">
        <v>26</v>
      </c>
      <c r="U54" s="55" t="s">
        <v>26</v>
      </c>
      <c r="V54" s="55" t="s">
        <v>26</v>
      </c>
      <c r="W54" s="56" t="s">
        <v>26</v>
      </c>
      <c r="X54" s="54" t="s">
        <v>26</v>
      </c>
      <c r="Y54" s="55" t="s">
        <v>26</v>
      </c>
      <c r="Z54" s="55" t="s">
        <v>26</v>
      </c>
      <c r="AA54" s="56" t="s">
        <v>26</v>
      </c>
      <c r="AB54" s="54" t="s">
        <v>26</v>
      </c>
      <c r="AC54" s="55" t="s">
        <v>26</v>
      </c>
      <c r="AD54" s="55" t="s">
        <v>26</v>
      </c>
      <c r="AE54" s="56" t="s">
        <v>26</v>
      </c>
      <c r="AF54" s="5" t="s">
        <v>25</v>
      </c>
      <c r="AG54" s="6" t="s">
        <v>25</v>
      </c>
      <c r="AH54" s="6" t="s">
        <v>25</v>
      </c>
      <c r="AI54" s="56" t="s">
        <v>26</v>
      </c>
      <c r="AJ54" s="55" t="s">
        <v>26</v>
      </c>
      <c r="AK54" s="55" t="s">
        <v>26</v>
      </c>
      <c r="AL54" s="55" t="s">
        <v>26</v>
      </c>
      <c r="AM54" s="56" t="s">
        <v>26</v>
      </c>
      <c r="AN54" s="54" t="s">
        <v>26</v>
      </c>
      <c r="AO54" s="55" t="s">
        <v>26</v>
      </c>
      <c r="AP54" s="55" t="s">
        <v>26</v>
      </c>
      <c r="AQ54" s="56" t="s">
        <v>26</v>
      </c>
      <c r="AR54" s="54" t="s">
        <v>26</v>
      </c>
      <c r="AS54" s="55" t="s">
        <v>26</v>
      </c>
      <c r="AT54" s="55" t="s">
        <v>26</v>
      </c>
      <c r="AU54" s="56" t="s">
        <v>26</v>
      </c>
      <c r="AV54" s="172" t="s">
        <v>24</v>
      </c>
      <c r="AW54" s="55" t="s">
        <v>26</v>
      </c>
      <c r="AX54" s="55" t="s">
        <v>26</v>
      </c>
      <c r="AY54" s="17" t="s">
        <v>28</v>
      </c>
      <c r="AZ54" s="9" t="s">
        <v>28</v>
      </c>
      <c r="BA54" s="11" t="s">
        <v>126</v>
      </c>
      <c r="BB54" s="18"/>
      <c r="BC54" s="19"/>
      <c r="BD54" s="12"/>
      <c r="BE54" s="8"/>
      <c r="BF54" s="8"/>
      <c r="BG54" s="7"/>
      <c r="BH54" s="12"/>
      <c r="BI54" s="8"/>
      <c r="BJ54" s="8"/>
      <c r="BK54" s="7"/>
      <c r="BL54" s="12"/>
      <c r="BM54" s="8"/>
      <c r="BN54" s="8"/>
      <c r="BO54" s="7"/>
      <c r="BP54" s="12"/>
      <c r="BQ54" s="8"/>
      <c r="BR54" s="8"/>
      <c r="BS54" s="7"/>
      <c r="BT54" s="12"/>
      <c r="BU54" s="8"/>
      <c r="BV54" s="8"/>
      <c r="BW54" s="7"/>
      <c r="BX54" s="12"/>
      <c r="BY54" s="8"/>
      <c r="BZ54" s="8"/>
      <c r="CA54" s="7"/>
      <c r="CB54" s="12"/>
      <c r="CC54" s="8"/>
      <c r="CD54" s="8"/>
      <c r="CE54" s="7"/>
      <c r="CF54" s="112"/>
      <c r="CG54" s="113"/>
      <c r="CH54" s="113"/>
      <c r="CI54" s="114"/>
      <c r="CJ54" s="112"/>
      <c r="CK54" s="113"/>
      <c r="CL54" s="113"/>
      <c r="CM54" s="114"/>
    </row>
    <row r="55" spans="2:91" x14ac:dyDescent="0.35">
      <c r="B55" s="95" t="str">
        <f t="shared" si="0"/>
        <v>36526,4583333333 36526,8118055556</v>
      </c>
      <c r="C55" s="342">
        <f t="shared" si="1"/>
        <v>36526.458333333336</v>
      </c>
      <c r="D55" s="328">
        <f t="shared" si="2"/>
        <v>36526.811805555553</v>
      </c>
      <c r="E55" s="157">
        <v>36526.458333333336</v>
      </c>
      <c r="F55" s="158">
        <v>36526.811805555553</v>
      </c>
      <c r="G55" s="70">
        <v>4.1666666666666664E-2</v>
      </c>
      <c r="H55" s="12"/>
      <c r="I55" s="8"/>
      <c r="J55" s="8"/>
      <c r="K55" s="7"/>
      <c r="L55" s="12"/>
      <c r="M55" s="8"/>
      <c r="N55" s="8"/>
      <c r="O55" s="7"/>
      <c r="P55" s="12"/>
      <c r="Q55" s="8"/>
      <c r="R55" s="8"/>
      <c r="S55" s="22" t="s">
        <v>125</v>
      </c>
      <c r="T55" s="54" t="s">
        <v>26</v>
      </c>
      <c r="U55" s="55" t="s">
        <v>26</v>
      </c>
      <c r="V55" s="55" t="s">
        <v>26</v>
      </c>
      <c r="W55" s="56" t="s">
        <v>26</v>
      </c>
      <c r="X55" s="54" t="s">
        <v>26</v>
      </c>
      <c r="Y55" s="55" t="s">
        <v>26</v>
      </c>
      <c r="Z55" s="55" t="s">
        <v>26</v>
      </c>
      <c r="AA55" s="56" t="s">
        <v>26</v>
      </c>
      <c r="AB55" s="54" t="s">
        <v>26</v>
      </c>
      <c r="AC55" s="55" t="s">
        <v>26</v>
      </c>
      <c r="AD55" s="55" t="s">
        <v>26</v>
      </c>
      <c r="AE55" s="56" t="s">
        <v>26</v>
      </c>
      <c r="AF55" s="5" t="s">
        <v>25</v>
      </c>
      <c r="AG55" s="6" t="s">
        <v>25</v>
      </c>
      <c r="AH55" s="6" t="s">
        <v>25</v>
      </c>
      <c r="AI55" s="56" t="s">
        <v>26</v>
      </c>
      <c r="AJ55" s="55" t="s">
        <v>26</v>
      </c>
      <c r="AK55" s="55" t="s">
        <v>26</v>
      </c>
      <c r="AL55" s="55" t="s">
        <v>26</v>
      </c>
      <c r="AM55" s="56" t="s">
        <v>26</v>
      </c>
      <c r="AN55" s="54" t="s">
        <v>26</v>
      </c>
      <c r="AO55" s="55" t="s">
        <v>26</v>
      </c>
      <c r="AP55" s="55" t="s">
        <v>26</v>
      </c>
      <c r="AQ55" s="56" t="s">
        <v>26</v>
      </c>
      <c r="AR55" s="54" t="s">
        <v>26</v>
      </c>
      <c r="AS55" s="55" t="s">
        <v>26</v>
      </c>
      <c r="AT55" s="55" t="s">
        <v>26</v>
      </c>
      <c r="AU55" s="56" t="s">
        <v>26</v>
      </c>
      <c r="AV55" s="172" t="s">
        <v>24</v>
      </c>
      <c r="AW55" s="55" t="s">
        <v>26</v>
      </c>
      <c r="AX55" s="55" t="s">
        <v>26</v>
      </c>
      <c r="AY55" s="56" t="s">
        <v>26</v>
      </c>
      <c r="AZ55" s="9" t="s">
        <v>28</v>
      </c>
      <c r="BA55" s="10" t="s">
        <v>28</v>
      </c>
      <c r="BB55" s="11" t="s">
        <v>126</v>
      </c>
      <c r="BC55" s="7"/>
      <c r="BD55" s="12"/>
      <c r="BE55" s="8"/>
      <c r="BF55" s="8"/>
      <c r="BG55" s="7"/>
      <c r="BH55" s="12"/>
      <c r="BI55" s="8"/>
      <c r="BJ55" s="8"/>
      <c r="BK55" s="7"/>
      <c r="BL55" s="12"/>
      <c r="BM55" s="8"/>
      <c r="BN55" s="8"/>
      <c r="BO55" s="7"/>
      <c r="BP55" s="12"/>
      <c r="BQ55" s="8"/>
      <c r="BR55" s="8"/>
      <c r="BS55" s="7"/>
      <c r="BT55" s="12"/>
      <c r="BU55" s="8"/>
      <c r="BV55" s="8"/>
      <c r="BW55" s="7"/>
      <c r="BX55" s="12"/>
      <c r="BY55" s="8"/>
      <c r="BZ55" s="8"/>
      <c r="CA55" s="7"/>
      <c r="CB55" s="12"/>
      <c r="CC55" s="8"/>
      <c r="CD55" s="8"/>
      <c r="CE55" s="7"/>
      <c r="CF55" s="112"/>
      <c r="CG55" s="113"/>
      <c r="CH55" s="113"/>
      <c r="CI55" s="114"/>
      <c r="CJ55" s="112"/>
      <c r="CK55" s="113"/>
      <c r="CL55" s="113"/>
      <c r="CM55" s="114"/>
    </row>
    <row r="56" spans="2:91" x14ac:dyDescent="0.35">
      <c r="B56" s="95" t="str">
        <f t="shared" si="0"/>
        <v>36526,4583333333 36526,8222222222</v>
      </c>
      <c r="C56" s="342">
        <f t="shared" si="1"/>
        <v>36526.458333333336</v>
      </c>
      <c r="D56" s="328">
        <f t="shared" si="2"/>
        <v>36526.822222222225</v>
      </c>
      <c r="E56" s="157">
        <v>36526.458333333336</v>
      </c>
      <c r="F56" s="158">
        <v>36526.822222222225</v>
      </c>
      <c r="G56" s="70">
        <v>4.1666666666666664E-2</v>
      </c>
      <c r="H56" s="12"/>
      <c r="I56" s="8"/>
      <c r="J56" s="8"/>
      <c r="K56" s="7"/>
      <c r="L56" s="12"/>
      <c r="M56" s="8"/>
      <c r="N56" s="8"/>
      <c r="O56" s="7"/>
      <c r="P56" s="12"/>
      <c r="Q56" s="8"/>
      <c r="R56" s="8"/>
      <c r="S56" s="22" t="s">
        <v>125</v>
      </c>
      <c r="T56" s="54" t="s">
        <v>26</v>
      </c>
      <c r="U56" s="55" t="s">
        <v>26</v>
      </c>
      <c r="V56" s="55" t="s">
        <v>26</v>
      </c>
      <c r="W56" s="56" t="s">
        <v>26</v>
      </c>
      <c r="X56" s="54" t="s">
        <v>26</v>
      </c>
      <c r="Y56" s="55" t="s">
        <v>26</v>
      </c>
      <c r="Z56" s="55" t="s">
        <v>26</v>
      </c>
      <c r="AA56" s="56" t="s">
        <v>26</v>
      </c>
      <c r="AB56" s="54" t="s">
        <v>26</v>
      </c>
      <c r="AC56" s="55" t="s">
        <v>26</v>
      </c>
      <c r="AD56" s="55" t="s">
        <v>26</v>
      </c>
      <c r="AE56" s="56" t="s">
        <v>26</v>
      </c>
      <c r="AF56" s="5" t="s">
        <v>25</v>
      </c>
      <c r="AG56" s="6" t="s">
        <v>25</v>
      </c>
      <c r="AH56" s="6" t="s">
        <v>25</v>
      </c>
      <c r="AI56" s="56" t="s">
        <v>26</v>
      </c>
      <c r="AJ56" s="55" t="s">
        <v>26</v>
      </c>
      <c r="AK56" s="55" t="s">
        <v>26</v>
      </c>
      <c r="AL56" s="55" t="s">
        <v>26</v>
      </c>
      <c r="AM56" s="56" t="s">
        <v>26</v>
      </c>
      <c r="AN56" s="54" t="s">
        <v>26</v>
      </c>
      <c r="AO56" s="55" t="s">
        <v>26</v>
      </c>
      <c r="AP56" s="55" t="s">
        <v>26</v>
      </c>
      <c r="AQ56" s="56" t="s">
        <v>26</v>
      </c>
      <c r="AR56" s="54" t="s">
        <v>26</v>
      </c>
      <c r="AS56" s="55" t="s">
        <v>26</v>
      </c>
      <c r="AT56" s="55" t="s">
        <v>26</v>
      </c>
      <c r="AU56" s="56" t="s">
        <v>26</v>
      </c>
      <c r="AV56" s="172" t="s">
        <v>24</v>
      </c>
      <c r="AW56" s="55" t="s">
        <v>26</v>
      </c>
      <c r="AX56" s="55" t="s">
        <v>26</v>
      </c>
      <c r="AY56" s="56" t="s">
        <v>26</v>
      </c>
      <c r="AZ56" s="54" t="s">
        <v>26</v>
      </c>
      <c r="BA56" s="10" t="s">
        <v>28</v>
      </c>
      <c r="BB56" s="10" t="s">
        <v>28</v>
      </c>
      <c r="BC56" s="22" t="s">
        <v>126</v>
      </c>
      <c r="BD56" s="12"/>
      <c r="BE56" s="8"/>
      <c r="BF56" s="8"/>
      <c r="BG56" s="7"/>
      <c r="BH56" s="12"/>
      <c r="BI56" s="8"/>
      <c r="BJ56" s="8"/>
      <c r="BK56" s="7"/>
      <c r="BL56" s="12"/>
      <c r="BM56" s="8"/>
      <c r="BN56" s="8"/>
      <c r="BO56" s="7"/>
      <c r="BP56" s="12"/>
      <c r="BQ56" s="8"/>
      <c r="BR56" s="8"/>
      <c r="BS56" s="7"/>
      <c r="BT56" s="12"/>
      <c r="BU56" s="8"/>
      <c r="BV56" s="8"/>
      <c r="BW56" s="7"/>
      <c r="BX56" s="12"/>
      <c r="BY56" s="8"/>
      <c r="BZ56" s="8"/>
      <c r="CA56" s="7"/>
      <c r="CB56" s="12"/>
      <c r="CC56" s="8"/>
      <c r="CD56" s="8"/>
      <c r="CE56" s="7"/>
      <c r="CF56" s="112"/>
      <c r="CG56" s="113"/>
      <c r="CH56" s="113"/>
      <c r="CI56" s="114"/>
      <c r="CJ56" s="112"/>
      <c r="CK56" s="113"/>
      <c r="CL56" s="113"/>
      <c r="CM56" s="114"/>
    </row>
    <row r="57" spans="2:91" x14ac:dyDescent="0.35">
      <c r="B57" s="95" t="str">
        <f t="shared" si="0"/>
        <v>36526,4583333333 36526,8326388889</v>
      </c>
      <c r="C57" s="342">
        <f t="shared" si="1"/>
        <v>36526.458333333336</v>
      </c>
      <c r="D57" s="328">
        <f t="shared" si="2"/>
        <v>36526.832638888889</v>
      </c>
      <c r="E57" s="157">
        <v>36526.458333333336</v>
      </c>
      <c r="F57" s="158">
        <v>36526.832638888889</v>
      </c>
      <c r="G57" s="70">
        <v>5.2083333333333336E-2</v>
      </c>
      <c r="H57" s="12"/>
      <c r="I57" s="8"/>
      <c r="J57" s="8"/>
      <c r="K57" s="7"/>
      <c r="L57" s="12"/>
      <c r="M57" s="8"/>
      <c r="N57" s="8"/>
      <c r="O57" s="7"/>
      <c r="P57" s="12"/>
      <c r="Q57" s="8"/>
      <c r="R57" s="8"/>
      <c r="S57" s="22" t="s">
        <v>125</v>
      </c>
      <c r="T57" s="54" t="s">
        <v>26</v>
      </c>
      <c r="U57" s="55" t="s">
        <v>26</v>
      </c>
      <c r="V57" s="55" t="s">
        <v>26</v>
      </c>
      <c r="W57" s="56" t="s">
        <v>26</v>
      </c>
      <c r="X57" s="54" t="s">
        <v>26</v>
      </c>
      <c r="Y57" s="55" t="s">
        <v>26</v>
      </c>
      <c r="Z57" s="55" t="s">
        <v>26</v>
      </c>
      <c r="AA57" s="56" t="s">
        <v>26</v>
      </c>
      <c r="AB57" s="54" t="s">
        <v>26</v>
      </c>
      <c r="AC57" s="55" t="s">
        <v>26</v>
      </c>
      <c r="AD57" s="55" t="s">
        <v>26</v>
      </c>
      <c r="AE57" s="56" t="s">
        <v>26</v>
      </c>
      <c r="AF57" s="5" t="s">
        <v>25</v>
      </c>
      <c r="AG57" s="6" t="s">
        <v>25</v>
      </c>
      <c r="AH57" s="6" t="s">
        <v>25</v>
      </c>
      <c r="AI57" s="56" t="s">
        <v>26</v>
      </c>
      <c r="AJ57" s="55" t="s">
        <v>26</v>
      </c>
      <c r="AK57" s="55" t="s">
        <v>26</v>
      </c>
      <c r="AL57" s="55" t="s">
        <v>26</v>
      </c>
      <c r="AM57" s="56" t="s">
        <v>26</v>
      </c>
      <c r="AN57" s="54" t="s">
        <v>26</v>
      </c>
      <c r="AO57" s="55" t="s">
        <v>26</v>
      </c>
      <c r="AP57" s="55" t="s">
        <v>26</v>
      </c>
      <c r="AQ57" s="56" t="s">
        <v>26</v>
      </c>
      <c r="AR57" s="172" t="s">
        <v>24</v>
      </c>
      <c r="AS57" s="55" t="s">
        <v>26</v>
      </c>
      <c r="AT57" s="55" t="s">
        <v>26</v>
      </c>
      <c r="AU57" s="56" t="s">
        <v>26</v>
      </c>
      <c r="AV57" s="54" t="s">
        <v>26</v>
      </c>
      <c r="AW57" s="55" t="s">
        <v>26</v>
      </c>
      <c r="AX57" s="55" t="s">
        <v>26</v>
      </c>
      <c r="AY57" s="56" t="s">
        <v>26</v>
      </c>
      <c r="AZ57" s="172" t="s">
        <v>24</v>
      </c>
      <c r="BA57" s="55" t="s">
        <v>26</v>
      </c>
      <c r="BB57" s="10" t="s">
        <v>28</v>
      </c>
      <c r="BC57" s="28" t="s">
        <v>28</v>
      </c>
      <c r="BD57" s="11" t="s">
        <v>126</v>
      </c>
      <c r="BE57" s="8"/>
      <c r="BF57" s="8"/>
      <c r="BG57" s="7"/>
      <c r="BH57" s="12"/>
      <c r="BI57" s="8"/>
      <c r="BJ57" s="8"/>
      <c r="BK57" s="7"/>
      <c r="BL57" s="12"/>
      <c r="BM57" s="8"/>
      <c r="BN57" s="8"/>
      <c r="BO57" s="7"/>
      <c r="BP57" s="12"/>
      <c r="BQ57" s="8"/>
      <c r="BR57" s="8"/>
      <c r="BS57" s="7"/>
      <c r="BT57" s="12"/>
      <c r="BU57" s="8"/>
      <c r="BV57" s="8"/>
      <c r="BW57" s="7"/>
      <c r="BX57" s="12"/>
      <c r="BY57" s="8"/>
      <c r="BZ57" s="8"/>
      <c r="CA57" s="7"/>
      <c r="CB57" s="12"/>
      <c r="CC57" s="8"/>
      <c r="CD57" s="8"/>
      <c r="CE57" s="7"/>
      <c r="CF57" s="112"/>
      <c r="CG57" s="113"/>
      <c r="CH57" s="113"/>
      <c r="CI57" s="114"/>
      <c r="CJ57" s="112"/>
      <c r="CK57" s="113"/>
      <c r="CL57" s="113"/>
      <c r="CM57" s="114"/>
    </row>
    <row r="58" spans="2:91" x14ac:dyDescent="0.35">
      <c r="B58" s="95" t="str">
        <f t="shared" si="0"/>
        <v>36526,4583333333 36526,8430555556</v>
      </c>
      <c r="C58" s="342">
        <f t="shared" si="1"/>
        <v>36526.458333333336</v>
      </c>
      <c r="D58" s="328">
        <f t="shared" si="2"/>
        <v>36526.843055555553</v>
      </c>
      <c r="E58" s="157">
        <v>36526.458333333336</v>
      </c>
      <c r="F58" s="158">
        <v>36526.843055555553</v>
      </c>
      <c r="G58" s="70">
        <v>5.2083333333333336E-2</v>
      </c>
      <c r="H58" s="12"/>
      <c r="I58" s="8"/>
      <c r="J58" s="8"/>
      <c r="K58" s="7"/>
      <c r="L58" s="12"/>
      <c r="M58" s="8"/>
      <c r="N58" s="8"/>
      <c r="O58" s="7"/>
      <c r="P58" s="12"/>
      <c r="Q58" s="8"/>
      <c r="R58" s="8"/>
      <c r="S58" s="22" t="s">
        <v>125</v>
      </c>
      <c r="T58" s="54" t="s">
        <v>26</v>
      </c>
      <c r="U58" s="55" t="s">
        <v>26</v>
      </c>
      <c r="V58" s="55" t="s">
        <v>26</v>
      </c>
      <c r="W58" s="56" t="s">
        <v>26</v>
      </c>
      <c r="X58" s="54" t="s">
        <v>26</v>
      </c>
      <c r="Y58" s="55" t="s">
        <v>26</v>
      </c>
      <c r="Z58" s="55" t="s">
        <v>26</v>
      </c>
      <c r="AA58" s="56" t="s">
        <v>26</v>
      </c>
      <c r="AB58" s="54" t="s">
        <v>26</v>
      </c>
      <c r="AC58" s="55" t="s">
        <v>26</v>
      </c>
      <c r="AD58" s="55" t="s">
        <v>26</v>
      </c>
      <c r="AE58" s="56" t="s">
        <v>26</v>
      </c>
      <c r="AF58" s="5" t="s">
        <v>25</v>
      </c>
      <c r="AG58" s="6" t="s">
        <v>25</v>
      </c>
      <c r="AH58" s="6" t="s">
        <v>25</v>
      </c>
      <c r="AI58" s="56" t="s">
        <v>26</v>
      </c>
      <c r="AJ58" s="55" t="s">
        <v>26</v>
      </c>
      <c r="AK58" s="55" t="s">
        <v>26</v>
      </c>
      <c r="AL58" s="55" t="s">
        <v>26</v>
      </c>
      <c r="AM58" s="56" t="s">
        <v>26</v>
      </c>
      <c r="AN58" s="54" t="s">
        <v>26</v>
      </c>
      <c r="AO58" s="55" t="s">
        <v>26</v>
      </c>
      <c r="AP58" s="55" t="s">
        <v>26</v>
      </c>
      <c r="AQ58" s="56" t="s">
        <v>26</v>
      </c>
      <c r="AR58" s="172" t="s">
        <v>24</v>
      </c>
      <c r="AS58" s="55" t="s">
        <v>26</v>
      </c>
      <c r="AT58" s="55" t="s">
        <v>26</v>
      </c>
      <c r="AU58" s="56" t="s">
        <v>26</v>
      </c>
      <c r="AV58" s="54" t="s">
        <v>26</v>
      </c>
      <c r="AW58" s="55" t="s">
        <v>26</v>
      </c>
      <c r="AX58" s="55" t="s">
        <v>26</v>
      </c>
      <c r="AY58" s="56" t="s">
        <v>26</v>
      </c>
      <c r="AZ58" s="172" t="s">
        <v>24</v>
      </c>
      <c r="BA58" s="55" t="s">
        <v>26</v>
      </c>
      <c r="BB58" s="55" t="s">
        <v>26</v>
      </c>
      <c r="BC58" s="17" t="s">
        <v>28</v>
      </c>
      <c r="BD58" s="9" t="s">
        <v>28</v>
      </c>
      <c r="BE58" s="11" t="s">
        <v>126</v>
      </c>
      <c r="BF58" s="18"/>
      <c r="BG58" s="19"/>
      <c r="BH58" s="12"/>
      <c r="BI58" s="8"/>
      <c r="BJ58" s="8"/>
      <c r="BK58" s="7"/>
      <c r="BL58" s="12"/>
      <c r="BM58" s="8"/>
      <c r="BN58" s="8"/>
      <c r="BO58" s="7"/>
      <c r="BP58" s="12"/>
      <c r="BQ58" s="8"/>
      <c r="BR58" s="8"/>
      <c r="BS58" s="7"/>
      <c r="BT58" s="12"/>
      <c r="BU58" s="8"/>
      <c r="BV58" s="8"/>
      <c r="BW58" s="7"/>
      <c r="BX58" s="12"/>
      <c r="BY58" s="8"/>
      <c r="BZ58" s="8"/>
      <c r="CA58" s="7"/>
      <c r="CB58" s="12"/>
      <c r="CC58" s="8"/>
      <c r="CD58" s="8"/>
      <c r="CE58" s="7"/>
      <c r="CF58" s="112"/>
      <c r="CG58" s="113"/>
      <c r="CH58" s="113"/>
      <c r="CI58" s="114"/>
      <c r="CJ58" s="112"/>
      <c r="CK58" s="113"/>
      <c r="CL58" s="113"/>
      <c r="CM58" s="114"/>
    </row>
    <row r="59" spans="2:91" x14ac:dyDescent="0.35">
      <c r="B59" s="95" t="str">
        <f t="shared" si="0"/>
        <v>36526,4583333333 36526,8534722222</v>
      </c>
      <c r="C59" s="342">
        <f t="shared" si="1"/>
        <v>36526.458333333336</v>
      </c>
      <c r="D59" s="328">
        <f t="shared" si="2"/>
        <v>36526.853472222225</v>
      </c>
      <c r="E59" s="157">
        <v>36526.458333333336</v>
      </c>
      <c r="F59" s="158">
        <v>36526.853472222225</v>
      </c>
      <c r="G59" s="70">
        <v>5.2083333333333336E-2</v>
      </c>
      <c r="H59" s="12"/>
      <c r="I59" s="8"/>
      <c r="J59" s="8"/>
      <c r="K59" s="7"/>
      <c r="L59" s="12"/>
      <c r="M59" s="8"/>
      <c r="N59" s="8"/>
      <c r="O59" s="7"/>
      <c r="P59" s="12"/>
      <c r="Q59" s="8"/>
      <c r="R59" s="8"/>
      <c r="S59" s="22" t="s">
        <v>125</v>
      </c>
      <c r="T59" s="54" t="s">
        <v>26</v>
      </c>
      <c r="U59" s="55" t="s">
        <v>26</v>
      </c>
      <c r="V59" s="55" t="s">
        <v>26</v>
      </c>
      <c r="W59" s="56" t="s">
        <v>26</v>
      </c>
      <c r="X59" s="54" t="s">
        <v>26</v>
      </c>
      <c r="Y59" s="55" t="s">
        <v>26</v>
      </c>
      <c r="Z59" s="55" t="s">
        <v>26</v>
      </c>
      <c r="AA59" s="56" t="s">
        <v>26</v>
      </c>
      <c r="AB59" s="54" t="s">
        <v>26</v>
      </c>
      <c r="AC59" s="55" t="s">
        <v>26</v>
      </c>
      <c r="AD59" s="55" t="s">
        <v>26</v>
      </c>
      <c r="AE59" s="56" t="s">
        <v>26</v>
      </c>
      <c r="AF59" s="5" t="s">
        <v>25</v>
      </c>
      <c r="AG59" s="6" t="s">
        <v>25</v>
      </c>
      <c r="AH59" s="6" t="s">
        <v>25</v>
      </c>
      <c r="AI59" s="56" t="s">
        <v>26</v>
      </c>
      <c r="AJ59" s="55" t="s">
        <v>26</v>
      </c>
      <c r="AK59" s="55" t="s">
        <v>26</v>
      </c>
      <c r="AL59" s="55" t="s">
        <v>26</v>
      </c>
      <c r="AM59" s="56" t="s">
        <v>26</v>
      </c>
      <c r="AN59" s="54" t="s">
        <v>26</v>
      </c>
      <c r="AO59" s="55" t="s">
        <v>26</v>
      </c>
      <c r="AP59" s="55" t="s">
        <v>26</v>
      </c>
      <c r="AQ59" s="56" t="s">
        <v>26</v>
      </c>
      <c r="AR59" s="172" t="s">
        <v>24</v>
      </c>
      <c r="AS59" s="55" t="s">
        <v>26</v>
      </c>
      <c r="AT59" s="55" t="s">
        <v>26</v>
      </c>
      <c r="AU59" s="56" t="s">
        <v>26</v>
      </c>
      <c r="AV59" s="54" t="s">
        <v>26</v>
      </c>
      <c r="AW59" s="55" t="s">
        <v>26</v>
      </c>
      <c r="AX59" s="55" t="s">
        <v>26</v>
      </c>
      <c r="AY59" s="56" t="s">
        <v>26</v>
      </c>
      <c r="AZ59" s="172" t="s">
        <v>24</v>
      </c>
      <c r="BA59" s="55" t="s">
        <v>26</v>
      </c>
      <c r="BB59" s="55" t="s">
        <v>26</v>
      </c>
      <c r="BC59" s="55" t="s">
        <v>26</v>
      </c>
      <c r="BD59" s="9" t="s">
        <v>28</v>
      </c>
      <c r="BE59" s="10" t="s">
        <v>28</v>
      </c>
      <c r="BF59" s="11" t="s">
        <v>126</v>
      </c>
      <c r="BG59" s="7"/>
      <c r="BH59" s="12"/>
      <c r="BI59" s="8"/>
      <c r="BJ59" s="8"/>
      <c r="BK59" s="7"/>
      <c r="BL59" s="12"/>
      <c r="BM59" s="8"/>
      <c r="BN59" s="8"/>
      <c r="BO59" s="7"/>
      <c r="BP59" s="12"/>
      <c r="BQ59" s="8"/>
      <c r="BR59" s="8"/>
      <c r="BS59" s="7"/>
      <c r="BT59" s="12"/>
      <c r="BU59" s="8"/>
      <c r="BV59" s="8"/>
      <c r="BW59" s="7"/>
      <c r="BX59" s="12"/>
      <c r="BY59" s="8"/>
      <c r="BZ59" s="8"/>
      <c r="CA59" s="7"/>
      <c r="CB59" s="12"/>
      <c r="CC59" s="8"/>
      <c r="CD59" s="8"/>
      <c r="CE59" s="7"/>
      <c r="CF59" s="112"/>
      <c r="CG59" s="113"/>
      <c r="CH59" s="113"/>
      <c r="CI59" s="114"/>
      <c r="CJ59" s="112"/>
      <c r="CK59" s="113"/>
      <c r="CL59" s="113"/>
      <c r="CM59" s="114"/>
    </row>
    <row r="60" spans="2:91" x14ac:dyDescent="0.35">
      <c r="B60" s="95" t="str">
        <f t="shared" si="0"/>
        <v>36526,4583333333 36526,8638888889</v>
      </c>
      <c r="C60" s="342">
        <f t="shared" si="1"/>
        <v>36526.458333333336</v>
      </c>
      <c r="D60" s="328">
        <f t="shared" si="2"/>
        <v>36526.863888888889</v>
      </c>
      <c r="E60" s="157">
        <v>36526.458333333336</v>
      </c>
      <c r="F60" s="158">
        <v>36526.863888888889</v>
      </c>
      <c r="G60" s="70">
        <v>5.2083333333333336E-2</v>
      </c>
      <c r="H60" s="12"/>
      <c r="I60" s="8"/>
      <c r="J60" s="8"/>
      <c r="K60" s="7"/>
      <c r="L60" s="12"/>
      <c r="M60" s="8"/>
      <c r="N60" s="8"/>
      <c r="O60" s="7"/>
      <c r="P60" s="12"/>
      <c r="Q60" s="8"/>
      <c r="R60" s="8"/>
      <c r="S60" s="22" t="s">
        <v>125</v>
      </c>
      <c r="T60" s="54" t="s">
        <v>26</v>
      </c>
      <c r="U60" s="55" t="s">
        <v>26</v>
      </c>
      <c r="V60" s="55" t="s">
        <v>26</v>
      </c>
      <c r="W60" s="56" t="s">
        <v>26</v>
      </c>
      <c r="X60" s="54" t="s">
        <v>26</v>
      </c>
      <c r="Y60" s="55" t="s">
        <v>26</v>
      </c>
      <c r="Z60" s="55" t="s">
        <v>26</v>
      </c>
      <c r="AA60" s="56" t="s">
        <v>26</v>
      </c>
      <c r="AB60" s="54" t="s">
        <v>26</v>
      </c>
      <c r="AC60" s="55" t="s">
        <v>26</v>
      </c>
      <c r="AD60" s="55" t="s">
        <v>26</v>
      </c>
      <c r="AE60" s="56" t="s">
        <v>26</v>
      </c>
      <c r="AF60" s="5" t="s">
        <v>25</v>
      </c>
      <c r="AG60" s="6" t="s">
        <v>25</v>
      </c>
      <c r="AH60" s="6" t="s">
        <v>25</v>
      </c>
      <c r="AI60" s="56" t="s">
        <v>26</v>
      </c>
      <c r="AJ60" s="54" t="s">
        <v>26</v>
      </c>
      <c r="AK60" s="55" t="s">
        <v>26</v>
      </c>
      <c r="AL60" s="55" t="s">
        <v>26</v>
      </c>
      <c r="AM60" s="56" t="s">
        <v>26</v>
      </c>
      <c r="AN60" s="54" t="s">
        <v>26</v>
      </c>
      <c r="AO60" s="55" t="s">
        <v>26</v>
      </c>
      <c r="AP60" s="55" t="s">
        <v>26</v>
      </c>
      <c r="AQ60" s="56" t="s">
        <v>26</v>
      </c>
      <c r="AR60" s="172" t="s">
        <v>24</v>
      </c>
      <c r="AS60" s="55" t="s">
        <v>26</v>
      </c>
      <c r="AT60" s="55" t="s">
        <v>26</v>
      </c>
      <c r="AU60" s="56" t="s">
        <v>26</v>
      </c>
      <c r="AV60" s="54" t="s">
        <v>26</v>
      </c>
      <c r="AW60" s="55" t="s">
        <v>26</v>
      </c>
      <c r="AX60" s="55" t="s">
        <v>26</v>
      </c>
      <c r="AY60" s="56" t="s">
        <v>26</v>
      </c>
      <c r="AZ60" s="54" t="s">
        <v>26</v>
      </c>
      <c r="BA60" s="55" t="s">
        <v>26</v>
      </c>
      <c r="BB60" s="55" t="s">
        <v>26</v>
      </c>
      <c r="BC60" s="55" t="s">
        <v>26</v>
      </c>
      <c r="BD60" s="172" t="s">
        <v>24</v>
      </c>
      <c r="BE60" s="10" t="s">
        <v>28</v>
      </c>
      <c r="BF60" s="10" t="s">
        <v>28</v>
      </c>
      <c r="BG60" s="22" t="s">
        <v>126</v>
      </c>
      <c r="BH60" s="12"/>
      <c r="BI60" s="8"/>
      <c r="BJ60" s="8"/>
      <c r="BK60" s="7"/>
      <c r="BL60" s="12"/>
      <c r="BM60" s="8"/>
      <c r="BN60" s="8"/>
      <c r="BO60" s="7"/>
      <c r="BP60" s="12"/>
      <c r="BQ60" s="8"/>
      <c r="BR60" s="8"/>
      <c r="BS60" s="7"/>
      <c r="BT60" s="12"/>
      <c r="BU60" s="8"/>
      <c r="BV60" s="8"/>
      <c r="BW60" s="7"/>
      <c r="BX60" s="12"/>
      <c r="BY60" s="8"/>
      <c r="BZ60" s="8"/>
      <c r="CA60" s="7"/>
      <c r="CB60" s="12"/>
      <c r="CC60" s="8"/>
      <c r="CD60" s="8"/>
      <c r="CE60" s="7"/>
      <c r="CF60" s="112"/>
      <c r="CG60" s="113"/>
      <c r="CH60" s="113"/>
      <c r="CI60" s="114"/>
      <c r="CJ60" s="112"/>
      <c r="CK60" s="113"/>
      <c r="CL60" s="113"/>
      <c r="CM60" s="114"/>
    </row>
    <row r="61" spans="2:91" x14ac:dyDescent="0.35">
      <c r="B61" s="95" t="str">
        <f t="shared" si="0"/>
        <v>36526,4583333333 36526,8743055556</v>
      </c>
      <c r="C61" s="342">
        <f t="shared" si="1"/>
        <v>36526.458333333336</v>
      </c>
      <c r="D61" s="328">
        <f t="shared" si="2"/>
        <v>36526.874305555553</v>
      </c>
      <c r="E61" s="157">
        <v>36526.458333333336</v>
      </c>
      <c r="F61" s="158">
        <v>36526.874305555553</v>
      </c>
      <c r="G61" s="70">
        <v>5.2083333333333336E-2</v>
      </c>
      <c r="H61" s="12"/>
      <c r="I61" s="8"/>
      <c r="J61" s="8"/>
      <c r="K61" s="7"/>
      <c r="L61" s="29"/>
      <c r="M61" s="30"/>
      <c r="N61" s="30"/>
      <c r="O61" s="31"/>
      <c r="P61" s="29"/>
      <c r="Q61" s="30"/>
      <c r="R61" s="30"/>
      <c r="S61" s="36" t="s">
        <v>125</v>
      </c>
      <c r="T61" s="103" t="s">
        <v>26</v>
      </c>
      <c r="U61" s="57" t="s">
        <v>26</v>
      </c>
      <c r="V61" s="57" t="s">
        <v>26</v>
      </c>
      <c r="W61" s="58" t="s">
        <v>26</v>
      </c>
      <c r="X61" s="54" t="s">
        <v>26</v>
      </c>
      <c r="Y61" s="55" t="s">
        <v>26</v>
      </c>
      <c r="Z61" s="55" t="s">
        <v>26</v>
      </c>
      <c r="AA61" s="56" t="s">
        <v>26</v>
      </c>
      <c r="AB61" s="54" t="s">
        <v>26</v>
      </c>
      <c r="AC61" s="55" t="s">
        <v>26</v>
      </c>
      <c r="AD61" s="55" t="s">
        <v>26</v>
      </c>
      <c r="AE61" s="56" t="s">
        <v>26</v>
      </c>
      <c r="AF61" s="5" t="s">
        <v>25</v>
      </c>
      <c r="AG61" s="6" t="s">
        <v>25</v>
      </c>
      <c r="AH61" s="6" t="s">
        <v>25</v>
      </c>
      <c r="AI61" s="56" t="s">
        <v>26</v>
      </c>
      <c r="AJ61" s="54" t="s">
        <v>26</v>
      </c>
      <c r="AK61" s="55" t="s">
        <v>26</v>
      </c>
      <c r="AL61" s="55" t="s">
        <v>26</v>
      </c>
      <c r="AM61" s="56" t="s">
        <v>26</v>
      </c>
      <c r="AN61" s="54" t="s">
        <v>26</v>
      </c>
      <c r="AO61" s="55" t="s">
        <v>26</v>
      </c>
      <c r="AP61" s="55" t="s">
        <v>26</v>
      </c>
      <c r="AQ61" s="56" t="s">
        <v>26</v>
      </c>
      <c r="AR61" s="172" t="s">
        <v>24</v>
      </c>
      <c r="AS61" s="55" t="s">
        <v>26</v>
      </c>
      <c r="AT61" s="55" t="s">
        <v>26</v>
      </c>
      <c r="AU61" s="56" t="s">
        <v>26</v>
      </c>
      <c r="AV61" s="54" t="s">
        <v>26</v>
      </c>
      <c r="AW61" s="55" t="s">
        <v>26</v>
      </c>
      <c r="AX61" s="55" t="s">
        <v>26</v>
      </c>
      <c r="AY61" s="56" t="s">
        <v>26</v>
      </c>
      <c r="AZ61" s="54" t="s">
        <v>26</v>
      </c>
      <c r="BA61" s="55" t="s">
        <v>26</v>
      </c>
      <c r="BB61" s="55" t="s">
        <v>26</v>
      </c>
      <c r="BC61" s="55" t="s">
        <v>26</v>
      </c>
      <c r="BD61" s="172" t="s">
        <v>24</v>
      </c>
      <c r="BE61" s="55" t="s">
        <v>26</v>
      </c>
      <c r="BF61" s="10" t="s">
        <v>28</v>
      </c>
      <c r="BG61" s="28" t="s">
        <v>28</v>
      </c>
      <c r="BH61" s="11" t="s">
        <v>126</v>
      </c>
      <c r="BI61" s="8"/>
      <c r="BJ61" s="8"/>
      <c r="BK61" s="7"/>
      <c r="BL61" s="12"/>
      <c r="BM61" s="8"/>
      <c r="BN61" s="8"/>
      <c r="BO61" s="7"/>
      <c r="BP61" s="12"/>
      <c r="BQ61" s="8"/>
      <c r="BR61" s="8"/>
      <c r="BS61" s="7"/>
      <c r="BT61" s="12"/>
      <c r="BU61" s="8"/>
      <c r="BV61" s="8"/>
      <c r="BW61" s="7"/>
      <c r="BX61" s="12"/>
      <c r="BY61" s="8"/>
      <c r="BZ61" s="8"/>
      <c r="CA61" s="7"/>
      <c r="CB61" s="12"/>
      <c r="CC61" s="8"/>
      <c r="CD61" s="8"/>
      <c r="CE61" s="7"/>
      <c r="CF61" s="112"/>
      <c r="CG61" s="113"/>
      <c r="CH61" s="113"/>
      <c r="CI61" s="114"/>
      <c r="CJ61" s="112"/>
      <c r="CK61" s="113"/>
      <c r="CL61" s="113"/>
      <c r="CM61" s="114"/>
    </row>
    <row r="62" spans="2:91" x14ac:dyDescent="0.35">
      <c r="B62" s="95" t="str">
        <f t="shared" si="0"/>
        <v>36526,4583333333 36526,7805555556</v>
      </c>
      <c r="C62" s="342">
        <f t="shared" si="1"/>
        <v>36526.458333333336</v>
      </c>
      <c r="D62" s="328">
        <f t="shared" si="2"/>
        <v>36526.780555555553</v>
      </c>
      <c r="E62" s="157">
        <v>36526.458333333336</v>
      </c>
      <c r="F62" s="166">
        <v>36526.780555555553</v>
      </c>
      <c r="G62" s="71">
        <v>1.0416666666666666E-2</v>
      </c>
      <c r="H62" s="12"/>
      <c r="I62" s="8"/>
      <c r="J62" s="8"/>
      <c r="K62" s="7"/>
      <c r="L62" s="12"/>
      <c r="M62" s="8"/>
      <c r="N62" s="8"/>
      <c r="O62" s="7"/>
      <c r="P62" s="12"/>
      <c r="Q62" s="8"/>
      <c r="R62" s="8"/>
      <c r="S62" s="7"/>
      <c r="T62" s="12"/>
      <c r="U62" s="8"/>
      <c r="V62" s="8"/>
      <c r="W62" s="7"/>
      <c r="X62" s="12"/>
      <c r="Y62" s="8"/>
      <c r="Z62" s="8"/>
      <c r="AA62" s="7"/>
      <c r="AB62" s="12"/>
      <c r="AC62" s="8"/>
      <c r="AD62" s="8"/>
      <c r="AE62" s="7"/>
      <c r="AF62" s="29"/>
      <c r="AG62" s="37" t="s">
        <v>125</v>
      </c>
      <c r="AH62" s="59" t="s">
        <v>26</v>
      </c>
      <c r="AI62" s="56" t="s">
        <v>26</v>
      </c>
      <c r="AJ62" s="54" t="s">
        <v>26</v>
      </c>
      <c r="AK62" s="55" t="s">
        <v>26</v>
      </c>
      <c r="AL62" s="55" t="s">
        <v>26</v>
      </c>
      <c r="AM62" s="56" t="s">
        <v>26</v>
      </c>
      <c r="AN62" s="54" t="s">
        <v>26</v>
      </c>
      <c r="AO62" s="55" t="s">
        <v>26</v>
      </c>
      <c r="AP62" s="55" t="s">
        <v>26</v>
      </c>
      <c r="AQ62" s="56" t="s">
        <v>26</v>
      </c>
      <c r="AR62" s="172" t="s">
        <v>24</v>
      </c>
      <c r="AS62" s="55" t="s">
        <v>26</v>
      </c>
      <c r="AT62" s="55" t="s">
        <v>26</v>
      </c>
      <c r="AU62" s="56" t="s">
        <v>26</v>
      </c>
      <c r="AV62" s="54" t="s">
        <v>26</v>
      </c>
      <c r="AW62" s="10" t="s">
        <v>28</v>
      </c>
      <c r="AX62" s="10" t="s">
        <v>28</v>
      </c>
      <c r="AY62" s="22" t="s">
        <v>126</v>
      </c>
      <c r="AZ62" s="12"/>
      <c r="BA62" s="8"/>
      <c r="BB62" s="8"/>
      <c r="BC62" s="7"/>
      <c r="BD62" s="12"/>
      <c r="BE62" s="8"/>
      <c r="BF62" s="8"/>
      <c r="BG62" s="7"/>
      <c r="BH62" s="12"/>
      <c r="BI62" s="8"/>
      <c r="BJ62" s="8"/>
      <c r="BK62" s="7"/>
      <c r="BL62" s="12"/>
      <c r="BM62" s="8"/>
      <c r="BN62" s="8"/>
      <c r="BO62" s="7"/>
      <c r="BP62" s="12"/>
      <c r="BQ62" s="8"/>
      <c r="BR62" s="8"/>
      <c r="BS62" s="7"/>
      <c r="BT62" s="12"/>
      <c r="BU62" s="8"/>
      <c r="BV62" s="8"/>
      <c r="BW62" s="7"/>
      <c r="BX62" s="12"/>
      <c r="BY62" s="8"/>
      <c r="BZ62" s="8"/>
      <c r="CA62" s="7"/>
      <c r="CB62" s="12"/>
      <c r="CC62" s="8"/>
      <c r="CD62" s="8"/>
      <c r="CE62" s="7"/>
      <c r="CF62" s="119"/>
      <c r="CG62" s="120"/>
      <c r="CH62" s="120"/>
      <c r="CI62" s="121"/>
      <c r="CJ62" s="119"/>
      <c r="CK62" s="120"/>
      <c r="CL62" s="120"/>
      <c r="CM62" s="121"/>
    </row>
    <row r="63" spans="2:91" x14ac:dyDescent="0.35">
      <c r="B63" s="95" t="str">
        <f t="shared" si="0"/>
        <v>36526,59375 36526,7805555556</v>
      </c>
      <c r="C63" s="342">
        <f t="shared" si="1"/>
        <v>36526.59375</v>
      </c>
      <c r="D63" s="328">
        <f t="shared" si="2"/>
        <v>36526.780555555553</v>
      </c>
      <c r="E63" s="183">
        <v>36526.59375</v>
      </c>
      <c r="F63" s="166">
        <v>36526.780555555553</v>
      </c>
      <c r="G63" s="71">
        <v>1.0416666666666666E-2</v>
      </c>
      <c r="H63" s="12"/>
      <c r="I63" s="8"/>
      <c r="J63" s="8"/>
      <c r="K63" s="7"/>
      <c r="L63" s="12"/>
      <c r="M63" s="8"/>
      <c r="N63" s="8"/>
      <c r="O63" s="7"/>
      <c r="P63" s="12"/>
      <c r="Q63" s="8"/>
      <c r="R63" s="8"/>
      <c r="S63" s="7"/>
      <c r="T63" s="12"/>
      <c r="U63" s="8"/>
      <c r="V63" s="8"/>
      <c r="W63" s="7"/>
      <c r="X63" s="12"/>
      <c r="Y63" s="8"/>
      <c r="Z63" s="8"/>
      <c r="AA63" s="7"/>
      <c r="AB63" s="29"/>
      <c r="AC63" s="30"/>
      <c r="AD63" s="30"/>
      <c r="AE63" s="31"/>
      <c r="AF63" s="11" t="s">
        <v>125</v>
      </c>
      <c r="AG63" s="59" t="s">
        <v>26</v>
      </c>
      <c r="AH63" s="55" t="s">
        <v>26</v>
      </c>
      <c r="AI63" s="56" t="s">
        <v>26</v>
      </c>
      <c r="AJ63" s="54" t="s">
        <v>26</v>
      </c>
      <c r="AK63" s="55" t="s">
        <v>26</v>
      </c>
      <c r="AL63" s="55" t="s">
        <v>26</v>
      </c>
      <c r="AM63" s="56" t="s">
        <v>26</v>
      </c>
      <c r="AN63" s="54" t="s">
        <v>26</v>
      </c>
      <c r="AO63" s="55" t="s">
        <v>26</v>
      </c>
      <c r="AP63" s="55" t="s">
        <v>26</v>
      </c>
      <c r="AQ63" s="56" t="s">
        <v>26</v>
      </c>
      <c r="AR63" s="172" t="s">
        <v>24</v>
      </c>
      <c r="AS63" s="55" t="s">
        <v>26</v>
      </c>
      <c r="AT63" s="55" t="s">
        <v>26</v>
      </c>
      <c r="AU63" s="56" t="s">
        <v>26</v>
      </c>
      <c r="AV63" s="54" t="s">
        <v>26</v>
      </c>
      <c r="AW63" s="10" t="s">
        <v>28</v>
      </c>
      <c r="AX63" s="10" t="s">
        <v>28</v>
      </c>
      <c r="AY63" s="22" t="s">
        <v>126</v>
      </c>
      <c r="AZ63" s="12"/>
      <c r="BA63" s="8"/>
      <c r="BB63" s="8"/>
      <c r="BC63" s="7"/>
      <c r="BD63" s="12"/>
      <c r="BE63" s="8"/>
      <c r="BF63" s="8"/>
      <c r="BG63" s="7"/>
      <c r="BH63" s="12"/>
      <c r="BI63" s="8"/>
      <c r="BJ63" s="8"/>
      <c r="BK63" s="7"/>
      <c r="BL63" s="12"/>
      <c r="BM63" s="8"/>
      <c r="BN63" s="8"/>
      <c r="BO63" s="7"/>
      <c r="BP63" s="12"/>
      <c r="BQ63" s="8"/>
      <c r="BR63" s="8"/>
      <c r="BS63" s="7"/>
      <c r="BT63" s="12"/>
      <c r="BU63" s="8"/>
      <c r="BV63" s="8"/>
      <c r="BW63" s="7"/>
      <c r="BX63" s="12"/>
      <c r="BY63" s="8"/>
      <c r="BZ63" s="8"/>
      <c r="CA63" s="7"/>
      <c r="CB63" s="12"/>
      <c r="CC63" s="8"/>
      <c r="CD63" s="8"/>
      <c r="CE63" s="7"/>
      <c r="CF63" s="119"/>
      <c r="CG63" s="120"/>
      <c r="CH63" s="120"/>
      <c r="CI63" s="121"/>
      <c r="CJ63" s="119"/>
      <c r="CK63" s="120"/>
      <c r="CL63" s="120"/>
      <c r="CM63" s="121"/>
    </row>
    <row r="64" spans="2:91" x14ac:dyDescent="0.35">
      <c r="B64" s="95" t="str">
        <f t="shared" si="0"/>
        <v>36526,5833333333 36526,7805555556</v>
      </c>
      <c r="C64" s="342">
        <f t="shared" si="1"/>
        <v>36526.583333333336</v>
      </c>
      <c r="D64" s="328">
        <f t="shared" si="2"/>
        <v>36526.780555555553</v>
      </c>
      <c r="E64" s="183">
        <v>36526.583333333336</v>
      </c>
      <c r="F64" s="166">
        <v>36526.780555555553</v>
      </c>
      <c r="G64" s="71">
        <v>1.0416666666666666E-2</v>
      </c>
      <c r="H64" s="12"/>
      <c r="I64" s="8"/>
      <c r="J64" s="8"/>
      <c r="K64" s="7"/>
      <c r="L64" s="12"/>
      <c r="M64" s="8"/>
      <c r="N64" s="8"/>
      <c r="O64" s="7"/>
      <c r="P64" s="12"/>
      <c r="Q64" s="8"/>
      <c r="R64" s="8"/>
      <c r="S64" s="7"/>
      <c r="T64" s="12"/>
      <c r="U64" s="8"/>
      <c r="V64" s="8"/>
      <c r="W64" s="7"/>
      <c r="X64" s="12"/>
      <c r="Y64" s="8"/>
      <c r="Z64" s="8"/>
      <c r="AA64" s="7"/>
      <c r="AB64" s="29"/>
      <c r="AC64" s="30"/>
      <c r="AD64" s="30"/>
      <c r="AE64" s="22" t="s">
        <v>125</v>
      </c>
      <c r="AF64" s="60" t="s">
        <v>26</v>
      </c>
      <c r="AG64" s="55" t="s">
        <v>26</v>
      </c>
      <c r="AH64" s="55" t="s">
        <v>26</v>
      </c>
      <c r="AI64" s="56" t="s">
        <v>26</v>
      </c>
      <c r="AJ64" s="54" t="s">
        <v>26</v>
      </c>
      <c r="AK64" s="55" t="s">
        <v>26</v>
      </c>
      <c r="AL64" s="55" t="s">
        <v>26</v>
      </c>
      <c r="AM64" s="56" t="s">
        <v>26</v>
      </c>
      <c r="AN64" s="172" t="s">
        <v>24</v>
      </c>
      <c r="AO64" s="55" t="s">
        <v>26</v>
      </c>
      <c r="AP64" s="55" t="s">
        <v>26</v>
      </c>
      <c r="AQ64" s="56" t="s">
        <v>26</v>
      </c>
      <c r="AR64" s="54" t="s">
        <v>26</v>
      </c>
      <c r="AS64" s="55" t="s">
        <v>26</v>
      </c>
      <c r="AT64" s="55" t="s">
        <v>26</v>
      </c>
      <c r="AU64" s="56" t="s">
        <v>26</v>
      </c>
      <c r="AV64" s="54" t="s">
        <v>26</v>
      </c>
      <c r="AW64" s="10" t="s">
        <v>28</v>
      </c>
      <c r="AX64" s="10" t="s">
        <v>28</v>
      </c>
      <c r="AY64" s="22" t="s">
        <v>126</v>
      </c>
      <c r="AZ64" s="12"/>
      <c r="BA64" s="8"/>
      <c r="BB64" s="8"/>
      <c r="BC64" s="7"/>
      <c r="BD64" s="12"/>
      <c r="BE64" s="8"/>
      <c r="BF64" s="8"/>
      <c r="BG64" s="7"/>
      <c r="BH64" s="12"/>
      <c r="BI64" s="8"/>
      <c r="BJ64" s="8"/>
      <c r="BK64" s="7"/>
      <c r="BL64" s="12"/>
      <c r="BM64" s="8"/>
      <c r="BN64" s="8"/>
      <c r="BO64" s="7"/>
      <c r="BP64" s="12"/>
      <c r="BQ64" s="8"/>
      <c r="BR64" s="8"/>
      <c r="BS64" s="7"/>
      <c r="BT64" s="12"/>
      <c r="BU64" s="8"/>
      <c r="BV64" s="8"/>
      <c r="BW64" s="7"/>
      <c r="BX64" s="12"/>
      <c r="BY64" s="8"/>
      <c r="BZ64" s="8"/>
      <c r="CA64" s="7"/>
      <c r="CB64" s="12"/>
      <c r="CC64" s="8"/>
      <c r="CD64" s="8"/>
      <c r="CE64" s="7"/>
      <c r="CF64" s="119"/>
      <c r="CG64" s="120"/>
      <c r="CH64" s="120"/>
      <c r="CI64" s="121"/>
      <c r="CJ64" s="119"/>
      <c r="CK64" s="120"/>
      <c r="CL64" s="120"/>
      <c r="CM64" s="121"/>
    </row>
    <row r="65" spans="2:91" x14ac:dyDescent="0.35">
      <c r="B65" s="95" t="str">
        <f t="shared" si="0"/>
        <v>36526,5729166667 36526,7805555556</v>
      </c>
      <c r="C65" s="342">
        <f t="shared" si="1"/>
        <v>36526.572916666664</v>
      </c>
      <c r="D65" s="328">
        <f t="shared" si="2"/>
        <v>36526.780555555553</v>
      </c>
      <c r="E65" s="183">
        <v>36526.572916666664</v>
      </c>
      <c r="F65" s="166">
        <v>36526.780555555553</v>
      </c>
      <c r="G65" s="71">
        <v>1.0416666666666666E-2</v>
      </c>
      <c r="H65" s="12"/>
      <c r="I65" s="8"/>
      <c r="J65" s="8"/>
      <c r="K65" s="7"/>
      <c r="L65" s="12"/>
      <c r="M65" s="8"/>
      <c r="N65" s="8"/>
      <c r="O65" s="7"/>
      <c r="P65" s="12"/>
      <c r="Q65" s="8"/>
      <c r="R65" s="8"/>
      <c r="S65" s="7"/>
      <c r="T65" s="12"/>
      <c r="U65" s="8"/>
      <c r="V65" s="8"/>
      <c r="W65" s="7"/>
      <c r="X65" s="12"/>
      <c r="Y65" s="8"/>
      <c r="Z65" s="8"/>
      <c r="AA65" s="7"/>
      <c r="AB65" s="12"/>
      <c r="AC65" s="8"/>
      <c r="AD65" s="11" t="s">
        <v>125</v>
      </c>
      <c r="AE65" s="61" t="s">
        <v>26</v>
      </c>
      <c r="AF65" s="54" t="s">
        <v>26</v>
      </c>
      <c r="AG65" s="55" t="s">
        <v>26</v>
      </c>
      <c r="AH65" s="55" t="s">
        <v>26</v>
      </c>
      <c r="AI65" s="56" t="s">
        <v>26</v>
      </c>
      <c r="AJ65" s="54" t="s">
        <v>26</v>
      </c>
      <c r="AK65" s="55" t="s">
        <v>26</v>
      </c>
      <c r="AL65" s="55" t="s">
        <v>26</v>
      </c>
      <c r="AM65" s="56" t="s">
        <v>26</v>
      </c>
      <c r="AN65" s="172" t="s">
        <v>24</v>
      </c>
      <c r="AO65" s="55" t="s">
        <v>26</v>
      </c>
      <c r="AP65" s="55" t="s">
        <v>26</v>
      </c>
      <c r="AQ65" s="56" t="s">
        <v>26</v>
      </c>
      <c r="AR65" s="54" t="s">
        <v>26</v>
      </c>
      <c r="AS65" s="55" t="s">
        <v>26</v>
      </c>
      <c r="AT65" s="55" t="s">
        <v>26</v>
      </c>
      <c r="AU65" s="56" t="s">
        <v>26</v>
      </c>
      <c r="AV65" s="54" t="s">
        <v>26</v>
      </c>
      <c r="AW65" s="10" t="s">
        <v>28</v>
      </c>
      <c r="AX65" s="10" t="s">
        <v>28</v>
      </c>
      <c r="AY65" s="22" t="s">
        <v>126</v>
      </c>
      <c r="AZ65" s="12"/>
      <c r="BA65" s="8"/>
      <c r="BB65" s="8"/>
      <c r="BC65" s="7"/>
      <c r="BD65" s="12"/>
      <c r="BE65" s="8"/>
      <c r="BF65" s="8"/>
      <c r="BG65" s="7"/>
      <c r="BH65" s="12"/>
      <c r="BI65" s="8"/>
      <c r="BJ65" s="8"/>
      <c r="BK65" s="7"/>
      <c r="BL65" s="12"/>
      <c r="BM65" s="8"/>
      <c r="BN65" s="8"/>
      <c r="BO65" s="7"/>
      <c r="BP65" s="12"/>
      <c r="BQ65" s="8"/>
      <c r="BR65" s="8"/>
      <c r="BS65" s="7"/>
      <c r="BT65" s="12"/>
      <c r="BU65" s="8"/>
      <c r="BV65" s="8"/>
      <c r="BW65" s="7"/>
      <c r="BX65" s="12"/>
      <c r="BY65" s="8"/>
      <c r="BZ65" s="8"/>
      <c r="CA65" s="7"/>
      <c r="CB65" s="12"/>
      <c r="CC65" s="8"/>
      <c r="CD65" s="8"/>
      <c r="CE65" s="7"/>
      <c r="CF65" s="119"/>
      <c r="CG65" s="120"/>
      <c r="CH65" s="120"/>
      <c r="CI65" s="121"/>
      <c r="CJ65" s="119"/>
      <c r="CK65" s="120"/>
      <c r="CL65" s="120"/>
      <c r="CM65" s="121"/>
    </row>
    <row r="66" spans="2:91" x14ac:dyDescent="0.35">
      <c r="B66" s="95" t="str">
        <f t="shared" si="0"/>
        <v>36526,5625 36526,7805555556</v>
      </c>
      <c r="C66" s="342">
        <f t="shared" si="1"/>
        <v>36526.5625</v>
      </c>
      <c r="D66" s="328">
        <f t="shared" si="2"/>
        <v>36526.780555555553</v>
      </c>
      <c r="E66" s="183">
        <v>36526.5625</v>
      </c>
      <c r="F66" s="166">
        <v>36526.780555555553</v>
      </c>
      <c r="G66" s="71">
        <v>1.0416666666666666E-2</v>
      </c>
      <c r="H66" s="12"/>
      <c r="I66" s="8"/>
      <c r="J66" s="8"/>
      <c r="K66" s="7"/>
      <c r="L66" s="12"/>
      <c r="M66" s="8"/>
      <c r="N66" s="8"/>
      <c r="O66" s="7"/>
      <c r="P66" s="12"/>
      <c r="Q66" s="8"/>
      <c r="R66" s="8"/>
      <c r="S66" s="7"/>
      <c r="T66" s="12"/>
      <c r="U66" s="8"/>
      <c r="V66" s="8"/>
      <c r="W66" s="7"/>
      <c r="X66" s="12"/>
      <c r="Y66" s="8"/>
      <c r="Z66" s="8"/>
      <c r="AA66" s="7"/>
      <c r="AB66" s="12"/>
      <c r="AC66" s="11" t="s">
        <v>125</v>
      </c>
      <c r="AD66" s="59" t="s">
        <v>26</v>
      </c>
      <c r="AE66" s="56" t="s">
        <v>26</v>
      </c>
      <c r="AF66" s="54" t="s">
        <v>26</v>
      </c>
      <c r="AG66" s="55" t="s">
        <v>26</v>
      </c>
      <c r="AH66" s="55" t="s">
        <v>26</v>
      </c>
      <c r="AI66" s="56" t="s">
        <v>26</v>
      </c>
      <c r="AJ66" s="54" t="s">
        <v>26</v>
      </c>
      <c r="AK66" s="55" t="s">
        <v>26</v>
      </c>
      <c r="AL66" s="55" t="s">
        <v>26</v>
      </c>
      <c r="AM66" s="56" t="s">
        <v>26</v>
      </c>
      <c r="AN66" s="172" t="s">
        <v>24</v>
      </c>
      <c r="AO66" s="55" t="s">
        <v>26</v>
      </c>
      <c r="AP66" s="55" t="s">
        <v>26</v>
      </c>
      <c r="AQ66" s="56" t="s">
        <v>26</v>
      </c>
      <c r="AR66" s="54" t="s">
        <v>26</v>
      </c>
      <c r="AS66" s="55" t="s">
        <v>26</v>
      </c>
      <c r="AT66" s="55" t="s">
        <v>26</v>
      </c>
      <c r="AU66" s="56" t="s">
        <v>26</v>
      </c>
      <c r="AV66" s="54" t="s">
        <v>26</v>
      </c>
      <c r="AW66" s="10" t="s">
        <v>28</v>
      </c>
      <c r="AX66" s="10" t="s">
        <v>28</v>
      </c>
      <c r="AY66" s="22" t="s">
        <v>126</v>
      </c>
      <c r="AZ66" s="12"/>
      <c r="BA66" s="8"/>
      <c r="BB66" s="8"/>
      <c r="BC66" s="7"/>
      <c r="BD66" s="12"/>
      <c r="BE66" s="8"/>
      <c r="BF66" s="8"/>
      <c r="BG66" s="7"/>
      <c r="BH66" s="12"/>
      <c r="BI66" s="8"/>
      <c r="BJ66" s="8"/>
      <c r="BK66" s="7"/>
      <c r="BL66" s="12"/>
      <c r="BM66" s="8"/>
      <c r="BN66" s="8"/>
      <c r="BO66" s="7"/>
      <c r="BP66" s="12"/>
      <c r="BQ66" s="8"/>
      <c r="BR66" s="8"/>
      <c r="BS66" s="7"/>
      <c r="BT66" s="12"/>
      <c r="BU66" s="8"/>
      <c r="BV66" s="8"/>
      <c r="BW66" s="7"/>
      <c r="BX66" s="12"/>
      <c r="BY66" s="8"/>
      <c r="BZ66" s="8"/>
      <c r="CA66" s="7"/>
      <c r="CB66" s="12"/>
      <c r="CC66" s="8"/>
      <c r="CD66" s="8"/>
      <c r="CE66" s="7"/>
      <c r="CF66" s="119"/>
      <c r="CG66" s="120"/>
      <c r="CH66" s="120"/>
      <c r="CI66" s="121"/>
      <c r="CJ66" s="119"/>
      <c r="CK66" s="120"/>
      <c r="CL66" s="120"/>
      <c r="CM66" s="121"/>
    </row>
    <row r="67" spans="2:91" x14ac:dyDescent="0.35">
      <c r="B67" s="95" t="str">
        <f t="shared" si="0"/>
        <v>36526,5520833333 36526,7805555556</v>
      </c>
      <c r="C67" s="342">
        <f t="shared" si="1"/>
        <v>36526.552083333336</v>
      </c>
      <c r="D67" s="328">
        <f t="shared" si="2"/>
        <v>36526.780555555553</v>
      </c>
      <c r="E67" s="183">
        <v>36526.552083333336</v>
      </c>
      <c r="F67" s="166">
        <v>36526.780555555553</v>
      </c>
      <c r="G67" s="71">
        <v>1.0416666666666666E-2</v>
      </c>
      <c r="H67" s="12"/>
      <c r="I67" s="8"/>
      <c r="J67" s="8"/>
      <c r="K67" s="7"/>
      <c r="L67" s="12"/>
      <c r="M67" s="8"/>
      <c r="N67" s="8"/>
      <c r="O67" s="7"/>
      <c r="P67" s="12"/>
      <c r="Q67" s="8"/>
      <c r="R67" s="8"/>
      <c r="S67" s="7"/>
      <c r="T67" s="12"/>
      <c r="U67" s="8"/>
      <c r="V67" s="8"/>
      <c r="W67" s="7"/>
      <c r="X67" s="12"/>
      <c r="Y67" s="8"/>
      <c r="Z67" s="8"/>
      <c r="AA67" s="7"/>
      <c r="AB67" s="11" t="s">
        <v>125</v>
      </c>
      <c r="AC67" s="59" t="s">
        <v>26</v>
      </c>
      <c r="AD67" s="55" t="s">
        <v>26</v>
      </c>
      <c r="AE67" s="56" t="s">
        <v>26</v>
      </c>
      <c r="AF67" s="54" t="s">
        <v>26</v>
      </c>
      <c r="AG67" s="55" t="s">
        <v>26</v>
      </c>
      <c r="AH67" s="55" t="s">
        <v>26</v>
      </c>
      <c r="AI67" s="56" t="s">
        <v>26</v>
      </c>
      <c r="AJ67" s="54" t="s">
        <v>26</v>
      </c>
      <c r="AK67" s="55" t="s">
        <v>26</v>
      </c>
      <c r="AL67" s="55" t="s">
        <v>26</v>
      </c>
      <c r="AM67" s="56" t="s">
        <v>26</v>
      </c>
      <c r="AN67" s="172" t="s">
        <v>24</v>
      </c>
      <c r="AO67" s="55" t="s">
        <v>26</v>
      </c>
      <c r="AP67" s="55" t="s">
        <v>26</v>
      </c>
      <c r="AQ67" s="56" t="s">
        <v>26</v>
      </c>
      <c r="AR67" s="54" t="s">
        <v>26</v>
      </c>
      <c r="AS67" s="55" t="s">
        <v>26</v>
      </c>
      <c r="AT67" s="55" t="s">
        <v>26</v>
      </c>
      <c r="AU67" s="56" t="s">
        <v>26</v>
      </c>
      <c r="AV67" s="54" t="s">
        <v>26</v>
      </c>
      <c r="AW67" s="10" t="s">
        <v>28</v>
      </c>
      <c r="AX67" s="10" t="s">
        <v>28</v>
      </c>
      <c r="AY67" s="22" t="s">
        <v>126</v>
      </c>
      <c r="AZ67" s="12"/>
      <c r="BA67" s="8"/>
      <c r="BB67" s="8"/>
      <c r="BC67" s="7"/>
      <c r="BD67" s="12"/>
      <c r="BE67" s="8"/>
      <c r="BF67" s="8"/>
      <c r="BG67" s="7"/>
      <c r="BH67" s="12"/>
      <c r="BI67" s="8"/>
      <c r="BJ67" s="8"/>
      <c r="BK67" s="7"/>
      <c r="BL67" s="12"/>
      <c r="BM67" s="8"/>
      <c r="BN67" s="8"/>
      <c r="BO67" s="7"/>
      <c r="BP67" s="12"/>
      <c r="BQ67" s="8"/>
      <c r="BR67" s="8"/>
      <c r="BS67" s="7"/>
      <c r="BT67" s="12"/>
      <c r="BU67" s="8"/>
      <c r="BV67" s="8"/>
      <c r="BW67" s="7"/>
      <c r="BX67" s="12"/>
      <c r="BY67" s="8"/>
      <c r="BZ67" s="8"/>
      <c r="CA67" s="7"/>
      <c r="CB67" s="12"/>
      <c r="CC67" s="8"/>
      <c r="CD67" s="8"/>
      <c r="CE67" s="7"/>
      <c r="CF67" s="119"/>
      <c r="CG67" s="120"/>
      <c r="CH67" s="120"/>
      <c r="CI67" s="121"/>
      <c r="CJ67" s="119"/>
      <c r="CK67" s="120"/>
      <c r="CL67" s="120"/>
      <c r="CM67" s="121"/>
    </row>
    <row r="68" spans="2:91" x14ac:dyDescent="0.35">
      <c r="B68" s="95" t="str">
        <f t="shared" si="0"/>
        <v>36526,5416666667 36526,7805555556</v>
      </c>
      <c r="C68" s="342">
        <f t="shared" si="1"/>
        <v>36526.541666666664</v>
      </c>
      <c r="D68" s="328">
        <f t="shared" si="2"/>
        <v>36526.780555555553</v>
      </c>
      <c r="E68" s="183">
        <v>36526.541666666664</v>
      </c>
      <c r="F68" s="166">
        <v>36526.780555555553</v>
      </c>
      <c r="G68" s="71">
        <v>1.0416666666666666E-2</v>
      </c>
      <c r="H68" s="12"/>
      <c r="I68" s="8"/>
      <c r="J68" s="8"/>
      <c r="K68" s="7"/>
      <c r="L68" s="12"/>
      <c r="M68" s="8"/>
      <c r="N68" s="8"/>
      <c r="O68" s="7"/>
      <c r="P68" s="12"/>
      <c r="Q68" s="8"/>
      <c r="R68" s="8"/>
      <c r="S68" s="7"/>
      <c r="T68" s="12"/>
      <c r="U68" s="8"/>
      <c r="V68" s="8"/>
      <c r="W68" s="7"/>
      <c r="X68" s="12"/>
      <c r="Y68" s="8"/>
      <c r="Z68" s="8"/>
      <c r="AA68" s="22" t="s">
        <v>125</v>
      </c>
      <c r="AB68" s="60" t="s">
        <v>26</v>
      </c>
      <c r="AC68" s="55" t="s">
        <v>26</v>
      </c>
      <c r="AD68" s="55" t="s">
        <v>26</v>
      </c>
      <c r="AE68" s="56" t="s">
        <v>26</v>
      </c>
      <c r="AF68" s="54" t="s">
        <v>26</v>
      </c>
      <c r="AG68" s="55" t="s">
        <v>26</v>
      </c>
      <c r="AH68" s="55" t="s">
        <v>26</v>
      </c>
      <c r="AI68" s="56" t="s">
        <v>26</v>
      </c>
      <c r="AJ68" s="54" t="s">
        <v>26</v>
      </c>
      <c r="AK68" s="55" t="s">
        <v>26</v>
      </c>
      <c r="AL68" s="55" t="s">
        <v>26</v>
      </c>
      <c r="AM68" s="56" t="s">
        <v>26</v>
      </c>
      <c r="AN68" s="172" t="s">
        <v>24</v>
      </c>
      <c r="AO68" s="55" t="s">
        <v>26</v>
      </c>
      <c r="AP68" s="55" t="s">
        <v>26</v>
      </c>
      <c r="AQ68" s="56" t="s">
        <v>26</v>
      </c>
      <c r="AR68" s="54" t="s">
        <v>26</v>
      </c>
      <c r="AS68" s="55" t="s">
        <v>26</v>
      </c>
      <c r="AT68" s="55" t="s">
        <v>26</v>
      </c>
      <c r="AU68" s="56" t="s">
        <v>26</v>
      </c>
      <c r="AV68" s="54" t="s">
        <v>26</v>
      </c>
      <c r="AW68" s="10" t="s">
        <v>28</v>
      </c>
      <c r="AX68" s="10" t="s">
        <v>28</v>
      </c>
      <c r="AY68" s="22" t="s">
        <v>126</v>
      </c>
      <c r="AZ68" s="12"/>
      <c r="BA68" s="8"/>
      <c r="BB68" s="8"/>
      <c r="BC68" s="7"/>
      <c r="BD68" s="12"/>
      <c r="BE68" s="8"/>
      <c r="BF68" s="8"/>
      <c r="BG68" s="7"/>
      <c r="BH68" s="12"/>
      <c r="BI68" s="8"/>
      <c r="BJ68" s="8"/>
      <c r="BK68" s="7"/>
      <c r="BL68" s="12"/>
      <c r="BM68" s="8"/>
      <c r="BN68" s="8"/>
      <c r="BO68" s="7"/>
      <c r="BP68" s="12"/>
      <c r="BQ68" s="8"/>
      <c r="BR68" s="8"/>
      <c r="BS68" s="7"/>
      <c r="BT68" s="12"/>
      <c r="BU68" s="8"/>
      <c r="BV68" s="8"/>
      <c r="BW68" s="7"/>
      <c r="BX68" s="12"/>
      <c r="BY68" s="8"/>
      <c r="BZ68" s="8"/>
      <c r="CA68" s="7"/>
      <c r="CB68" s="12"/>
      <c r="CC68" s="8"/>
      <c r="CD68" s="8"/>
      <c r="CE68" s="7"/>
      <c r="CF68" s="119"/>
      <c r="CG68" s="120"/>
      <c r="CH68" s="120"/>
      <c r="CI68" s="121"/>
      <c r="CJ68" s="119"/>
      <c r="CK68" s="120"/>
      <c r="CL68" s="120"/>
      <c r="CM68" s="121"/>
    </row>
    <row r="69" spans="2:91" x14ac:dyDescent="0.35">
      <c r="B69" s="95" t="str">
        <f t="shared" si="0"/>
        <v>36526,53125 36526,7805555556</v>
      </c>
      <c r="C69" s="342">
        <f t="shared" si="1"/>
        <v>36526.53125</v>
      </c>
      <c r="D69" s="328">
        <f t="shared" si="2"/>
        <v>36526.780555555553</v>
      </c>
      <c r="E69" s="184">
        <v>36526.53125</v>
      </c>
      <c r="F69" s="166">
        <v>36526.780555555553</v>
      </c>
      <c r="G69" s="71">
        <v>1.0416666666666666E-2</v>
      </c>
      <c r="H69" s="12"/>
      <c r="I69" s="8"/>
      <c r="J69" s="8"/>
      <c r="K69" s="7"/>
      <c r="L69" s="12"/>
      <c r="M69" s="8"/>
      <c r="N69" s="8"/>
      <c r="O69" s="7"/>
      <c r="P69" s="12"/>
      <c r="Q69" s="8"/>
      <c r="R69" s="8"/>
      <c r="S69" s="7"/>
      <c r="T69" s="12"/>
      <c r="U69" s="8"/>
      <c r="V69" s="8"/>
      <c r="W69" s="7"/>
      <c r="X69" s="12"/>
      <c r="Y69" s="8"/>
      <c r="Z69" s="11" t="s">
        <v>125</v>
      </c>
      <c r="AA69" s="61" t="s">
        <v>26</v>
      </c>
      <c r="AB69" s="54" t="s">
        <v>26</v>
      </c>
      <c r="AC69" s="55" t="s">
        <v>26</v>
      </c>
      <c r="AD69" s="55" t="s">
        <v>26</v>
      </c>
      <c r="AE69" s="56" t="s">
        <v>26</v>
      </c>
      <c r="AF69" s="54" t="s">
        <v>26</v>
      </c>
      <c r="AG69" s="55" t="s">
        <v>26</v>
      </c>
      <c r="AH69" s="55" t="s">
        <v>26</v>
      </c>
      <c r="AI69" s="56" t="s">
        <v>26</v>
      </c>
      <c r="AJ69" s="54" t="s">
        <v>26</v>
      </c>
      <c r="AK69" s="55" t="s">
        <v>26</v>
      </c>
      <c r="AL69" s="55" t="s">
        <v>26</v>
      </c>
      <c r="AM69" s="56" t="s">
        <v>26</v>
      </c>
      <c r="AN69" s="172" t="s">
        <v>24</v>
      </c>
      <c r="AO69" s="55" t="s">
        <v>26</v>
      </c>
      <c r="AP69" s="55" t="s">
        <v>26</v>
      </c>
      <c r="AQ69" s="56" t="s">
        <v>26</v>
      </c>
      <c r="AR69" s="54" t="s">
        <v>26</v>
      </c>
      <c r="AS69" s="55" t="s">
        <v>26</v>
      </c>
      <c r="AT69" s="55" t="s">
        <v>26</v>
      </c>
      <c r="AU69" s="56" t="s">
        <v>26</v>
      </c>
      <c r="AV69" s="54" t="s">
        <v>26</v>
      </c>
      <c r="AW69" s="10" t="s">
        <v>28</v>
      </c>
      <c r="AX69" s="10" t="s">
        <v>28</v>
      </c>
      <c r="AY69" s="22" t="s">
        <v>126</v>
      </c>
      <c r="AZ69" s="12"/>
      <c r="BA69" s="8"/>
      <c r="BB69" s="8"/>
      <c r="BC69" s="7"/>
      <c r="BD69" s="12"/>
      <c r="BE69" s="8"/>
      <c r="BF69" s="8"/>
      <c r="BG69" s="7"/>
      <c r="BH69" s="12"/>
      <c r="BI69" s="8"/>
      <c r="BJ69" s="8"/>
      <c r="BK69" s="7"/>
      <c r="BL69" s="12"/>
      <c r="BM69" s="8"/>
      <c r="BN69" s="8"/>
      <c r="BO69" s="7"/>
      <c r="BP69" s="12"/>
      <c r="BQ69" s="8"/>
      <c r="BR69" s="8"/>
      <c r="BS69" s="7"/>
      <c r="BT69" s="12"/>
      <c r="BU69" s="8"/>
      <c r="BV69" s="8"/>
      <c r="BW69" s="7"/>
      <c r="BX69" s="12"/>
      <c r="BY69" s="8"/>
      <c r="BZ69" s="8"/>
      <c r="CA69" s="7"/>
      <c r="CB69" s="12"/>
      <c r="CC69" s="8"/>
      <c r="CD69" s="8"/>
      <c r="CE69" s="7"/>
      <c r="CF69" s="119"/>
      <c r="CG69" s="120"/>
      <c r="CH69" s="120"/>
      <c r="CI69" s="121"/>
      <c r="CJ69" s="119"/>
      <c r="CK69" s="120"/>
      <c r="CL69" s="120"/>
      <c r="CM69" s="121"/>
    </row>
    <row r="70" spans="2:91" x14ac:dyDescent="0.35">
      <c r="B70" s="95" t="str">
        <f t="shared" si="0"/>
        <v>36526,5208333333 36526,7805555556</v>
      </c>
      <c r="C70" s="342">
        <f t="shared" si="1"/>
        <v>36526.520833333336</v>
      </c>
      <c r="D70" s="328">
        <f t="shared" si="2"/>
        <v>36526.780555555553</v>
      </c>
      <c r="E70" s="184">
        <v>36526.520833333336</v>
      </c>
      <c r="F70" s="166">
        <v>36526.780555555553</v>
      </c>
      <c r="G70" s="71">
        <v>1.0416666666666666E-2</v>
      </c>
      <c r="H70" s="12"/>
      <c r="I70" s="8"/>
      <c r="J70" s="8"/>
      <c r="K70" s="7"/>
      <c r="L70" s="12"/>
      <c r="M70" s="8"/>
      <c r="N70" s="8"/>
      <c r="O70" s="7"/>
      <c r="P70" s="12"/>
      <c r="Q70" s="8"/>
      <c r="R70" s="8"/>
      <c r="S70" s="7"/>
      <c r="T70" s="12"/>
      <c r="U70" s="8"/>
      <c r="V70" s="8"/>
      <c r="W70" s="7"/>
      <c r="X70" s="12"/>
      <c r="Y70" s="11" t="s">
        <v>125</v>
      </c>
      <c r="Z70" s="59" t="s">
        <v>26</v>
      </c>
      <c r="AA70" s="56" t="s">
        <v>26</v>
      </c>
      <c r="AB70" s="54" t="s">
        <v>26</v>
      </c>
      <c r="AC70" s="55" t="s">
        <v>26</v>
      </c>
      <c r="AD70" s="55" t="s">
        <v>26</v>
      </c>
      <c r="AE70" s="56" t="s">
        <v>26</v>
      </c>
      <c r="AF70" s="54" t="s">
        <v>26</v>
      </c>
      <c r="AG70" s="55" t="s">
        <v>26</v>
      </c>
      <c r="AH70" s="55" t="s">
        <v>26</v>
      </c>
      <c r="AI70" s="56" t="s">
        <v>26</v>
      </c>
      <c r="AJ70" s="54" t="s">
        <v>26</v>
      </c>
      <c r="AK70" s="55" t="s">
        <v>26</v>
      </c>
      <c r="AL70" s="55" t="s">
        <v>26</v>
      </c>
      <c r="AM70" s="56" t="s">
        <v>26</v>
      </c>
      <c r="AN70" s="172" t="s">
        <v>24</v>
      </c>
      <c r="AO70" s="55" t="s">
        <v>26</v>
      </c>
      <c r="AP70" s="55" t="s">
        <v>26</v>
      </c>
      <c r="AQ70" s="56" t="s">
        <v>26</v>
      </c>
      <c r="AR70" s="54" t="s">
        <v>26</v>
      </c>
      <c r="AS70" s="55" t="s">
        <v>26</v>
      </c>
      <c r="AT70" s="55" t="s">
        <v>26</v>
      </c>
      <c r="AU70" s="56" t="s">
        <v>26</v>
      </c>
      <c r="AV70" s="54" t="s">
        <v>26</v>
      </c>
      <c r="AW70" s="10" t="s">
        <v>28</v>
      </c>
      <c r="AX70" s="10" t="s">
        <v>28</v>
      </c>
      <c r="AY70" s="22" t="s">
        <v>126</v>
      </c>
      <c r="AZ70" s="12"/>
      <c r="BA70" s="8"/>
      <c r="BB70" s="8"/>
      <c r="BC70" s="7"/>
      <c r="BD70" s="12"/>
      <c r="BE70" s="8"/>
      <c r="BF70" s="8"/>
      <c r="BG70" s="7"/>
      <c r="BH70" s="12"/>
      <c r="BI70" s="8"/>
      <c r="BJ70" s="8"/>
      <c r="BK70" s="7"/>
      <c r="BL70" s="12"/>
      <c r="BM70" s="8"/>
      <c r="BN70" s="8"/>
      <c r="BO70" s="7"/>
      <c r="BP70" s="12"/>
      <c r="BQ70" s="8"/>
      <c r="BR70" s="8"/>
      <c r="BS70" s="7"/>
      <c r="BT70" s="12"/>
      <c r="BU70" s="8"/>
      <c r="BV70" s="8"/>
      <c r="BW70" s="7"/>
      <c r="BX70" s="12"/>
      <c r="BY70" s="8"/>
      <c r="BZ70" s="8"/>
      <c r="CA70" s="7"/>
      <c r="CB70" s="12"/>
      <c r="CC70" s="8"/>
      <c r="CD70" s="8"/>
      <c r="CE70" s="7"/>
      <c r="CF70" s="119"/>
      <c r="CG70" s="120"/>
      <c r="CH70" s="120"/>
      <c r="CI70" s="121"/>
      <c r="CJ70" s="119"/>
      <c r="CK70" s="120"/>
      <c r="CL70" s="120"/>
      <c r="CM70" s="121"/>
    </row>
    <row r="71" spans="2:91" ht="15" thickBot="1" x14ac:dyDescent="0.4">
      <c r="B71" s="95" t="str">
        <f t="shared" si="0"/>
        <v>36526,5104166667 36526,7805555556</v>
      </c>
      <c r="C71" s="342">
        <f t="shared" si="1"/>
        <v>36526.510416666664</v>
      </c>
      <c r="D71" s="328">
        <f t="shared" si="2"/>
        <v>36526.780555555553</v>
      </c>
      <c r="E71" s="157">
        <v>36526.510416666664</v>
      </c>
      <c r="F71" s="166">
        <v>36526.780555555553</v>
      </c>
      <c r="G71" s="72">
        <v>3.125E-2</v>
      </c>
      <c r="H71" s="12"/>
      <c r="I71" s="8"/>
      <c r="J71" s="8"/>
      <c r="K71" s="7"/>
      <c r="L71" s="12"/>
      <c r="M71" s="8"/>
      <c r="N71" s="8"/>
      <c r="O71" s="7"/>
      <c r="P71" s="12"/>
      <c r="Q71" s="8"/>
      <c r="R71" s="8"/>
      <c r="S71" s="7"/>
      <c r="T71" s="12"/>
      <c r="U71" s="8"/>
      <c r="V71" s="8"/>
      <c r="W71" s="7"/>
      <c r="X71" s="11" t="s">
        <v>125</v>
      </c>
      <c r="Y71" s="59" t="s">
        <v>26</v>
      </c>
      <c r="Z71" s="55" t="s">
        <v>26</v>
      </c>
      <c r="AA71" s="56" t="s">
        <v>26</v>
      </c>
      <c r="AB71" s="54" t="s">
        <v>26</v>
      </c>
      <c r="AC71" s="55" t="s">
        <v>26</v>
      </c>
      <c r="AD71" s="55" t="s">
        <v>26</v>
      </c>
      <c r="AE71" s="56" t="s">
        <v>26</v>
      </c>
      <c r="AF71" s="54" t="s">
        <v>26</v>
      </c>
      <c r="AG71" s="55" t="s">
        <v>26</v>
      </c>
      <c r="AH71" s="55" t="s">
        <v>26</v>
      </c>
      <c r="AI71" s="56" t="s">
        <v>26</v>
      </c>
      <c r="AJ71" s="5" t="s">
        <v>25</v>
      </c>
      <c r="AK71" s="6" t="s">
        <v>25</v>
      </c>
      <c r="AL71" s="6" t="s">
        <v>25</v>
      </c>
      <c r="AM71" s="56" t="s">
        <v>26</v>
      </c>
      <c r="AN71" s="54" t="s">
        <v>26</v>
      </c>
      <c r="AO71" s="55" t="s">
        <v>26</v>
      </c>
      <c r="AP71" s="55" t="s">
        <v>26</v>
      </c>
      <c r="AQ71" s="56" t="s">
        <v>26</v>
      </c>
      <c r="AR71" s="54" t="s">
        <v>26</v>
      </c>
      <c r="AS71" s="55" t="s">
        <v>26</v>
      </c>
      <c r="AT71" s="55" t="s">
        <v>26</v>
      </c>
      <c r="AU71" s="56" t="s">
        <v>26</v>
      </c>
      <c r="AV71" s="54" t="s">
        <v>26</v>
      </c>
      <c r="AW71" s="10" t="s">
        <v>28</v>
      </c>
      <c r="AX71" s="10" t="s">
        <v>28</v>
      </c>
      <c r="AY71" s="22" t="s">
        <v>126</v>
      </c>
      <c r="AZ71" s="12"/>
      <c r="BA71" s="8"/>
      <c r="BB71" s="8"/>
      <c r="BC71" s="7"/>
      <c r="BD71" s="12"/>
      <c r="BE71" s="8"/>
      <c r="BF71" s="8"/>
      <c r="BG71" s="7"/>
      <c r="BH71" s="12"/>
      <c r="BI71" s="8"/>
      <c r="BJ71" s="8"/>
      <c r="BK71" s="7"/>
      <c r="BL71" s="12"/>
      <c r="BM71" s="8"/>
      <c r="BN71" s="8"/>
      <c r="BO71" s="7"/>
      <c r="BP71" s="12"/>
      <c r="BQ71" s="8"/>
      <c r="BR71" s="8"/>
      <c r="BS71" s="7"/>
      <c r="BT71" s="12"/>
      <c r="BU71" s="8"/>
      <c r="BV71" s="8"/>
      <c r="BW71" s="7"/>
      <c r="BX71" s="12"/>
      <c r="BY71" s="8"/>
      <c r="BZ71" s="8"/>
      <c r="CA71" s="7"/>
      <c r="CB71" s="12"/>
      <c r="CC71" s="8"/>
      <c r="CD71" s="8"/>
      <c r="CE71" s="7"/>
      <c r="CF71" s="119"/>
      <c r="CG71" s="120"/>
      <c r="CH71" s="120"/>
      <c r="CI71" s="121"/>
      <c r="CJ71" s="119"/>
      <c r="CK71" s="120"/>
      <c r="CL71" s="120"/>
      <c r="CM71" s="121"/>
    </row>
    <row r="72" spans="2:91" ht="15" customHeight="1" thickBot="1" x14ac:dyDescent="0.4">
      <c r="B72" s="95" t="str">
        <f t="shared" si="0"/>
        <v>0 0</v>
      </c>
      <c r="C72" s="342">
        <f t="shared" si="1"/>
        <v>0</v>
      </c>
      <c r="D72" s="328">
        <f t="shared" si="2"/>
        <v>0</v>
      </c>
      <c r="E72" s="185"/>
      <c r="F72" s="186"/>
      <c r="G72" s="73"/>
      <c r="H72" s="499" t="s">
        <v>3</v>
      </c>
      <c r="I72" s="500"/>
      <c r="J72" s="500"/>
      <c r="K72" s="501"/>
      <c r="L72" s="499" t="s">
        <v>4</v>
      </c>
      <c r="M72" s="500"/>
      <c r="N72" s="500"/>
      <c r="O72" s="501"/>
      <c r="P72" s="499" t="s">
        <v>5</v>
      </c>
      <c r="Q72" s="500"/>
      <c r="R72" s="500"/>
      <c r="S72" s="501"/>
      <c r="T72" s="499" t="s">
        <v>6</v>
      </c>
      <c r="U72" s="500"/>
      <c r="V72" s="500"/>
      <c r="W72" s="501"/>
      <c r="X72" s="499" t="s">
        <v>7</v>
      </c>
      <c r="Y72" s="500"/>
      <c r="Z72" s="500"/>
      <c r="AA72" s="501"/>
      <c r="AB72" s="499" t="s">
        <v>8</v>
      </c>
      <c r="AC72" s="500"/>
      <c r="AD72" s="500"/>
      <c r="AE72" s="501"/>
      <c r="AF72" s="499" t="s">
        <v>9</v>
      </c>
      <c r="AG72" s="500"/>
      <c r="AH72" s="500"/>
      <c r="AI72" s="501"/>
      <c r="AJ72" s="499" t="s">
        <v>10</v>
      </c>
      <c r="AK72" s="500"/>
      <c r="AL72" s="500"/>
      <c r="AM72" s="501"/>
      <c r="AN72" s="499" t="s">
        <v>11</v>
      </c>
      <c r="AO72" s="500"/>
      <c r="AP72" s="500"/>
      <c r="AQ72" s="501"/>
      <c r="AR72" s="499" t="s">
        <v>12</v>
      </c>
      <c r="AS72" s="500"/>
      <c r="AT72" s="500"/>
      <c r="AU72" s="501"/>
      <c r="AV72" s="499" t="s">
        <v>13</v>
      </c>
      <c r="AW72" s="500"/>
      <c r="AX72" s="500"/>
      <c r="AY72" s="501"/>
      <c r="AZ72" s="499" t="s">
        <v>14</v>
      </c>
      <c r="BA72" s="500"/>
      <c r="BB72" s="500"/>
      <c r="BC72" s="501"/>
      <c r="BD72" s="499" t="s">
        <v>15</v>
      </c>
      <c r="BE72" s="500"/>
      <c r="BF72" s="500"/>
      <c r="BG72" s="501"/>
      <c r="BH72" s="499" t="s">
        <v>16</v>
      </c>
      <c r="BI72" s="500"/>
      <c r="BJ72" s="500"/>
      <c r="BK72" s="501"/>
      <c r="BL72" s="499" t="s">
        <v>17</v>
      </c>
      <c r="BM72" s="500"/>
      <c r="BN72" s="500"/>
      <c r="BO72" s="501"/>
      <c r="BP72" s="499" t="s">
        <v>18</v>
      </c>
      <c r="BQ72" s="500"/>
      <c r="BR72" s="500"/>
      <c r="BS72" s="501"/>
      <c r="BT72" s="499" t="s">
        <v>19</v>
      </c>
      <c r="BU72" s="500"/>
      <c r="BV72" s="500"/>
      <c r="BW72" s="501"/>
      <c r="BX72" s="499" t="s">
        <v>20</v>
      </c>
      <c r="BY72" s="500"/>
      <c r="BZ72" s="500"/>
      <c r="CA72" s="501"/>
      <c r="CB72" s="499" t="s">
        <v>21</v>
      </c>
      <c r="CC72" s="500"/>
      <c r="CD72" s="500"/>
      <c r="CE72" s="501"/>
      <c r="CF72" s="485" t="s">
        <v>22</v>
      </c>
      <c r="CG72" s="486"/>
      <c r="CH72" s="486"/>
      <c r="CI72" s="487"/>
      <c r="CJ72" s="485" t="s">
        <v>23</v>
      </c>
      <c r="CK72" s="486"/>
      <c r="CL72" s="486"/>
      <c r="CM72" s="487"/>
    </row>
    <row r="73" spans="2:91" x14ac:dyDescent="0.35">
      <c r="B73" s="95" t="str">
        <f t="shared" ref="B73:B137" si="18">C73&amp;" "&amp;D73</f>
        <v>36526,4902777778 36526,6666666667</v>
      </c>
      <c r="C73" s="342">
        <f t="shared" ref="C73:C137" si="19">E73</f>
        <v>36526.490277777775</v>
      </c>
      <c r="D73" s="328">
        <f t="shared" ref="D73:D137" si="20">F73</f>
        <v>36526.666666666664</v>
      </c>
      <c r="E73" s="160">
        <v>36526.490277777775</v>
      </c>
      <c r="F73" s="187">
        <v>36526.666666666664</v>
      </c>
      <c r="G73" s="74">
        <v>1.0416666666666666E-2</v>
      </c>
      <c r="H73" s="508" t="s">
        <v>40</v>
      </c>
      <c r="I73" s="509"/>
      <c r="J73" s="510"/>
      <c r="K73" s="7"/>
      <c r="L73" s="20"/>
      <c r="M73" s="18"/>
      <c r="N73" s="18"/>
      <c r="O73" s="19"/>
      <c r="P73" s="20"/>
      <c r="Q73" s="18"/>
      <c r="R73" s="18"/>
      <c r="S73" s="19"/>
      <c r="T73" s="12"/>
      <c r="U73" s="8"/>
      <c r="V73" s="11" t="s">
        <v>125</v>
      </c>
      <c r="W73" s="61" t="s">
        <v>26</v>
      </c>
      <c r="X73" s="54" t="s">
        <v>26</v>
      </c>
      <c r="Y73" s="55" t="s">
        <v>26</v>
      </c>
      <c r="Z73" s="55" t="s">
        <v>26</v>
      </c>
      <c r="AA73" s="56" t="s">
        <v>26</v>
      </c>
      <c r="AB73" s="54" t="s">
        <v>26</v>
      </c>
      <c r="AC73" s="55" t="s">
        <v>26</v>
      </c>
      <c r="AD73" s="55" t="s">
        <v>26</v>
      </c>
      <c r="AE73" s="56" t="s">
        <v>26</v>
      </c>
      <c r="AF73" s="54" t="s">
        <v>26</v>
      </c>
      <c r="AG73" s="55" t="s">
        <v>26</v>
      </c>
      <c r="AH73" s="55" t="s">
        <v>26</v>
      </c>
      <c r="AI73" s="56" t="s">
        <v>26</v>
      </c>
      <c r="AJ73" s="118" t="s">
        <v>24</v>
      </c>
      <c r="AK73" s="55" t="s">
        <v>26</v>
      </c>
      <c r="AL73" s="10" t="s">
        <v>28</v>
      </c>
      <c r="AM73" s="28" t="s">
        <v>28</v>
      </c>
      <c r="AN73" s="11" t="s">
        <v>126</v>
      </c>
      <c r="AO73" s="18"/>
      <c r="AP73" s="18"/>
      <c r="AQ73" s="19"/>
      <c r="AR73" s="12"/>
      <c r="AS73" s="8"/>
      <c r="AT73" s="8"/>
      <c r="AU73" s="114"/>
      <c r="AV73" s="35"/>
      <c r="AW73" s="8"/>
      <c r="AX73" s="8"/>
      <c r="AY73" s="26"/>
      <c r="AZ73" s="12"/>
      <c r="BA73" s="8"/>
      <c r="BB73" s="8"/>
      <c r="BC73" s="26"/>
      <c r="BD73" s="12"/>
      <c r="BE73" s="8"/>
      <c r="BF73" s="8"/>
      <c r="BG73" s="26"/>
      <c r="BH73" s="12"/>
      <c r="BI73" s="8"/>
      <c r="BJ73" s="8"/>
      <c r="BK73" s="7"/>
      <c r="BL73" s="12"/>
      <c r="BM73" s="8"/>
      <c r="BN73" s="8"/>
      <c r="BO73" s="7"/>
      <c r="BP73" s="12"/>
      <c r="BQ73" s="8"/>
      <c r="BR73" s="8"/>
      <c r="BS73" s="7"/>
      <c r="BT73" s="12"/>
      <c r="BU73" s="8"/>
      <c r="BV73" s="8"/>
      <c r="BW73" s="7"/>
      <c r="BX73" s="12"/>
      <c r="BY73" s="8"/>
      <c r="BZ73" s="8"/>
      <c r="CA73" s="7"/>
      <c r="CB73" s="12"/>
      <c r="CC73" s="8"/>
      <c r="CD73" s="8"/>
      <c r="CE73" s="7"/>
      <c r="CF73" s="112"/>
      <c r="CG73" s="113"/>
      <c r="CH73" s="113"/>
      <c r="CI73" s="114"/>
      <c r="CJ73" s="112"/>
      <c r="CK73" s="113"/>
      <c r="CL73" s="113"/>
      <c r="CM73" s="114"/>
    </row>
    <row r="74" spans="2:91" x14ac:dyDescent="0.35">
      <c r="B74" s="95" t="str">
        <f t="shared" si="18"/>
        <v>36526,4902777778 36526,6770833333</v>
      </c>
      <c r="C74" s="342">
        <f t="shared" si="19"/>
        <v>36526.490277777775</v>
      </c>
      <c r="D74" s="328">
        <f t="shared" si="20"/>
        <v>36526.677083333336</v>
      </c>
      <c r="E74" s="160">
        <v>36526.490277777775</v>
      </c>
      <c r="F74" s="159">
        <v>36526.677083333336</v>
      </c>
      <c r="G74" s="74">
        <v>1.0416666666666666E-2</v>
      </c>
      <c r="H74" s="502" t="s">
        <v>34</v>
      </c>
      <c r="I74" s="503"/>
      <c r="J74" s="504"/>
      <c r="K74" s="7"/>
      <c r="L74" s="20"/>
      <c r="M74" s="18"/>
      <c r="N74" s="18"/>
      <c r="O74" s="19"/>
      <c r="P74" s="20"/>
      <c r="Q74" s="18"/>
      <c r="R74" s="18"/>
      <c r="S74" s="19"/>
      <c r="T74" s="12"/>
      <c r="U74" s="8"/>
      <c r="V74" s="11" t="s">
        <v>125</v>
      </c>
      <c r="W74" s="61" t="s">
        <v>26</v>
      </c>
      <c r="X74" s="54" t="s">
        <v>26</v>
      </c>
      <c r="Y74" s="55" t="s">
        <v>26</v>
      </c>
      <c r="Z74" s="55" t="s">
        <v>26</v>
      </c>
      <c r="AA74" s="56" t="s">
        <v>26</v>
      </c>
      <c r="AB74" s="54" t="s">
        <v>26</v>
      </c>
      <c r="AC74" s="55" t="s">
        <v>26</v>
      </c>
      <c r="AD74" s="55" t="s">
        <v>26</v>
      </c>
      <c r="AE74" s="56" t="s">
        <v>26</v>
      </c>
      <c r="AF74" s="54" t="s">
        <v>26</v>
      </c>
      <c r="AG74" s="55" t="s">
        <v>26</v>
      </c>
      <c r="AH74" s="55" t="s">
        <v>26</v>
      </c>
      <c r="AI74" s="56" t="s">
        <v>26</v>
      </c>
      <c r="AJ74" s="118" t="s">
        <v>24</v>
      </c>
      <c r="AK74" s="55" t="s">
        <v>26</v>
      </c>
      <c r="AL74" s="55" t="s">
        <v>26</v>
      </c>
      <c r="AM74" s="17" t="s">
        <v>28</v>
      </c>
      <c r="AN74" s="9" t="s">
        <v>28</v>
      </c>
      <c r="AO74" s="11" t="s">
        <v>126</v>
      </c>
      <c r="AP74" s="18"/>
      <c r="AQ74" s="19"/>
      <c r="AR74" s="12"/>
      <c r="AS74" s="8"/>
      <c r="AT74" s="8"/>
      <c r="AU74" s="114"/>
      <c r="AV74" s="35"/>
      <c r="AW74" s="8"/>
      <c r="AX74" s="8"/>
      <c r="AY74" s="26"/>
      <c r="AZ74" s="12"/>
      <c r="BA74" s="8"/>
      <c r="BB74" s="8"/>
      <c r="BC74" s="26"/>
      <c r="BD74" s="12"/>
      <c r="BE74" s="8"/>
      <c r="BF74" s="8"/>
      <c r="BG74" s="26"/>
      <c r="BH74" s="12"/>
      <c r="BI74" s="8"/>
      <c r="BJ74" s="8"/>
      <c r="BK74" s="7"/>
      <c r="BL74" s="12"/>
      <c r="BM74" s="8"/>
      <c r="BN74" s="8"/>
      <c r="BO74" s="7"/>
      <c r="BP74" s="12"/>
      <c r="BQ74" s="8"/>
      <c r="BR74" s="8"/>
      <c r="BS74" s="7"/>
      <c r="BT74" s="12"/>
      <c r="BU74" s="8"/>
      <c r="BV74" s="8"/>
      <c r="BW74" s="7"/>
      <c r="BX74" s="12"/>
      <c r="BY74" s="8"/>
      <c r="BZ74" s="8"/>
      <c r="CA74" s="7"/>
      <c r="CB74" s="12"/>
      <c r="CC74" s="8"/>
      <c r="CD74" s="8"/>
      <c r="CE74" s="7"/>
      <c r="CF74" s="112"/>
      <c r="CG74" s="113"/>
      <c r="CH74" s="113"/>
      <c r="CI74" s="114"/>
      <c r="CJ74" s="112"/>
      <c r="CK74" s="113"/>
      <c r="CL74" s="113"/>
      <c r="CM74" s="114"/>
    </row>
    <row r="75" spans="2:91" x14ac:dyDescent="0.35">
      <c r="B75" s="95" t="str">
        <f t="shared" si="18"/>
        <v>36526,4902777778 36526,6875</v>
      </c>
      <c r="C75" s="342">
        <f t="shared" si="19"/>
        <v>36526.490277777775</v>
      </c>
      <c r="D75" s="328">
        <f t="shared" si="20"/>
        <v>36526.6875</v>
      </c>
      <c r="E75" s="160">
        <v>36526.490277777775</v>
      </c>
      <c r="F75" s="159">
        <v>36526.6875</v>
      </c>
      <c r="G75" s="74">
        <v>1.0416666666666666E-2</v>
      </c>
      <c r="H75" s="502" t="s">
        <v>41</v>
      </c>
      <c r="I75" s="503"/>
      <c r="J75" s="504"/>
      <c r="K75" s="7"/>
      <c r="L75" s="20"/>
      <c r="M75" s="18"/>
      <c r="N75" s="18"/>
      <c r="O75" s="19"/>
      <c r="P75" s="20"/>
      <c r="Q75" s="18"/>
      <c r="R75" s="18"/>
      <c r="S75" s="19"/>
      <c r="T75" s="12"/>
      <c r="U75" s="8"/>
      <c r="V75" s="11" t="s">
        <v>125</v>
      </c>
      <c r="W75" s="61" t="s">
        <v>26</v>
      </c>
      <c r="X75" s="54" t="s">
        <v>26</v>
      </c>
      <c r="Y75" s="55" t="s">
        <v>26</v>
      </c>
      <c r="Z75" s="55" t="s">
        <v>26</v>
      </c>
      <c r="AA75" s="56" t="s">
        <v>26</v>
      </c>
      <c r="AB75" s="54" t="s">
        <v>26</v>
      </c>
      <c r="AC75" s="55" t="s">
        <v>26</v>
      </c>
      <c r="AD75" s="55" t="s">
        <v>26</v>
      </c>
      <c r="AE75" s="56" t="s">
        <v>26</v>
      </c>
      <c r="AF75" s="54" t="s">
        <v>26</v>
      </c>
      <c r="AG75" s="55" t="s">
        <v>26</v>
      </c>
      <c r="AH75" s="55" t="s">
        <v>26</v>
      </c>
      <c r="AI75" s="56" t="s">
        <v>26</v>
      </c>
      <c r="AJ75" s="24" t="s">
        <v>24</v>
      </c>
      <c r="AK75" s="55" t="s">
        <v>26</v>
      </c>
      <c r="AL75" s="55" t="s">
        <v>26</v>
      </c>
      <c r="AM75" s="55" t="s">
        <v>26</v>
      </c>
      <c r="AN75" s="9" t="s">
        <v>28</v>
      </c>
      <c r="AO75" s="10" t="s">
        <v>28</v>
      </c>
      <c r="AP75" s="11" t="s">
        <v>126</v>
      </c>
      <c r="AQ75" s="7"/>
      <c r="AR75" s="12"/>
      <c r="AS75" s="18"/>
      <c r="AT75" s="18"/>
      <c r="AU75" s="19"/>
      <c r="AV75" s="35"/>
      <c r="AW75" s="8"/>
      <c r="AX75" s="8"/>
      <c r="AY75" s="26"/>
      <c r="AZ75" s="12"/>
      <c r="BA75" s="8"/>
      <c r="BB75" s="8"/>
      <c r="BC75" s="26"/>
      <c r="BD75" s="12"/>
      <c r="BE75" s="8"/>
      <c r="BF75" s="8"/>
      <c r="BG75" s="26"/>
      <c r="BH75" s="12"/>
      <c r="BI75" s="8"/>
      <c r="BJ75" s="8"/>
      <c r="BK75" s="7"/>
      <c r="BL75" s="12"/>
      <c r="BM75" s="8"/>
      <c r="BN75" s="8"/>
      <c r="BO75" s="7"/>
      <c r="BP75" s="12"/>
      <c r="BQ75" s="8"/>
      <c r="BR75" s="8"/>
      <c r="BS75" s="7"/>
      <c r="BT75" s="12"/>
      <c r="BU75" s="8"/>
      <c r="BV75" s="8"/>
      <c r="BW75" s="7"/>
      <c r="BX75" s="12"/>
      <c r="BY75" s="8"/>
      <c r="BZ75" s="8"/>
      <c r="CA75" s="7"/>
      <c r="CB75" s="12"/>
      <c r="CC75" s="8"/>
      <c r="CD75" s="8"/>
      <c r="CE75" s="7"/>
      <c r="CF75" s="112"/>
      <c r="CG75" s="113"/>
      <c r="CH75" s="113"/>
      <c r="CI75" s="114"/>
      <c r="CJ75" s="112"/>
      <c r="CK75" s="113"/>
      <c r="CL75" s="113"/>
      <c r="CM75" s="114"/>
    </row>
    <row r="76" spans="2:91" x14ac:dyDescent="0.35">
      <c r="B76" s="95" t="str">
        <f t="shared" si="18"/>
        <v>36526,4902777778 36526,6979166667</v>
      </c>
      <c r="C76" s="342">
        <f t="shared" si="19"/>
        <v>36526.490277777775</v>
      </c>
      <c r="D76" s="328">
        <f t="shared" si="20"/>
        <v>36526.697916666664</v>
      </c>
      <c r="E76" s="160">
        <v>36526.490277777775</v>
      </c>
      <c r="F76" s="159">
        <v>36526.697916666664</v>
      </c>
      <c r="G76" s="74">
        <v>1.0416666666666666E-2</v>
      </c>
      <c r="H76" s="502" t="s">
        <v>38</v>
      </c>
      <c r="I76" s="503"/>
      <c r="J76" s="504"/>
      <c r="K76" s="7"/>
      <c r="L76" s="20"/>
      <c r="M76" s="18"/>
      <c r="N76" s="18"/>
      <c r="O76" s="19"/>
      <c r="P76" s="20"/>
      <c r="Q76" s="18"/>
      <c r="R76" s="18"/>
      <c r="S76" s="19"/>
      <c r="T76" s="12"/>
      <c r="U76" s="8"/>
      <c r="V76" s="11" t="s">
        <v>125</v>
      </c>
      <c r="W76" s="61" t="s">
        <v>26</v>
      </c>
      <c r="X76" s="54" t="s">
        <v>26</v>
      </c>
      <c r="Y76" s="55" t="s">
        <v>26</v>
      </c>
      <c r="Z76" s="55" t="s">
        <v>26</v>
      </c>
      <c r="AA76" s="56" t="s">
        <v>26</v>
      </c>
      <c r="AB76" s="54" t="s">
        <v>26</v>
      </c>
      <c r="AC76" s="55" t="s">
        <v>26</v>
      </c>
      <c r="AD76" s="55" t="s">
        <v>26</v>
      </c>
      <c r="AE76" s="56" t="s">
        <v>26</v>
      </c>
      <c r="AF76" s="54" t="s">
        <v>26</v>
      </c>
      <c r="AG76" s="55" t="s">
        <v>26</v>
      </c>
      <c r="AH76" s="55" t="s">
        <v>26</v>
      </c>
      <c r="AI76" s="56" t="s">
        <v>26</v>
      </c>
      <c r="AJ76" s="24" t="s">
        <v>24</v>
      </c>
      <c r="AK76" s="55" t="s">
        <v>26</v>
      </c>
      <c r="AL76" s="55" t="s">
        <v>26</v>
      </c>
      <c r="AM76" s="55" t="s">
        <v>26</v>
      </c>
      <c r="AN76" s="54" t="s">
        <v>26</v>
      </c>
      <c r="AO76" s="10" t="s">
        <v>28</v>
      </c>
      <c r="AP76" s="10" t="s">
        <v>28</v>
      </c>
      <c r="AQ76" s="22" t="s">
        <v>126</v>
      </c>
      <c r="AR76" s="12"/>
      <c r="AS76" s="18"/>
      <c r="AT76" s="18"/>
      <c r="AU76" s="19"/>
      <c r="AV76" s="35"/>
      <c r="AW76" s="8"/>
      <c r="AX76" s="8"/>
      <c r="AY76" s="26"/>
      <c r="AZ76" s="12"/>
      <c r="BA76" s="8"/>
      <c r="BB76" s="8"/>
      <c r="BC76" s="26"/>
      <c r="BD76" s="12"/>
      <c r="BE76" s="8"/>
      <c r="BF76" s="8"/>
      <c r="BG76" s="26"/>
      <c r="BH76" s="12"/>
      <c r="BI76" s="8"/>
      <c r="BJ76" s="8"/>
      <c r="BK76" s="7"/>
      <c r="BL76" s="12"/>
      <c r="BM76" s="8"/>
      <c r="BN76" s="8"/>
      <c r="BO76" s="7"/>
      <c r="BP76" s="12"/>
      <c r="BQ76" s="8"/>
      <c r="BR76" s="8"/>
      <c r="BS76" s="7"/>
      <c r="BT76" s="12"/>
      <c r="BU76" s="8"/>
      <c r="BV76" s="8"/>
      <c r="BW76" s="7"/>
      <c r="BX76" s="12"/>
      <c r="BY76" s="8"/>
      <c r="BZ76" s="8"/>
      <c r="CA76" s="7"/>
      <c r="CB76" s="12"/>
      <c r="CC76" s="8"/>
      <c r="CD76" s="8"/>
      <c r="CE76" s="7"/>
      <c r="CF76" s="112"/>
      <c r="CG76" s="113"/>
      <c r="CH76" s="113"/>
      <c r="CI76" s="114"/>
      <c r="CJ76" s="112"/>
      <c r="CK76" s="113"/>
      <c r="CL76" s="113"/>
      <c r="CM76" s="114"/>
    </row>
    <row r="77" spans="2:91" x14ac:dyDescent="0.35">
      <c r="B77" s="95" t="str">
        <f t="shared" si="18"/>
        <v>36526,4902777778 36526,7083333333</v>
      </c>
      <c r="C77" s="342">
        <f t="shared" si="19"/>
        <v>36526.490277777775</v>
      </c>
      <c r="D77" s="328">
        <f t="shared" si="20"/>
        <v>36526.708333333336</v>
      </c>
      <c r="E77" s="160">
        <v>36526.490277777775</v>
      </c>
      <c r="F77" s="159">
        <v>36526.708333333336</v>
      </c>
      <c r="G77" s="74">
        <v>1.0416666666666666E-2</v>
      </c>
      <c r="H77" s="502" t="s">
        <v>42</v>
      </c>
      <c r="I77" s="503"/>
      <c r="J77" s="504"/>
      <c r="K77" s="7"/>
      <c r="L77" s="20"/>
      <c r="M77" s="18"/>
      <c r="N77" s="18"/>
      <c r="O77" s="19"/>
      <c r="P77" s="20"/>
      <c r="Q77" s="18"/>
      <c r="R77" s="18"/>
      <c r="S77" s="19"/>
      <c r="T77" s="12"/>
      <c r="U77" s="8"/>
      <c r="V77" s="11" t="s">
        <v>125</v>
      </c>
      <c r="W77" s="61" t="s">
        <v>26</v>
      </c>
      <c r="X77" s="54" t="s">
        <v>26</v>
      </c>
      <c r="Y77" s="55" t="s">
        <v>26</v>
      </c>
      <c r="Z77" s="55" t="s">
        <v>26</v>
      </c>
      <c r="AA77" s="56" t="s">
        <v>26</v>
      </c>
      <c r="AB77" s="54" t="s">
        <v>26</v>
      </c>
      <c r="AC77" s="55" t="s">
        <v>26</v>
      </c>
      <c r="AD77" s="55" t="s">
        <v>26</v>
      </c>
      <c r="AE77" s="56" t="s">
        <v>26</v>
      </c>
      <c r="AF77" s="54" t="s">
        <v>26</v>
      </c>
      <c r="AG77" s="55" t="s">
        <v>26</v>
      </c>
      <c r="AH77" s="55" t="s">
        <v>26</v>
      </c>
      <c r="AI77" s="56" t="s">
        <v>26</v>
      </c>
      <c r="AJ77" s="24" t="s">
        <v>24</v>
      </c>
      <c r="AK77" s="55" t="s">
        <v>26</v>
      </c>
      <c r="AL77" s="55" t="s">
        <v>26</v>
      </c>
      <c r="AM77" s="55" t="s">
        <v>26</v>
      </c>
      <c r="AN77" s="54" t="s">
        <v>26</v>
      </c>
      <c r="AO77" s="55" t="s">
        <v>26</v>
      </c>
      <c r="AP77" s="10" t="s">
        <v>28</v>
      </c>
      <c r="AQ77" s="28" t="s">
        <v>28</v>
      </c>
      <c r="AR77" s="11" t="s">
        <v>126</v>
      </c>
      <c r="AS77" s="18"/>
      <c r="AT77" s="18"/>
      <c r="AU77" s="19"/>
      <c r="AV77" s="35"/>
      <c r="AW77" s="8"/>
      <c r="AX77" s="8"/>
      <c r="AY77" s="26"/>
      <c r="AZ77" s="12"/>
      <c r="BA77" s="8"/>
      <c r="BB77" s="8"/>
      <c r="BC77" s="26"/>
      <c r="BD77" s="12"/>
      <c r="BE77" s="8"/>
      <c r="BF77" s="8"/>
      <c r="BG77" s="26"/>
      <c r="BH77" s="12"/>
      <c r="BI77" s="8"/>
      <c r="BJ77" s="8"/>
      <c r="BK77" s="7"/>
      <c r="BL77" s="12"/>
      <c r="BM77" s="8"/>
      <c r="BN77" s="8"/>
      <c r="BO77" s="7"/>
      <c r="BP77" s="12"/>
      <c r="BQ77" s="8"/>
      <c r="BR77" s="8"/>
      <c r="BS77" s="7"/>
      <c r="BT77" s="12"/>
      <c r="BU77" s="8"/>
      <c r="BV77" s="8"/>
      <c r="BW77" s="7"/>
      <c r="BX77" s="12"/>
      <c r="BY77" s="8"/>
      <c r="BZ77" s="8"/>
      <c r="CA77" s="7"/>
      <c r="CB77" s="12"/>
      <c r="CC77" s="8"/>
      <c r="CD77" s="8"/>
      <c r="CE77" s="7"/>
      <c r="CF77" s="112"/>
      <c r="CG77" s="113"/>
      <c r="CH77" s="113"/>
      <c r="CI77" s="114"/>
      <c r="CJ77" s="112"/>
      <c r="CK77" s="113"/>
      <c r="CL77" s="113"/>
      <c r="CM77" s="114"/>
    </row>
    <row r="78" spans="2:91" x14ac:dyDescent="0.35">
      <c r="B78" s="95" t="str">
        <f t="shared" si="18"/>
        <v>36526,4902777778 36526,71875</v>
      </c>
      <c r="C78" s="342">
        <f t="shared" si="19"/>
        <v>36526.490277777775</v>
      </c>
      <c r="D78" s="328">
        <f t="shared" si="20"/>
        <v>36526.71875</v>
      </c>
      <c r="E78" s="160">
        <v>36526.490277777775</v>
      </c>
      <c r="F78" s="159">
        <v>36526.71875</v>
      </c>
      <c r="G78" s="74">
        <v>1.0416666666666666E-2</v>
      </c>
      <c r="H78" s="502" t="s">
        <v>43</v>
      </c>
      <c r="I78" s="503"/>
      <c r="J78" s="504"/>
      <c r="K78" s="7"/>
      <c r="L78" s="20"/>
      <c r="M78" s="18"/>
      <c r="N78" s="18"/>
      <c r="O78" s="19"/>
      <c r="P78" s="20"/>
      <c r="Q78" s="18"/>
      <c r="R78" s="18"/>
      <c r="S78" s="19"/>
      <c r="T78" s="12"/>
      <c r="U78" s="8"/>
      <c r="V78" s="11" t="s">
        <v>125</v>
      </c>
      <c r="W78" s="61" t="s">
        <v>26</v>
      </c>
      <c r="X78" s="54" t="s">
        <v>26</v>
      </c>
      <c r="Y78" s="55" t="s">
        <v>26</v>
      </c>
      <c r="Z78" s="55" t="s">
        <v>26</v>
      </c>
      <c r="AA78" s="56" t="s">
        <v>26</v>
      </c>
      <c r="AB78" s="54" t="s">
        <v>26</v>
      </c>
      <c r="AC78" s="55" t="s">
        <v>26</v>
      </c>
      <c r="AD78" s="55" t="s">
        <v>26</v>
      </c>
      <c r="AE78" s="56" t="s">
        <v>26</v>
      </c>
      <c r="AF78" s="54" t="s">
        <v>26</v>
      </c>
      <c r="AG78" s="55" t="s">
        <v>26</v>
      </c>
      <c r="AH78" s="55" t="s">
        <v>26</v>
      </c>
      <c r="AI78" s="56" t="s">
        <v>26</v>
      </c>
      <c r="AJ78" s="24" t="s">
        <v>24</v>
      </c>
      <c r="AK78" s="55" t="s">
        <v>26</v>
      </c>
      <c r="AL78" s="55" t="s">
        <v>26</v>
      </c>
      <c r="AM78" s="55" t="s">
        <v>26</v>
      </c>
      <c r="AN78" s="54" t="s">
        <v>26</v>
      </c>
      <c r="AO78" s="55" t="s">
        <v>26</v>
      </c>
      <c r="AP78" s="55" t="s">
        <v>26</v>
      </c>
      <c r="AQ78" s="17" t="s">
        <v>28</v>
      </c>
      <c r="AR78" s="9" t="s">
        <v>28</v>
      </c>
      <c r="AS78" s="11" t="s">
        <v>126</v>
      </c>
      <c r="AT78" s="18"/>
      <c r="AU78" s="19"/>
      <c r="AV78" s="35"/>
      <c r="AW78" s="8"/>
      <c r="AX78" s="8"/>
      <c r="AY78" s="26"/>
      <c r="AZ78" s="12"/>
      <c r="BA78" s="8"/>
      <c r="BB78" s="8"/>
      <c r="BC78" s="26"/>
      <c r="BD78" s="12"/>
      <c r="BE78" s="8"/>
      <c r="BF78" s="8"/>
      <c r="BG78" s="26"/>
      <c r="BH78" s="12"/>
      <c r="BI78" s="8"/>
      <c r="BJ78" s="8"/>
      <c r="BK78" s="7"/>
      <c r="BL78" s="12"/>
      <c r="BM78" s="8"/>
      <c r="BN78" s="8"/>
      <c r="BO78" s="7"/>
      <c r="BP78" s="12"/>
      <c r="BQ78" s="8"/>
      <c r="BR78" s="8"/>
      <c r="BS78" s="7"/>
      <c r="BT78" s="12"/>
      <c r="BU78" s="8"/>
      <c r="BV78" s="8"/>
      <c r="BW78" s="7"/>
      <c r="BX78" s="12"/>
      <c r="BY78" s="8"/>
      <c r="BZ78" s="8"/>
      <c r="CA78" s="7"/>
      <c r="CB78" s="12"/>
      <c r="CC78" s="8"/>
      <c r="CD78" s="8"/>
      <c r="CE78" s="7"/>
      <c r="CF78" s="112"/>
      <c r="CG78" s="113"/>
      <c r="CH78" s="113"/>
      <c r="CI78" s="114"/>
      <c r="CJ78" s="112"/>
      <c r="CK78" s="113"/>
      <c r="CL78" s="113"/>
      <c r="CM78" s="114"/>
    </row>
    <row r="79" spans="2:91" x14ac:dyDescent="0.35">
      <c r="B79" s="95" t="str">
        <f t="shared" si="18"/>
        <v>36526,4902777778 36526,7291666667</v>
      </c>
      <c r="C79" s="342">
        <f t="shared" si="19"/>
        <v>36526.490277777775</v>
      </c>
      <c r="D79" s="328">
        <f t="shared" si="20"/>
        <v>36526.729166666664</v>
      </c>
      <c r="E79" s="160">
        <v>36526.490277777775</v>
      </c>
      <c r="F79" s="159">
        <v>36526.729166666664</v>
      </c>
      <c r="G79" s="74">
        <v>1.0416666666666666E-2</v>
      </c>
      <c r="H79" s="502" t="s">
        <v>44</v>
      </c>
      <c r="I79" s="503"/>
      <c r="J79" s="504"/>
      <c r="K79" s="7"/>
      <c r="L79" s="20"/>
      <c r="M79" s="18"/>
      <c r="N79" s="18"/>
      <c r="O79" s="19"/>
      <c r="P79" s="20"/>
      <c r="Q79" s="18"/>
      <c r="R79" s="18"/>
      <c r="S79" s="19"/>
      <c r="T79" s="12"/>
      <c r="U79" s="8"/>
      <c r="V79" s="11" t="s">
        <v>125</v>
      </c>
      <c r="W79" s="61" t="s">
        <v>26</v>
      </c>
      <c r="X79" s="54" t="s">
        <v>26</v>
      </c>
      <c r="Y79" s="55" t="s">
        <v>26</v>
      </c>
      <c r="Z79" s="55" t="s">
        <v>26</v>
      </c>
      <c r="AA79" s="56" t="s">
        <v>26</v>
      </c>
      <c r="AB79" s="54" t="s">
        <v>26</v>
      </c>
      <c r="AC79" s="55" t="s">
        <v>26</v>
      </c>
      <c r="AD79" s="55" t="s">
        <v>26</v>
      </c>
      <c r="AE79" s="56" t="s">
        <v>26</v>
      </c>
      <c r="AF79" s="54" t="s">
        <v>26</v>
      </c>
      <c r="AG79" s="55" t="s">
        <v>26</v>
      </c>
      <c r="AH79" s="55" t="s">
        <v>26</v>
      </c>
      <c r="AI79" s="56" t="s">
        <v>26</v>
      </c>
      <c r="AJ79" s="24" t="s">
        <v>24</v>
      </c>
      <c r="AK79" s="55" t="s">
        <v>26</v>
      </c>
      <c r="AL79" s="55" t="s">
        <v>26</v>
      </c>
      <c r="AM79" s="55" t="s">
        <v>26</v>
      </c>
      <c r="AN79" s="54" t="s">
        <v>26</v>
      </c>
      <c r="AO79" s="55" t="s">
        <v>26</v>
      </c>
      <c r="AP79" s="55" t="s">
        <v>26</v>
      </c>
      <c r="AQ79" s="55" t="s">
        <v>26</v>
      </c>
      <c r="AR79" s="9" t="s">
        <v>28</v>
      </c>
      <c r="AS79" s="10" t="s">
        <v>28</v>
      </c>
      <c r="AT79" s="11" t="s">
        <v>126</v>
      </c>
      <c r="AU79" s="7"/>
      <c r="AV79" s="35"/>
      <c r="AW79" s="8"/>
      <c r="AX79" s="8"/>
      <c r="AY79" s="26"/>
      <c r="AZ79" s="12"/>
      <c r="BA79" s="8"/>
      <c r="BB79" s="8"/>
      <c r="BC79" s="26"/>
      <c r="BD79" s="12"/>
      <c r="BE79" s="8"/>
      <c r="BF79" s="8"/>
      <c r="BG79" s="26"/>
      <c r="BH79" s="12"/>
      <c r="BI79" s="8"/>
      <c r="BJ79" s="8"/>
      <c r="BK79" s="7"/>
      <c r="BL79" s="12"/>
      <c r="BM79" s="8"/>
      <c r="BN79" s="8"/>
      <c r="BO79" s="7"/>
      <c r="BP79" s="12"/>
      <c r="BQ79" s="8"/>
      <c r="BR79" s="8"/>
      <c r="BS79" s="7"/>
      <c r="BT79" s="12"/>
      <c r="BU79" s="8"/>
      <c r="BV79" s="8"/>
      <c r="BW79" s="7"/>
      <c r="BX79" s="12"/>
      <c r="BY79" s="8"/>
      <c r="BZ79" s="8"/>
      <c r="CA79" s="7"/>
      <c r="CB79" s="12"/>
      <c r="CC79" s="8"/>
      <c r="CD79" s="8"/>
      <c r="CE79" s="7"/>
      <c r="CF79" s="112"/>
      <c r="CG79" s="113"/>
      <c r="CH79" s="113"/>
      <c r="CI79" s="114"/>
      <c r="CJ79" s="112"/>
      <c r="CK79" s="113"/>
      <c r="CL79" s="113"/>
      <c r="CM79" s="114"/>
    </row>
    <row r="80" spans="2:91" x14ac:dyDescent="0.35">
      <c r="B80" s="95" t="str">
        <f t="shared" si="18"/>
        <v>36526,4902777778 36526,7388888889</v>
      </c>
      <c r="C80" s="342">
        <f t="shared" si="19"/>
        <v>36526.490277777775</v>
      </c>
      <c r="D80" s="328">
        <f t="shared" si="20"/>
        <v>36526.738888888889</v>
      </c>
      <c r="E80" s="160">
        <v>36526.490277777775</v>
      </c>
      <c r="F80" s="159">
        <v>36526.738888888889</v>
      </c>
      <c r="G80" s="74">
        <v>1.0416666666666666E-2</v>
      </c>
      <c r="H80" s="502" t="s">
        <v>45</v>
      </c>
      <c r="I80" s="503"/>
      <c r="J80" s="504"/>
      <c r="K80" s="7"/>
      <c r="L80" s="20"/>
      <c r="M80" s="18"/>
      <c r="N80" s="18"/>
      <c r="O80" s="19"/>
      <c r="P80" s="20"/>
      <c r="Q80" s="18"/>
      <c r="R80" s="18"/>
      <c r="S80" s="19"/>
      <c r="T80" s="12"/>
      <c r="U80" s="8"/>
      <c r="V80" s="11" t="s">
        <v>125</v>
      </c>
      <c r="W80" s="61" t="s">
        <v>26</v>
      </c>
      <c r="X80" s="54" t="s">
        <v>26</v>
      </c>
      <c r="Y80" s="55" t="s">
        <v>26</v>
      </c>
      <c r="Z80" s="55" t="s">
        <v>26</v>
      </c>
      <c r="AA80" s="56" t="s">
        <v>26</v>
      </c>
      <c r="AB80" s="54" t="s">
        <v>26</v>
      </c>
      <c r="AC80" s="55" t="s">
        <v>26</v>
      </c>
      <c r="AD80" s="55" t="s">
        <v>26</v>
      </c>
      <c r="AE80" s="56" t="s">
        <v>26</v>
      </c>
      <c r="AF80" s="54" t="s">
        <v>26</v>
      </c>
      <c r="AG80" s="55" t="s">
        <v>26</v>
      </c>
      <c r="AH80" s="55" t="s">
        <v>26</v>
      </c>
      <c r="AI80" s="56" t="s">
        <v>26</v>
      </c>
      <c r="AJ80" s="24" t="s">
        <v>24</v>
      </c>
      <c r="AK80" s="55" t="s">
        <v>26</v>
      </c>
      <c r="AL80" s="55" t="s">
        <v>26</v>
      </c>
      <c r="AM80" s="55" t="s">
        <v>26</v>
      </c>
      <c r="AN80" s="54" t="s">
        <v>26</v>
      </c>
      <c r="AO80" s="55" t="s">
        <v>26</v>
      </c>
      <c r="AP80" s="55" t="s">
        <v>26</v>
      </c>
      <c r="AQ80" s="55" t="s">
        <v>26</v>
      </c>
      <c r="AR80" s="54" t="s">
        <v>26</v>
      </c>
      <c r="AS80" s="10" t="s">
        <v>28</v>
      </c>
      <c r="AT80" s="10" t="s">
        <v>28</v>
      </c>
      <c r="AU80" s="22" t="s">
        <v>126</v>
      </c>
      <c r="AV80" s="35"/>
      <c r="AW80" s="8"/>
      <c r="AX80" s="8"/>
      <c r="AY80" s="26"/>
      <c r="AZ80" s="12"/>
      <c r="BA80" s="8"/>
      <c r="BB80" s="8"/>
      <c r="BC80" s="26"/>
      <c r="BD80" s="12"/>
      <c r="BE80" s="8"/>
      <c r="BF80" s="8"/>
      <c r="BG80" s="26"/>
      <c r="BH80" s="12"/>
      <c r="BI80" s="8"/>
      <c r="BJ80" s="8"/>
      <c r="BK80" s="7"/>
      <c r="BL80" s="12"/>
      <c r="BM80" s="8"/>
      <c r="BN80" s="8"/>
      <c r="BO80" s="7"/>
      <c r="BP80" s="12"/>
      <c r="BQ80" s="8"/>
      <c r="BR80" s="8"/>
      <c r="BS80" s="7"/>
      <c r="BT80" s="12"/>
      <c r="BU80" s="8"/>
      <c r="BV80" s="8"/>
      <c r="BW80" s="7"/>
      <c r="BX80" s="12"/>
      <c r="BY80" s="8"/>
      <c r="BZ80" s="8"/>
      <c r="CA80" s="7"/>
      <c r="CB80" s="12"/>
      <c r="CC80" s="8"/>
      <c r="CD80" s="8"/>
      <c r="CE80" s="7"/>
      <c r="CF80" s="112"/>
      <c r="CG80" s="113"/>
      <c r="CH80" s="113"/>
      <c r="CI80" s="114"/>
      <c r="CJ80" s="112"/>
      <c r="CK80" s="113"/>
      <c r="CL80" s="113"/>
      <c r="CM80" s="114"/>
    </row>
    <row r="81" spans="2:91" x14ac:dyDescent="0.35">
      <c r="B81" s="95" t="str">
        <f t="shared" si="18"/>
        <v>36526,4902777778 36526,75</v>
      </c>
      <c r="C81" s="342">
        <f t="shared" si="19"/>
        <v>36526.490277777775</v>
      </c>
      <c r="D81" s="328">
        <f t="shared" si="20"/>
        <v>36526.75</v>
      </c>
      <c r="E81" s="160">
        <v>36526.490277777775</v>
      </c>
      <c r="F81" s="159">
        <v>36526.75</v>
      </c>
      <c r="G81" s="74">
        <v>1.0416666666666666E-2</v>
      </c>
      <c r="H81" s="502" t="s">
        <v>46</v>
      </c>
      <c r="I81" s="503"/>
      <c r="J81" s="504"/>
      <c r="K81" s="7"/>
      <c r="L81" s="20"/>
      <c r="M81" s="18"/>
      <c r="N81" s="18"/>
      <c r="O81" s="19"/>
      <c r="P81" s="20"/>
      <c r="Q81" s="18"/>
      <c r="R81" s="18"/>
      <c r="S81" s="19"/>
      <c r="T81" s="12"/>
      <c r="U81" s="8"/>
      <c r="V81" s="11" t="s">
        <v>125</v>
      </c>
      <c r="W81" s="61" t="s">
        <v>26</v>
      </c>
      <c r="X81" s="54" t="s">
        <v>26</v>
      </c>
      <c r="Y81" s="55" t="s">
        <v>26</v>
      </c>
      <c r="Z81" s="55" t="s">
        <v>26</v>
      </c>
      <c r="AA81" s="56" t="s">
        <v>26</v>
      </c>
      <c r="AB81" s="54" t="s">
        <v>26</v>
      </c>
      <c r="AC81" s="55" t="s">
        <v>26</v>
      </c>
      <c r="AD81" s="55" t="s">
        <v>26</v>
      </c>
      <c r="AE81" s="56" t="s">
        <v>26</v>
      </c>
      <c r="AF81" s="54" t="s">
        <v>26</v>
      </c>
      <c r="AG81" s="55" t="s">
        <v>26</v>
      </c>
      <c r="AH81" s="55" t="s">
        <v>26</v>
      </c>
      <c r="AI81" s="56" t="s">
        <v>26</v>
      </c>
      <c r="AJ81" s="24" t="s">
        <v>24</v>
      </c>
      <c r="AK81" s="55" t="s">
        <v>26</v>
      </c>
      <c r="AL81" s="55" t="s">
        <v>26</v>
      </c>
      <c r="AM81" s="56" t="s">
        <v>26</v>
      </c>
      <c r="AN81" s="54" t="s">
        <v>26</v>
      </c>
      <c r="AO81" s="55" t="s">
        <v>26</v>
      </c>
      <c r="AP81" s="55" t="s">
        <v>26</v>
      </c>
      <c r="AQ81" s="56" t="s">
        <v>26</v>
      </c>
      <c r="AR81" s="54" t="s">
        <v>26</v>
      </c>
      <c r="AS81" s="55" t="s">
        <v>26</v>
      </c>
      <c r="AT81" s="10" t="s">
        <v>28</v>
      </c>
      <c r="AU81" s="28" t="s">
        <v>28</v>
      </c>
      <c r="AV81" s="11" t="s">
        <v>126</v>
      </c>
      <c r="AW81" s="8"/>
      <c r="AX81" s="8"/>
      <c r="AY81" s="26"/>
      <c r="AZ81" s="12"/>
      <c r="BA81" s="8"/>
      <c r="BB81" s="8"/>
      <c r="BC81" s="26"/>
      <c r="BD81" s="12"/>
      <c r="BE81" s="8"/>
      <c r="BF81" s="8"/>
      <c r="BG81" s="26"/>
      <c r="BH81" s="12"/>
      <c r="BI81" s="8"/>
      <c r="BJ81" s="8"/>
      <c r="BK81" s="7"/>
      <c r="BL81" s="12"/>
      <c r="BM81" s="8"/>
      <c r="BN81" s="8"/>
      <c r="BO81" s="7"/>
      <c r="BP81" s="12"/>
      <c r="BQ81" s="8"/>
      <c r="BR81" s="8"/>
      <c r="BS81" s="7"/>
      <c r="BT81" s="12"/>
      <c r="BU81" s="8"/>
      <c r="BV81" s="8"/>
      <c r="BW81" s="7"/>
      <c r="BX81" s="12"/>
      <c r="BY81" s="8"/>
      <c r="BZ81" s="8"/>
      <c r="CA81" s="7"/>
      <c r="CB81" s="12"/>
      <c r="CC81" s="8"/>
      <c r="CD81" s="8"/>
      <c r="CE81" s="7"/>
      <c r="CF81" s="112"/>
      <c r="CG81" s="113"/>
      <c r="CH81" s="113"/>
      <c r="CI81" s="114"/>
      <c r="CJ81" s="112"/>
      <c r="CK81" s="113"/>
      <c r="CL81" s="113"/>
      <c r="CM81" s="114"/>
    </row>
    <row r="82" spans="2:91" x14ac:dyDescent="0.35">
      <c r="B82" s="95" t="str">
        <f t="shared" si="18"/>
        <v>36526,4902777778 36526,7604166667</v>
      </c>
      <c r="C82" s="342">
        <f t="shared" si="19"/>
        <v>36526.490277777775</v>
      </c>
      <c r="D82" s="328">
        <f t="shared" si="20"/>
        <v>36526.760416666664</v>
      </c>
      <c r="E82" s="160">
        <v>36526.490277777775</v>
      </c>
      <c r="F82" s="159">
        <v>36526.760416666664</v>
      </c>
      <c r="G82" s="75">
        <v>3.125E-2</v>
      </c>
      <c r="H82" s="502" t="s">
        <v>37</v>
      </c>
      <c r="I82" s="503"/>
      <c r="J82" s="504"/>
      <c r="K82" s="7"/>
      <c r="L82" s="20"/>
      <c r="M82" s="18"/>
      <c r="N82" s="18"/>
      <c r="O82" s="19"/>
      <c r="P82" s="20"/>
      <c r="Q82" s="18"/>
      <c r="R82" s="18"/>
      <c r="S82" s="19"/>
      <c r="T82" s="12"/>
      <c r="U82" s="8"/>
      <c r="V82" s="11" t="s">
        <v>125</v>
      </c>
      <c r="W82" s="61" t="s">
        <v>26</v>
      </c>
      <c r="X82" s="54" t="s">
        <v>26</v>
      </c>
      <c r="Y82" s="55" t="s">
        <v>26</v>
      </c>
      <c r="Z82" s="55" t="s">
        <v>26</v>
      </c>
      <c r="AA82" s="56" t="s">
        <v>26</v>
      </c>
      <c r="AB82" s="54" t="s">
        <v>26</v>
      </c>
      <c r="AC82" s="55" t="s">
        <v>26</v>
      </c>
      <c r="AD82" s="55" t="s">
        <v>26</v>
      </c>
      <c r="AE82" s="56" t="s">
        <v>26</v>
      </c>
      <c r="AF82" s="5" t="s">
        <v>25</v>
      </c>
      <c r="AG82" s="6" t="s">
        <v>25</v>
      </c>
      <c r="AH82" s="6" t="s">
        <v>25</v>
      </c>
      <c r="AI82" s="56" t="s">
        <v>26</v>
      </c>
      <c r="AJ82" s="55" t="s">
        <v>26</v>
      </c>
      <c r="AK82" s="55" t="s">
        <v>26</v>
      </c>
      <c r="AL82" s="55" t="s">
        <v>26</v>
      </c>
      <c r="AM82" s="56" t="s">
        <v>26</v>
      </c>
      <c r="AN82" s="54" t="s">
        <v>26</v>
      </c>
      <c r="AO82" s="55" t="s">
        <v>26</v>
      </c>
      <c r="AP82" s="55" t="s">
        <v>26</v>
      </c>
      <c r="AQ82" s="56" t="s">
        <v>26</v>
      </c>
      <c r="AR82" s="54" t="s">
        <v>26</v>
      </c>
      <c r="AS82" s="55" t="s">
        <v>26</v>
      </c>
      <c r="AT82" s="55" t="s">
        <v>26</v>
      </c>
      <c r="AU82" s="17" t="s">
        <v>28</v>
      </c>
      <c r="AV82" s="9" t="s">
        <v>28</v>
      </c>
      <c r="AW82" s="11" t="s">
        <v>126</v>
      </c>
      <c r="AX82" s="8"/>
      <c r="AY82" s="26"/>
      <c r="AZ82" s="12"/>
      <c r="BA82" s="8"/>
      <c r="BB82" s="8"/>
      <c r="BC82" s="26"/>
      <c r="BD82" s="12"/>
      <c r="BE82" s="8"/>
      <c r="BF82" s="8"/>
      <c r="BG82" s="26"/>
      <c r="BH82" s="12"/>
      <c r="BI82" s="8"/>
      <c r="BJ82" s="8"/>
      <c r="BK82" s="7"/>
      <c r="BL82" s="12"/>
      <c r="BM82" s="8"/>
      <c r="BN82" s="8"/>
      <c r="BO82" s="7"/>
      <c r="BP82" s="12"/>
      <c r="BQ82" s="8"/>
      <c r="BR82" s="8"/>
      <c r="BS82" s="7"/>
      <c r="BT82" s="12"/>
      <c r="BU82" s="8"/>
      <c r="BV82" s="8"/>
      <c r="BW82" s="7"/>
      <c r="BX82" s="12"/>
      <c r="BY82" s="8"/>
      <c r="BZ82" s="8"/>
      <c r="CA82" s="7"/>
      <c r="CB82" s="12"/>
      <c r="CC82" s="8"/>
      <c r="CD82" s="8"/>
      <c r="CE82" s="7"/>
      <c r="CF82" s="112"/>
      <c r="CG82" s="113"/>
      <c r="CH82" s="113"/>
      <c r="CI82" s="114"/>
      <c r="CJ82" s="112"/>
      <c r="CK82" s="113"/>
      <c r="CL82" s="113"/>
      <c r="CM82" s="114"/>
    </row>
    <row r="83" spans="2:91" x14ac:dyDescent="0.35">
      <c r="B83" s="95" t="str">
        <f t="shared" si="18"/>
        <v>36526,4902777778 36526,7708333333</v>
      </c>
      <c r="C83" s="342">
        <f t="shared" si="19"/>
        <v>36526.490277777775</v>
      </c>
      <c r="D83" s="328">
        <f t="shared" si="20"/>
        <v>36526.770833333336</v>
      </c>
      <c r="E83" s="160">
        <v>36526.490277777775</v>
      </c>
      <c r="F83" s="159">
        <v>36526.770833333336</v>
      </c>
      <c r="G83" s="75">
        <v>3.125E-2</v>
      </c>
      <c r="H83" s="502" t="s">
        <v>33</v>
      </c>
      <c r="I83" s="503"/>
      <c r="J83" s="504"/>
      <c r="K83" s="7"/>
      <c r="L83" s="20"/>
      <c r="M83" s="18"/>
      <c r="N83" s="18"/>
      <c r="O83" s="19"/>
      <c r="P83" s="20"/>
      <c r="Q83" s="18"/>
      <c r="R83" s="18"/>
      <c r="S83" s="19"/>
      <c r="T83" s="12"/>
      <c r="U83" s="8"/>
      <c r="V83" s="11" t="s">
        <v>125</v>
      </c>
      <c r="W83" s="61" t="s">
        <v>26</v>
      </c>
      <c r="X83" s="54" t="s">
        <v>26</v>
      </c>
      <c r="Y83" s="55" t="s">
        <v>26</v>
      </c>
      <c r="Z83" s="55" t="s">
        <v>26</v>
      </c>
      <c r="AA83" s="56" t="s">
        <v>26</v>
      </c>
      <c r="AB83" s="54" t="s">
        <v>26</v>
      </c>
      <c r="AC83" s="55" t="s">
        <v>26</v>
      </c>
      <c r="AD83" s="55" t="s">
        <v>26</v>
      </c>
      <c r="AE83" s="56" t="s">
        <v>26</v>
      </c>
      <c r="AF83" s="5" t="s">
        <v>25</v>
      </c>
      <c r="AG83" s="6" t="s">
        <v>25</v>
      </c>
      <c r="AH83" s="6" t="s">
        <v>25</v>
      </c>
      <c r="AI83" s="56" t="s">
        <v>26</v>
      </c>
      <c r="AJ83" s="55" t="s">
        <v>26</v>
      </c>
      <c r="AK83" s="55" t="s">
        <v>26</v>
      </c>
      <c r="AL83" s="55" t="s">
        <v>26</v>
      </c>
      <c r="AM83" s="56" t="s">
        <v>26</v>
      </c>
      <c r="AN83" s="54" t="s">
        <v>26</v>
      </c>
      <c r="AO83" s="55" t="s">
        <v>26</v>
      </c>
      <c r="AP83" s="55" t="s">
        <v>26</v>
      </c>
      <c r="AQ83" s="56" t="s">
        <v>26</v>
      </c>
      <c r="AR83" s="54" t="s">
        <v>26</v>
      </c>
      <c r="AS83" s="55" t="s">
        <v>26</v>
      </c>
      <c r="AT83" s="55" t="s">
        <v>26</v>
      </c>
      <c r="AU83" s="56" t="s">
        <v>26</v>
      </c>
      <c r="AV83" s="9" t="s">
        <v>28</v>
      </c>
      <c r="AW83" s="10" t="s">
        <v>28</v>
      </c>
      <c r="AX83" s="11" t="s">
        <v>126</v>
      </c>
      <c r="AY83" s="7"/>
      <c r="AZ83" s="20"/>
      <c r="BA83" s="18"/>
      <c r="BB83" s="8"/>
      <c r="BC83" s="26"/>
      <c r="BD83" s="20"/>
      <c r="BE83" s="18"/>
      <c r="BF83" s="8"/>
      <c r="BG83" s="26"/>
      <c r="BH83" s="20"/>
      <c r="BI83" s="18"/>
      <c r="BJ83" s="8"/>
      <c r="BK83" s="7"/>
      <c r="BL83" s="12"/>
      <c r="BM83" s="8"/>
      <c r="BN83" s="8"/>
      <c r="BO83" s="7"/>
      <c r="BP83" s="12"/>
      <c r="BQ83" s="8"/>
      <c r="BR83" s="8"/>
      <c r="BS83" s="7"/>
      <c r="BT83" s="12"/>
      <c r="BU83" s="8"/>
      <c r="BV83" s="8"/>
      <c r="BW83" s="7"/>
      <c r="BX83" s="12"/>
      <c r="BY83" s="8"/>
      <c r="BZ83" s="8"/>
      <c r="CA83" s="7"/>
      <c r="CB83" s="12"/>
      <c r="CC83" s="8"/>
      <c r="CD83" s="8"/>
      <c r="CE83" s="7"/>
      <c r="CF83" s="112"/>
      <c r="CG83" s="113"/>
      <c r="CH83" s="113"/>
      <c r="CI83" s="114"/>
      <c r="CJ83" s="112"/>
      <c r="CK83" s="113"/>
      <c r="CL83" s="113"/>
      <c r="CM83" s="114"/>
    </row>
    <row r="84" spans="2:91" x14ac:dyDescent="0.35">
      <c r="B84" s="95" t="str">
        <f t="shared" si="18"/>
        <v>36526,4902777778 36526,78125</v>
      </c>
      <c r="C84" s="342">
        <f t="shared" si="19"/>
        <v>36526.490277777775</v>
      </c>
      <c r="D84" s="328">
        <f t="shared" si="20"/>
        <v>36526.78125</v>
      </c>
      <c r="E84" s="160">
        <v>36526.490277777775</v>
      </c>
      <c r="F84" s="159">
        <v>36526.78125</v>
      </c>
      <c r="G84" s="75">
        <v>3.125E-2</v>
      </c>
      <c r="H84" s="502" t="s">
        <v>47</v>
      </c>
      <c r="I84" s="503"/>
      <c r="J84" s="504"/>
      <c r="K84" s="7"/>
      <c r="L84" s="20"/>
      <c r="M84" s="18"/>
      <c r="N84" s="18"/>
      <c r="O84" s="19"/>
      <c r="P84" s="20"/>
      <c r="Q84" s="18"/>
      <c r="R84" s="18"/>
      <c r="S84" s="19"/>
      <c r="T84" s="12"/>
      <c r="U84" s="8"/>
      <c r="V84" s="11" t="s">
        <v>125</v>
      </c>
      <c r="W84" s="61" t="s">
        <v>26</v>
      </c>
      <c r="X84" s="54" t="s">
        <v>26</v>
      </c>
      <c r="Y84" s="55" t="s">
        <v>26</v>
      </c>
      <c r="Z84" s="55" t="s">
        <v>26</v>
      </c>
      <c r="AA84" s="56" t="s">
        <v>26</v>
      </c>
      <c r="AB84" s="54" t="s">
        <v>26</v>
      </c>
      <c r="AC84" s="55" t="s">
        <v>26</v>
      </c>
      <c r="AD84" s="55" t="s">
        <v>26</v>
      </c>
      <c r="AE84" s="56" t="s">
        <v>26</v>
      </c>
      <c r="AF84" s="5" t="s">
        <v>25</v>
      </c>
      <c r="AG84" s="6" t="s">
        <v>25</v>
      </c>
      <c r="AH84" s="6" t="s">
        <v>25</v>
      </c>
      <c r="AI84" s="56" t="s">
        <v>26</v>
      </c>
      <c r="AJ84" s="55" t="s">
        <v>26</v>
      </c>
      <c r="AK84" s="55" t="s">
        <v>26</v>
      </c>
      <c r="AL84" s="55" t="s">
        <v>26</v>
      </c>
      <c r="AM84" s="56" t="s">
        <v>26</v>
      </c>
      <c r="AN84" s="54" t="s">
        <v>26</v>
      </c>
      <c r="AO84" s="55" t="s">
        <v>26</v>
      </c>
      <c r="AP84" s="55" t="s">
        <v>26</v>
      </c>
      <c r="AQ84" s="56" t="s">
        <v>26</v>
      </c>
      <c r="AR84" s="54" t="s">
        <v>26</v>
      </c>
      <c r="AS84" s="55" t="s">
        <v>26</v>
      </c>
      <c r="AT84" s="55" t="s">
        <v>26</v>
      </c>
      <c r="AU84" s="56" t="s">
        <v>26</v>
      </c>
      <c r="AV84" s="54" t="s">
        <v>26</v>
      </c>
      <c r="AW84" s="10" t="s">
        <v>28</v>
      </c>
      <c r="AX84" s="10" t="s">
        <v>28</v>
      </c>
      <c r="AY84" s="22" t="s">
        <v>126</v>
      </c>
      <c r="AZ84" s="20"/>
      <c r="BA84" s="18"/>
      <c r="BB84" s="8"/>
      <c r="BC84" s="26"/>
      <c r="BD84" s="20"/>
      <c r="BE84" s="18"/>
      <c r="BF84" s="8"/>
      <c r="BG84" s="26"/>
      <c r="BH84" s="20"/>
      <c r="BI84" s="18"/>
      <c r="BJ84" s="8"/>
      <c r="BK84" s="7"/>
      <c r="BL84" s="12"/>
      <c r="BM84" s="8"/>
      <c r="BN84" s="8"/>
      <c r="BO84" s="7"/>
      <c r="BP84" s="12"/>
      <c r="BQ84" s="8"/>
      <c r="BR84" s="8"/>
      <c r="BS84" s="7"/>
      <c r="BT84" s="12"/>
      <c r="BU84" s="8"/>
      <c r="BV84" s="8"/>
      <c r="BW84" s="7"/>
      <c r="BX84" s="12"/>
      <c r="BY84" s="8"/>
      <c r="BZ84" s="8"/>
      <c r="CA84" s="7"/>
      <c r="CB84" s="12"/>
      <c r="CC84" s="8"/>
      <c r="CD84" s="8"/>
      <c r="CE84" s="7"/>
      <c r="CF84" s="112"/>
      <c r="CG84" s="113"/>
      <c r="CH84" s="113"/>
      <c r="CI84" s="114"/>
      <c r="CJ84" s="112"/>
      <c r="CK84" s="113"/>
      <c r="CL84" s="113"/>
      <c r="CM84" s="114"/>
    </row>
    <row r="85" spans="2:91" x14ac:dyDescent="0.35">
      <c r="B85" s="95" t="str">
        <f t="shared" si="18"/>
        <v>36526,4902777778 36526,7916666667</v>
      </c>
      <c r="C85" s="342">
        <f t="shared" si="19"/>
        <v>36526.490277777775</v>
      </c>
      <c r="D85" s="328">
        <f t="shared" si="20"/>
        <v>36526.791666666664</v>
      </c>
      <c r="E85" s="160">
        <v>36526.490277777775</v>
      </c>
      <c r="F85" s="159">
        <v>36526.791666666664</v>
      </c>
      <c r="G85" s="75">
        <v>4.1666666666666664E-2</v>
      </c>
      <c r="H85" s="502" t="s">
        <v>48</v>
      </c>
      <c r="I85" s="503"/>
      <c r="J85" s="504"/>
      <c r="K85" s="7"/>
      <c r="L85" s="20"/>
      <c r="M85" s="18"/>
      <c r="N85" s="18"/>
      <c r="O85" s="19"/>
      <c r="P85" s="20"/>
      <c r="Q85" s="18"/>
      <c r="R85" s="18"/>
      <c r="S85" s="19"/>
      <c r="T85" s="12"/>
      <c r="U85" s="8"/>
      <c r="V85" s="11" t="s">
        <v>125</v>
      </c>
      <c r="W85" s="61" t="s">
        <v>26</v>
      </c>
      <c r="X85" s="54" t="s">
        <v>26</v>
      </c>
      <c r="Y85" s="55" t="s">
        <v>26</v>
      </c>
      <c r="Z85" s="55" t="s">
        <v>26</v>
      </c>
      <c r="AA85" s="56" t="s">
        <v>26</v>
      </c>
      <c r="AB85" s="54" t="s">
        <v>26</v>
      </c>
      <c r="AC85" s="55" t="s">
        <v>26</v>
      </c>
      <c r="AD85" s="55" t="s">
        <v>26</v>
      </c>
      <c r="AE85" s="56" t="s">
        <v>26</v>
      </c>
      <c r="AF85" s="54" t="s">
        <v>26</v>
      </c>
      <c r="AG85" s="55" t="s">
        <v>26</v>
      </c>
      <c r="AH85" s="55" t="s">
        <v>26</v>
      </c>
      <c r="AI85" s="56" t="s">
        <v>26</v>
      </c>
      <c r="AJ85" s="5" t="s">
        <v>25</v>
      </c>
      <c r="AK85" s="6" t="s">
        <v>25</v>
      </c>
      <c r="AL85" s="6" t="s">
        <v>25</v>
      </c>
      <c r="AM85" s="56" t="s">
        <v>26</v>
      </c>
      <c r="AN85" s="54" t="s">
        <v>26</v>
      </c>
      <c r="AO85" s="55" t="s">
        <v>26</v>
      </c>
      <c r="AP85" s="55" t="s">
        <v>26</v>
      </c>
      <c r="AQ85" s="56" t="s">
        <v>26</v>
      </c>
      <c r="AR85" s="54" t="s">
        <v>26</v>
      </c>
      <c r="AS85" s="55" t="s">
        <v>26</v>
      </c>
      <c r="AT85" s="55" t="s">
        <v>26</v>
      </c>
      <c r="AU85" s="56" t="s">
        <v>26</v>
      </c>
      <c r="AV85" s="172" t="s">
        <v>24</v>
      </c>
      <c r="AW85" s="55" t="s">
        <v>26</v>
      </c>
      <c r="AX85" s="10" t="s">
        <v>28</v>
      </c>
      <c r="AY85" s="28" t="s">
        <v>28</v>
      </c>
      <c r="AZ85" s="11" t="s">
        <v>126</v>
      </c>
      <c r="BA85" s="8"/>
      <c r="BB85" s="8"/>
      <c r="BC85" s="26"/>
      <c r="BD85" s="20"/>
      <c r="BE85" s="18"/>
      <c r="BF85" s="8"/>
      <c r="BG85" s="26"/>
      <c r="BH85" s="20"/>
      <c r="BI85" s="18"/>
      <c r="BJ85" s="8"/>
      <c r="BK85" s="7"/>
      <c r="BL85" s="12"/>
      <c r="BM85" s="8"/>
      <c r="BN85" s="8"/>
      <c r="BO85" s="7"/>
      <c r="BP85" s="12"/>
      <c r="BQ85" s="8"/>
      <c r="BR85" s="8"/>
      <c r="BS85" s="7"/>
      <c r="BT85" s="12"/>
      <c r="BU85" s="8"/>
      <c r="BV85" s="8"/>
      <c r="BW85" s="7"/>
      <c r="BX85" s="12"/>
      <c r="BY85" s="8"/>
      <c r="BZ85" s="8"/>
      <c r="CA85" s="7"/>
      <c r="CB85" s="12"/>
      <c r="CC85" s="8"/>
      <c r="CD85" s="8"/>
      <c r="CE85" s="7"/>
      <c r="CF85" s="112"/>
      <c r="CG85" s="113"/>
      <c r="CH85" s="113"/>
      <c r="CI85" s="114"/>
      <c r="CJ85" s="112"/>
      <c r="CK85" s="113"/>
      <c r="CL85" s="113"/>
      <c r="CM85" s="114"/>
    </row>
    <row r="86" spans="2:91" x14ac:dyDescent="0.35">
      <c r="B86" s="95" t="str">
        <f t="shared" si="18"/>
        <v>36526,4902777778 36526,8020833333</v>
      </c>
      <c r="C86" s="342">
        <f t="shared" si="19"/>
        <v>36526.490277777775</v>
      </c>
      <c r="D86" s="328">
        <f t="shared" si="20"/>
        <v>36526.802083333336</v>
      </c>
      <c r="E86" s="160">
        <v>36526.490277777775</v>
      </c>
      <c r="F86" s="159">
        <v>36526.802083333336</v>
      </c>
      <c r="G86" s="75">
        <v>4.1666666666666664E-2</v>
      </c>
      <c r="H86" s="502" t="s">
        <v>49</v>
      </c>
      <c r="I86" s="503"/>
      <c r="J86" s="504"/>
      <c r="K86" s="7"/>
      <c r="L86" s="20"/>
      <c r="M86" s="18"/>
      <c r="N86" s="18"/>
      <c r="O86" s="19"/>
      <c r="P86" s="20"/>
      <c r="Q86" s="18"/>
      <c r="R86" s="18"/>
      <c r="S86" s="19"/>
      <c r="T86" s="12"/>
      <c r="U86" s="8"/>
      <c r="V86" s="11" t="s">
        <v>125</v>
      </c>
      <c r="W86" s="61" t="s">
        <v>26</v>
      </c>
      <c r="X86" s="54" t="s">
        <v>26</v>
      </c>
      <c r="Y86" s="55" t="s">
        <v>26</v>
      </c>
      <c r="Z86" s="55" t="s">
        <v>26</v>
      </c>
      <c r="AA86" s="56" t="s">
        <v>26</v>
      </c>
      <c r="AB86" s="54" t="s">
        <v>26</v>
      </c>
      <c r="AC86" s="55" t="s">
        <v>26</v>
      </c>
      <c r="AD86" s="55" t="s">
        <v>26</v>
      </c>
      <c r="AE86" s="56" t="s">
        <v>26</v>
      </c>
      <c r="AF86" s="54" t="s">
        <v>26</v>
      </c>
      <c r="AG86" s="55" t="s">
        <v>26</v>
      </c>
      <c r="AH86" s="55" t="s">
        <v>26</v>
      </c>
      <c r="AI86" s="56" t="s">
        <v>26</v>
      </c>
      <c r="AJ86" s="5" t="s">
        <v>25</v>
      </c>
      <c r="AK86" s="6" t="s">
        <v>25</v>
      </c>
      <c r="AL86" s="6" t="s">
        <v>25</v>
      </c>
      <c r="AM86" s="56" t="s">
        <v>26</v>
      </c>
      <c r="AN86" s="54" t="s">
        <v>26</v>
      </c>
      <c r="AO86" s="55" t="s">
        <v>26</v>
      </c>
      <c r="AP86" s="55" t="s">
        <v>26</v>
      </c>
      <c r="AQ86" s="56" t="s">
        <v>26</v>
      </c>
      <c r="AR86" s="54" t="s">
        <v>26</v>
      </c>
      <c r="AS86" s="55" t="s">
        <v>26</v>
      </c>
      <c r="AT86" s="55" t="s">
        <v>26</v>
      </c>
      <c r="AU86" s="56" t="s">
        <v>26</v>
      </c>
      <c r="AV86" s="172" t="s">
        <v>24</v>
      </c>
      <c r="AW86" s="55" t="s">
        <v>26</v>
      </c>
      <c r="AX86" s="55" t="s">
        <v>26</v>
      </c>
      <c r="AY86" s="17" t="s">
        <v>28</v>
      </c>
      <c r="AZ86" s="9" t="s">
        <v>28</v>
      </c>
      <c r="BA86" s="11" t="s">
        <v>126</v>
      </c>
      <c r="BB86" s="8"/>
      <c r="BC86" s="26"/>
      <c r="BD86" s="20"/>
      <c r="BE86" s="18"/>
      <c r="BF86" s="8"/>
      <c r="BG86" s="26"/>
      <c r="BH86" s="20"/>
      <c r="BI86" s="18"/>
      <c r="BJ86" s="8"/>
      <c r="BK86" s="7"/>
      <c r="BL86" s="12"/>
      <c r="BM86" s="8"/>
      <c r="BN86" s="8"/>
      <c r="BO86" s="7"/>
      <c r="BP86" s="12"/>
      <c r="BQ86" s="8"/>
      <c r="BR86" s="8"/>
      <c r="BS86" s="7"/>
      <c r="BT86" s="12"/>
      <c r="BU86" s="8"/>
      <c r="BV86" s="8"/>
      <c r="BW86" s="7"/>
      <c r="BX86" s="12"/>
      <c r="BY86" s="8"/>
      <c r="BZ86" s="8"/>
      <c r="CA86" s="7"/>
      <c r="CB86" s="12"/>
      <c r="CC86" s="8"/>
      <c r="CD86" s="8"/>
      <c r="CE86" s="7"/>
      <c r="CF86" s="112"/>
      <c r="CG86" s="113"/>
      <c r="CH86" s="113"/>
      <c r="CI86" s="114"/>
      <c r="CJ86" s="112"/>
      <c r="CK86" s="113"/>
      <c r="CL86" s="113"/>
      <c r="CM86" s="114"/>
    </row>
    <row r="87" spans="2:91" x14ac:dyDescent="0.35">
      <c r="B87" s="95" t="str">
        <f t="shared" si="18"/>
        <v>36526,4895833333 36526,8118055556</v>
      </c>
      <c r="C87" s="342">
        <f t="shared" si="19"/>
        <v>36526.489583333336</v>
      </c>
      <c r="D87" s="328">
        <f t="shared" si="20"/>
        <v>36526.811805555553</v>
      </c>
      <c r="E87" s="332">
        <v>36526.489583333336</v>
      </c>
      <c r="F87" s="333">
        <v>36526.811805555553</v>
      </c>
      <c r="G87" s="334">
        <v>4.1666666666666664E-2</v>
      </c>
      <c r="H87" s="12"/>
      <c r="I87" s="8"/>
      <c r="J87" s="8"/>
      <c r="K87" s="7"/>
      <c r="L87" s="20"/>
      <c r="M87" s="18"/>
      <c r="N87" s="18"/>
      <c r="O87" s="19"/>
      <c r="P87" s="20"/>
      <c r="Q87" s="18"/>
      <c r="R87" s="18"/>
      <c r="S87" s="19"/>
      <c r="T87" s="12"/>
      <c r="U87" s="8"/>
      <c r="V87" s="11" t="s">
        <v>125</v>
      </c>
      <c r="W87" s="61" t="s">
        <v>26</v>
      </c>
      <c r="X87" s="54" t="s">
        <v>26</v>
      </c>
      <c r="Y87" s="55" t="s">
        <v>26</v>
      </c>
      <c r="Z87" s="55" t="s">
        <v>26</v>
      </c>
      <c r="AA87" s="56" t="s">
        <v>26</v>
      </c>
      <c r="AB87" s="54" t="s">
        <v>26</v>
      </c>
      <c r="AC87" s="55" t="s">
        <v>26</v>
      </c>
      <c r="AD87" s="55" t="s">
        <v>26</v>
      </c>
      <c r="AE87" s="56" t="s">
        <v>26</v>
      </c>
      <c r="AF87" s="54" t="s">
        <v>26</v>
      </c>
      <c r="AG87" s="55" t="s">
        <v>26</v>
      </c>
      <c r="AH87" s="55" t="s">
        <v>26</v>
      </c>
      <c r="AI87" s="56" t="s">
        <v>26</v>
      </c>
      <c r="AJ87" s="5" t="s">
        <v>25</v>
      </c>
      <c r="AK87" s="6" t="s">
        <v>25</v>
      </c>
      <c r="AL87" s="6" t="s">
        <v>25</v>
      </c>
      <c r="AM87" s="56" t="s">
        <v>26</v>
      </c>
      <c r="AN87" s="54" t="s">
        <v>26</v>
      </c>
      <c r="AO87" s="55" t="s">
        <v>26</v>
      </c>
      <c r="AP87" s="55" t="s">
        <v>26</v>
      </c>
      <c r="AQ87" s="56" t="s">
        <v>26</v>
      </c>
      <c r="AR87" s="54" t="s">
        <v>26</v>
      </c>
      <c r="AS87" s="55" t="s">
        <v>26</v>
      </c>
      <c r="AT87" s="55" t="s">
        <v>26</v>
      </c>
      <c r="AU87" s="56" t="s">
        <v>26</v>
      </c>
      <c r="AV87" s="172" t="s">
        <v>24</v>
      </c>
      <c r="AW87" s="55" t="s">
        <v>26</v>
      </c>
      <c r="AX87" s="55" t="s">
        <v>26</v>
      </c>
      <c r="AY87" s="56" t="s">
        <v>26</v>
      </c>
      <c r="AZ87" s="9" t="s">
        <v>28</v>
      </c>
      <c r="BA87" s="10" t="s">
        <v>28</v>
      </c>
      <c r="BB87" s="11" t="s">
        <v>126</v>
      </c>
      <c r="BC87" s="7"/>
      <c r="BD87" s="20"/>
      <c r="BE87" s="18"/>
      <c r="BF87" s="18"/>
      <c r="BG87" s="19"/>
      <c r="BH87" s="20"/>
      <c r="BI87" s="18"/>
      <c r="BJ87" s="18"/>
      <c r="BK87" s="19"/>
      <c r="BL87" s="20"/>
      <c r="BM87" s="18"/>
      <c r="BN87" s="18"/>
      <c r="BO87" s="19"/>
      <c r="BP87" s="20"/>
      <c r="BQ87" s="18"/>
      <c r="BR87" s="18"/>
      <c r="BS87" s="19"/>
      <c r="BT87" s="20"/>
      <c r="BU87" s="18"/>
      <c r="BV87" s="18"/>
      <c r="BW87" s="19"/>
      <c r="BX87" s="20"/>
      <c r="BY87" s="18"/>
      <c r="BZ87" s="18"/>
      <c r="CA87" s="19"/>
      <c r="CB87" s="20"/>
      <c r="CC87" s="18"/>
      <c r="CD87" s="18"/>
      <c r="CE87" s="19"/>
      <c r="CF87" s="482"/>
      <c r="CG87" s="483"/>
      <c r="CH87" s="483"/>
      <c r="CI87" s="484"/>
      <c r="CJ87" s="482"/>
      <c r="CK87" s="483"/>
      <c r="CL87" s="483"/>
      <c r="CM87" s="484"/>
    </row>
    <row r="88" spans="2:91" x14ac:dyDescent="0.35">
      <c r="B88" s="95" t="str">
        <f t="shared" ref="B88" si="21">C88&amp;" "&amp;D88</f>
        <v>36526,4847222222 36526,8069444444</v>
      </c>
      <c r="C88" s="342">
        <f t="shared" ref="C88" si="22">E88</f>
        <v>36526.484722222223</v>
      </c>
      <c r="D88" s="328">
        <f t="shared" ref="D88" si="23">F88</f>
        <v>36526.806944444441</v>
      </c>
      <c r="E88" s="332">
        <v>36526.484722222223</v>
      </c>
      <c r="F88" s="333">
        <v>36526.806944444441</v>
      </c>
      <c r="G88" s="334">
        <v>4.1666666666666664E-2</v>
      </c>
      <c r="H88" s="12"/>
      <c r="I88" s="8"/>
      <c r="J88" s="8"/>
      <c r="K88" s="7"/>
      <c r="L88" s="20"/>
      <c r="M88" s="18"/>
      <c r="N88" s="18"/>
      <c r="O88" s="19"/>
      <c r="P88" s="20"/>
      <c r="Q88" s="18"/>
      <c r="R88" s="18"/>
      <c r="S88" s="19"/>
      <c r="T88" s="12"/>
      <c r="U88" s="8"/>
      <c r="V88" s="11" t="s">
        <v>125</v>
      </c>
      <c r="W88" s="61" t="s">
        <v>26</v>
      </c>
      <c r="X88" s="54" t="s">
        <v>26</v>
      </c>
      <c r="Y88" s="55" t="s">
        <v>26</v>
      </c>
      <c r="Z88" s="55" t="s">
        <v>26</v>
      </c>
      <c r="AA88" s="56" t="s">
        <v>26</v>
      </c>
      <c r="AB88" s="54" t="s">
        <v>26</v>
      </c>
      <c r="AC88" s="55" t="s">
        <v>26</v>
      </c>
      <c r="AD88" s="55" t="s">
        <v>26</v>
      </c>
      <c r="AE88" s="56" t="s">
        <v>26</v>
      </c>
      <c r="AF88" s="54" t="s">
        <v>26</v>
      </c>
      <c r="AG88" s="55" t="s">
        <v>26</v>
      </c>
      <c r="AH88" s="55" t="s">
        <v>26</v>
      </c>
      <c r="AI88" s="56" t="s">
        <v>26</v>
      </c>
      <c r="AJ88" s="5" t="s">
        <v>25</v>
      </c>
      <c r="AK88" s="6" t="s">
        <v>25</v>
      </c>
      <c r="AL88" s="6" t="s">
        <v>25</v>
      </c>
      <c r="AM88" s="56" t="s">
        <v>26</v>
      </c>
      <c r="AN88" s="54" t="s">
        <v>26</v>
      </c>
      <c r="AO88" s="55" t="s">
        <v>26</v>
      </c>
      <c r="AP88" s="55" t="s">
        <v>26</v>
      </c>
      <c r="AQ88" s="56" t="s">
        <v>26</v>
      </c>
      <c r="AR88" s="54" t="s">
        <v>26</v>
      </c>
      <c r="AS88" s="55" t="s">
        <v>26</v>
      </c>
      <c r="AT88" s="55" t="s">
        <v>26</v>
      </c>
      <c r="AU88" s="56" t="s">
        <v>26</v>
      </c>
      <c r="AV88" s="172" t="s">
        <v>24</v>
      </c>
      <c r="AW88" s="55" t="s">
        <v>26</v>
      </c>
      <c r="AX88" s="55" t="s">
        <v>26</v>
      </c>
      <c r="AY88" s="56" t="s">
        <v>26</v>
      </c>
      <c r="AZ88" s="9" t="s">
        <v>28</v>
      </c>
      <c r="BA88" s="10" t="s">
        <v>28</v>
      </c>
      <c r="BB88" s="11" t="s">
        <v>126</v>
      </c>
      <c r="BC88" s="7"/>
      <c r="BD88" s="20"/>
      <c r="BE88" s="18"/>
      <c r="BF88" s="18"/>
      <c r="BG88" s="19"/>
      <c r="BH88" s="20"/>
      <c r="BI88" s="18"/>
      <c r="BJ88" s="18"/>
      <c r="BK88" s="19"/>
      <c r="BL88" s="20"/>
      <c r="BM88" s="18"/>
      <c r="BN88" s="18"/>
      <c r="BO88" s="19"/>
      <c r="BP88" s="20"/>
      <c r="BQ88" s="18"/>
      <c r="BR88" s="18"/>
      <c r="BS88" s="19"/>
      <c r="BT88" s="20"/>
      <c r="BU88" s="18"/>
      <c r="BV88" s="18"/>
      <c r="BW88" s="19"/>
      <c r="BX88" s="20"/>
      <c r="BY88" s="18"/>
      <c r="BZ88" s="18"/>
      <c r="CA88" s="19"/>
      <c r="CB88" s="20"/>
      <c r="CC88" s="18"/>
      <c r="CD88" s="18"/>
      <c r="CE88" s="19"/>
      <c r="CF88" s="482"/>
      <c r="CG88" s="483"/>
      <c r="CH88" s="483"/>
      <c r="CI88" s="484"/>
      <c r="CJ88" s="482"/>
      <c r="CK88" s="483"/>
      <c r="CL88" s="483"/>
      <c r="CM88" s="484"/>
    </row>
    <row r="89" spans="2:91" x14ac:dyDescent="0.35">
      <c r="B89" s="95" t="str">
        <f t="shared" ref="B89:B90" si="24">C89&amp;" "&amp;D89</f>
        <v>36526,4791666667 36526,8020833333</v>
      </c>
      <c r="C89" s="342">
        <f t="shared" ref="C89:C90" si="25">E89</f>
        <v>36526.479166666664</v>
      </c>
      <c r="D89" s="328">
        <f t="shared" ref="D89:D90" si="26">F89</f>
        <v>36526.802083333336</v>
      </c>
      <c r="E89" s="332">
        <v>36526.479166666664</v>
      </c>
      <c r="F89" s="333">
        <v>36526.802083333336</v>
      </c>
      <c r="G89" s="334">
        <v>4.1666666666666664E-2</v>
      </c>
      <c r="H89" s="12"/>
      <c r="I89" s="8"/>
      <c r="J89" s="8"/>
      <c r="K89" s="7"/>
      <c r="L89" s="20"/>
      <c r="M89" s="18"/>
      <c r="N89" s="18"/>
      <c r="O89" s="19"/>
      <c r="P89" s="20"/>
      <c r="Q89" s="18"/>
      <c r="R89" s="18"/>
      <c r="S89" s="19"/>
      <c r="T89" s="12"/>
      <c r="U89" s="8" t="s">
        <v>125</v>
      </c>
      <c r="V89" s="11" t="s">
        <v>26</v>
      </c>
      <c r="W89" s="56" t="s">
        <v>26</v>
      </c>
      <c r="X89" s="54" t="s">
        <v>26</v>
      </c>
      <c r="Y89" s="55" t="s">
        <v>26</v>
      </c>
      <c r="Z89" s="55" t="s">
        <v>26</v>
      </c>
      <c r="AA89" s="56" t="s">
        <v>26</v>
      </c>
      <c r="AB89" s="54" t="s">
        <v>26</v>
      </c>
      <c r="AC89" s="55" t="s">
        <v>26</v>
      </c>
      <c r="AD89" s="55" t="s">
        <v>26</v>
      </c>
      <c r="AE89" s="56" t="s">
        <v>26</v>
      </c>
      <c r="AF89" s="54" t="s">
        <v>26</v>
      </c>
      <c r="AG89" s="55" t="s">
        <v>26</v>
      </c>
      <c r="AH89" s="55" t="s">
        <v>26</v>
      </c>
      <c r="AI89" s="56" t="s">
        <v>26</v>
      </c>
      <c r="AJ89" s="5" t="s">
        <v>25</v>
      </c>
      <c r="AK89" s="6" t="s">
        <v>25</v>
      </c>
      <c r="AL89" s="6" t="s">
        <v>25</v>
      </c>
      <c r="AM89" s="56" t="s">
        <v>26</v>
      </c>
      <c r="AN89" s="54" t="s">
        <v>26</v>
      </c>
      <c r="AO89" s="55" t="s">
        <v>26</v>
      </c>
      <c r="AP89" s="55" t="s">
        <v>26</v>
      </c>
      <c r="AQ89" s="56" t="s">
        <v>26</v>
      </c>
      <c r="AR89" s="54" t="s">
        <v>26</v>
      </c>
      <c r="AS89" s="55" t="s">
        <v>26</v>
      </c>
      <c r="AT89" s="55" t="s">
        <v>26</v>
      </c>
      <c r="AU89" s="56" t="s">
        <v>26</v>
      </c>
      <c r="AV89" s="172" t="s">
        <v>24</v>
      </c>
      <c r="AW89" s="55" t="s">
        <v>26</v>
      </c>
      <c r="AX89" s="55" t="s">
        <v>26</v>
      </c>
      <c r="AY89" s="56" t="s">
        <v>28</v>
      </c>
      <c r="AZ89" s="9" t="s">
        <v>28</v>
      </c>
      <c r="BA89" s="10" t="s">
        <v>126</v>
      </c>
      <c r="BB89" s="11"/>
      <c r="BC89" s="7"/>
      <c r="BD89" s="20"/>
      <c r="BE89" s="18"/>
      <c r="BF89" s="18"/>
      <c r="BG89" s="19"/>
      <c r="BH89" s="20"/>
      <c r="BI89" s="18"/>
      <c r="BJ89" s="18"/>
      <c r="BK89" s="19"/>
      <c r="BL89" s="20"/>
      <c r="BM89" s="18"/>
      <c r="BN89" s="18"/>
      <c r="BO89" s="19"/>
      <c r="BP89" s="20"/>
      <c r="BQ89" s="18"/>
      <c r="BR89" s="18"/>
      <c r="BS89" s="19"/>
      <c r="BT89" s="20"/>
      <c r="BU89" s="18"/>
      <c r="BV89" s="18"/>
      <c r="BW89" s="19"/>
      <c r="BX89" s="20"/>
      <c r="BY89" s="18"/>
      <c r="BZ89" s="18"/>
      <c r="CA89" s="19"/>
      <c r="CB89" s="20"/>
      <c r="CC89" s="18"/>
      <c r="CD89" s="18"/>
      <c r="CE89" s="19"/>
      <c r="CF89" s="482"/>
      <c r="CG89" s="483"/>
      <c r="CH89" s="483"/>
      <c r="CI89" s="484"/>
      <c r="CJ89" s="482"/>
      <c r="CK89" s="483"/>
      <c r="CL89" s="483"/>
      <c r="CM89" s="484"/>
    </row>
    <row r="90" spans="2:91" x14ac:dyDescent="0.35">
      <c r="B90" s="95" t="str">
        <f t="shared" si="24"/>
        <v>36526,4847222222 36526,6194444444</v>
      </c>
      <c r="C90" s="342">
        <f t="shared" si="25"/>
        <v>36526.484722222223</v>
      </c>
      <c r="D90" s="328">
        <f t="shared" si="26"/>
        <v>36526.619444444441</v>
      </c>
      <c r="E90" s="332">
        <v>36526.484722222223</v>
      </c>
      <c r="F90" s="333">
        <v>36526.619444444441</v>
      </c>
      <c r="G90" s="334">
        <v>0</v>
      </c>
      <c r="H90" s="12"/>
      <c r="I90" s="8"/>
      <c r="J90" s="8"/>
      <c r="K90" s="7"/>
      <c r="L90" s="20"/>
      <c r="M90" s="18"/>
      <c r="N90" s="18"/>
      <c r="O90" s="19"/>
      <c r="P90" s="20"/>
      <c r="Q90" s="18"/>
      <c r="R90" s="18"/>
      <c r="S90" s="19"/>
      <c r="T90" s="12"/>
      <c r="U90" s="8" t="s">
        <v>125</v>
      </c>
      <c r="V90" s="11" t="s">
        <v>26</v>
      </c>
      <c r="W90" s="56" t="s">
        <v>26</v>
      </c>
      <c r="X90" s="54" t="s">
        <v>26</v>
      </c>
      <c r="Y90" s="55" t="s">
        <v>26</v>
      </c>
      <c r="Z90" s="55" t="s">
        <v>26</v>
      </c>
      <c r="AA90" s="56" t="s">
        <v>26</v>
      </c>
      <c r="AB90" s="54" t="s">
        <v>26</v>
      </c>
      <c r="AC90" s="55" t="s">
        <v>26</v>
      </c>
      <c r="AD90" s="55" t="s">
        <v>26</v>
      </c>
      <c r="AE90" s="56" t="s">
        <v>26</v>
      </c>
      <c r="AF90" s="54" t="s">
        <v>26</v>
      </c>
      <c r="AG90" s="55" t="s">
        <v>26</v>
      </c>
      <c r="AH90" s="55" t="s">
        <v>28</v>
      </c>
      <c r="AI90" s="56" t="s">
        <v>28</v>
      </c>
      <c r="AJ90" s="135" t="s">
        <v>126</v>
      </c>
      <c r="AK90" s="136"/>
      <c r="AL90" s="136"/>
      <c r="AM90" s="137"/>
      <c r="AN90" s="135"/>
      <c r="AO90" s="136"/>
      <c r="AP90" s="136"/>
      <c r="AQ90" s="137"/>
      <c r="AR90" s="135"/>
      <c r="AS90" s="136"/>
      <c r="AT90" s="136"/>
      <c r="AU90" s="137"/>
      <c r="AV90" s="245"/>
      <c r="AW90" s="136"/>
      <c r="AX90" s="136"/>
      <c r="AY90" s="137"/>
      <c r="AZ90" s="135"/>
      <c r="BA90" s="136"/>
      <c r="BB90" s="136"/>
      <c r="BC90" s="137"/>
      <c r="BD90" s="20"/>
      <c r="BE90" s="18"/>
      <c r="BF90" s="18"/>
      <c r="BG90" s="19"/>
      <c r="BH90" s="20"/>
      <c r="BI90" s="18"/>
      <c r="BJ90" s="18"/>
      <c r="BK90" s="19"/>
      <c r="BL90" s="20"/>
      <c r="BM90" s="18"/>
      <c r="BN90" s="18"/>
      <c r="BO90" s="19"/>
      <c r="BP90" s="20"/>
      <c r="BQ90" s="18"/>
      <c r="BR90" s="18"/>
      <c r="BS90" s="19"/>
      <c r="BT90" s="20"/>
      <c r="BU90" s="18"/>
      <c r="BV90" s="18"/>
      <c r="BW90" s="19"/>
      <c r="BX90" s="20"/>
      <c r="BY90" s="18"/>
      <c r="BZ90" s="18"/>
      <c r="CA90" s="19"/>
      <c r="CB90" s="20"/>
      <c r="CC90" s="18"/>
      <c r="CD90" s="18"/>
      <c r="CE90" s="19"/>
      <c r="CF90" s="482"/>
      <c r="CG90" s="483"/>
      <c r="CH90" s="483"/>
      <c r="CI90" s="484"/>
      <c r="CJ90" s="482"/>
      <c r="CK90" s="483"/>
      <c r="CL90" s="483"/>
      <c r="CM90" s="484"/>
    </row>
    <row r="91" spans="2:91" x14ac:dyDescent="0.35">
      <c r="B91" s="95" t="str">
        <f t="shared" si="18"/>
        <v>36526,4902777778 36526,84375</v>
      </c>
      <c r="C91" s="342">
        <f t="shared" si="19"/>
        <v>36526.490277777775</v>
      </c>
      <c r="D91" s="328">
        <f t="shared" si="20"/>
        <v>36526.84375</v>
      </c>
      <c r="E91" s="160">
        <v>36526.490277777775</v>
      </c>
      <c r="F91" s="159">
        <v>36526.84375</v>
      </c>
      <c r="G91" s="75">
        <v>4.1666666666666664E-2</v>
      </c>
      <c r="H91" s="502" t="s">
        <v>39</v>
      </c>
      <c r="I91" s="503"/>
      <c r="J91" s="504"/>
      <c r="K91" s="7"/>
      <c r="L91" s="20"/>
      <c r="M91" s="18"/>
      <c r="N91" s="18"/>
      <c r="O91" s="19"/>
      <c r="P91" s="20"/>
      <c r="Q91" s="18"/>
      <c r="R91" s="18"/>
      <c r="S91" s="19"/>
      <c r="T91" s="12"/>
      <c r="U91" s="8"/>
      <c r="V91" s="11" t="s">
        <v>125</v>
      </c>
      <c r="W91" s="61" t="s">
        <v>26</v>
      </c>
      <c r="X91" s="54" t="s">
        <v>26</v>
      </c>
      <c r="Y91" s="55" t="s">
        <v>26</v>
      </c>
      <c r="Z91" s="55" t="s">
        <v>26</v>
      </c>
      <c r="AA91" s="56" t="s">
        <v>26</v>
      </c>
      <c r="AB91" s="54" t="s">
        <v>26</v>
      </c>
      <c r="AC91" s="55" t="s">
        <v>26</v>
      </c>
      <c r="AD91" s="55" t="s">
        <v>26</v>
      </c>
      <c r="AE91" s="56" t="s">
        <v>26</v>
      </c>
      <c r="AF91" s="54" t="s">
        <v>26</v>
      </c>
      <c r="AG91" s="55" t="s">
        <v>26</v>
      </c>
      <c r="AH91" s="55" t="s">
        <v>26</v>
      </c>
      <c r="AI91" s="56" t="s">
        <v>26</v>
      </c>
      <c r="AJ91" s="5" t="s">
        <v>25</v>
      </c>
      <c r="AK91" s="6" t="s">
        <v>25</v>
      </c>
      <c r="AL91" s="6" t="s">
        <v>25</v>
      </c>
      <c r="AM91" s="56" t="s">
        <v>26</v>
      </c>
      <c r="AN91" s="54" t="s">
        <v>26</v>
      </c>
      <c r="AO91" s="55" t="s">
        <v>26</v>
      </c>
      <c r="AP91" s="55" t="s">
        <v>26</v>
      </c>
      <c r="AQ91" s="56" t="s">
        <v>26</v>
      </c>
      <c r="AR91" s="54" t="s">
        <v>26</v>
      </c>
      <c r="AS91" s="55" t="s">
        <v>26</v>
      </c>
      <c r="AT91" s="55" t="s">
        <v>26</v>
      </c>
      <c r="AU91" s="56" t="s">
        <v>26</v>
      </c>
      <c r="AV91" s="54" t="s">
        <v>26</v>
      </c>
      <c r="AW91" s="55" t="s">
        <v>26</v>
      </c>
      <c r="AX91" s="55" t="s">
        <v>26</v>
      </c>
      <c r="AY91" s="56" t="s">
        <v>26</v>
      </c>
      <c r="AZ91" s="172" t="s">
        <v>24</v>
      </c>
      <c r="BA91" s="55" t="s">
        <v>26</v>
      </c>
      <c r="BB91" s="55" t="s">
        <v>26</v>
      </c>
      <c r="BC91" s="17" t="s">
        <v>28</v>
      </c>
      <c r="BD91" s="9" t="s">
        <v>28</v>
      </c>
      <c r="BE91" s="11" t="s">
        <v>126</v>
      </c>
      <c r="BF91" s="18"/>
      <c r="BG91" s="19"/>
      <c r="BH91" s="12"/>
      <c r="BI91" s="18"/>
      <c r="BJ91" s="18"/>
      <c r="BK91" s="19"/>
      <c r="BL91" s="20"/>
      <c r="BM91" s="18"/>
      <c r="BN91" s="18"/>
      <c r="BO91" s="19"/>
      <c r="BP91" s="20"/>
      <c r="BQ91" s="18"/>
      <c r="BR91" s="18"/>
      <c r="BS91" s="19"/>
      <c r="BT91" s="20"/>
      <c r="BU91" s="18"/>
      <c r="BV91" s="18"/>
      <c r="BW91" s="19"/>
      <c r="BX91" s="20"/>
      <c r="BY91" s="18"/>
      <c r="BZ91" s="18"/>
      <c r="CA91" s="19"/>
      <c r="CB91" s="20"/>
      <c r="CC91" s="18"/>
      <c r="CD91" s="18"/>
      <c r="CE91" s="19"/>
      <c r="CF91" s="112"/>
      <c r="CG91" s="113"/>
      <c r="CH91" s="113"/>
      <c r="CI91" s="114"/>
      <c r="CJ91" s="112"/>
      <c r="CK91" s="113"/>
      <c r="CL91" s="113"/>
      <c r="CM91" s="114"/>
    </row>
    <row r="92" spans="2:91" x14ac:dyDescent="0.35">
      <c r="B92" s="95" t="str">
        <f t="shared" si="18"/>
        <v>36526,4902777778 36526,8541666667</v>
      </c>
      <c r="C92" s="342">
        <f t="shared" si="19"/>
        <v>36526.490277777775</v>
      </c>
      <c r="D92" s="328">
        <f t="shared" si="20"/>
        <v>36526.854166666664</v>
      </c>
      <c r="E92" s="160">
        <v>36526.490277777775</v>
      </c>
      <c r="F92" s="159">
        <v>36526.854166666664</v>
      </c>
      <c r="G92" s="75">
        <v>4.1666666666666664E-2</v>
      </c>
      <c r="H92" s="502" t="s">
        <v>36</v>
      </c>
      <c r="I92" s="503"/>
      <c r="J92" s="504"/>
      <c r="K92" s="7"/>
      <c r="L92" s="20"/>
      <c r="M92" s="18"/>
      <c r="N92" s="18"/>
      <c r="O92" s="19"/>
      <c r="P92" s="20"/>
      <c r="Q92" s="18"/>
      <c r="R92" s="18"/>
      <c r="S92" s="19"/>
      <c r="T92" s="12"/>
      <c r="U92" s="8"/>
      <c r="V92" s="11" t="s">
        <v>125</v>
      </c>
      <c r="W92" s="61" t="s">
        <v>26</v>
      </c>
      <c r="X92" s="54" t="s">
        <v>26</v>
      </c>
      <c r="Y92" s="55" t="s">
        <v>26</v>
      </c>
      <c r="Z92" s="55" t="s">
        <v>26</v>
      </c>
      <c r="AA92" s="56" t="s">
        <v>26</v>
      </c>
      <c r="AB92" s="54" t="s">
        <v>26</v>
      </c>
      <c r="AC92" s="55" t="s">
        <v>26</v>
      </c>
      <c r="AD92" s="55" t="s">
        <v>26</v>
      </c>
      <c r="AE92" s="56" t="s">
        <v>26</v>
      </c>
      <c r="AF92" s="54" t="s">
        <v>26</v>
      </c>
      <c r="AG92" s="55" t="s">
        <v>26</v>
      </c>
      <c r="AH92" s="55" t="s">
        <v>26</v>
      </c>
      <c r="AI92" s="56" t="s">
        <v>26</v>
      </c>
      <c r="AJ92" s="5" t="s">
        <v>25</v>
      </c>
      <c r="AK92" s="6" t="s">
        <v>25</v>
      </c>
      <c r="AL92" s="6" t="s">
        <v>25</v>
      </c>
      <c r="AM92" s="56" t="s">
        <v>26</v>
      </c>
      <c r="AN92" s="54" t="s">
        <v>26</v>
      </c>
      <c r="AO92" s="55" t="s">
        <v>26</v>
      </c>
      <c r="AP92" s="55" t="s">
        <v>26</v>
      </c>
      <c r="AQ92" s="56" t="s">
        <v>26</v>
      </c>
      <c r="AR92" s="54" t="s">
        <v>26</v>
      </c>
      <c r="AS92" s="55" t="s">
        <v>26</v>
      </c>
      <c r="AT92" s="55" t="s">
        <v>26</v>
      </c>
      <c r="AU92" s="56" t="s">
        <v>26</v>
      </c>
      <c r="AV92" s="172" t="s">
        <v>24</v>
      </c>
      <c r="AW92" s="55" t="s">
        <v>26</v>
      </c>
      <c r="AX92" s="55" t="s">
        <v>26</v>
      </c>
      <c r="AY92" s="56" t="s">
        <v>26</v>
      </c>
      <c r="AZ92" s="54" t="s">
        <v>26</v>
      </c>
      <c r="BA92" s="55" t="s">
        <v>26</v>
      </c>
      <c r="BB92" s="55" t="s">
        <v>26</v>
      </c>
      <c r="BC92" s="55" t="s">
        <v>26</v>
      </c>
      <c r="BD92" s="9" t="s">
        <v>28</v>
      </c>
      <c r="BE92" s="10" t="s">
        <v>28</v>
      </c>
      <c r="BF92" s="11" t="s">
        <v>126</v>
      </c>
      <c r="BG92" s="7"/>
      <c r="BH92" s="12"/>
      <c r="BI92" s="18"/>
      <c r="BJ92" s="18"/>
      <c r="BK92" s="19"/>
      <c r="BL92" s="20"/>
      <c r="BM92" s="18"/>
      <c r="BN92" s="18"/>
      <c r="BO92" s="19"/>
      <c r="BP92" s="20"/>
      <c r="BQ92" s="18"/>
      <c r="BR92" s="18"/>
      <c r="BS92" s="19"/>
      <c r="BT92" s="20"/>
      <c r="BU92" s="18"/>
      <c r="BV92" s="18"/>
      <c r="BW92" s="19"/>
      <c r="BX92" s="20"/>
      <c r="BY92" s="18"/>
      <c r="BZ92" s="18"/>
      <c r="CA92" s="19"/>
      <c r="CB92" s="20"/>
      <c r="CC92" s="18"/>
      <c r="CD92" s="18"/>
      <c r="CE92" s="19"/>
      <c r="CF92" s="112"/>
      <c r="CG92" s="113"/>
      <c r="CH92" s="113"/>
      <c r="CI92" s="114"/>
      <c r="CJ92" s="112"/>
      <c r="CK92" s="113"/>
      <c r="CL92" s="113"/>
      <c r="CM92" s="114"/>
    </row>
    <row r="93" spans="2:91" x14ac:dyDescent="0.35">
      <c r="B93" s="95" t="str">
        <f t="shared" si="18"/>
        <v>36526,4902777778 36526,8645833333</v>
      </c>
      <c r="C93" s="342">
        <f t="shared" si="19"/>
        <v>36526.490277777775</v>
      </c>
      <c r="D93" s="328">
        <f t="shared" si="20"/>
        <v>36526.864583333336</v>
      </c>
      <c r="E93" s="160">
        <v>36526.490277777775</v>
      </c>
      <c r="F93" s="159">
        <v>36526.864583333336</v>
      </c>
      <c r="G93" s="75">
        <v>5.2083333333333336E-2</v>
      </c>
      <c r="H93" s="502" t="s">
        <v>50</v>
      </c>
      <c r="I93" s="503"/>
      <c r="J93" s="504"/>
      <c r="K93" s="7"/>
      <c r="L93" s="20"/>
      <c r="M93" s="18"/>
      <c r="N93" s="18"/>
      <c r="O93" s="19"/>
      <c r="P93" s="20"/>
      <c r="Q93" s="18"/>
      <c r="R93" s="18"/>
      <c r="S93" s="19"/>
      <c r="T93" s="12"/>
      <c r="U93" s="8"/>
      <c r="V93" s="11" t="s">
        <v>125</v>
      </c>
      <c r="W93" s="61" t="s">
        <v>26</v>
      </c>
      <c r="X93" s="54" t="s">
        <v>26</v>
      </c>
      <c r="Y93" s="55" t="s">
        <v>26</v>
      </c>
      <c r="Z93" s="55" t="s">
        <v>26</v>
      </c>
      <c r="AA93" s="56" t="s">
        <v>26</v>
      </c>
      <c r="AB93" s="54" t="s">
        <v>26</v>
      </c>
      <c r="AC93" s="55" t="s">
        <v>26</v>
      </c>
      <c r="AD93" s="55" t="s">
        <v>26</v>
      </c>
      <c r="AE93" s="56" t="s">
        <v>26</v>
      </c>
      <c r="AF93" s="54" t="s">
        <v>26</v>
      </c>
      <c r="AG93" s="55" t="s">
        <v>26</v>
      </c>
      <c r="AH93" s="55" t="s">
        <v>26</v>
      </c>
      <c r="AI93" s="56" t="s">
        <v>26</v>
      </c>
      <c r="AJ93" s="5" t="s">
        <v>25</v>
      </c>
      <c r="AK93" s="6" t="s">
        <v>25</v>
      </c>
      <c r="AL93" s="6" t="s">
        <v>25</v>
      </c>
      <c r="AM93" s="56" t="s">
        <v>26</v>
      </c>
      <c r="AN93" s="54" t="s">
        <v>26</v>
      </c>
      <c r="AO93" s="55" t="s">
        <v>26</v>
      </c>
      <c r="AP93" s="55" t="s">
        <v>26</v>
      </c>
      <c r="AQ93" s="56" t="s">
        <v>26</v>
      </c>
      <c r="AR93" s="54" t="s">
        <v>26</v>
      </c>
      <c r="AS93" s="55" t="s">
        <v>26</v>
      </c>
      <c r="AT93" s="55" t="s">
        <v>26</v>
      </c>
      <c r="AU93" s="56" t="s">
        <v>26</v>
      </c>
      <c r="AV93" s="172" t="s">
        <v>24</v>
      </c>
      <c r="AW93" s="55" t="s">
        <v>26</v>
      </c>
      <c r="AX93" s="55" t="s">
        <v>26</v>
      </c>
      <c r="AY93" s="56" t="s">
        <v>26</v>
      </c>
      <c r="AZ93" s="54" t="s">
        <v>26</v>
      </c>
      <c r="BA93" s="55" t="s">
        <v>26</v>
      </c>
      <c r="BB93" s="55" t="s">
        <v>26</v>
      </c>
      <c r="BC93" s="55" t="s">
        <v>26</v>
      </c>
      <c r="BD93" s="172" t="s">
        <v>24</v>
      </c>
      <c r="BE93" s="10" t="s">
        <v>28</v>
      </c>
      <c r="BF93" s="10" t="s">
        <v>28</v>
      </c>
      <c r="BG93" s="22" t="s">
        <v>126</v>
      </c>
      <c r="BH93" s="12"/>
      <c r="BI93" s="18"/>
      <c r="BJ93" s="18"/>
      <c r="BK93" s="19"/>
      <c r="BL93" s="20"/>
      <c r="BM93" s="18"/>
      <c r="BN93" s="18"/>
      <c r="BO93" s="19"/>
      <c r="BP93" s="20"/>
      <c r="BQ93" s="18"/>
      <c r="BR93" s="18"/>
      <c r="BS93" s="19"/>
      <c r="BT93" s="20"/>
      <c r="BU93" s="18"/>
      <c r="BV93" s="18"/>
      <c r="BW93" s="19"/>
      <c r="BX93" s="20"/>
      <c r="BY93" s="18"/>
      <c r="BZ93" s="18"/>
      <c r="CA93" s="19"/>
      <c r="CB93" s="20"/>
      <c r="CC93" s="18"/>
      <c r="CD93" s="18"/>
      <c r="CE93" s="19"/>
      <c r="CF93" s="112"/>
      <c r="CG93" s="113"/>
      <c r="CH93" s="113"/>
      <c r="CI93" s="114"/>
      <c r="CJ93" s="112"/>
      <c r="CK93" s="113"/>
      <c r="CL93" s="113"/>
      <c r="CM93" s="114"/>
    </row>
    <row r="94" spans="2:91" x14ac:dyDescent="0.35">
      <c r="B94" s="95" t="str">
        <f t="shared" si="18"/>
        <v>36526,4902777778 36526,875</v>
      </c>
      <c r="C94" s="342">
        <f t="shared" si="19"/>
        <v>36526.490277777775</v>
      </c>
      <c r="D94" s="328">
        <f t="shared" si="20"/>
        <v>36526.875</v>
      </c>
      <c r="E94" s="160">
        <v>36526.490277777775</v>
      </c>
      <c r="F94" s="159">
        <v>36526.875</v>
      </c>
      <c r="G94" s="75">
        <v>5.2083333333333336E-2</v>
      </c>
      <c r="H94" s="502" t="s">
        <v>51</v>
      </c>
      <c r="I94" s="503"/>
      <c r="J94" s="504"/>
      <c r="K94" s="7"/>
      <c r="L94" s="20"/>
      <c r="M94" s="18"/>
      <c r="N94" s="18"/>
      <c r="O94" s="19"/>
      <c r="P94" s="20"/>
      <c r="Q94" s="18"/>
      <c r="R94" s="18"/>
      <c r="S94" s="19"/>
      <c r="T94" s="12"/>
      <c r="U94" s="8"/>
      <c r="V94" s="11" t="s">
        <v>125</v>
      </c>
      <c r="W94" s="61" t="s">
        <v>26</v>
      </c>
      <c r="X94" s="54" t="s">
        <v>26</v>
      </c>
      <c r="Y94" s="55" t="s">
        <v>26</v>
      </c>
      <c r="Z94" s="55" t="s">
        <v>26</v>
      </c>
      <c r="AA94" s="56" t="s">
        <v>26</v>
      </c>
      <c r="AB94" s="54" t="s">
        <v>26</v>
      </c>
      <c r="AC94" s="55" t="s">
        <v>26</v>
      </c>
      <c r="AD94" s="55" t="s">
        <v>26</v>
      </c>
      <c r="AE94" s="56" t="s">
        <v>26</v>
      </c>
      <c r="AF94" s="54" t="s">
        <v>26</v>
      </c>
      <c r="AG94" s="55" t="s">
        <v>26</v>
      </c>
      <c r="AH94" s="55" t="s">
        <v>26</v>
      </c>
      <c r="AI94" s="56" t="s">
        <v>26</v>
      </c>
      <c r="AJ94" s="5" t="s">
        <v>25</v>
      </c>
      <c r="AK94" s="6" t="s">
        <v>25</v>
      </c>
      <c r="AL94" s="6" t="s">
        <v>25</v>
      </c>
      <c r="AM94" s="56" t="s">
        <v>26</v>
      </c>
      <c r="AN94" s="54" t="s">
        <v>26</v>
      </c>
      <c r="AO94" s="55" t="s">
        <v>26</v>
      </c>
      <c r="AP94" s="55" t="s">
        <v>26</v>
      </c>
      <c r="AQ94" s="56" t="s">
        <v>26</v>
      </c>
      <c r="AR94" s="54" t="s">
        <v>26</v>
      </c>
      <c r="AS94" s="55" t="s">
        <v>26</v>
      </c>
      <c r="AT94" s="55" t="s">
        <v>26</v>
      </c>
      <c r="AU94" s="56" t="s">
        <v>26</v>
      </c>
      <c r="AV94" s="172" t="s">
        <v>24</v>
      </c>
      <c r="AW94" s="55" t="s">
        <v>26</v>
      </c>
      <c r="AX94" s="55" t="s">
        <v>26</v>
      </c>
      <c r="AY94" s="56" t="s">
        <v>26</v>
      </c>
      <c r="AZ94" s="54" t="s">
        <v>26</v>
      </c>
      <c r="BA94" s="55" t="s">
        <v>26</v>
      </c>
      <c r="BB94" s="55" t="s">
        <v>26</v>
      </c>
      <c r="BC94" s="55" t="s">
        <v>26</v>
      </c>
      <c r="BD94" s="172" t="s">
        <v>24</v>
      </c>
      <c r="BE94" s="55" t="s">
        <v>26</v>
      </c>
      <c r="BF94" s="10" t="s">
        <v>28</v>
      </c>
      <c r="BG94" s="28" t="s">
        <v>28</v>
      </c>
      <c r="BH94" s="11" t="s">
        <v>126</v>
      </c>
      <c r="BI94" s="18"/>
      <c r="BJ94" s="18"/>
      <c r="BK94" s="19"/>
      <c r="BL94" s="20"/>
      <c r="BM94" s="18"/>
      <c r="BN94" s="18"/>
      <c r="BO94" s="19"/>
      <c r="BP94" s="20"/>
      <c r="BQ94" s="18"/>
      <c r="BR94" s="18"/>
      <c r="BS94" s="19"/>
      <c r="BT94" s="20"/>
      <c r="BU94" s="18"/>
      <c r="BV94" s="18"/>
      <c r="BW94" s="19"/>
      <c r="BX94" s="20"/>
      <c r="BY94" s="18"/>
      <c r="BZ94" s="18"/>
      <c r="CA94" s="19"/>
      <c r="CB94" s="20"/>
      <c r="CC94" s="18"/>
      <c r="CD94" s="18"/>
      <c r="CE94" s="19"/>
      <c r="CF94" s="112"/>
      <c r="CG94" s="113"/>
      <c r="CH94" s="113"/>
      <c r="CI94" s="114"/>
      <c r="CJ94" s="112"/>
      <c r="CK94" s="113"/>
      <c r="CL94" s="113"/>
      <c r="CM94" s="114"/>
    </row>
    <row r="95" spans="2:91" x14ac:dyDescent="0.35">
      <c r="B95" s="95" t="str">
        <f t="shared" si="18"/>
        <v>36526,4902777778 36526,8854166667</v>
      </c>
      <c r="C95" s="342">
        <f t="shared" si="19"/>
        <v>36526.490277777775</v>
      </c>
      <c r="D95" s="328">
        <f t="shared" si="20"/>
        <v>36526.885416666664</v>
      </c>
      <c r="E95" s="160">
        <v>36526.490277777775</v>
      </c>
      <c r="F95" s="159">
        <v>36526.885416666664</v>
      </c>
      <c r="G95" s="75">
        <v>5.2083333333333336E-2</v>
      </c>
      <c r="H95" s="502" t="s">
        <v>35</v>
      </c>
      <c r="I95" s="503"/>
      <c r="J95" s="504"/>
      <c r="K95" s="7"/>
      <c r="L95" s="20"/>
      <c r="M95" s="18"/>
      <c r="N95" s="18"/>
      <c r="O95" s="19"/>
      <c r="P95" s="20"/>
      <c r="Q95" s="18"/>
      <c r="R95" s="18"/>
      <c r="S95" s="19"/>
      <c r="T95" s="12"/>
      <c r="U95" s="8"/>
      <c r="V95" s="11" t="s">
        <v>125</v>
      </c>
      <c r="W95" s="61" t="s">
        <v>26</v>
      </c>
      <c r="X95" s="54" t="s">
        <v>26</v>
      </c>
      <c r="Y95" s="55" t="s">
        <v>26</v>
      </c>
      <c r="Z95" s="55" t="s">
        <v>26</v>
      </c>
      <c r="AA95" s="56" t="s">
        <v>26</v>
      </c>
      <c r="AB95" s="54" t="s">
        <v>26</v>
      </c>
      <c r="AC95" s="55" t="s">
        <v>26</v>
      </c>
      <c r="AD95" s="55" t="s">
        <v>26</v>
      </c>
      <c r="AE95" s="56" t="s">
        <v>26</v>
      </c>
      <c r="AF95" s="54" t="s">
        <v>26</v>
      </c>
      <c r="AG95" s="55" t="s">
        <v>26</v>
      </c>
      <c r="AH95" s="55" t="s">
        <v>26</v>
      </c>
      <c r="AI95" s="56" t="s">
        <v>26</v>
      </c>
      <c r="AJ95" s="5" t="s">
        <v>25</v>
      </c>
      <c r="AK95" s="6" t="s">
        <v>25</v>
      </c>
      <c r="AL95" s="6" t="s">
        <v>25</v>
      </c>
      <c r="AM95" s="56" t="s">
        <v>26</v>
      </c>
      <c r="AN95" s="54" t="s">
        <v>26</v>
      </c>
      <c r="AO95" s="55" t="s">
        <v>26</v>
      </c>
      <c r="AP95" s="55" t="s">
        <v>26</v>
      </c>
      <c r="AQ95" s="56" t="s">
        <v>26</v>
      </c>
      <c r="AR95" s="54" t="s">
        <v>26</v>
      </c>
      <c r="AS95" s="55" t="s">
        <v>26</v>
      </c>
      <c r="AT95" s="55" t="s">
        <v>26</v>
      </c>
      <c r="AU95" s="56" t="s">
        <v>26</v>
      </c>
      <c r="AV95" s="172" t="s">
        <v>24</v>
      </c>
      <c r="AW95" s="55" t="s">
        <v>26</v>
      </c>
      <c r="AX95" s="55" t="s">
        <v>26</v>
      </c>
      <c r="AY95" s="56" t="s">
        <v>26</v>
      </c>
      <c r="AZ95" s="54" t="s">
        <v>26</v>
      </c>
      <c r="BA95" s="55" t="s">
        <v>26</v>
      </c>
      <c r="BB95" s="55" t="s">
        <v>26</v>
      </c>
      <c r="BC95" s="55" t="s">
        <v>26</v>
      </c>
      <c r="BD95" s="172" t="s">
        <v>24</v>
      </c>
      <c r="BE95" s="55" t="s">
        <v>26</v>
      </c>
      <c r="BF95" s="55" t="s">
        <v>26</v>
      </c>
      <c r="BG95" s="17" t="s">
        <v>28</v>
      </c>
      <c r="BH95" s="9" t="s">
        <v>28</v>
      </c>
      <c r="BI95" s="11" t="s">
        <v>126</v>
      </c>
      <c r="BJ95" s="18"/>
      <c r="BK95" s="19"/>
      <c r="BL95" s="12"/>
      <c r="BM95" s="18"/>
      <c r="BN95" s="18"/>
      <c r="BO95" s="19"/>
      <c r="BP95" s="20"/>
      <c r="BQ95" s="18"/>
      <c r="BR95" s="18"/>
      <c r="BS95" s="19"/>
      <c r="BT95" s="20"/>
      <c r="BU95" s="18"/>
      <c r="BV95" s="18"/>
      <c r="BW95" s="19"/>
      <c r="BX95" s="20"/>
      <c r="BY95" s="18"/>
      <c r="BZ95" s="18"/>
      <c r="CA95" s="19"/>
      <c r="CB95" s="20"/>
      <c r="CC95" s="18"/>
      <c r="CD95" s="18"/>
      <c r="CE95" s="19"/>
      <c r="CF95" s="112"/>
      <c r="CG95" s="113"/>
      <c r="CH95" s="113"/>
      <c r="CI95" s="114"/>
      <c r="CJ95" s="112"/>
      <c r="CK95" s="113"/>
      <c r="CL95" s="113"/>
      <c r="CM95" s="114"/>
    </row>
    <row r="96" spans="2:91" x14ac:dyDescent="0.35">
      <c r="B96" s="95" t="str">
        <f t="shared" si="18"/>
        <v>36526,4902777778 36526,8958333333</v>
      </c>
      <c r="C96" s="342">
        <f t="shared" si="19"/>
        <v>36526.490277777775</v>
      </c>
      <c r="D96" s="328">
        <f t="shared" si="20"/>
        <v>36526.895833333336</v>
      </c>
      <c r="E96" s="160">
        <v>36526.490277777775</v>
      </c>
      <c r="F96" s="159">
        <v>36526.895833333336</v>
      </c>
      <c r="G96" s="75">
        <v>5.2083333333333336E-2</v>
      </c>
      <c r="H96" s="502" t="s">
        <v>52</v>
      </c>
      <c r="I96" s="503"/>
      <c r="J96" s="504"/>
      <c r="K96" s="7"/>
      <c r="L96" s="20"/>
      <c r="M96" s="18"/>
      <c r="N96" s="18"/>
      <c r="O96" s="19"/>
      <c r="P96" s="20"/>
      <c r="Q96" s="18"/>
      <c r="R96" s="18"/>
      <c r="S96" s="19"/>
      <c r="T96" s="12"/>
      <c r="U96" s="8"/>
      <c r="V96" s="11" t="s">
        <v>125</v>
      </c>
      <c r="W96" s="61" t="s">
        <v>26</v>
      </c>
      <c r="X96" s="54" t="s">
        <v>26</v>
      </c>
      <c r="Y96" s="55" t="s">
        <v>26</v>
      </c>
      <c r="Z96" s="55" t="s">
        <v>26</v>
      </c>
      <c r="AA96" s="56" t="s">
        <v>26</v>
      </c>
      <c r="AB96" s="54" t="s">
        <v>26</v>
      </c>
      <c r="AC96" s="55" t="s">
        <v>26</v>
      </c>
      <c r="AD96" s="55" t="s">
        <v>26</v>
      </c>
      <c r="AE96" s="56" t="s">
        <v>26</v>
      </c>
      <c r="AF96" s="54" t="s">
        <v>26</v>
      </c>
      <c r="AG96" s="55" t="s">
        <v>26</v>
      </c>
      <c r="AH96" s="55" t="s">
        <v>26</v>
      </c>
      <c r="AI96" s="56" t="s">
        <v>26</v>
      </c>
      <c r="AJ96" s="5" t="s">
        <v>25</v>
      </c>
      <c r="AK96" s="6" t="s">
        <v>25</v>
      </c>
      <c r="AL96" s="6" t="s">
        <v>25</v>
      </c>
      <c r="AM96" s="56" t="s">
        <v>26</v>
      </c>
      <c r="AN96" s="54" t="s">
        <v>26</v>
      </c>
      <c r="AO96" s="55" t="s">
        <v>26</v>
      </c>
      <c r="AP96" s="55" t="s">
        <v>26</v>
      </c>
      <c r="AQ96" s="56" t="s">
        <v>26</v>
      </c>
      <c r="AR96" s="54" t="s">
        <v>26</v>
      </c>
      <c r="AS96" s="55" t="s">
        <v>26</v>
      </c>
      <c r="AT96" s="55" t="s">
        <v>26</v>
      </c>
      <c r="AU96" s="56" t="s">
        <v>26</v>
      </c>
      <c r="AV96" s="172" t="s">
        <v>24</v>
      </c>
      <c r="AW96" s="55" t="s">
        <v>26</v>
      </c>
      <c r="AX96" s="55" t="s">
        <v>26</v>
      </c>
      <c r="AY96" s="56" t="s">
        <v>26</v>
      </c>
      <c r="AZ96" s="54" t="s">
        <v>26</v>
      </c>
      <c r="BA96" s="55" t="s">
        <v>26</v>
      </c>
      <c r="BB96" s="55" t="s">
        <v>26</v>
      </c>
      <c r="BC96" s="55" t="s">
        <v>26</v>
      </c>
      <c r="BD96" s="54" t="s">
        <v>26</v>
      </c>
      <c r="BE96" s="55" t="s">
        <v>26</v>
      </c>
      <c r="BF96" s="55" t="s">
        <v>26</v>
      </c>
      <c r="BG96" s="24" t="s">
        <v>24</v>
      </c>
      <c r="BH96" s="9" t="s">
        <v>28</v>
      </c>
      <c r="BI96" s="10" t="s">
        <v>28</v>
      </c>
      <c r="BJ96" s="11" t="s">
        <v>126</v>
      </c>
      <c r="BK96" s="7"/>
      <c r="BL96" s="12"/>
      <c r="BM96" s="18"/>
      <c r="BN96" s="18"/>
      <c r="BO96" s="19"/>
      <c r="BP96" s="20"/>
      <c r="BQ96" s="18"/>
      <c r="BR96" s="18"/>
      <c r="BS96" s="19"/>
      <c r="BT96" s="20"/>
      <c r="BU96" s="18"/>
      <c r="BV96" s="18"/>
      <c r="BW96" s="19"/>
      <c r="BX96" s="20"/>
      <c r="BY96" s="18"/>
      <c r="BZ96" s="18"/>
      <c r="CA96" s="19"/>
      <c r="CB96" s="20"/>
      <c r="CC96" s="18"/>
      <c r="CD96" s="18"/>
      <c r="CE96" s="19"/>
      <c r="CF96" s="112"/>
      <c r="CG96" s="113"/>
      <c r="CH96" s="113"/>
      <c r="CI96" s="114"/>
      <c r="CJ96" s="112"/>
      <c r="CK96" s="113"/>
      <c r="CL96" s="113"/>
      <c r="CM96" s="114"/>
    </row>
    <row r="97" spans="2:91" x14ac:dyDescent="0.35">
      <c r="B97" s="95" t="str">
        <f t="shared" si="18"/>
        <v>36526,4902777778 36526,90625</v>
      </c>
      <c r="C97" s="342">
        <f t="shared" si="19"/>
        <v>36526.490277777775</v>
      </c>
      <c r="D97" s="328">
        <f t="shared" si="20"/>
        <v>36526.90625</v>
      </c>
      <c r="E97" s="160">
        <v>36526.490277777775</v>
      </c>
      <c r="F97" s="159">
        <v>36526.90625</v>
      </c>
      <c r="G97" s="75">
        <v>5.2083333333333336E-2</v>
      </c>
      <c r="H97" s="502" t="s">
        <v>5</v>
      </c>
      <c r="I97" s="503"/>
      <c r="J97" s="504"/>
      <c r="K97" s="7"/>
      <c r="L97" s="20"/>
      <c r="M97" s="18"/>
      <c r="N97" s="18"/>
      <c r="O97" s="19"/>
      <c r="P97" s="20"/>
      <c r="Q97" s="18"/>
      <c r="R97" s="18"/>
      <c r="S97" s="19"/>
      <c r="T97" s="12"/>
      <c r="U97" s="8"/>
      <c r="V97" s="11" t="s">
        <v>125</v>
      </c>
      <c r="W97" s="61" t="s">
        <v>26</v>
      </c>
      <c r="X97" s="54" t="s">
        <v>26</v>
      </c>
      <c r="Y97" s="55" t="s">
        <v>26</v>
      </c>
      <c r="Z97" s="55" t="s">
        <v>26</v>
      </c>
      <c r="AA97" s="56" t="s">
        <v>26</v>
      </c>
      <c r="AB97" s="54" t="s">
        <v>26</v>
      </c>
      <c r="AC97" s="55" t="s">
        <v>26</v>
      </c>
      <c r="AD97" s="55" t="s">
        <v>26</v>
      </c>
      <c r="AE97" s="56" t="s">
        <v>26</v>
      </c>
      <c r="AF97" s="54" t="s">
        <v>26</v>
      </c>
      <c r="AG97" s="55" t="s">
        <v>26</v>
      </c>
      <c r="AH97" s="55" t="s">
        <v>26</v>
      </c>
      <c r="AI97" s="56" t="s">
        <v>26</v>
      </c>
      <c r="AJ97" s="5" t="s">
        <v>25</v>
      </c>
      <c r="AK97" s="6" t="s">
        <v>25</v>
      </c>
      <c r="AL97" s="6" t="s">
        <v>25</v>
      </c>
      <c r="AM97" s="56" t="s">
        <v>26</v>
      </c>
      <c r="AN97" s="54" t="s">
        <v>26</v>
      </c>
      <c r="AO97" s="55" t="s">
        <v>26</v>
      </c>
      <c r="AP97" s="55" t="s">
        <v>26</v>
      </c>
      <c r="AQ97" s="56" t="s">
        <v>26</v>
      </c>
      <c r="AR97" s="54" t="s">
        <v>26</v>
      </c>
      <c r="AS97" s="55" t="s">
        <v>26</v>
      </c>
      <c r="AT97" s="55" t="s">
        <v>26</v>
      </c>
      <c r="AU97" s="56" t="s">
        <v>26</v>
      </c>
      <c r="AV97" s="172" t="s">
        <v>24</v>
      </c>
      <c r="AW97" s="55" t="s">
        <v>26</v>
      </c>
      <c r="AX97" s="55" t="s">
        <v>26</v>
      </c>
      <c r="AY97" s="56" t="s">
        <v>26</v>
      </c>
      <c r="AZ97" s="54" t="s">
        <v>26</v>
      </c>
      <c r="BA97" s="55" t="s">
        <v>26</v>
      </c>
      <c r="BB97" s="55" t="s">
        <v>26</v>
      </c>
      <c r="BC97" s="55" t="s">
        <v>26</v>
      </c>
      <c r="BD97" s="54" t="s">
        <v>26</v>
      </c>
      <c r="BE97" s="55" t="s">
        <v>26</v>
      </c>
      <c r="BF97" s="55" t="s">
        <v>26</v>
      </c>
      <c r="BG97" s="24" t="s">
        <v>24</v>
      </c>
      <c r="BH97" s="54" t="s">
        <v>26</v>
      </c>
      <c r="BI97" s="10" t="s">
        <v>28</v>
      </c>
      <c r="BJ97" s="10" t="s">
        <v>28</v>
      </c>
      <c r="BK97" s="22" t="s">
        <v>126</v>
      </c>
      <c r="BL97" s="12"/>
      <c r="BM97" s="18"/>
      <c r="BN97" s="18"/>
      <c r="BO97" s="19"/>
      <c r="BP97" s="20"/>
      <c r="BQ97" s="18"/>
      <c r="BR97" s="18"/>
      <c r="BS97" s="19"/>
      <c r="BT97" s="20"/>
      <c r="BU97" s="18"/>
      <c r="BV97" s="18"/>
      <c r="BW97" s="19"/>
      <c r="BX97" s="20"/>
      <c r="BY97" s="18"/>
      <c r="BZ97" s="18"/>
      <c r="CA97" s="19"/>
      <c r="CB97" s="20"/>
      <c r="CC97" s="18"/>
      <c r="CD97" s="18"/>
      <c r="CE97" s="19"/>
      <c r="CF97" s="112"/>
      <c r="CG97" s="113"/>
      <c r="CH97" s="113"/>
      <c r="CI97" s="114"/>
      <c r="CJ97" s="112"/>
      <c r="CK97" s="113"/>
      <c r="CL97" s="113"/>
      <c r="CM97" s="114"/>
    </row>
    <row r="98" spans="2:91" x14ac:dyDescent="0.35">
      <c r="B98" s="95" t="str">
        <f t="shared" si="18"/>
        <v>36526,6361111111 36526,8125</v>
      </c>
      <c r="C98" s="342">
        <f t="shared" si="19"/>
        <v>36526.636111111111</v>
      </c>
      <c r="D98" s="328">
        <f t="shared" si="20"/>
        <v>36526.8125</v>
      </c>
      <c r="E98" s="160">
        <v>36526.636111111111</v>
      </c>
      <c r="F98" s="159">
        <v>36526.8125</v>
      </c>
      <c r="G98" s="75">
        <v>1.0416666666666666E-2</v>
      </c>
      <c r="H98" s="502" t="s">
        <v>40</v>
      </c>
      <c r="I98" s="503"/>
      <c r="J98" s="504"/>
      <c r="K98" s="7"/>
      <c r="L98" s="20"/>
      <c r="M98" s="18"/>
      <c r="N98" s="18"/>
      <c r="O98" s="19"/>
      <c r="P98" s="20"/>
      <c r="Q98" s="18"/>
      <c r="R98" s="18"/>
      <c r="S98" s="19"/>
      <c r="T98" s="12"/>
      <c r="U98" s="8"/>
      <c r="V98" s="8"/>
      <c r="W98" s="7"/>
      <c r="X98" s="12"/>
      <c r="Y98" s="8"/>
      <c r="Z98" s="8"/>
      <c r="AA98" s="7"/>
      <c r="AB98" s="12"/>
      <c r="AC98" s="8"/>
      <c r="AD98" s="8"/>
      <c r="AE98" s="7"/>
      <c r="AF98" s="12"/>
      <c r="AG98" s="8"/>
      <c r="AH98" s="8"/>
      <c r="AI98" s="7"/>
      <c r="AJ98" s="16" t="s">
        <v>125</v>
      </c>
      <c r="AK98" s="104" t="s">
        <v>26</v>
      </c>
      <c r="AL98" s="55" t="s">
        <v>26</v>
      </c>
      <c r="AM98" s="56" t="s">
        <v>26</v>
      </c>
      <c r="AN98" s="54" t="s">
        <v>26</v>
      </c>
      <c r="AO98" s="55" t="s">
        <v>26</v>
      </c>
      <c r="AP98" s="55" t="s">
        <v>26</v>
      </c>
      <c r="AQ98" s="56" t="s">
        <v>26</v>
      </c>
      <c r="AR98" s="172" t="s">
        <v>24</v>
      </c>
      <c r="AS98" s="55" t="s">
        <v>26</v>
      </c>
      <c r="AT98" s="55" t="s">
        <v>26</v>
      </c>
      <c r="AU98" s="56" t="s">
        <v>26</v>
      </c>
      <c r="AV98" s="54" t="s">
        <v>26</v>
      </c>
      <c r="AW98" s="55" t="s">
        <v>26</v>
      </c>
      <c r="AX98" s="55" t="s">
        <v>26</v>
      </c>
      <c r="AY98" s="56" t="s">
        <v>26</v>
      </c>
      <c r="AZ98" s="9" t="s">
        <v>28</v>
      </c>
      <c r="BA98" s="10" t="s">
        <v>28</v>
      </c>
      <c r="BB98" s="11" t="s">
        <v>126</v>
      </c>
      <c r="BC98" s="7"/>
      <c r="BD98" s="12"/>
      <c r="BE98" s="8"/>
      <c r="BF98" s="8"/>
      <c r="BG98" s="7"/>
      <c r="BH98" s="35"/>
      <c r="BI98" s="18"/>
      <c r="BJ98" s="18"/>
      <c r="BK98" s="19"/>
      <c r="BL98" s="35"/>
      <c r="BM98" s="18"/>
      <c r="BN98" s="18"/>
      <c r="BO98" s="19"/>
      <c r="BP98" s="20"/>
      <c r="BQ98" s="18"/>
      <c r="BR98" s="18"/>
      <c r="BS98" s="19"/>
      <c r="BT98" s="20"/>
      <c r="BU98" s="18"/>
      <c r="BV98" s="18"/>
      <c r="BW98" s="19"/>
      <c r="BX98" s="20"/>
      <c r="BY98" s="18"/>
      <c r="BZ98" s="18"/>
      <c r="CA98" s="19"/>
      <c r="CB98" s="20"/>
      <c r="CC98" s="18"/>
      <c r="CD98" s="18"/>
      <c r="CE98" s="19"/>
      <c r="CF98" s="112"/>
      <c r="CG98" s="113"/>
      <c r="CH98" s="113"/>
      <c r="CI98" s="114"/>
      <c r="CJ98" s="112"/>
      <c r="CK98" s="113"/>
      <c r="CL98" s="113"/>
      <c r="CM98" s="114"/>
    </row>
    <row r="99" spans="2:91" x14ac:dyDescent="0.35">
      <c r="B99" s="95" t="str">
        <f t="shared" si="18"/>
        <v>36526,6256944444 36526,8125</v>
      </c>
      <c r="C99" s="342">
        <f t="shared" si="19"/>
        <v>36526.625694444447</v>
      </c>
      <c r="D99" s="328">
        <f t="shared" si="20"/>
        <v>36526.8125</v>
      </c>
      <c r="E99" s="160">
        <v>36526.625694444447</v>
      </c>
      <c r="F99" s="159">
        <v>36526.8125</v>
      </c>
      <c r="G99" s="75">
        <v>1.0416666666666666E-2</v>
      </c>
      <c r="H99" s="502" t="s">
        <v>34</v>
      </c>
      <c r="I99" s="503"/>
      <c r="J99" s="504"/>
      <c r="K99" s="7"/>
      <c r="L99" s="20"/>
      <c r="M99" s="18"/>
      <c r="N99" s="18"/>
      <c r="O99" s="19"/>
      <c r="P99" s="20"/>
      <c r="Q99" s="18"/>
      <c r="R99" s="18"/>
      <c r="S99" s="19"/>
      <c r="T99" s="12"/>
      <c r="U99" s="8"/>
      <c r="V99" s="8"/>
      <c r="W99" s="7"/>
      <c r="X99" s="12"/>
      <c r="Y99" s="8"/>
      <c r="Z99" s="8"/>
      <c r="AA99" s="7"/>
      <c r="AB99" s="29"/>
      <c r="AC99" s="30"/>
      <c r="AD99" s="30"/>
      <c r="AE99" s="31"/>
      <c r="AF99" s="29"/>
      <c r="AG99" s="30"/>
      <c r="AH99" s="30"/>
      <c r="AI99" s="11" t="s">
        <v>125</v>
      </c>
      <c r="AJ99" s="60" t="s">
        <v>26</v>
      </c>
      <c r="AK99" s="55" t="s">
        <v>26</v>
      </c>
      <c r="AL99" s="55" t="s">
        <v>26</v>
      </c>
      <c r="AM99" s="56" t="s">
        <v>26</v>
      </c>
      <c r="AN99" s="54" t="s">
        <v>26</v>
      </c>
      <c r="AO99" s="55" t="s">
        <v>26</v>
      </c>
      <c r="AP99" s="55" t="s">
        <v>26</v>
      </c>
      <c r="AQ99" s="56" t="s">
        <v>26</v>
      </c>
      <c r="AR99" s="172" t="s">
        <v>24</v>
      </c>
      <c r="AS99" s="55" t="s">
        <v>26</v>
      </c>
      <c r="AT99" s="55" t="s">
        <v>26</v>
      </c>
      <c r="AU99" s="56" t="s">
        <v>26</v>
      </c>
      <c r="AV99" s="54" t="s">
        <v>26</v>
      </c>
      <c r="AW99" s="55" t="s">
        <v>26</v>
      </c>
      <c r="AX99" s="55" t="s">
        <v>26</v>
      </c>
      <c r="AY99" s="56" t="s">
        <v>26</v>
      </c>
      <c r="AZ99" s="9" t="s">
        <v>28</v>
      </c>
      <c r="BA99" s="10" t="s">
        <v>28</v>
      </c>
      <c r="BB99" s="11" t="s">
        <v>126</v>
      </c>
      <c r="BC99" s="7"/>
      <c r="BD99" s="12"/>
      <c r="BE99" s="8"/>
      <c r="BF99" s="8"/>
      <c r="BG99" s="7"/>
      <c r="BH99" s="35"/>
      <c r="BI99" s="18"/>
      <c r="BJ99" s="18"/>
      <c r="BK99" s="19"/>
      <c r="BL99" s="35"/>
      <c r="BM99" s="18"/>
      <c r="BN99" s="18"/>
      <c r="BO99" s="19"/>
      <c r="BP99" s="20"/>
      <c r="BQ99" s="18"/>
      <c r="BR99" s="18"/>
      <c r="BS99" s="19"/>
      <c r="BT99" s="20"/>
      <c r="BU99" s="18"/>
      <c r="BV99" s="18"/>
      <c r="BW99" s="19"/>
      <c r="BX99" s="20"/>
      <c r="BY99" s="18"/>
      <c r="BZ99" s="18"/>
      <c r="CA99" s="19"/>
      <c r="CB99" s="20"/>
      <c r="CC99" s="18"/>
      <c r="CD99" s="18"/>
      <c r="CE99" s="19"/>
      <c r="CF99" s="112"/>
      <c r="CG99" s="113"/>
      <c r="CH99" s="113"/>
      <c r="CI99" s="114"/>
      <c r="CJ99" s="112"/>
      <c r="CK99" s="113"/>
      <c r="CL99" s="113"/>
      <c r="CM99" s="114"/>
    </row>
    <row r="100" spans="2:91" x14ac:dyDescent="0.35">
      <c r="B100" s="95" t="str">
        <f t="shared" si="18"/>
        <v>36526,6152777778 36526,8125</v>
      </c>
      <c r="C100" s="342">
        <f t="shared" si="19"/>
        <v>36526.615277777775</v>
      </c>
      <c r="D100" s="328">
        <f t="shared" si="20"/>
        <v>36526.8125</v>
      </c>
      <c r="E100" s="160">
        <v>36526.615277777775</v>
      </c>
      <c r="F100" s="159">
        <v>36526.8125</v>
      </c>
      <c r="G100" s="75">
        <v>1.0416666666666666E-2</v>
      </c>
      <c r="H100" s="502" t="s">
        <v>41</v>
      </c>
      <c r="I100" s="503"/>
      <c r="J100" s="504"/>
      <c r="K100" s="7"/>
      <c r="L100" s="20"/>
      <c r="M100" s="18"/>
      <c r="N100" s="18"/>
      <c r="O100" s="19"/>
      <c r="P100" s="20"/>
      <c r="Q100" s="18"/>
      <c r="R100" s="18"/>
      <c r="S100" s="19"/>
      <c r="T100" s="12"/>
      <c r="U100" s="8"/>
      <c r="V100" s="8"/>
      <c r="W100" s="7"/>
      <c r="X100" s="12"/>
      <c r="Y100" s="8"/>
      <c r="Z100" s="8"/>
      <c r="AA100" s="7"/>
      <c r="AB100" s="29"/>
      <c r="AC100" s="30"/>
      <c r="AD100" s="30"/>
      <c r="AE100" s="31"/>
      <c r="AF100" s="29"/>
      <c r="AG100" s="30"/>
      <c r="AH100" s="11" t="s">
        <v>125</v>
      </c>
      <c r="AI100" s="59" t="s">
        <v>26</v>
      </c>
      <c r="AJ100" s="54" t="s">
        <v>26</v>
      </c>
      <c r="AK100" s="55" t="s">
        <v>26</v>
      </c>
      <c r="AL100" s="55" t="s">
        <v>26</v>
      </c>
      <c r="AM100" s="56" t="s">
        <v>26</v>
      </c>
      <c r="AN100" s="54" t="s">
        <v>26</v>
      </c>
      <c r="AO100" s="55" t="s">
        <v>26</v>
      </c>
      <c r="AP100" s="55" t="s">
        <v>26</v>
      </c>
      <c r="AQ100" s="56" t="s">
        <v>26</v>
      </c>
      <c r="AR100" s="172" t="s">
        <v>24</v>
      </c>
      <c r="AS100" s="55" t="s">
        <v>26</v>
      </c>
      <c r="AT100" s="55" t="s">
        <v>26</v>
      </c>
      <c r="AU100" s="56" t="s">
        <v>26</v>
      </c>
      <c r="AV100" s="54" t="s">
        <v>26</v>
      </c>
      <c r="AW100" s="55" t="s">
        <v>26</v>
      </c>
      <c r="AX100" s="55" t="s">
        <v>26</v>
      </c>
      <c r="AY100" s="56" t="s">
        <v>26</v>
      </c>
      <c r="AZ100" s="9" t="s">
        <v>28</v>
      </c>
      <c r="BA100" s="10" t="s">
        <v>28</v>
      </c>
      <c r="BB100" s="11" t="s">
        <v>126</v>
      </c>
      <c r="BC100" s="7"/>
      <c r="BD100" s="12"/>
      <c r="BE100" s="8"/>
      <c r="BF100" s="8"/>
      <c r="BG100" s="7"/>
      <c r="BH100" s="35"/>
      <c r="BI100" s="18"/>
      <c r="BJ100" s="18"/>
      <c r="BK100" s="19"/>
      <c r="BL100" s="35"/>
      <c r="BM100" s="18"/>
      <c r="BN100" s="18"/>
      <c r="BO100" s="19"/>
      <c r="BP100" s="20"/>
      <c r="BQ100" s="18"/>
      <c r="BR100" s="18"/>
      <c r="BS100" s="19"/>
      <c r="BT100" s="20"/>
      <c r="BU100" s="18"/>
      <c r="BV100" s="18"/>
      <c r="BW100" s="19"/>
      <c r="BX100" s="20"/>
      <c r="BY100" s="18"/>
      <c r="BZ100" s="18"/>
      <c r="CA100" s="19"/>
      <c r="CB100" s="20"/>
      <c r="CC100" s="18"/>
      <c r="CD100" s="18"/>
      <c r="CE100" s="19"/>
      <c r="CF100" s="112"/>
      <c r="CG100" s="113"/>
      <c r="CH100" s="113"/>
      <c r="CI100" s="114"/>
      <c r="CJ100" s="112"/>
      <c r="CK100" s="113"/>
      <c r="CL100" s="113"/>
      <c r="CM100" s="114"/>
    </row>
    <row r="101" spans="2:91" x14ac:dyDescent="0.35">
      <c r="B101" s="95" t="str">
        <f t="shared" si="18"/>
        <v>36526,6048611111 36526,8125</v>
      </c>
      <c r="C101" s="342">
        <f t="shared" si="19"/>
        <v>36526.604861111111</v>
      </c>
      <c r="D101" s="328">
        <f t="shared" si="20"/>
        <v>36526.8125</v>
      </c>
      <c r="E101" s="160">
        <v>36526.604861111111</v>
      </c>
      <c r="F101" s="159">
        <v>36526.8125</v>
      </c>
      <c r="G101" s="75">
        <v>1.0416666666666666E-2</v>
      </c>
      <c r="H101" s="502" t="s">
        <v>38</v>
      </c>
      <c r="I101" s="503"/>
      <c r="J101" s="504"/>
      <c r="K101" s="7"/>
      <c r="L101" s="20"/>
      <c r="M101" s="18"/>
      <c r="N101" s="18"/>
      <c r="O101" s="19"/>
      <c r="P101" s="20"/>
      <c r="Q101" s="18"/>
      <c r="R101" s="18"/>
      <c r="S101" s="19"/>
      <c r="T101" s="12"/>
      <c r="U101" s="8"/>
      <c r="V101" s="8"/>
      <c r="W101" s="7"/>
      <c r="X101" s="12"/>
      <c r="Y101" s="8"/>
      <c r="Z101" s="8"/>
      <c r="AA101" s="7"/>
      <c r="AB101" s="29"/>
      <c r="AC101" s="30"/>
      <c r="AD101" s="30"/>
      <c r="AE101" s="31"/>
      <c r="AF101" s="29"/>
      <c r="AG101" s="37" t="s">
        <v>125</v>
      </c>
      <c r="AH101" s="59" t="s">
        <v>26</v>
      </c>
      <c r="AI101" s="56" t="s">
        <v>26</v>
      </c>
      <c r="AJ101" s="54" t="s">
        <v>26</v>
      </c>
      <c r="AK101" s="55" t="s">
        <v>26</v>
      </c>
      <c r="AL101" s="55" t="s">
        <v>26</v>
      </c>
      <c r="AM101" s="56" t="s">
        <v>26</v>
      </c>
      <c r="AN101" s="54" t="s">
        <v>26</v>
      </c>
      <c r="AO101" s="55" t="s">
        <v>26</v>
      </c>
      <c r="AP101" s="55" t="s">
        <v>26</v>
      </c>
      <c r="AQ101" s="56" t="s">
        <v>26</v>
      </c>
      <c r="AR101" s="172" t="s">
        <v>24</v>
      </c>
      <c r="AS101" s="55" t="s">
        <v>26</v>
      </c>
      <c r="AT101" s="55" t="s">
        <v>26</v>
      </c>
      <c r="AU101" s="56" t="s">
        <v>26</v>
      </c>
      <c r="AV101" s="54" t="s">
        <v>26</v>
      </c>
      <c r="AW101" s="55" t="s">
        <v>26</v>
      </c>
      <c r="AX101" s="55" t="s">
        <v>26</v>
      </c>
      <c r="AY101" s="56" t="s">
        <v>26</v>
      </c>
      <c r="AZ101" s="9" t="s">
        <v>28</v>
      </c>
      <c r="BA101" s="10" t="s">
        <v>28</v>
      </c>
      <c r="BB101" s="11" t="s">
        <v>126</v>
      </c>
      <c r="BC101" s="7"/>
      <c r="BD101" s="12"/>
      <c r="BE101" s="8"/>
      <c r="BF101" s="8"/>
      <c r="BG101" s="7"/>
      <c r="BH101" s="35"/>
      <c r="BI101" s="18"/>
      <c r="BJ101" s="18"/>
      <c r="BK101" s="19"/>
      <c r="BL101" s="35"/>
      <c r="BM101" s="18"/>
      <c r="BN101" s="18"/>
      <c r="BO101" s="19"/>
      <c r="BP101" s="20"/>
      <c r="BQ101" s="18"/>
      <c r="BR101" s="18"/>
      <c r="BS101" s="19"/>
      <c r="BT101" s="20"/>
      <c r="BU101" s="18"/>
      <c r="BV101" s="18"/>
      <c r="BW101" s="19"/>
      <c r="BX101" s="20"/>
      <c r="BY101" s="18"/>
      <c r="BZ101" s="18"/>
      <c r="CA101" s="19"/>
      <c r="CB101" s="20"/>
      <c r="CC101" s="18"/>
      <c r="CD101" s="18"/>
      <c r="CE101" s="19"/>
      <c r="CF101" s="112"/>
      <c r="CG101" s="113"/>
      <c r="CH101" s="113"/>
      <c r="CI101" s="114"/>
      <c r="CJ101" s="112"/>
      <c r="CK101" s="113"/>
      <c r="CL101" s="113"/>
      <c r="CM101" s="114"/>
    </row>
    <row r="102" spans="2:91" x14ac:dyDescent="0.35">
      <c r="B102" s="95" t="str">
        <f t="shared" si="18"/>
        <v>36526,5944444444 36526,8125</v>
      </c>
      <c r="C102" s="342">
        <f t="shared" si="19"/>
        <v>36526.594444444447</v>
      </c>
      <c r="D102" s="328">
        <f t="shared" si="20"/>
        <v>36526.8125</v>
      </c>
      <c r="E102" s="160">
        <v>36526.594444444447</v>
      </c>
      <c r="F102" s="159">
        <v>36526.8125</v>
      </c>
      <c r="G102" s="75">
        <v>1.0416666666666666E-2</v>
      </c>
      <c r="H102" s="502" t="s">
        <v>42</v>
      </c>
      <c r="I102" s="503"/>
      <c r="J102" s="504"/>
      <c r="K102" s="7"/>
      <c r="L102" s="20"/>
      <c r="M102" s="18"/>
      <c r="N102" s="18"/>
      <c r="O102" s="19"/>
      <c r="P102" s="20"/>
      <c r="Q102" s="18"/>
      <c r="R102" s="18"/>
      <c r="S102" s="19"/>
      <c r="T102" s="12"/>
      <c r="U102" s="8"/>
      <c r="V102" s="8"/>
      <c r="W102" s="7"/>
      <c r="X102" s="12"/>
      <c r="Y102" s="8"/>
      <c r="Z102" s="8"/>
      <c r="AA102" s="7"/>
      <c r="AB102" s="29"/>
      <c r="AC102" s="30"/>
      <c r="AD102" s="30"/>
      <c r="AE102" s="31"/>
      <c r="AF102" s="11" t="s">
        <v>125</v>
      </c>
      <c r="AG102" s="59" t="s">
        <v>26</v>
      </c>
      <c r="AH102" s="55" t="s">
        <v>26</v>
      </c>
      <c r="AI102" s="56" t="s">
        <v>26</v>
      </c>
      <c r="AJ102" s="54" t="s">
        <v>26</v>
      </c>
      <c r="AK102" s="55" t="s">
        <v>26</v>
      </c>
      <c r="AL102" s="55" t="s">
        <v>26</v>
      </c>
      <c r="AM102" s="56" t="s">
        <v>26</v>
      </c>
      <c r="AN102" s="54" t="s">
        <v>26</v>
      </c>
      <c r="AO102" s="55" t="s">
        <v>26</v>
      </c>
      <c r="AP102" s="55" t="s">
        <v>26</v>
      </c>
      <c r="AQ102" s="56" t="s">
        <v>26</v>
      </c>
      <c r="AR102" s="172" t="s">
        <v>24</v>
      </c>
      <c r="AS102" s="55" t="s">
        <v>26</v>
      </c>
      <c r="AT102" s="55" t="s">
        <v>26</v>
      </c>
      <c r="AU102" s="56" t="s">
        <v>26</v>
      </c>
      <c r="AV102" s="54" t="s">
        <v>26</v>
      </c>
      <c r="AW102" s="55" t="s">
        <v>26</v>
      </c>
      <c r="AX102" s="55" t="s">
        <v>26</v>
      </c>
      <c r="AY102" s="56" t="s">
        <v>26</v>
      </c>
      <c r="AZ102" s="9" t="s">
        <v>28</v>
      </c>
      <c r="BA102" s="10" t="s">
        <v>28</v>
      </c>
      <c r="BB102" s="11" t="s">
        <v>126</v>
      </c>
      <c r="BC102" s="7"/>
      <c r="BD102" s="12"/>
      <c r="BE102" s="8"/>
      <c r="BF102" s="8"/>
      <c r="BG102" s="7"/>
      <c r="BH102" s="35"/>
      <c r="BI102" s="18"/>
      <c r="BJ102" s="18"/>
      <c r="BK102" s="19"/>
      <c r="BL102" s="35"/>
      <c r="BM102" s="18"/>
      <c r="BN102" s="18"/>
      <c r="BO102" s="19"/>
      <c r="BP102" s="20"/>
      <c r="BQ102" s="18"/>
      <c r="BR102" s="18"/>
      <c r="BS102" s="19"/>
      <c r="BT102" s="20"/>
      <c r="BU102" s="18"/>
      <c r="BV102" s="18"/>
      <c r="BW102" s="19"/>
      <c r="BX102" s="20"/>
      <c r="BY102" s="18"/>
      <c r="BZ102" s="18"/>
      <c r="CA102" s="19"/>
      <c r="CB102" s="20"/>
      <c r="CC102" s="18"/>
      <c r="CD102" s="18"/>
      <c r="CE102" s="19"/>
      <c r="CF102" s="112"/>
      <c r="CG102" s="113"/>
      <c r="CH102" s="113"/>
      <c r="CI102" s="114"/>
      <c r="CJ102" s="112"/>
      <c r="CK102" s="113"/>
      <c r="CL102" s="113"/>
      <c r="CM102" s="114"/>
    </row>
    <row r="103" spans="2:91" x14ac:dyDescent="0.35">
      <c r="B103" s="95" t="str">
        <f t="shared" si="18"/>
        <v>36526,5840277778 36526,8125</v>
      </c>
      <c r="C103" s="342">
        <f t="shared" si="19"/>
        <v>36526.584027777775</v>
      </c>
      <c r="D103" s="328">
        <f t="shared" si="20"/>
        <v>36526.8125</v>
      </c>
      <c r="E103" s="160">
        <v>36526.584027777775</v>
      </c>
      <c r="F103" s="159">
        <v>36526.8125</v>
      </c>
      <c r="G103" s="75">
        <v>1.0416666666666666E-2</v>
      </c>
      <c r="H103" s="502" t="s">
        <v>43</v>
      </c>
      <c r="I103" s="503"/>
      <c r="J103" s="504"/>
      <c r="K103" s="7"/>
      <c r="L103" s="20"/>
      <c r="M103" s="18"/>
      <c r="N103" s="18"/>
      <c r="O103" s="19"/>
      <c r="P103" s="20"/>
      <c r="Q103" s="18"/>
      <c r="R103" s="18"/>
      <c r="S103" s="19"/>
      <c r="T103" s="12"/>
      <c r="U103" s="8"/>
      <c r="V103" s="8"/>
      <c r="W103" s="7"/>
      <c r="X103" s="12"/>
      <c r="Y103" s="8"/>
      <c r="Z103" s="8"/>
      <c r="AA103" s="7"/>
      <c r="AB103" s="29"/>
      <c r="AC103" s="30"/>
      <c r="AD103" s="30"/>
      <c r="AE103" s="22" t="s">
        <v>125</v>
      </c>
      <c r="AF103" s="60" t="s">
        <v>26</v>
      </c>
      <c r="AG103" s="55" t="s">
        <v>26</v>
      </c>
      <c r="AH103" s="55" t="s">
        <v>26</v>
      </c>
      <c r="AI103" s="56" t="s">
        <v>26</v>
      </c>
      <c r="AJ103" s="54" t="s">
        <v>26</v>
      </c>
      <c r="AK103" s="55" t="s">
        <v>26</v>
      </c>
      <c r="AL103" s="55" t="s">
        <v>26</v>
      </c>
      <c r="AM103" s="56" t="s">
        <v>26</v>
      </c>
      <c r="AN103" s="54" t="s">
        <v>26</v>
      </c>
      <c r="AO103" s="55" t="s">
        <v>26</v>
      </c>
      <c r="AP103" s="55" t="s">
        <v>26</v>
      </c>
      <c r="AQ103" s="56" t="s">
        <v>26</v>
      </c>
      <c r="AR103" s="172" t="s">
        <v>24</v>
      </c>
      <c r="AS103" s="55" t="s">
        <v>26</v>
      </c>
      <c r="AT103" s="55" t="s">
        <v>26</v>
      </c>
      <c r="AU103" s="56" t="s">
        <v>26</v>
      </c>
      <c r="AV103" s="54" t="s">
        <v>26</v>
      </c>
      <c r="AW103" s="55" t="s">
        <v>26</v>
      </c>
      <c r="AX103" s="55" t="s">
        <v>26</v>
      </c>
      <c r="AY103" s="56" t="s">
        <v>26</v>
      </c>
      <c r="AZ103" s="9" t="s">
        <v>28</v>
      </c>
      <c r="BA103" s="10" t="s">
        <v>28</v>
      </c>
      <c r="BB103" s="11" t="s">
        <v>126</v>
      </c>
      <c r="BC103" s="7"/>
      <c r="BD103" s="12"/>
      <c r="BE103" s="8"/>
      <c r="BF103" s="8"/>
      <c r="BG103" s="7"/>
      <c r="BH103" s="35"/>
      <c r="BI103" s="18"/>
      <c r="BJ103" s="18"/>
      <c r="BK103" s="19"/>
      <c r="BL103" s="35"/>
      <c r="BM103" s="18"/>
      <c r="BN103" s="18"/>
      <c r="BO103" s="19"/>
      <c r="BP103" s="20"/>
      <c r="BQ103" s="18"/>
      <c r="BR103" s="18"/>
      <c r="BS103" s="19"/>
      <c r="BT103" s="20"/>
      <c r="BU103" s="18"/>
      <c r="BV103" s="18"/>
      <c r="BW103" s="19"/>
      <c r="BX103" s="20"/>
      <c r="BY103" s="18"/>
      <c r="BZ103" s="18"/>
      <c r="CA103" s="19"/>
      <c r="CB103" s="20"/>
      <c r="CC103" s="18"/>
      <c r="CD103" s="18"/>
      <c r="CE103" s="19"/>
      <c r="CF103" s="112"/>
      <c r="CG103" s="113"/>
      <c r="CH103" s="113"/>
      <c r="CI103" s="114"/>
      <c r="CJ103" s="112"/>
      <c r="CK103" s="113"/>
      <c r="CL103" s="113"/>
      <c r="CM103" s="114"/>
    </row>
    <row r="104" spans="2:91" x14ac:dyDescent="0.35">
      <c r="B104" s="95" t="str">
        <f t="shared" si="18"/>
        <v>36526,5736111111 36526,8125</v>
      </c>
      <c r="C104" s="342">
        <f t="shared" si="19"/>
        <v>36526.573611111111</v>
      </c>
      <c r="D104" s="328">
        <f t="shared" si="20"/>
        <v>36526.8125</v>
      </c>
      <c r="E104" s="160">
        <v>36526.573611111111</v>
      </c>
      <c r="F104" s="159">
        <v>36526.8125</v>
      </c>
      <c r="G104" s="75">
        <v>1.0416666666666666E-2</v>
      </c>
      <c r="H104" s="502" t="s">
        <v>44</v>
      </c>
      <c r="I104" s="503"/>
      <c r="J104" s="504"/>
      <c r="K104" s="7"/>
      <c r="L104" s="20"/>
      <c r="M104" s="18"/>
      <c r="N104" s="18"/>
      <c r="O104" s="19"/>
      <c r="P104" s="20"/>
      <c r="Q104" s="18"/>
      <c r="R104" s="18"/>
      <c r="S104" s="19"/>
      <c r="T104" s="12"/>
      <c r="U104" s="8"/>
      <c r="V104" s="8"/>
      <c r="W104" s="7"/>
      <c r="X104" s="12"/>
      <c r="Y104" s="8"/>
      <c r="Z104" s="8"/>
      <c r="AA104" s="7"/>
      <c r="AB104" s="12"/>
      <c r="AC104" s="8"/>
      <c r="AD104" s="11" t="s">
        <v>125</v>
      </c>
      <c r="AE104" s="61" t="s">
        <v>26</v>
      </c>
      <c r="AF104" s="54" t="s">
        <v>26</v>
      </c>
      <c r="AG104" s="55" t="s">
        <v>26</v>
      </c>
      <c r="AH104" s="55" t="s">
        <v>26</v>
      </c>
      <c r="AI104" s="56" t="s">
        <v>26</v>
      </c>
      <c r="AJ104" s="54" t="s">
        <v>26</v>
      </c>
      <c r="AK104" s="55" t="s">
        <v>26</v>
      </c>
      <c r="AL104" s="55" t="s">
        <v>26</v>
      </c>
      <c r="AM104" s="56" t="s">
        <v>26</v>
      </c>
      <c r="AN104" s="54" t="s">
        <v>26</v>
      </c>
      <c r="AO104" s="55" t="s">
        <v>26</v>
      </c>
      <c r="AP104" s="55" t="s">
        <v>26</v>
      </c>
      <c r="AQ104" s="56" t="s">
        <v>26</v>
      </c>
      <c r="AR104" s="172" t="s">
        <v>24</v>
      </c>
      <c r="AS104" s="55" t="s">
        <v>26</v>
      </c>
      <c r="AT104" s="55" t="s">
        <v>26</v>
      </c>
      <c r="AU104" s="56" t="s">
        <v>26</v>
      </c>
      <c r="AV104" s="54" t="s">
        <v>26</v>
      </c>
      <c r="AW104" s="55" t="s">
        <v>26</v>
      </c>
      <c r="AX104" s="55" t="s">
        <v>26</v>
      </c>
      <c r="AY104" s="56" t="s">
        <v>26</v>
      </c>
      <c r="AZ104" s="9" t="s">
        <v>28</v>
      </c>
      <c r="BA104" s="10" t="s">
        <v>28</v>
      </c>
      <c r="BB104" s="11" t="s">
        <v>126</v>
      </c>
      <c r="BC104" s="7"/>
      <c r="BD104" s="12"/>
      <c r="BE104" s="8"/>
      <c r="BF104" s="8"/>
      <c r="BG104" s="7"/>
      <c r="BH104" s="35"/>
      <c r="BI104" s="18"/>
      <c r="BJ104" s="18"/>
      <c r="BK104" s="19"/>
      <c r="BL104" s="35"/>
      <c r="BM104" s="18"/>
      <c r="BN104" s="18"/>
      <c r="BO104" s="19"/>
      <c r="BP104" s="20"/>
      <c r="BQ104" s="18"/>
      <c r="BR104" s="18"/>
      <c r="BS104" s="19"/>
      <c r="BT104" s="20"/>
      <c r="BU104" s="18"/>
      <c r="BV104" s="18"/>
      <c r="BW104" s="19"/>
      <c r="BX104" s="20"/>
      <c r="BY104" s="18"/>
      <c r="BZ104" s="18"/>
      <c r="CA104" s="19"/>
      <c r="CB104" s="20"/>
      <c r="CC104" s="18"/>
      <c r="CD104" s="18"/>
      <c r="CE104" s="19"/>
      <c r="CF104" s="112"/>
      <c r="CG104" s="113"/>
      <c r="CH104" s="113"/>
      <c r="CI104" s="114"/>
      <c r="CJ104" s="112"/>
      <c r="CK104" s="113"/>
      <c r="CL104" s="113"/>
      <c r="CM104" s="114"/>
    </row>
    <row r="105" spans="2:91" x14ac:dyDescent="0.35">
      <c r="B105" s="95" t="str">
        <f t="shared" si="18"/>
        <v>36526,5631944444 36526,8125</v>
      </c>
      <c r="C105" s="342">
        <f t="shared" si="19"/>
        <v>36526.563194444447</v>
      </c>
      <c r="D105" s="328">
        <f t="shared" si="20"/>
        <v>36526.8125</v>
      </c>
      <c r="E105" s="160">
        <v>36526.563194444447</v>
      </c>
      <c r="F105" s="159">
        <v>36526.8125</v>
      </c>
      <c r="G105" s="75">
        <v>1.0416666666666666E-2</v>
      </c>
      <c r="H105" s="502" t="s">
        <v>45</v>
      </c>
      <c r="I105" s="503"/>
      <c r="J105" s="504"/>
      <c r="K105" s="7"/>
      <c r="L105" s="20"/>
      <c r="M105" s="18"/>
      <c r="N105" s="18"/>
      <c r="O105" s="19"/>
      <c r="P105" s="20"/>
      <c r="Q105" s="18"/>
      <c r="R105" s="18"/>
      <c r="S105" s="19"/>
      <c r="T105" s="12"/>
      <c r="U105" s="8"/>
      <c r="V105" s="8"/>
      <c r="W105" s="7"/>
      <c r="X105" s="12"/>
      <c r="Y105" s="8"/>
      <c r="Z105" s="8"/>
      <c r="AA105" s="7"/>
      <c r="AB105" s="12"/>
      <c r="AC105" s="11" t="s">
        <v>125</v>
      </c>
      <c r="AD105" s="59" t="s">
        <v>26</v>
      </c>
      <c r="AE105" s="56" t="s">
        <v>26</v>
      </c>
      <c r="AF105" s="54" t="s">
        <v>26</v>
      </c>
      <c r="AG105" s="55" t="s">
        <v>26</v>
      </c>
      <c r="AH105" s="55" t="s">
        <v>26</v>
      </c>
      <c r="AI105" s="56" t="s">
        <v>26</v>
      </c>
      <c r="AJ105" s="54" t="s">
        <v>26</v>
      </c>
      <c r="AK105" s="55" t="s">
        <v>26</v>
      </c>
      <c r="AL105" s="55" t="s">
        <v>26</v>
      </c>
      <c r="AM105" s="56" t="s">
        <v>26</v>
      </c>
      <c r="AN105" s="172" t="s">
        <v>24</v>
      </c>
      <c r="AO105" s="55" t="s">
        <v>26</v>
      </c>
      <c r="AP105" s="55" t="s">
        <v>26</v>
      </c>
      <c r="AQ105" s="56" t="s">
        <v>26</v>
      </c>
      <c r="AR105" s="54" t="s">
        <v>26</v>
      </c>
      <c r="AS105" s="55" t="s">
        <v>26</v>
      </c>
      <c r="AT105" s="55" t="s">
        <v>26</v>
      </c>
      <c r="AU105" s="56" t="s">
        <v>26</v>
      </c>
      <c r="AV105" s="54" t="s">
        <v>26</v>
      </c>
      <c r="AW105" s="55" t="s">
        <v>26</v>
      </c>
      <c r="AX105" s="55" t="s">
        <v>26</v>
      </c>
      <c r="AY105" s="56" t="s">
        <v>26</v>
      </c>
      <c r="AZ105" s="9" t="s">
        <v>28</v>
      </c>
      <c r="BA105" s="10" t="s">
        <v>28</v>
      </c>
      <c r="BB105" s="11" t="s">
        <v>126</v>
      </c>
      <c r="BC105" s="7"/>
      <c r="BD105" s="12"/>
      <c r="BE105" s="8"/>
      <c r="BF105" s="8"/>
      <c r="BG105" s="7"/>
      <c r="BH105" s="35"/>
      <c r="BI105" s="18"/>
      <c r="BJ105" s="18"/>
      <c r="BK105" s="19"/>
      <c r="BL105" s="35"/>
      <c r="BM105" s="18"/>
      <c r="BN105" s="18"/>
      <c r="BO105" s="19"/>
      <c r="BP105" s="20"/>
      <c r="BQ105" s="18"/>
      <c r="BR105" s="18"/>
      <c r="BS105" s="19"/>
      <c r="BT105" s="20"/>
      <c r="BU105" s="18"/>
      <c r="BV105" s="18"/>
      <c r="BW105" s="19"/>
      <c r="BX105" s="20"/>
      <c r="BY105" s="18"/>
      <c r="BZ105" s="18"/>
      <c r="CA105" s="19"/>
      <c r="CB105" s="20"/>
      <c r="CC105" s="18"/>
      <c r="CD105" s="18"/>
      <c r="CE105" s="19"/>
      <c r="CF105" s="112"/>
      <c r="CG105" s="113"/>
      <c r="CH105" s="113"/>
      <c r="CI105" s="114"/>
      <c r="CJ105" s="112"/>
      <c r="CK105" s="113"/>
      <c r="CL105" s="113"/>
      <c r="CM105" s="114"/>
    </row>
    <row r="106" spans="2:91" x14ac:dyDescent="0.35">
      <c r="B106" s="95" t="str">
        <f t="shared" si="18"/>
        <v>36526,5527777778 36526,8125</v>
      </c>
      <c r="C106" s="342">
        <f t="shared" si="19"/>
        <v>36526.552777777775</v>
      </c>
      <c r="D106" s="328">
        <f t="shared" si="20"/>
        <v>36526.8125</v>
      </c>
      <c r="E106" s="160">
        <v>36526.552777777775</v>
      </c>
      <c r="F106" s="159">
        <v>36526.8125</v>
      </c>
      <c r="G106" s="75">
        <v>1.0416666666666666E-2</v>
      </c>
      <c r="H106" s="502" t="s">
        <v>46</v>
      </c>
      <c r="I106" s="503"/>
      <c r="J106" s="504"/>
      <c r="K106" s="7"/>
      <c r="L106" s="20"/>
      <c r="M106" s="18"/>
      <c r="N106" s="18"/>
      <c r="O106" s="19"/>
      <c r="P106" s="20"/>
      <c r="Q106" s="18"/>
      <c r="R106" s="18"/>
      <c r="S106" s="19"/>
      <c r="T106" s="12"/>
      <c r="U106" s="8"/>
      <c r="V106" s="8"/>
      <c r="W106" s="7"/>
      <c r="X106" s="12"/>
      <c r="Y106" s="8"/>
      <c r="Z106" s="8"/>
      <c r="AA106" s="7"/>
      <c r="AB106" s="11" t="s">
        <v>125</v>
      </c>
      <c r="AC106" s="59" t="s">
        <v>26</v>
      </c>
      <c r="AD106" s="55" t="s">
        <v>26</v>
      </c>
      <c r="AE106" s="56" t="s">
        <v>26</v>
      </c>
      <c r="AF106" s="54" t="s">
        <v>26</v>
      </c>
      <c r="AG106" s="55" t="s">
        <v>26</v>
      </c>
      <c r="AH106" s="55" t="s">
        <v>26</v>
      </c>
      <c r="AI106" s="56" t="s">
        <v>26</v>
      </c>
      <c r="AJ106" s="54" t="s">
        <v>26</v>
      </c>
      <c r="AK106" s="55" t="s">
        <v>26</v>
      </c>
      <c r="AL106" s="55" t="s">
        <v>26</v>
      </c>
      <c r="AM106" s="56" t="s">
        <v>26</v>
      </c>
      <c r="AN106" s="172" t="s">
        <v>24</v>
      </c>
      <c r="AO106" s="55" t="s">
        <v>26</v>
      </c>
      <c r="AP106" s="55" t="s">
        <v>26</v>
      </c>
      <c r="AQ106" s="56" t="s">
        <v>26</v>
      </c>
      <c r="AR106" s="54" t="s">
        <v>26</v>
      </c>
      <c r="AS106" s="55" t="s">
        <v>26</v>
      </c>
      <c r="AT106" s="55" t="s">
        <v>26</v>
      </c>
      <c r="AU106" s="56" t="s">
        <v>26</v>
      </c>
      <c r="AV106" s="54" t="s">
        <v>26</v>
      </c>
      <c r="AW106" s="55" t="s">
        <v>26</v>
      </c>
      <c r="AX106" s="55" t="s">
        <v>26</v>
      </c>
      <c r="AY106" s="56" t="s">
        <v>26</v>
      </c>
      <c r="AZ106" s="9" t="s">
        <v>28</v>
      </c>
      <c r="BA106" s="10" t="s">
        <v>28</v>
      </c>
      <c r="BB106" s="11" t="s">
        <v>126</v>
      </c>
      <c r="BC106" s="7"/>
      <c r="BD106" s="12"/>
      <c r="BE106" s="8"/>
      <c r="BF106" s="8"/>
      <c r="BG106" s="7"/>
      <c r="BH106" s="35"/>
      <c r="BI106" s="18"/>
      <c r="BJ106" s="18"/>
      <c r="BK106" s="19"/>
      <c r="BL106" s="35"/>
      <c r="BM106" s="18"/>
      <c r="BN106" s="18"/>
      <c r="BO106" s="19"/>
      <c r="BP106" s="20"/>
      <c r="BQ106" s="18"/>
      <c r="BR106" s="18"/>
      <c r="BS106" s="19"/>
      <c r="BT106" s="20"/>
      <c r="BU106" s="18"/>
      <c r="BV106" s="18"/>
      <c r="BW106" s="19"/>
      <c r="BX106" s="20"/>
      <c r="BY106" s="18"/>
      <c r="BZ106" s="18"/>
      <c r="CA106" s="19"/>
      <c r="CB106" s="20"/>
      <c r="CC106" s="18"/>
      <c r="CD106" s="18"/>
      <c r="CE106" s="19"/>
      <c r="CF106" s="112"/>
      <c r="CG106" s="113"/>
      <c r="CH106" s="113"/>
      <c r="CI106" s="114"/>
      <c r="CJ106" s="112"/>
      <c r="CK106" s="113"/>
      <c r="CL106" s="113"/>
      <c r="CM106" s="114"/>
    </row>
    <row r="107" spans="2:91" x14ac:dyDescent="0.35">
      <c r="B107" s="95" t="str">
        <f t="shared" si="18"/>
        <v>36526,5423611111 36526,8125</v>
      </c>
      <c r="C107" s="342">
        <f t="shared" si="19"/>
        <v>36526.542361111111</v>
      </c>
      <c r="D107" s="328">
        <f t="shared" si="20"/>
        <v>36526.8125</v>
      </c>
      <c r="E107" s="160">
        <v>36526.542361111111</v>
      </c>
      <c r="F107" s="159">
        <v>36526.8125</v>
      </c>
      <c r="G107" s="75">
        <v>3.125E-2</v>
      </c>
      <c r="H107" s="502" t="s">
        <v>37</v>
      </c>
      <c r="I107" s="503"/>
      <c r="J107" s="504"/>
      <c r="K107" s="7"/>
      <c r="L107" s="20"/>
      <c r="M107" s="18"/>
      <c r="N107" s="18"/>
      <c r="O107" s="19"/>
      <c r="P107" s="20"/>
      <c r="Q107" s="18"/>
      <c r="R107" s="18"/>
      <c r="S107" s="19"/>
      <c r="T107" s="12"/>
      <c r="U107" s="8"/>
      <c r="V107" s="8"/>
      <c r="W107" s="7"/>
      <c r="X107" s="12"/>
      <c r="Y107" s="8"/>
      <c r="Z107" s="8"/>
      <c r="AA107" s="11" t="s">
        <v>125</v>
      </c>
      <c r="AB107" s="60" t="s">
        <v>26</v>
      </c>
      <c r="AC107" s="55" t="s">
        <v>26</v>
      </c>
      <c r="AD107" s="55" t="s">
        <v>26</v>
      </c>
      <c r="AE107" s="56" t="s">
        <v>26</v>
      </c>
      <c r="AF107" s="54" t="s">
        <v>26</v>
      </c>
      <c r="AG107" s="55" t="s">
        <v>26</v>
      </c>
      <c r="AH107" s="55" t="s">
        <v>26</v>
      </c>
      <c r="AI107" s="56" t="s">
        <v>26</v>
      </c>
      <c r="AJ107" s="5" t="s">
        <v>25</v>
      </c>
      <c r="AK107" s="6" t="s">
        <v>25</v>
      </c>
      <c r="AL107" s="6" t="s">
        <v>25</v>
      </c>
      <c r="AM107" s="56" t="s">
        <v>26</v>
      </c>
      <c r="AN107" s="55" t="s">
        <v>26</v>
      </c>
      <c r="AO107" s="55" t="s">
        <v>26</v>
      </c>
      <c r="AP107" s="55" t="s">
        <v>26</v>
      </c>
      <c r="AQ107" s="56" t="s">
        <v>26</v>
      </c>
      <c r="AR107" s="54" t="s">
        <v>26</v>
      </c>
      <c r="AS107" s="55" t="s">
        <v>26</v>
      </c>
      <c r="AT107" s="55" t="s">
        <v>26</v>
      </c>
      <c r="AU107" s="56" t="s">
        <v>26</v>
      </c>
      <c r="AV107" s="54" t="s">
        <v>26</v>
      </c>
      <c r="AW107" s="55" t="s">
        <v>26</v>
      </c>
      <c r="AX107" s="55" t="s">
        <v>26</v>
      </c>
      <c r="AY107" s="56" t="s">
        <v>26</v>
      </c>
      <c r="AZ107" s="9" t="s">
        <v>28</v>
      </c>
      <c r="BA107" s="10" t="s">
        <v>28</v>
      </c>
      <c r="BB107" s="11" t="s">
        <v>126</v>
      </c>
      <c r="BC107" s="7"/>
      <c r="BD107" s="12"/>
      <c r="BE107" s="8"/>
      <c r="BF107" s="8"/>
      <c r="BG107" s="7"/>
      <c r="BH107" s="35"/>
      <c r="BI107" s="18"/>
      <c r="BJ107" s="18"/>
      <c r="BK107" s="19"/>
      <c r="BL107" s="35"/>
      <c r="BM107" s="18"/>
      <c r="BN107" s="18"/>
      <c r="BO107" s="19"/>
      <c r="BP107" s="20"/>
      <c r="BQ107" s="18"/>
      <c r="BR107" s="18"/>
      <c r="BS107" s="19"/>
      <c r="BT107" s="20"/>
      <c r="BU107" s="18"/>
      <c r="BV107" s="18"/>
      <c r="BW107" s="19"/>
      <c r="BX107" s="20"/>
      <c r="BY107" s="18"/>
      <c r="BZ107" s="18"/>
      <c r="CA107" s="19"/>
      <c r="CB107" s="20"/>
      <c r="CC107" s="18"/>
      <c r="CD107" s="18"/>
      <c r="CE107" s="19"/>
      <c r="CF107" s="112"/>
      <c r="CG107" s="113"/>
      <c r="CH107" s="113"/>
      <c r="CI107" s="114"/>
      <c r="CJ107" s="112"/>
      <c r="CK107" s="113"/>
      <c r="CL107" s="113"/>
      <c r="CM107" s="114"/>
    </row>
    <row r="108" spans="2:91" x14ac:dyDescent="0.35">
      <c r="B108" s="95" t="str">
        <f t="shared" si="18"/>
        <v>36526,5736111111 36526,8125</v>
      </c>
      <c r="C108" s="342">
        <f t="shared" si="19"/>
        <v>36526.573611111111</v>
      </c>
      <c r="D108" s="328">
        <f t="shared" si="20"/>
        <v>36526.8125</v>
      </c>
      <c r="E108" s="160">
        <v>36526.573611111111</v>
      </c>
      <c r="F108" s="159">
        <v>36526.8125</v>
      </c>
      <c r="G108" s="75">
        <v>3.125E-2</v>
      </c>
      <c r="H108" s="502" t="s">
        <v>33</v>
      </c>
      <c r="I108" s="503"/>
      <c r="J108" s="504"/>
      <c r="K108" s="7"/>
      <c r="L108" s="20"/>
      <c r="M108" s="18"/>
      <c r="N108" s="18"/>
      <c r="O108" s="19"/>
      <c r="P108" s="20"/>
      <c r="Q108" s="18"/>
      <c r="R108" s="18"/>
      <c r="S108" s="19"/>
      <c r="T108" s="12"/>
      <c r="U108" s="8"/>
      <c r="V108" s="8"/>
      <c r="W108" s="7"/>
      <c r="X108" s="12"/>
      <c r="Y108" s="8"/>
      <c r="Z108" s="11" t="s">
        <v>125</v>
      </c>
      <c r="AA108" s="59" t="s">
        <v>26</v>
      </c>
      <c r="AB108" s="54" t="s">
        <v>26</v>
      </c>
      <c r="AC108" s="55" t="s">
        <v>26</v>
      </c>
      <c r="AD108" s="55" t="s">
        <v>26</v>
      </c>
      <c r="AE108" s="56" t="s">
        <v>26</v>
      </c>
      <c r="AF108" s="54" t="s">
        <v>26</v>
      </c>
      <c r="AG108" s="55" t="s">
        <v>26</v>
      </c>
      <c r="AH108" s="55" t="s">
        <v>26</v>
      </c>
      <c r="AI108" s="56" t="s">
        <v>26</v>
      </c>
      <c r="AJ108" s="5" t="s">
        <v>25</v>
      </c>
      <c r="AK108" s="6" t="s">
        <v>25</v>
      </c>
      <c r="AL108" s="6" t="s">
        <v>25</v>
      </c>
      <c r="AM108" s="56" t="s">
        <v>26</v>
      </c>
      <c r="AN108" s="55" t="s">
        <v>26</v>
      </c>
      <c r="AO108" s="55" t="s">
        <v>26</v>
      </c>
      <c r="AP108" s="55" t="s">
        <v>26</v>
      </c>
      <c r="AQ108" s="56" t="s">
        <v>26</v>
      </c>
      <c r="AR108" s="54" t="s">
        <v>26</v>
      </c>
      <c r="AS108" s="55" t="s">
        <v>26</v>
      </c>
      <c r="AT108" s="55" t="s">
        <v>26</v>
      </c>
      <c r="AU108" s="56" t="s">
        <v>26</v>
      </c>
      <c r="AV108" s="54" t="s">
        <v>26</v>
      </c>
      <c r="AW108" s="55" t="s">
        <v>26</v>
      </c>
      <c r="AX108" s="55" t="s">
        <v>26</v>
      </c>
      <c r="AY108" s="56" t="s">
        <v>26</v>
      </c>
      <c r="AZ108" s="9" t="s">
        <v>28</v>
      </c>
      <c r="BA108" s="10" t="s">
        <v>28</v>
      </c>
      <c r="BB108" s="11" t="s">
        <v>126</v>
      </c>
      <c r="BC108" s="7"/>
      <c r="BD108" s="12"/>
      <c r="BE108" s="8"/>
      <c r="BF108" s="8"/>
      <c r="BG108" s="7"/>
      <c r="BH108" s="35"/>
      <c r="BI108" s="18"/>
      <c r="BJ108" s="18"/>
      <c r="BK108" s="19"/>
      <c r="BL108" s="35"/>
      <c r="BM108" s="18"/>
      <c r="BN108" s="18"/>
      <c r="BO108" s="19"/>
      <c r="BP108" s="20"/>
      <c r="BQ108" s="18"/>
      <c r="BR108" s="18"/>
      <c r="BS108" s="19"/>
      <c r="BT108" s="20"/>
      <c r="BU108" s="18"/>
      <c r="BV108" s="18"/>
      <c r="BW108" s="19"/>
      <c r="BX108" s="20"/>
      <c r="BY108" s="18"/>
      <c r="BZ108" s="18"/>
      <c r="CA108" s="19"/>
      <c r="CB108" s="20"/>
      <c r="CC108" s="18"/>
      <c r="CD108" s="18"/>
      <c r="CE108" s="19"/>
      <c r="CF108" s="112"/>
      <c r="CG108" s="113"/>
      <c r="CH108" s="113"/>
      <c r="CI108" s="114"/>
      <c r="CJ108" s="112"/>
      <c r="CK108" s="113"/>
      <c r="CL108" s="113"/>
      <c r="CM108" s="114"/>
    </row>
    <row r="109" spans="2:91" x14ac:dyDescent="0.35">
      <c r="B109" s="95" t="str">
        <f t="shared" si="18"/>
        <v>36526,5631944444 36526,8125</v>
      </c>
      <c r="C109" s="342">
        <f t="shared" si="19"/>
        <v>36526.563194444447</v>
      </c>
      <c r="D109" s="328">
        <f t="shared" si="20"/>
        <v>36526.8125</v>
      </c>
      <c r="E109" s="160">
        <v>36526.563194444447</v>
      </c>
      <c r="F109" s="159">
        <v>36526.8125</v>
      </c>
      <c r="G109" s="75">
        <v>3.125E-2</v>
      </c>
      <c r="H109" s="502" t="s">
        <v>47</v>
      </c>
      <c r="I109" s="503"/>
      <c r="J109" s="504"/>
      <c r="K109" s="7"/>
      <c r="L109" s="20"/>
      <c r="M109" s="18"/>
      <c r="N109" s="18"/>
      <c r="O109" s="19"/>
      <c r="P109" s="20"/>
      <c r="Q109" s="18"/>
      <c r="R109" s="18"/>
      <c r="S109" s="19"/>
      <c r="T109" s="12"/>
      <c r="U109" s="8"/>
      <c r="V109" s="8"/>
      <c r="W109" s="7"/>
      <c r="X109" s="12"/>
      <c r="Y109" s="11" t="s">
        <v>125</v>
      </c>
      <c r="Z109" s="59" t="s">
        <v>26</v>
      </c>
      <c r="AA109" s="56" t="s">
        <v>26</v>
      </c>
      <c r="AB109" s="54" t="s">
        <v>26</v>
      </c>
      <c r="AC109" s="55" t="s">
        <v>26</v>
      </c>
      <c r="AD109" s="55" t="s">
        <v>26</v>
      </c>
      <c r="AE109" s="56" t="s">
        <v>26</v>
      </c>
      <c r="AF109" s="54" t="s">
        <v>26</v>
      </c>
      <c r="AG109" s="55" t="s">
        <v>26</v>
      </c>
      <c r="AH109" s="55" t="s">
        <v>26</v>
      </c>
      <c r="AI109" s="56" t="s">
        <v>26</v>
      </c>
      <c r="AJ109" s="5" t="s">
        <v>25</v>
      </c>
      <c r="AK109" s="6" t="s">
        <v>25</v>
      </c>
      <c r="AL109" s="6" t="s">
        <v>25</v>
      </c>
      <c r="AM109" s="56" t="s">
        <v>26</v>
      </c>
      <c r="AN109" s="55" t="s">
        <v>26</v>
      </c>
      <c r="AO109" s="55" t="s">
        <v>26</v>
      </c>
      <c r="AP109" s="55" t="s">
        <v>26</v>
      </c>
      <c r="AQ109" s="56" t="s">
        <v>26</v>
      </c>
      <c r="AR109" s="54" t="s">
        <v>26</v>
      </c>
      <c r="AS109" s="55" t="s">
        <v>26</v>
      </c>
      <c r="AT109" s="55" t="s">
        <v>26</v>
      </c>
      <c r="AU109" s="56" t="s">
        <v>26</v>
      </c>
      <c r="AV109" s="54" t="s">
        <v>26</v>
      </c>
      <c r="AW109" s="55" t="s">
        <v>26</v>
      </c>
      <c r="AX109" s="55" t="s">
        <v>26</v>
      </c>
      <c r="AY109" s="56" t="s">
        <v>26</v>
      </c>
      <c r="AZ109" s="9" t="s">
        <v>28</v>
      </c>
      <c r="BA109" s="10" t="s">
        <v>28</v>
      </c>
      <c r="BB109" s="11" t="s">
        <v>126</v>
      </c>
      <c r="BC109" s="7"/>
      <c r="BD109" s="12"/>
      <c r="BE109" s="8"/>
      <c r="BF109" s="8"/>
      <c r="BG109" s="7"/>
      <c r="BH109" s="35"/>
      <c r="BI109" s="18"/>
      <c r="BJ109" s="18"/>
      <c r="BK109" s="19"/>
      <c r="BL109" s="35"/>
      <c r="BM109" s="18"/>
      <c r="BN109" s="18"/>
      <c r="BO109" s="19"/>
      <c r="BP109" s="20"/>
      <c r="BQ109" s="18"/>
      <c r="BR109" s="18"/>
      <c r="BS109" s="19"/>
      <c r="BT109" s="20"/>
      <c r="BU109" s="18"/>
      <c r="BV109" s="18"/>
      <c r="BW109" s="19"/>
      <c r="BX109" s="20"/>
      <c r="BY109" s="18"/>
      <c r="BZ109" s="18"/>
      <c r="CA109" s="19"/>
      <c r="CB109" s="20"/>
      <c r="CC109" s="18"/>
      <c r="CD109" s="18"/>
      <c r="CE109" s="19"/>
      <c r="CF109" s="112"/>
      <c r="CG109" s="113"/>
      <c r="CH109" s="113"/>
      <c r="CI109" s="114"/>
      <c r="CJ109" s="112"/>
      <c r="CK109" s="113"/>
      <c r="CL109" s="113"/>
      <c r="CM109" s="114"/>
    </row>
    <row r="110" spans="2:91" x14ac:dyDescent="0.35">
      <c r="B110" s="95" t="str">
        <f t="shared" si="18"/>
        <v>36526,5111111111 36526,8125</v>
      </c>
      <c r="C110" s="342">
        <f t="shared" si="19"/>
        <v>36526.511111111111</v>
      </c>
      <c r="D110" s="328">
        <f t="shared" si="20"/>
        <v>36526.8125</v>
      </c>
      <c r="E110" s="160">
        <v>36526.511111111111</v>
      </c>
      <c r="F110" s="159">
        <v>36526.8125</v>
      </c>
      <c r="G110" s="75">
        <v>4.1666666666666664E-2</v>
      </c>
      <c r="H110" s="502" t="s">
        <v>48</v>
      </c>
      <c r="I110" s="503"/>
      <c r="J110" s="504"/>
      <c r="K110" s="7"/>
      <c r="L110" s="20"/>
      <c r="M110" s="18"/>
      <c r="N110" s="18"/>
      <c r="O110" s="19"/>
      <c r="P110" s="20"/>
      <c r="Q110" s="18"/>
      <c r="R110" s="18"/>
      <c r="S110" s="19"/>
      <c r="T110" s="12"/>
      <c r="U110" s="8"/>
      <c r="V110" s="8"/>
      <c r="W110" s="7"/>
      <c r="X110" s="11" t="s">
        <v>125</v>
      </c>
      <c r="Y110" s="59" t="s">
        <v>26</v>
      </c>
      <c r="Z110" s="55" t="s">
        <v>26</v>
      </c>
      <c r="AA110" s="56" t="s">
        <v>26</v>
      </c>
      <c r="AB110" s="54" t="s">
        <v>26</v>
      </c>
      <c r="AC110" s="55" t="s">
        <v>26</v>
      </c>
      <c r="AD110" s="55" t="s">
        <v>26</v>
      </c>
      <c r="AE110" s="56" t="s">
        <v>26</v>
      </c>
      <c r="AF110" s="54" t="s">
        <v>26</v>
      </c>
      <c r="AG110" s="55" t="s">
        <v>26</v>
      </c>
      <c r="AH110" s="55" t="s">
        <v>26</v>
      </c>
      <c r="AI110" s="56" t="s">
        <v>26</v>
      </c>
      <c r="AJ110" s="5" t="s">
        <v>25</v>
      </c>
      <c r="AK110" s="6" t="s">
        <v>25</v>
      </c>
      <c r="AL110" s="6" t="s">
        <v>25</v>
      </c>
      <c r="AM110" s="56" t="s">
        <v>26</v>
      </c>
      <c r="AN110" s="55" t="s">
        <v>26</v>
      </c>
      <c r="AO110" s="55" t="s">
        <v>26</v>
      </c>
      <c r="AP110" s="55" t="s">
        <v>26</v>
      </c>
      <c r="AQ110" s="56" t="s">
        <v>26</v>
      </c>
      <c r="AR110" s="54" t="s">
        <v>26</v>
      </c>
      <c r="AS110" s="55" t="s">
        <v>26</v>
      </c>
      <c r="AT110" s="55" t="s">
        <v>26</v>
      </c>
      <c r="AU110" s="56" t="s">
        <v>26</v>
      </c>
      <c r="AV110" s="172" t="s">
        <v>24</v>
      </c>
      <c r="AW110" s="55" t="s">
        <v>26</v>
      </c>
      <c r="AX110" s="55" t="s">
        <v>26</v>
      </c>
      <c r="AY110" s="56" t="s">
        <v>26</v>
      </c>
      <c r="AZ110" s="9" t="s">
        <v>28</v>
      </c>
      <c r="BA110" s="10" t="s">
        <v>28</v>
      </c>
      <c r="BB110" s="11" t="s">
        <v>126</v>
      </c>
      <c r="BC110" s="7"/>
      <c r="BD110" s="12"/>
      <c r="BE110" s="8"/>
      <c r="BF110" s="8"/>
      <c r="BG110" s="7"/>
      <c r="BH110" s="35"/>
      <c r="BI110" s="18"/>
      <c r="BJ110" s="18"/>
      <c r="BK110" s="19"/>
      <c r="BL110" s="35"/>
      <c r="BM110" s="18"/>
      <c r="BN110" s="18"/>
      <c r="BO110" s="19"/>
      <c r="BP110" s="20"/>
      <c r="BQ110" s="18"/>
      <c r="BR110" s="18"/>
      <c r="BS110" s="19"/>
      <c r="BT110" s="20"/>
      <c r="BU110" s="18"/>
      <c r="BV110" s="18"/>
      <c r="BW110" s="19"/>
      <c r="BX110" s="20"/>
      <c r="BY110" s="18"/>
      <c r="BZ110" s="18"/>
      <c r="CA110" s="19"/>
      <c r="CB110" s="20"/>
      <c r="CC110" s="18"/>
      <c r="CD110" s="18"/>
      <c r="CE110" s="19"/>
      <c r="CF110" s="112"/>
      <c r="CG110" s="113"/>
      <c r="CH110" s="113"/>
      <c r="CI110" s="114"/>
      <c r="CJ110" s="112"/>
      <c r="CK110" s="113"/>
      <c r="CL110" s="113"/>
      <c r="CM110" s="114"/>
    </row>
    <row r="111" spans="2:91" x14ac:dyDescent="0.35">
      <c r="B111" s="95" t="str">
        <f t="shared" si="18"/>
        <v>36526,5006944444 36526,8125</v>
      </c>
      <c r="C111" s="342">
        <f t="shared" si="19"/>
        <v>36526.500694444447</v>
      </c>
      <c r="D111" s="328">
        <f t="shared" si="20"/>
        <v>36526.8125</v>
      </c>
      <c r="E111" s="160">
        <v>36526.500694444447</v>
      </c>
      <c r="F111" s="159">
        <v>36526.8125</v>
      </c>
      <c r="G111" s="75">
        <v>4.1666666666666664E-2</v>
      </c>
      <c r="H111" s="502" t="s">
        <v>49</v>
      </c>
      <c r="I111" s="503"/>
      <c r="J111" s="504"/>
      <c r="K111" s="7"/>
      <c r="L111" s="20"/>
      <c r="M111" s="18"/>
      <c r="N111" s="18"/>
      <c r="O111" s="19"/>
      <c r="P111" s="20"/>
      <c r="Q111" s="18"/>
      <c r="R111" s="18"/>
      <c r="S111" s="19"/>
      <c r="T111" s="12"/>
      <c r="U111" s="8"/>
      <c r="V111" s="8"/>
      <c r="W111" s="11" t="s">
        <v>125</v>
      </c>
      <c r="X111" s="59" t="s">
        <v>26</v>
      </c>
      <c r="Y111" s="55" t="s">
        <v>26</v>
      </c>
      <c r="Z111" s="55" t="s">
        <v>26</v>
      </c>
      <c r="AA111" s="56" t="s">
        <v>26</v>
      </c>
      <c r="AB111" s="54" t="s">
        <v>26</v>
      </c>
      <c r="AC111" s="55" t="s">
        <v>26</v>
      </c>
      <c r="AD111" s="55" t="s">
        <v>26</v>
      </c>
      <c r="AE111" s="56" t="s">
        <v>26</v>
      </c>
      <c r="AF111" s="54" t="s">
        <v>26</v>
      </c>
      <c r="AG111" s="55" t="s">
        <v>26</v>
      </c>
      <c r="AH111" s="55" t="s">
        <v>26</v>
      </c>
      <c r="AI111" s="56" t="s">
        <v>26</v>
      </c>
      <c r="AJ111" s="5" t="s">
        <v>25</v>
      </c>
      <c r="AK111" s="6" t="s">
        <v>25</v>
      </c>
      <c r="AL111" s="6" t="s">
        <v>25</v>
      </c>
      <c r="AM111" s="56" t="s">
        <v>26</v>
      </c>
      <c r="AN111" s="55" t="s">
        <v>26</v>
      </c>
      <c r="AO111" s="55" t="s">
        <v>26</v>
      </c>
      <c r="AP111" s="55" t="s">
        <v>26</v>
      </c>
      <c r="AQ111" s="56" t="s">
        <v>26</v>
      </c>
      <c r="AR111" s="54" t="s">
        <v>26</v>
      </c>
      <c r="AS111" s="55" t="s">
        <v>26</v>
      </c>
      <c r="AT111" s="55" t="s">
        <v>26</v>
      </c>
      <c r="AU111" s="56" t="s">
        <v>26</v>
      </c>
      <c r="AV111" s="172" t="s">
        <v>24</v>
      </c>
      <c r="AW111" s="55" t="s">
        <v>26</v>
      </c>
      <c r="AX111" s="55" t="s">
        <v>26</v>
      </c>
      <c r="AY111" s="56" t="s">
        <v>26</v>
      </c>
      <c r="AZ111" s="9" t="s">
        <v>28</v>
      </c>
      <c r="BA111" s="10" t="s">
        <v>28</v>
      </c>
      <c r="BB111" s="11" t="s">
        <v>126</v>
      </c>
      <c r="BC111" s="7"/>
      <c r="BD111" s="12"/>
      <c r="BE111" s="8"/>
      <c r="BF111" s="8"/>
      <c r="BG111" s="7"/>
      <c r="BH111" s="35"/>
      <c r="BI111" s="18"/>
      <c r="BJ111" s="18"/>
      <c r="BK111" s="19"/>
      <c r="BL111" s="35"/>
      <c r="BM111" s="18"/>
      <c r="BN111" s="18"/>
      <c r="BO111" s="19"/>
      <c r="BP111" s="20"/>
      <c r="BQ111" s="18"/>
      <c r="BR111" s="18"/>
      <c r="BS111" s="19"/>
      <c r="BT111" s="20"/>
      <c r="BU111" s="18"/>
      <c r="BV111" s="18"/>
      <c r="BW111" s="19"/>
      <c r="BX111" s="20"/>
      <c r="BY111" s="18"/>
      <c r="BZ111" s="18"/>
      <c r="CA111" s="19"/>
      <c r="CB111" s="20"/>
      <c r="CC111" s="18"/>
      <c r="CD111" s="18"/>
      <c r="CE111" s="19"/>
      <c r="CF111" s="112"/>
      <c r="CG111" s="113"/>
      <c r="CH111" s="113"/>
      <c r="CI111" s="114"/>
      <c r="CJ111" s="112"/>
      <c r="CK111" s="113"/>
      <c r="CL111" s="113"/>
      <c r="CM111" s="114"/>
    </row>
    <row r="112" spans="2:91" x14ac:dyDescent="0.35">
      <c r="B112" s="95" t="str">
        <f t="shared" si="18"/>
        <v>36526,4798611111 36526,8125</v>
      </c>
      <c r="C112" s="342">
        <f t="shared" si="19"/>
        <v>36526.479861111111</v>
      </c>
      <c r="D112" s="328">
        <f t="shared" si="20"/>
        <v>36526.8125</v>
      </c>
      <c r="E112" s="160">
        <v>36526.479861111111</v>
      </c>
      <c r="F112" s="159">
        <v>36526.8125</v>
      </c>
      <c r="G112" s="75">
        <v>4.1666666666666664E-2</v>
      </c>
      <c r="H112" s="502" t="s">
        <v>3</v>
      </c>
      <c r="I112" s="503"/>
      <c r="J112" s="504"/>
      <c r="K112" s="7"/>
      <c r="L112" s="20"/>
      <c r="M112" s="18"/>
      <c r="N112" s="18"/>
      <c r="O112" s="19"/>
      <c r="P112" s="20"/>
      <c r="Q112" s="18"/>
      <c r="R112" s="18"/>
      <c r="S112" s="19"/>
      <c r="T112" s="12"/>
      <c r="U112" s="11" t="s">
        <v>125</v>
      </c>
      <c r="V112" s="59" t="s">
        <v>26</v>
      </c>
      <c r="W112" s="56" t="s">
        <v>26</v>
      </c>
      <c r="X112" s="54" t="s">
        <v>26</v>
      </c>
      <c r="Y112" s="55" t="s">
        <v>26</v>
      </c>
      <c r="Z112" s="55" t="s">
        <v>26</v>
      </c>
      <c r="AA112" s="56" t="s">
        <v>26</v>
      </c>
      <c r="AB112" s="54" t="s">
        <v>26</v>
      </c>
      <c r="AC112" s="55" t="s">
        <v>26</v>
      </c>
      <c r="AD112" s="55" t="s">
        <v>26</v>
      </c>
      <c r="AE112" s="56" t="s">
        <v>26</v>
      </c>
      <c r="AF112" s="54" t="s">
        <v>26</v>
      </c>
      <c r="AG112" s="55" t="s">
        <v>26</v>
      </c>
      <c r="AH112" s="55" t="s">
        <v>26</v>
      </c>
      <c r="AI112" s="56" t="s">
        <v>26</v>
      </c>
      <c r="AJ112" s="5" t="s">
        <v>25</v>
      </c>
      <c r="AK112" s="6" t="s">
        <v>25</v>
      </c>
      <c r="AL112" s="6" t="s">
        <v>25</v>
      </c>
      <c r="AM112" s="56" t="s">
        <v>26</v>
      </c>
      <c r="AN112" s="55" t="s">
        <v>26</v>
      </c>
      <c r="AO112" s="55" t="s">
        <v>26</v>
      </c>
      <c r="AP112" s="55" t="s">
        <v>26</v>
      </c>
      <c r="AQ112" s="56" t="s">
        <v>26</v>
      </c>
      <c r="AR112" s="54" t="s">
        <v>26</v>
      </c>
      <c r="AS112" s="55" t="s">
        <v>26</v>
      </c>
      <c r="AT112" s="55" t="s">
        <v>26</v>
      </c>
      <c r="AU112" s="56" t="s">
        <v>26</v>
      </c>
      <c r="AV112" s="172" t="s">
        <v>24</v>
      </c>
      <c r="AW112" s="55" t="s">
        <v>26</v>
      </c>
      <c r="AX112" s="55" t="s">
        <v>26</v>
      </c>
      <c r="AY112" s="56" t="s">
        <v>26</v>
      </c>
      <c r="AZ112" s="9" t="s">
        <v>28</v>
      </c>
      <c r="BA112" s="10" t="s">
        <v>28</v>
      </c>
      <c r="BB112" s="11" t="s">
        <v>126</v>
      </c>
      <c r="BC112" s="114"/>
      <c r="BD112" s="35"/>
      <c r="BE112" s="8"/>
      <c r="BF112" s="8"/>
      <c r="BG112" s="7"/>
      <c r="BH112" s="35"/>
      <c r="BI112" s="18"/>
      <c r="BJ112" s="18"/>
      <c r="BK112" s="19"/>
      <c r="BL112" s="35"/>
      <c r="BM112" s="18"/>
      <c r="BN112" s="18"/>
      <c r="BO112" s="19"/>
      <c r="BP112" s="20"/>
      <c r="BQ112" s="18"/>
      <c r="BR112" s="18"/>
      <c r="BS112" s="19"/>
      <c r="BT112" s="20"/>
      <c r="BU112" s="18"/>
      <c r="BV112" s="18"/>
      <c r="BW112" s="19"/>
      <c r="BX112" s="20"/>
      <c r="BY112" s="18"/>
      <c r="BZ112" s="18"/>
      <c r="CA112" s="19"/>
      <c r="CB112" s="20"/>
      <c r="CC112" s="18"/>
      <c r="CD112" s="18"/>
      <c r="CE112" s="19"/>
      <c r="CF112" s="112"/>
      <c r="CG112" s="113"/>
      <c r="CH112" s="113"/>
      <c r="CI112" s="114"/>
      <c r="CJ112" s="112"/>
      <c r="CK112" s="113"/>
      <c r="CL112" s="113"/>
      <c r="CM112" s="114"/>
    </row>
    <row r="113" spans="2:91" x14ac:dyDescent="0.35">
      <c r="B113" s="95" t="str">
        <f t="shared" si="18"/>
        <v>36526,4694444444 36526,8125</v>
      </c>
      <c r="C113" s="342">
        <f t="shared" si="19"/>
        <v>36526.469444444447</v>
      </c>
      <c r="D113" s="328">
        <f t="shared" si="20"/>
        <v>36526.8125</v>
      </c>
      <c r="E113" s="160">
        <v>36526.469444444447</v>
      </c>
      <c r="F113" s="159">
        <v>36526.8125</v>
      </c>
      <c r="G113" s="75">
        <v>4.1666666666666664E-2</v>
      </c>
      <c r="H113" s="502" t="s">
        <v>53</v>
      </c>
      <c r="I113" s="503"/>
      <c r="J113" s="504"/>
      <c r="K113" s="7"/>
      <c r="L113" s="20"/>
      <c r="M113" s="18"/>
      <c r="N113" s="18"/>
      <c r="O113" s="19"/>
      <c r="P113" s="20"/>
      <c r="Q113" s="18"/>
      <c r="R113" s="18"/>
      <c r="S113" s="19"/>
      <c r="T113" s="11" t="s">
        <v>125</v>
      </c>
      <c r="U113" s="59" t="s">
        <v>26</v>
      </c>
      <c r="V113" s="55" t="s">
        <v>26</v>
      </c>
      <c r="W113" s="56" t="s">
        <v>26</v>
      </c>
      <c r="X113" s="54" t="s">
        <v>26</v>
      </c>
      <c r="Y113" s="55" t="s">
        <v>26</v>
      </c>
      <c r="Z113" s="55" t="s">
        <v>26</v>
      </c>
      <c r="AA113" s="56" t="s">
        <v>26</v>
      </c>
      <c r="AB113" s="54" t="s">
        <v>26</v>
      </c>
      <c r="AC113" s="55" t="s">
        <v>26</v>
      </c>
      <c r="AD113" s="55" t="s">
        <v>26</v>
      </c>
      <c r="AE113" s="56" t="s">
        <v>26</v>
      </c>
      <c r="AF113" s="54" t="s">
        <v>26</v>
      </c>
      <c r="AG113" s="55" t="s">
        <v>26</v>
      </c>
      <c r="AH113" s="55" t="s">
        <v>26</v>
      </c>
      <c r="AI113" s="56" t="s">
        <v>26</v>
      </c>
      <c r="AJ113" s="5" t="s">
        <v>25</v>
      </c>
      <c r="AK113" s="6" t="s">
        <v>25</v>
      </c>
      <c r="AL113" s="6" t="s">
        <v>25</v>
      </c>
      <c r="AM113" s="56" t="s">
        <v>26</v>
      </c>
      <c r="AN113" s="55" t="s">
        <v>26</v>
      </c>
      <c r="AO113" s="55" t="s">
        <v>26</v>
      </c>
      <c r="AP113" s="55" t="s">
        <v>26</v>
      </c>
      <c r="AQ113" s="56" t="s">
        <v>26</v>
      </c>
      <c r="AR113" s="54" t="s">
        <v>26</v>
      </c>
      <c r="AS113" s="55" t="s">
        <v>26</v>
      </c>
      <c r="AT113" s="55" t="s">
        <v>26</v>
      </c>
      <c r="AU113" s="56" t="s">
        <v>26</v>
      </c>
      <c r="AV113" s="172" t="s">
        <v>24</v>
      </c>
      <c r="AW113" s="55" t="s">
        <v>26</v>
      </c>
      <c r="AX113" s="55" t="s">
        <v>26</v>
      </c>
      <c r="AY113" s="56" t="s">
        <v>26</v>
      </c>
      <c r="AZ113" s="9" t="s">
        <v>28</v>
      </c>
      <c r="BA113" s="10" t="s">
        <v>28</v>
      </c>
      <c r="BB113" s="11" t="s">
        <v>126</v>
      </c>
      <c r="BC113" s="114"/>
      <c r="BD113" s="35"/>
      <c r="BE113" s="8"/>
      <c r="BF113" s="8"/>
      <c r="BG113" s="7"/>
      <c r="BH113" s="35"/>
      <c r="BI113" s="18"/>
      <c r="BJ113" s="18"/>
      <c r="BK113" s="19"/>
      <c r="BL113" s="35"/>
      <c r="BM113" s="18"/>
      <c r="BN113" s="18"/>
      <c r="BO113" s="19"/>
      <c r="BP113" s="20"/>
      <c r="BQ113" s="18"/>
      <c r="BR113" s="18"/>
      <c r="BS113" s="19"/>
      <c r="BT113" s="20"/>
      <c r="BU113" s="18"/>
      <c r="BV113" s="18"/>
      <c r="BW113" s="19"/>
      <c r="BX113" s="20"/>
      <c r="BY113" s="18"/>
      <c r="BZ113" s="18"/>
      <c r="CA113" s="19"/>
      <c r="CB113" s="20"/>
      <c r="CC113" s="18"/>
      <c r="CD113" s="18"/>
      <c r="CE113" s="19"/>
      <c r="CF113" s="112"/>
      <c r="CG113" s="113"/>
      <c r="CH113" s="113"/>
      <c r="CI113" s="114"/>
      <c r="CJ113" s="112"/>
      <c r="CK113" s="113"/>
      <c r="CL113" s="113"/>
      <c r="CM113" s="114"/>
    </row>
    <row r="114" spans="2:91" x14ac:dyDescent="0.35">
      <c r="B114" s="95" t="str">
        <f t="shared" si="18"/>
        <v>36526,4590277778 36526,8125</v>
      </c>
      <c r="C114" s="342">
        <f t="shared" si="19"/>
        <v>36526.459027777775</v>
      </c>
      <c r="D114" s="328">
        <f t="shared" si="20"/>
        <v>36526.8125</v>
      </c>
      <c r="E114" s="160">
        <v>36526.459027777775</v>
      </c>
      <c r="F114" s="159">
        <v>36526.8125</v>
      </c>
      <c r="G114" s="75">
        <v>4.1666666666666664E-2</v>
      </c>
      <c r="H114" s="502" t="s">
        <v>39</v>
      </c>
      <c r="I114" s="503"/>
      <c r="J114" s="504"/>
      <c r="K114" s="7"/>
      <c r="L114" s="20"/>
      <c r="M114" s="18"/>
      <c r="N114" s="18"/>
      <c r="O114" s="19"/>
      <c r="P114" s="20"/>
      <c r="Q114" s="18"/>
      <c r="R114" s="18"/>
      <c r="S114" s="37" t="s">
        <v>125</v>
      </c>
      <c r="T114" s="60" t="s">
        <v>26</v>
      </c>
      <c r="U114" s="55" t="s">
        <v>26</v>
      </c>
      <c r="V114" s="55" t="s">
        <v>26</v>
      </c>
      <c r="W114" s="56" t="s">
        <v>26</v>
      </c>
      <c r="X114" s="54" t="s">
        <v>26</v>
      </c>
      <c r="Y114" s="55" t="s">
        <v>26</v>
      </c>
      <c r="Z114" s="55" t="s">
        <v>26</v>
      </c>
      <c r="AA114" s="56" t="s">
        <v>26</v>
      </c>
      <c r="AB114" s="54" t="s">
        <v>26</v>
      </c>
      <c r="AC114" s="55" t="s">
        <v>26</v>
      </c>
      <c r="AD114" s="55" t="s">
        <v>26</v>
      </c>
      <c r="AE114" s="56" t="s">
        <v>26</v>
      </c>
      <c r="AF114" s="54" t="s">
        <v>26</v>
      </c>
      <c r="AG114" s="55" t="s">
        <v>26</v>
      </c>
      <c r="AH114" s="55" t="s">
        <v>26</v>
      </c>
      <c r="AI114" s="56" t="s">
        <v>26</v>
      </c>
      <c r="AJ114" s="5" t="s">
        <v>25</v>
      </c>
      <c r="AK114" s="6" t="s">
        <v>25</v>
      </c>
      <c r="AL114" s="6" t="s">
        <v>25</v>
      </c>
      <c r="AM114" s="56" t="s">
        <v>26</v>
      </c>
      <c r="AN114" s="55" t="s">
        <v>26</v>
      </c>
      <c r="AO114" s="55" t="s">
        <v>26</v>
      </c>
      <c r="AP114" s="55" t="s">
        <v>26</v>
      </c>
      <c r="AQ114" s="56" t="s">
        <v>26</v>
      </c>
      <c r="AR114" s="54" t="s">
        <v>26</v>
      </c>
      <c r="AS114" s="55" t="s">
        <v>26</v>
      </c>
      <c r="AT114" s="55" t="s">
        <v>26</v>
      </c>
      <c r="AU114" s="56" t="s">
        <v>26</v>
      </c>
      <c r="AV114" s="172" t="s">
        <v>24</v>
      </c>
      <c r="AW114" s="55" t="s">
        <v>26</v>
      </c>
      <c r="AX114" s="55" t="s">
        <v>26</v>
      </c>
      <c r="AY114" s="56" t="s">
        <v>26</v>
      </c>
      <c r="AZ114" s="9" t="s">
        <v>28</v>
      </c>
      <c r="BA114" s="10" t="s">
        <v>28</v>
      </c>
      <c r="BB114" s="11" t="s">
        <v>126</v>
      </c>
      <c r="BC114" s="114"/>
      <c r="BD114" s="35"/>
      <c r="BE114" s="8"/>
      <c r="BF114" s="8"/>
      <c r="BG114" s="7"/>
      <c r="BH114" s="35"/>
      <c r="BI114" s="18"/>
      <c r="BJ114" s="18"/>
      <c r="BK114" s="19"/>
      <c r="BL114" s="35"/>
      <c r="BM114" s="18"/>
      <c r="BN114" s="18"/>
      <c r="BO114" s="19"/>
      <c r="BP114" s="20"/>
      <c r="BQ114" s="18"/>
      <c r="BR114" s="18"/>
      <c r="BS114" s="19"/>
      <c r="BT114" s="20"/>
      <c r="BU114" s="18"/>
      <c r="BV114" s="18"/>
      <c r="BW114" s="19"/>
      <c r="BX114" s="20"/>
      <c r="BY114" s="18"/>
      <c r="BZ114" s="18"/>
      <c r="CA114" s="19"/>
      <c r="CB114" s="20"/>
      <c r="CC114" s="18"/>
      <c r="CD114" s="18"/>
      <c r="CE114" s="19"/>
      <c r="CF114" s="112"/>
      <c r="CG114" s="113"/>
      <c r="CH114" s="113"/>
      <c r="CI114" s="114"/>
      <c r="CJ114" s="112"/>
      <c r="CK114" s="113"/>
      <c r="CL114" s="113"/>
      <c r="CM114" s="114"/>
    </row>
    <row r="115" spans="2:91" x14ac:dyDescent="0.35">
      <c r="B115" s="95" t="str">
        <f t="shared" si="18"/>
        <v>36526,4486111111 36526,8125</v>
      </c>
      <c r="C115" s="342">
        <f t="shared" si="19"/>
        <v>36526.448611111111</v>
      </c>
      <c r="D115" s="328">
        <f t="shared" si="20"/>
        <v>36526.8125</v>
      </c>
      <c r="E115" s="160">
        <v>36526.448611111111</v>
      </c>
      <c r="F115" s="159">
        <v>36526.8125</v>
      </c>
      <c r="G115" s="75">
        <v>4.1666666666666664E-2</v>
      </c>
      <c r="H115" s="502" t="s">
        <v>36</v>
      </c>
      <c r="I115" s="503"/>
      <c r="J115" s="504"/>
      <c r="K115" s="7"/>
      <c r="L115" s="20"/>
      <c r="M115" s="18"/>
      <c r="N115" s="18"/>
      <c r="O115" s="19"/>
      <c r="P115" s="20"/>
      <c r="Q115" s="18"/>
      <c r="R115" s="11" t="s">
        <v>125</v>
      </c>
      <c r="S115" s="56" t="s">
        <v>26</v>
      </c>
      <c r="T115" s="59" t="s">
        <v>26</v>
      </c>
      <c r="U115" s="55" t="s">
        <v>26</v>
      </c>
      <c r="V115" s="55" t="s">
        <v>26</v>
      </c>
      <c r="W115" s="56" t="s">
        <v>26</v>
      </c>
      <c r="X115" s="54" t="s">
        <v>26</v>
      </c>
      <c r="Y115" s="55" t="s">
        <v>26</v>
      </c>
      <c r="Z115" s="55" t="s">
        <v>26</v>
      </c>
      <c r="AA115" s="56" t="s">
        <v>26</v>
      </c>
      <c r="AB115" s="54" t="s">
        <v>26</v>
      </c>
      <c r="AC115" s="55" t="s">
        <v>26</v>
      </c>
      <c r="AD115" s="55" t="s">
        <v>26</v>
      </c>
      <c r="AE115" s="56" t="s">
        <v>26</v>
      </c>
      <c r="AF115" s="54" t="s">
        <v>26</v>
      </c>
      <c r="AG115" s="55" t="s">
        <v>26</v>
      </c>
      <c r="AH115" s="55" t="s">
        <v>26</v>
      </c>
      <c r="AI115" s="56" t="s">
        <v>26</v>
      </c>
      <c r="AJ115" s="5" t="s">
        <v>25</v>
      </c>
      <c r="AK115" s="6" t="s">
        <v>25</v>
      </c>
      <c r="AL115" s="6" t="s">
        <v>25</v>
      </c>
      <c r="AM115" s="56" t="s">
        <v>26</v>
      </c>
      <c r="AN115" s="55" t="s">
        <v>26</v>
      </c>
      <c r="AO115" s="55" t="s">
        <v>26</v>
      </c>
      <c r="AP115" s="55" t="s">
        <v>26</v>
      </c>
      <c r="AQ115" s="56" t="s">
        <v>26</v>
      </c>
      <c r="AR115" s="54" t="s">
        <v>26</v>
      </c>
      <c r="AS115" s="55" t="s">
        <v>26</v>
      </c>
      <c r="AT115" s="55" t="s">
        <v>26</v>
      </c>
      <c r="AU115" s="56" t="s">
        <v>26</v>
      </c>
      <c r="AV115" s="172" t="s">
        <v>24</v>
      </c>
      <c r="AW115" s="55" t="s">
        <v>26</v>
      </c>
      <c r="AX115" s="55" t="s">
        <v>26</v>
      </c>
      <c r="AY115" s="56" t="s">
        <v>26</v>
      </c>
      <c r="AZ115" s="9" t="s">
        <v>28</v>
      </c>
      <c r="BA115" s="10" t="s">
        <v>28</v>
      </c>
      <c r="BB115" s="11" t="s">
        <v>126</v>
      </c>
      <c r="BC115" s="114"/>
      <c r="BD115" s="35"/>
      <c r="BE115" s="8"/>
      <c r="BF115" s="8"/>
      <c r="BG115" s="7"/>
      <c r="BH115" s="35"/>
      <c r="BI115" s="18"/>
      <c r="BJ115" s="18"/>
      <c r="BK115" s="19"/>
      <c r="BL115" s="35"/>
      <c r="BM115" s="18"/>
      <c r="BN115" s="18"/>
      <c r="BO115" s="19"/>
      <c r="BP115" s="20"/>
      <c r="BQ115" s="18"/>
      <c r="BR115" s="18"/>
      <c r="BS115" s="19"/>
      <c r="BT115" s="20"/>
      <c r="BU115" s="18"/>
      <c r="BV115" s="18"/>
      <c r="BW115" s="19"/>
      <c r="BX115" s="20"/>
      <c r="BY115" s="18"/>
      <c r="BZ115" s="18"/>
      <c r="CA115" s="19"/>
      <c r="CB115" s="20"/>
      <c r="CC115" s="18"/>
      <c r="CD115" s="18"/>
      <c r="CE115" s="19"/>
      <c r="CF115" s="112"/>
      <c r="CG115" s="113"/>
      <c r="CH115" s="113"/>
      <c r="CI115" s="114"/>
      <c r="CJ115" s="112"/>
      <c r="CK115" s="113"/>
      <c r="CL115" s="113"/>
      <c r="CM115" s="114"/>
    </row>
    <row r="116" spans="2:91" ht="15" thickBot="1" x14ac:dyDescent="0.4">
      <c r="B116" s="95" t="str">
        <f t="shared" si="18"/>
        <v>36526,4381944444 36526,8125</v>
      </c>
      <c r="C116" s="342">
        <f t="shared" si="19"/>
        <v>36526.438194444447</v>
      </c>
      <c r="D116" s="328">
        <f t="shared" si="20"/>
        <v>36526.8125</v>
      </c>
      <c r="E116" s="160">
        <v>36526.438194444447</v>
      </c>
      <c r="F116" s="159">
        <v>36526.8125</v>
      </c>
      <c r="G116" s="76">
        <v>5.2083333333333336E-2</v>
      </c>
      <c r="H116" s="505" t="s">
        <v>50</v>
      </c>
      <c r="I116" s="506"/>
      <c r="J116" s="507"/>
      <c r="K116" s="7"/>
      <c r="L116" s="20"/>
      <c r="M116" s="18"/>
      <c r="N116" s="18"/>
      <c r="O116" s="19"/>
      <c r="P116" s="20"/>
      <c r="Q116" s="11" t="s">
        <v>125</v>
      </c>
      <c r="R116" s="55" t="s">
        <v>26</v>
      </c>
      <c r="S116" s="56" t="s">
        <v>26</v>
      </c>
      <c r="T116" s="54" t="s">
        <v>26</v>
      </c>
      <c r="U116" s="55" t="s">
        <v>26</v>
      </c>
      <c r="V116" s="55" t="s">
        <v>26</v>
      </c>
      <c r="W116" s="56" t="s">
        <v>26</v>
      </c>
      <c r="X116" s="54" t="s">
        <v>26</v>
      </c>
      <c r="Y116" s="55" t="s">
        <v>26</v>
      </c>
      <c r="Z116" s="55" t="s">
        <v>26</v>
      </c>
      <c r="AA116" s="56" t="s">
        <v>26</v>
      </c>
      <c r="AB116" s="172" t="s">
        <v>24</v>
      </c>
      <c r="AC116" s="55" t="s">
        <v>26</v>
      </c>
      <c r="AD116" s="55" t="s">
        <v>26</v>
      </c>
      <c r="AE116" s="56" t="s">
        <v>26</v>
      </c>
      <c r="AF116" s="54" t="s">
        <v>26</v>
      </c>
      <c r="AG116" s="55" t="s">
        <v>26</v>
      </c>
      <c r="AH116" s="55" t="s">
        <v>26</v>
      </c>
      <c r="AI116" s="56" t="s">
        <v>26</v>
      </c>
      <c r="AJ116" s="5" t="s">
        <v>25</v>
      </c>
      <c r="AK116" s="6" t="s">
        <v>25</v>
      </c>
      <c r="AL116" s="6" t="s">
        <v>25</v>
      </c>
      <c r="AM116" s="56" t="s">
        <v>26</v>
      </c>
      <c r="AN116" s="55" t="s">
        <v>26</v>
      </c>
      <c r="AO116" s="55" t="s">
        <v>26</v>
      </c>
      <c r="AP116" s="55" t="s">
        <v>26</v>
      </c>
      <c r="AQ116" s="56" t="s">
        <v>26</v>
      </c>
      <c r="AR116" s="54" t="s">
        <v>26</v>
      </c>
      <c r="AS116" s="55" t="s">
        <v>26</v>
      </c>
      <c r="AT116" s="55" t="s">
        <v>26</v>
      </c>
      <c r="AU116" s="56" t="s">
        <v>26</v>
      </c>
      <c r="AV116" s="172" t="s">
        <v>24</v>
      </c>
      <c r="AW116" s="55" t="s">
        <v>26</v>
      </c>
      <c r="AX116" s="55" t="s">
        <v>26</v>
      </c>
      <c r="AY116" s="56" t="s">
        <v>26</v>
      </c>
      <c r="AZ116" s="9" t="s">
        <v>28</v>
      </c>
      <c r="BA116" s="10" t="s">
        <v>28</v>
      </c>
      <c r="BB116" s="11" t="s">
        <v>126</v>
      </c>
      <c r="BC116" s="114"/>
      <c r="BD116" s="35"/>
      <c r="BE116" s="8"/>
      <c r="BF116" s="8"/>
      <c r="BG116" s="7"/>
      <c r="BH116" s="35"/>
      <c r="BI116" s="18"/>
      <c r="BJ116" s="18"/>
      <c r="BK116" s="19"/>
      <c r="BL116" s="35"/>
      <c r="BM116" s="18"/>
      <c r="BN116" s="18"/>
      <c r="BO116" s="19"/>
      <c r="BP116" s="20"/>
      <c r="BQ116" s="18"/>
      <c r="BR116" s="18"/>
      <c r="BS116" s="19"/>
      <c r="BT116" s="20"/>
      <c r="BU116" s="18"/>
      <c r="BV116" s="18"/>
      <c r="BW116" s="19"/>
      <c r="BX116" s="20"/>
      <c r="BY116" s="18"/>
      <c r="BZ116" s="18"/>
      <c r="CA116" s="19"/>
      <c r="CB116" s="20"/>
      <c r="CC116" s="18"/>
      <c r="CD116" s="18"/>
      <c r="CE116" s="19"/>
      <c r="CF116" s="112"/>
      <c r="CG116" s="113"/>
      <c r="CH116" s="113"/>
      <c r="CI116" s="114"/>
      <c r="CJ116" s="112"/>
      <c r="CK116" s="113"/>
      <c r="CL116" s="113"/>
      <c r="CM116" s="114"/>
    </row>
    <row r="117" spans="2:91" ht="15" customHeight="1" thickBot="1" x14ac:dyDescent="0.4">
      <c r="B117" s="95" t="str">
        <f t="shared" si="18"/>
        <v>0 0</v>
      </c>
      <c r="C117" s="342">
        <f t="shared" si="19"/>
        <v>0</v>
      </c>
      <c r="D117" s="328">
        <f t="shared" si="20"/>
        <v>0</v>
      </c>
      <c r="E117" s="185"/>
      <c r="F117" s="186"/>
      <c r="G117" s="73"/>
      <c r="H117" s="499" t="s">
        <v>3</v>
      </c>
      <c r="I117" s="500"/>
      <c r="J117" s="500"/>
      <c r="K117" s="501"/>
      <c r="L117" s="499" t="s">
        <v>4</v>
      </c>
      <c r="M117" s="500"/>
      <c r="N117" s="500"/>
      <c r="O117" s="501"/>
      <c r="P117" s="499" t="s">
        <v>5</v>
      </c>
      <c r="Q117" s="500"/>
      <c r="R117" s="500"/>
      <c r="S117" s="501"/>
      <c r="T117" s="499" t="s">
        <v>6</v>
      </c>
      <c r="U117" s="500"/>
      <c r="V117" s="500"/>
      <c r="W117" s="501"/>
      <c r="X117" s="499" t="s">
        <v>7</v>
      </c>
      <c r="Y117" s="500"/>
      <c r="Z117" s="500"/>
      <c r="AA117" s="501"/>
      <c r="AB117" s="499" t="s">
        <v>8</v>
      </c>
      <c r="AC117" s="500"/>
      <c r="AD117" s="500"/>
      <c r="AE117" s="501"/>
      <c r="AF117" s="499" t="s">
        <v>9</v>
      </c>
      <c r="AG117" s="500"/>
      <c r="AH117" s="500"/>
      <c r="AI117" s="501"/>
      <c r="AJ117" s="499" t="s">
        <v>10</v>
      </c>
      <c r="AK117" s="500"/>
      <c r="AL117" s="500"/>
      <c r="AM117" s="501"/>
      <c r="AN117" s="499" t="s">
        <v>11</v>
      </c>
      <c r="AO117" s="500"/>
      <c r="AP117" s="500"/>
      <c r="AQ117" s="501"/>
      <c r="AR117" s="499" t="s">
        <v>12</v>
      </c>
      <c r="AS117" s="500"/>
      <c r="AT117" s="500"/>
      <c r="AU117" s="501"/>
      <c r="AV117" s="499" t="s">
        <v>13</v>
      </c>
      <c r="AW117" s="500"/>
      <c r="AX117" s="500"/>
      <c r="AY117" s="501"/>
      <c r="AZ117" s="499" t="s">
        <v>14</v>
      </c>
      <c r="BA117" s="500"/>
      <c r="BB117" s="500"/>
      <c r="BC117" s="501"/>
      <c r="BD117" s="499" t="s">
        <v>15</v>
      </c>
      <c r="BE117" s="500"/>
      <c r="BF117" s="500"/>
      <c r="BG117" s="501"/>
      <c r="BH117" s="499" t="s">
        <v>16</v>
      </c>
      <c r="BI117" s="500"/>
      <c r="BJ117" s="500"/>
      <c r="BK117" s="501"/>
      <c r="BL117" s="499" t="s">
        <v>17</v>
      </c>
      <c r="BM117" s="500"/>
      <c r="BN117" s="500"/>
      <c r="BO117" s="501"/>
      <c r="BP117" s="499" t="s">
        <v>18</v>
      </c>
      <c r="BQ117" s="500"/>
      <c r="BR117" s="500"/>
      <c r="BS117" s="501"/>
      <c r="BT117" s="499" t="s">
        <v>19</v>
      </c>
      <c r="BU117" s="500"/>
      <c r="BV117" s="500"/>
      <c r="BW117" s="501"/>
      <c r="BX117" s="499" t="s">
        <v>20</v>
      </c>
      <c r="BY117" s="500"/>
      <c r="BZ117" s="500"/>
      <c r="CA117" s="501"/>
      <c r="CB117" s="499" t="s">
        <v>21</v>
      </c>
      <c r="CC117" s="500"/>
      <c r="CD117" s="500"/>
      <c r="CE117" s="501"/>
      <c r="CF117" s="485" t="s">
        <v>22</v>
      </c>
      <c r="CG117" s="486"/>
      <c r="CH117" s="486"/>
      <c r="CI117" s="487"/>
      <c r="CJ117" s="485" t="s">
        <v>23</v>
      </c>
      <c r="CK117" s="486"/>
      <c r="CL117" s="486"/>
      <c r="CM117" s="487"/>
    </row>
    <row r="118" spans="2:91" x14ac:dyDescent="0.35">
      <c r="B118" s="95" t="str">
        <f t="shared" si="18"/>
        <v>36526,5416666667 36526,7180555556</v>
      </c>
      <c r="C118" s="342">
        <f t="shared" si="19"/>
        <v>36526.541666666664</v>
      </c>
      <c r="D118" s="328">
        <f t="shared" si="20"/>
        <v>36526.718055555553</v>
      </c>
      <c r="E118" s="188">
        <v>36526.541666666664</v>
      </c>
      <c r="F118" s="189">
        <v>36526.718055555553</v>
      </c>
      <c r="G118" s="153">
        <v>1.0416666666666666E-2</v>
      </c>
      <c r="H118" s="508" t="s">
        <v>40</v>
      </c>
      <c r="I118" s="509"/>
      <c r="J118" s="510"/>
      <c r="K118" s="7"/>
      <c r="L118" s="12"/>
      <c r="M118" s="8"/>
      <c r="N118" s="8"/>
      <c r="O118" s="7"/>
      <c r="P118" s="12"/>
      <c r="Q118" s="8"/>
      <c r="R118" s="8"/>
      <c r="S118" s="7"/>
      <c r="T118" s="12"/>
      <c r="U118" s="8"/>
      <c r="V118" s="8"/>
      <c r="W118" s="7"/>
      <c r="X118" s="12"/>
      <c r="Y118" s="8"/>
      <c r="Z118" s="8"/>
      <c r="AA118" s="22" t="s">
        <v>125</v>
      </c>
      <c r="AB118" s="60" t="s">
        <v>26</v>
      </c>
      <c r="AC118" s="55" t="s">
        <v>26</v>
      </c>
      <c r="AD118" s="55" t="s">
        <v>26</v>
      </c>
      <c r="AE118" s="56" t="s">
        <v>26</v>
      </c>
      <c r="AF118" s="54" t="s">
        <v>26</v>
      </c>
      <c r="AG118" s="55" t="s">
        <v>26</v>
      </c>
      <c r="AH118" s="55" t="s">
        <v>26</v>
      </c>
      <c r="AI118" s="56" t="s">
        <v>26</v>
      </c>
      <c r="AJ118" s="54" t="s">
        <v>26</v>
      </c>
      <c r="AK118" s="55" t="s">
        <v>26</v>
      </c>
      <c r="AL118" s="55" t="s">
        <v>26</v>
      </c>
      <c r="AM118" s="56" t="s">
        <v>26</v>
      </c>
      <c r="AN118" s="24" t="s">
        <v>24</v>
      </c>
      <c r="AO118" s="55" t="s">
        <v>26</v>
      </c>
      <c r="AP118" s="55" t="s">
        <v>26</v>
      </c>
      <c r="AQ118" s="17" t="s">
        <v>28</v>
      </c>
      <c r="AR118" s="9" t="s">
        <v>28</v>
      </c>
      <c r="AS118" s="11" t="s">
        <v>126</v>
      </c>
      <c r="AT118" s="8"/>
      <c r="AU118" s="7"/>
      <c r="AV118" s="12"/>
      <c r="AW118" s="8"/>
      <c r="AX118" s="8"/>
      <c r="AY118" s="152"/>
      <c r="AZ118" s="35"/>
      <c r="BA118" s="8"/>
      <c r="BB118" s="8"/>
      <c r="BC118" s="7"/>
      <c r="BD118" s="35"/>
      <c r="BE118" s="8"/>
      <c r="BF118" s="8"/>
      <c r="BG118" s="7"/>
      <c r="BH118" s="35"/>
      <c r="BI118" s="8"/>
      <c r="BJ118" s="8"/>
      <c r="BK118" s="7"/>
      <c r="BL118" s="20"/>
      <c r="BM118" s="18"/>
      <c r="BN118" s="18"/>
      <c r="BO118" s="19"/>
      <c r="BP118" s="20"/>
      <c r="BQ118" s="18"/>
      <c r="BR118" s="18"/>
      <c r="BS118" s="19"/>
      <c r="BT118" s="20"/>
      <c r="BU118" s="18"/>
      <c r="BV118" s="18"/>
      <c r="BW118" s="19"/>
      <c r="BX118" s="20"/>
      <c r="BY118" s="18"/>
      <c r="BZ118" s="18"/>
      <c r="CA118" s="19"/>
      <c r="CB118" s="20"/>
      <c r="CC118" s="18"/>
      <c r="CD118" s="18"/>
      <c r="CE118" s="19"/>
      <c r="CF118" s="150"/>
      <c r="CG118" s="151"/>
      <c r="CH118" s="151"/>
      <c r="CI118" s="152"/>
      <c r="CJ118" s="150"/>
      <c r="CK118" s="151"/>
      <c r="CL118" s="151"/>
      <c r="CM118" s="152"/>
    </row>
    <row r="119" spans="2:91" x14ac:dyDescent="0.35">
      <c r="B119" s="95" t="str">
        <f t="shared" si="18"/>
        <v>36526,5416666667 36526,7284722222</v>
      </c>
      <c r="C119" s="342">
        <f t="shared" si="19"/>
        <v>36526.541666666664</v>
      </c>
      <c r="D119" s="328">
        <f t="shared" si="20"/>
        <v>36526.728472222225</v>
      </c>
      <c r="E119" s="190">
        <v>36526.541666666664</v>
      </c>
      <c r="F119" s="191">
        <v>36526.728472222225</v>
      </c>
      <c r="G119" s="154">
        <v>1.0416666666666666E-2</v>
      </c>
      <c r="H119" s="502" t="s">
        <v>34</v>
      </c>
      <c r="I119" s="503"/>
      <c r="J119" s="504"/>
      <c r="K119" s="7"/>
      <c r="L119" s="12"/>
      <c r="M119" s="8"/>
      <c r="N119" s="8"/>
      <c r="O119" s="7"/>
      <c r="P119" s="12"/>
      <c r="Q119" s="8"/>
      <c r="R119" s="8"/>
      <c r="S119" s="7"/>
      <c r="T119" s="12"/>
      <c r="U119" s="8"/>
      <c r="V119" s="8"/>
      <c r="W119" s="7"/>
      <c r="X119" s="12"/>
      <c r="Y119" s="8"/>
      <c r="Z119" s="8"/>
      <c r="AA119" s="22" t="s">
        <v>125</v>
      </c>
      <c r="AB119" s="60" t="s">
        <v>26</v>
      </c>
      <c r="AC119" s="55" t="s">
        <v>26</v>
      </c>
      <c r="AD119" s="55" t="s">
        <v>26</v>
      </c>
      <c r="AE119" s="56" t="s">
        <v>26</v>
      </c>
      <c r="AF119" s="54" t="s">
        <v>26</v>
      </c>
      <c r="AG119" s="55" t="s">
        <v>26</v>
      </c>
      <c r="AH119" s="55" t="s">
        <v>26</v>
      </c>
      <c r="AI119" s="56" t="s">
        <v>26</v>
      </c>
      <c r="AJ119" s="54" t="s">
        <v>26</v>
      </c>
      <c r="AK119" s="55" t="s">
        <v>26</v>
      </c>
      <c r="AL119" s="55" t="s">
        <v>26</v>
      </c>
      <c r="AM119" s="56" t="s">
        <v>26</v>
      </c>
      <c r="AN119" s="24" t="s">
        <v>24</v>
      </c>
      <c r="AO119" s="55" t="s">
        <v>26</v>
      </c>
      <c r="AP119" s="55" t="s">
        <v>26</v>
      </c>
      <c r="AQ119" s="56" t="s">
        <v>26</v>
      </c>
      <c r="AR119" s="9" t="s">
        <v>28</v>
      </c>
      <c r="AS119" s="10" t="s">
        <v>28</v>
      </c>
      <c r="AT119" s="11" t="s">
        <v>126</v>
      </c>
      <c r="AU119" s="7"/>
      <c r="AV119" s="12"/>
      <c r="AW119" s="8"/>
      <c r="AX119" s="8"/>
      <c r="AY119" s="152"/>
      <c r="AZ119" s="35"/>
      <c r="BA119" s="8"/>
      <c r="BB119" s="8"/>
      <c r="BC119" s="7"/>
      <c r="BD119" s="35"/>
      <c r="BE119" s="8"/>
      <c r="BF119" s="8"/>
      <c r="BG119" s="7"/>
      <c r="BH119" s="35"/>
      <c r="BI119" s="8"/>
      <c r="BJ119" s="8"/>
      <c r="BK119" s="7"/>
      <c r="BL119" s="20"/>
      <c r="BM119" s="18"/>
      <c r="BN119" s="18"/>
      <c r="BO119" s="19"/>
      <c r="BP119" s="20"/>
      <c r="BQ119" s="18"/>
      <c r="BR119" s="18"/>
      <c r="BS119" s="19"/>
      <c r="BT119" s="20"/>
      <c r="BU119" s="18"/>
      <c r="BV119" s="18"/>
      <c r="BW119" s="19"/>
      <c r="BX119" s="20"/>
      <c r="BY119" s="18"/>
      <c r="BZ119" s="18"/>
      <c r="CA119" s="19"/>
      <c r="CB119" s="20"/>
      <c r="CC119" s="18"/>
      <c r="CD119" s="18"/>
      <c r="CE119" s="19"/>
      <c r="CF119" s="150"/>
      <c r="CG119" s="151"/>
      <c r="CH119" s="151"/>
      <c r="CI119" s="152"/>
      <c r="CJ119" s="150"/>
      <c r="CK119" s="151"/>
      <c r="CL119" s="151"/>
      <c r="CM119" s="152"/>
    </row>
    <row r="120" spans="2:91" x14ac:dyDescent="0.35">
      <c r="B120" s="95" t="str">
        <f t="shared" si="18"/>
        <v>36526,5416666667 36526,7388888889</v>
      </c>
      <c r="C120" s="342">
        <f t="shared" si="19"/>
        <v>36526.541666666664</v>
      </c>
      <c r="D120" s="328">
        <f t="shared" si="20"/>
        <v>36526.738888888889</v>
      </c>
      <c r="E120" s="190">
        <v>36526.541666666664</v>
      </c>
      <c r="F120" s="191">
        <v>36526.738888888889</v>
      </c>
      <c r="G120" s="154">
        <v>1.0416666666666666E-2</v>
      </c>
      <c r="H120" s="502" t="s">
        <v>41</v>
      </c>
      <c r="I120" s="503"/>
      <c r="J120" s="504"/>
      <c r="K120" s="7"/>
      <c r="L120" s="12"/>
      <c r="M120" s="8"/>
      <c r="N120" s="8"/>
      <c r="O120" s="7"/>
      <c r="P120" s="12"/>
      <c r="Q120" s="8"/>
      <c r="R120" s="8"/>
      <c r="S120" s="7"/>
      <c r="T120" s="12"/>
      <c r="U120" s="8"/>
      <c r="V120" s="8"/>
      <c r="W120" s="7"/>
      <c r="X120" s="12"/>
      <c r="Y120" s="8"/>
      <c r="Z120" s="8"/>
      <c r="AA120" s="22" t="s">
        <v>125</v>
      </c>
      <c r="AB120" s="60" t="s">
        <v>26</v>
      </c>
      <c r="AC120" s="55" t="s">
        <v>26</v>
      </c>
      <c r="AD120" s="55" t="s">
        <v>26</v>
      </c>
      <c r="AE120" s="56" t="s">
        <v>26</v>
      </c>
      <c r="AF120" s="54" t="s">
        <v>26</v>
      </c>
      <c r="AG120" s="55" t="s">
        <v>26</v>
      </c>
      <c r="AH120" s="55" t="s">
        <v>26</v>
      </c>
      <c r="AI120" s="56" t="s">
        <v>26</v>
      </c>
      <c r="AJ120" s="54" t="s">
        <v>26</v>
      </c>
      <c r="AK120" s="55" t="s">
        <v>26</v>
      </c>
      <c r="AL120" s="55" t="s">
        <v>26</v>
      </c>
      <c r="AM120" s="56" t="s">
        <v>26</v>
      </c>
      <c r="AN120" s="24" t="s">
        <v>24</v>
      </c>
      <c r="AO120" s="55" t="s">
        <v>26</v>
      </c>
      <c r="AP120" s="55" t="s">
        <v>26</v>
      </c>
      <c r="AQ120" s="56" t="s">
        <v>26</v>
      </c>
      <c r="AR120" s="54" t="s">
        <v>26</v>
      </c>
      <c r="AS120" s="10" t="s">
        <v>28</v>
      </c>
      <c r="AT120" s="10" t="s">
        <v>28</v>
      </c>
      <c r="AU120" s="22" t="s">
        <v>126</v>
      </c>
      <c r="AV120" s="12"/>
      <c r="AW120" s="8"/>
      <c r="AX120" s="8"/>
      <c r="AY120" s="152"/>
      <c r="AZ120" s="35"/>
      <c r="BA120" s="8"/>
      <c r="BB120" s="8"/>
      <c r="BC120" s="7"/>
      <c r="BD120" s="35"/>
      <c r="BE120" s="8"/>
      <c r="BF120" s="8"/>
      <c r="BG120" s="7"/>
      <c r="BH120" s="35"/>
      <c r="BI120" s="8"/>
      <c r="BJ120" s="8"/>
      <c r="BK120" s="7"/>
      <c r="BL120" s="20"/>
      <c r="BM120" s="18"/>
      <c r="BN120" s="18"/>
      <c r="BO120" s="19"/>
      <c r="BP120" s="20"/>
      <c r="BQ120" s="18"/>
      <c r="BR120" s="18"/>
      <c r="BS120" s="19"/>
      <c r="BT120" s="20"/>
      <c r="BU120" s="18"/>
      <c r="BV120" s="18"/>
      <c r="BW120" s="19"/>
      <c r="BX120" s="20"/>
      <c r="BY120" s="18"/>
      <c r="BZ120" s="18"/>
      <c r="CA120" s="19"/>
      <c r="CB120" s="20"/>
      <c r="CC120" s="18"/>
      <c r="CD120" s="18"/>
      <c r="CE120" s="19"/>
      <c r="CF120" s="150"/>
      <c r="CG120" s="151"/>
      <c r="CH120" s="151"/>
      <c r="CI120" s="152"/>
      <c r="CJ120" s="150"/>
      <c r="CK120" s="151"/>
      <c r="CL120" s="151"/>
      <c r="CM120" s="152"/>
    </row>
    <row r="121" spans="2:91" x14ac:dyDescent="0.35">
      <c r="B121" s="95" t="str">
        <f t="shared" si="18"/>
        <v>36526,5416666667 36526,7493055556</v>
      </c>
      <c r="C121" s="342">
        <f t="shared" si="19"/>
        <v>36526.541666666664</v>
      </c>
      <c r="D121" s="328">
        <f t="shared" si="20"/>
        <v>36526.749305555553</v>
      </c>
      <c r="E121" s="190">
        <v>36526.541666666664</v>
      </c>
      <c r="F121" s="191">
        <v>36526.749305555553</v>
      </c>
      <c r="G121" s="154">
        <v>1.0416666666666666E-2</v>
      </c>
      <c r="H121" s="502" t="s">
        <v>38</v>
      </c>
      <c r="I121" s="503"/>
      <c r="J121" s="504"/>
      <c r="K121" s="7"/>
      <c r="L121" s="12"/>
      <c r="M121" s="8"/>
      <c r="N121" s="8"/>
      <c r="O121" s="7"/>
      <c r="P121" s="12"/>
      <c r="Q121" s="8"/>
      <c r="R121" s="8"/>
      <c r="S121" s="7"/>
      <c r="T121" s="12"/>
      <c r="U121" s="8"/>
      <c r="V121" s="8"/>
      <c r="W121" s="7"/>
      <c r="X121" s="12"/>
      <c r="Y121" s="8"/>
      <c r="Z121" s="8"/>
      <c r="AA121" s="22" t="s">
        <v>125</v>
      </c>
      <c r="AB121" s="60" t="s">
        <v>26</v>
      </c>
      <c r="AC121" s="55" t="s">
        <v>26</v>
      </c>
      <c r="AD121" s="55" t="s">
        <v>26</v>
      </c>
      <c r="AE121" s="56" t="s">
        <v>26</v>
      </c>
      <c r="AF121" s="54" t="s">
        <v>26</v>
      </c>
      <c r="AG121" s="55" t="s">
        <v>26</v>
      </c>
      <c r="AH121" s="55" t="s">
        <v>26</v>
      </c>
      <c r="AI121" s="56" t="s">
        <v>26</v>
      </c>
      <c r="AJ121" s="54" t="s">
        <v>26</v>
      </c>
      <c r="AK121" s="55" t="s">
        <v>26</v>
      </c>
      <c r="AL121" s="55" t="s">
        <v>26</v>
      </c>
      <c r="AM121" s="56" t="s">
        <v>26</v>
      </c>
      <c r="AN121" s="24" t="s">
        <v>24</v>
      </c>
      <c r="AO121" s="55" t="s">
        <v>26</v>
      </c>
      <c r="AP121" s="55" t="s">
        <v>26</v>
      </c>
      <c r="AQ121" s="56" t="s">
        <v>26</v>
      </c>
      <c r="AR121" s="54" t="s">
        <v>26</v>
      </c>
      <c r="AS121" s="55" t="s">
        <v>26</v>
      </c>
      <c r="AT121" s="10" t="s">
        <v>28</v>
      </c>
      <c r="AU121" s="28" t="s">
        <v>28</v>
      </c>
      <c r="AV121" s="11" t="s">
        <v>126</v>
      </c>
      <c r="AW121" s="8"/>
      <c r="AX121" s="8"/>
      <c r="AY121" s="152"/>
      <c r="AZ121" s="35"/>
      <c r="BA121" s="8"/>
      <c r="BB121" s="8"/>
      <c r="BC121" s="7"/>
      <c r="BD121" s="35"/>
      <c r="BE121" s="8"/>
      <c r="BF121" s="8"/>
      <c r="BG121" s="7"/>
      <c r="BH121" s="35"/>
      <c r="BI121" s="8"/>
      <c r="BJ121" s="8"/>
      <c r="BK121" s="7"/>
      <c r="BL121" s="20"/>
      <c r="BM121" s="18"/>
      <c r="BN121" s="18"/>
      <c r="BO121" s="19"/>
      <c r="BP121" s="20"/>
      <c r="BQ121" s="18"/>
      <c r="BR121" s="18"/>
      <c r="BS121" s="19"/>
      <c r="BT121" s="20"/>
      <c r="BU121" s="18"/>
      <c r="BV121" s="18"/>
      <c r="BW121" s="19"/>
      <c r="BX121" s="20"/>
      <c r="BY121" s="18"/>
      <c r="BZ121" s="18"/>
      <c r="CA121" s="19"/>
      <c r="CB121" s="20"/>
      <c r="CC121" s="18"/>
      <c r="CD121" s="18"/>
      <c r="CE121" s="19"/>
      <c r="CF121" s="150"/>
      <c r="CG121" s="151"/>
      <c r="CH121" s="151"/>
      <c r="CI121" s="152"/>
      <c r="CJ121" s="150"/>
      <c r="CK121" s="151"/>
      <c r="CL121" s="151"/>
      <c r="CM121" s="152"/>
    </row>
    <row r="122" spans="2:91" x14ac:dyDescent="0.35">
      <c r="B122" s="95" t="str">
        <f t="shared" si="18"/>
        <v>36526,5416666667 36526,7597222222</v>
      </c>
      <c r="C122" s="342">
        <f t="shared" si="19"/>
        <v>36526.541666666664</v>
      </c>
      <c r="D122" s="328">
        <f t="shared" si="20"/>
        <v>36526.759722222225</v>
      </c>
      <c r="E122" s="190">
        <v>36526.541666666664</v>
      </c>
      <c r="F122" s="191">
        <v>36526.759722222225</v>
      </c>
      <c r="G122" s="154">
        <v>1.0416666666666666E-2</v>
      </c>
      <c r="H122" s="502" t="s">
        <v>42</v>
      </c>
      <c r="I122" s="503"/>
      <c r="J122" s="504"/>
      <c r="K122" s="7"/>
      <c r="L122" s="12"/>
      <c r="M122" s="8"/>
      <c r="N122" s="8"/>
      <c r="O122" s="7"/>
      <c r="P122" s="12"/>
      <c r="Q122" s="8"/>
      <c r="R122" s="8"/>
      <c r="S122" s="7"/>
      <c r="T122" s="12"/>
      <c r="U122" s="8"/>
      <c r="V122" s="8"/>
      <c r="W122" s="7"/>
      <c r="X122" s="12"/>
      <c r="Y122" s="8"/>
      <c r="Z122" s="8"/>
      <c r="AA122" s="22" t="s">
        <v>125</v>
      </c>
      <c r="AB122" s="60" t="s">
        <v>26</v>
      </c>
      <c r="AC122" s="55" t="s">
        <v>26</v>
      </c>
      <c r="AD122" s="55" t="s">
        <v>26</v>
      </c>
      <c r="AE122" s="56" t="s">
        <v>26</v>
      </c>
      <c r="AF122" s="54" t="s">
        <v>26</v>
      </c>
      <c r="AG122" s="55" t="s">
        <v>26</v>
      </c>
      <c r="AH122" s="55" t="s">
        <v>26</v>
      </c>
      <c r="AI122" s="56" t="s">
        <v>26</v>
      </c>
      <c r="AJ122" s="54" t="s">
        <v>26</v>
      </c>
      <c r="AK122" s="55" t="s">
        <v>26</v>
      </c>
      <c r="AL122" s="55" t="s">
        <v>26</v>
      </c>
      <c r="AM122" s="56" t="s">
        <v>26</v>
      </c>
      <c r="AN122" s="24" t="s">
        <v>24</v>
      </c>
      <c r="AO122" s="55" t="s">
        <v>26</v>
      </c>
      <c r="AP122" s="55" t="s">
        <v>26</v>
      </c>
      <c r="AQ122" s="56" t="s">
        <v>26</v>
      </c>
      <c r="AR122" s="54" t="s">
        <v>26</v>
      </c>
      <c r="AS122" s="55" t="s">
        <v>26</v>
      </c>
      <c r="AT122" s="55" t="s">
        <v>26</v>
      </c>
      <c r="AU122" s="17" t="s">
        <v>28</v>
      </c>
      <c r="AV122" s="9" t="s">
        <v>28</v>
      </c>
      <c r="AW122" s="11" t="s">
        <v>126</v>
      </c>
      <c r="AX122" s="8"/>
      <c r="AY122" s="152"/>
      <c r="AZ122" s="35"/>
      <c r="BA122" s="8"/>
      <c r="BB122" s="8"/>
      <c r="BC122" s="7"/>
      <c r="BD122" s="35"/>
      <c r="BE122" s="8"/>
      <c r="BF122" s="8"/>
      <c r="BG122" s="7"/>
      <c r="BH122" s="35"/>
      <c r="BI122" s="8"/>
      <c r="BJ122" s="8"/>
      <c r="BK122" s="7"/>
      <c r="BL122" s="20"/>
      <c r="BM122" s="18"/>
      <c r="BN122" s="18"/>
      <c r="BO122" s="19"/>
      <c r="BP122" s="20"/>
      <c r="BQ122" s="18"/>
      <c r="BR122" s="18"/>
      <c r="BS122" s="19"/>
      <c r="BT122" s="20"/>
      <c r="BU122" s="18"/>
      <c r="BV122" s="18"/>
      <c r="BW122" s="19"/>
      <c r="BX122" s="20"/>
      <c r="BY122" s="18"/>
      <c r="BZ122" s="18"/>
      <c r="CA122" s="19"/>
      <c r="CB122" s="20"/>
      <c r="CC122" s="18"/>
      <c r="CD122" s="18"/>
      <c r="CE122" s="19"/>
      <c r="CF122" s="150"/>
      <c r="CG122" s="151"/>
      <c r="CH122" s="151"/>
      <c r="CI122" s="152"/>
      <c r="CJ122" s="150"/>
      <c r="CK122" s="151"/>
      <c r="CL122" s="151"/>
      <c r="CM122" s="152"/>
    </row>
    <row r="123" spans="2:91" x14ac:dyDescent="0.35">
      <c r="B123" s="95" t="str">
        <f t="shared" si="18"/>
        <v>36526,5416666667 36526,7701388889</v>
      </c>
      <c r="C123" s="342">
        <f t="shared" si="19"/>
        <v>36526.541666666664</v>
      </c>
      <c r="D123" s="328">
        <f t="shared" si="20"/>
        <v>36526.770138888889</v>
      </c>
      <c r="E123" s="190">
        <v>36526.541666666664</v>
      </c>
      <c r="F123" s="191">
        <v>36526.770138888889</v>
      </c>
      <c r="G123" s="154">
        <v>1.0416666666666666E-2</v>
      </c>
      <c r="H123" s="502" t="s">
        <v>43</v>
      </c>
      <c r="I123" s="503"/>
      <c r="J123" s="504"/>
      <c r="K123" s="7"/>
      <c r="L123" s="12"/>
      <c r="M123" s="8"/>
      <c r="N123" s="8"/>
      <c r="O123" s="7"/>
      <c r="P123" s="12"/>
      <c r="Q123" s="8"/>
      <c r="R123" s="8"/>
      <c r="S123" s="7"/>
      <c r="T123" s="12"/>
      <c r="U123" s="8"/>
      <c r="V123" s="8"/>
      <c r="W123" s="7"/>
      <c r="X123" s="12"/>
      <c r="Y123" s="8"/>
      <c r="Z123" s="8"/>
      <c r="AA123" s="22" t="s">
        <v>125</v>
      </c>
      <c r="AB123" s="60" t="s">
        <v>26</v>
      </c>
      <c r="AC123" s="55" t="s">
        <v>26</v>
      </c>
      <c r="AD123" s="55" t="s">
        <v>26</v>
      </c>
      <c r="AE123" s="56" t="s">
        <v>26</v>
      </c>
      <c r="AF123" s="54" t="s">
        <v>26</v>
      </c>
      <c r="AG123" s="55" t="s">
        <v>26</v>
      </c>
      <c r="AH123" s="55" t="s">
        <v>26</v>
      </c>
      <c r="AI123" s="56" t="s">
        <v>26</v>
      </c>
      <c r="AJ123" s="54" t="s">
        <v>26</v>
      </c>
      <c r="AK123" s="55" t="s">
        <v>26</v>
      </c>
      <c r="AL123" s="55" t="s">
        <v>26</v>
      </c>
      <c r="AM123" s="56" t="s">
        <v>26</v>
      </c>
      <c r="AN123" s="24" t="s">
        <v>24</v>
      </c>
      <c r="AO123" s="55" t="s">
        <v>26</v>
      </c>
      <c r="AP123" s="55" t="s">
        <v>26</v>
      </c>
      <c r="AQ123" s="56" t="s">
        <v>26</v>
      </c>
      <c r="AR123" s="54" t="s">
        <v>26</v>
      </c>
      <c r="AS123" s="55" t="s">
        <v>26</v>
      </c>
      <c r="AT123" s="55" t="s">
        <v>26</v>
      </c>
      <c r="AU123" s="56" t="s">
        <v>26</v>
      </c>
      <c r="AV123" s="9" t="s">
        <v>28</v>
      </c>
      <c r="AW123" s="10" t="s">
        <v>28</v>
      </c>
      <c r="AX123" s="11" t="s">
        <v>126</v>
      </c>
      <c r="AY123" s="7"/>
      <c r="AZ123" s="35"/>
      <c r="BA123" s="8"/>
      <c r="BB123" s="8"/>
      <c r="BC123" s="7"/>
      <c r="BD123" s="35"/>
      <c r="BE123" s="8"/>
      <c r="BF123" s="8"/>
      <c r="BG123" s="7"/>
      <c r="BH123" s="35"/>
      <c r="BI123" s="8"/>
      <c r="BJ123" s="8"/>
      <c r="BK123" s="7"/>
      <c r="BL123" s="20"/>
      <c r="BM123" s="18"/>
      <c r="BN123" s="18"/>
      <c r="BO123" s="19"/>
      <c r="BP123" s="20"/>
      <c r="BQ123" s="18"/>
      <c r="BR123" s="18"/>
      <c r="BS123" s="19"/>
      <c r="BT123" s="20"/>
      <c r="BU123" s="18"/>
      <c r="BV123" s="18"/>
      <c r="BW123" s="19"/>
      <c r="BX123" s="20"/>
      <c r="BY123" s="18"/>
      <c r="BZ123" s="18"/>
      <c r="CA123" s="19"/>
      <c r="CB123" s="20"/>
      <c r="CC123" s="18"/>
      <c r="CD123" s="18"/>
      <c r="CE123" s="19"/>
      <c r="CF123" s="150"/>
      <c r="CG123" s="151"/>
      <c r="CH123" s="151"/>
      <c r="CI123" s="152"/>
      <c r="CJ123" s="150"/>
      <c r="CK123" s="151"/>
      <c r="CL123" s="151"/>
      <c r="CM123" s="152"/>
    </row>
    <row r="124" spans="2:91" x14ac:dyDescent="0.35">
      <c r="B124" s="95" t="str">
        <f t="shared" si="18"/>
        <v>36526,5416666667 36526,7805555556</v>
      </c>
      <c r="C124" s="342">
        <f t="shared" si="19"/>
        <v>36526.541666666664</v>
      </c>
      <c r="D124" s="328">
        <f t="shared" si="20"/>
        <v>36526.780555555553</v>
      </c>
      <c r="E124" s="190">
        <v>36526.541666666664</v>
      </c>
      <c r="F124" s="191">
        <v>36526.780555555553</v>
      </c>
      <c r="G124" s="154">
        <v>1.0416666666666666E-2</v>
      </c>
      <c r="H124" s="502" t="s">
        <v>44</v>
      </c>
      <c r="I124" s="503"/>
      <c r="J124" s="504"/>
      <c r="K124" s="7"/>
      <c r="L124" s="12"/>
      <c r="M124" s="8"/>
      <c r="N124" s="8"/>
      <c r="O124" s="7"/>
      <c r="P124" s="12"/>
      <c r="Q124" s="8"/>
      <c r="R124" s="8"/>
      <c r="S124" s="7"/>
      <c r="T124" s="12"/>
      <c r="U124" s="8"/>
      <c r="V124" s="8"/>
      <c r="W124" s="7"/>
      <c r="X124" s="12"/>
      <c r="Y124" s="8"/>
      <c r="Z124" s="8"/>
      <c r="AA124" s="22" t="s">
        <v>125</v>
      </c>
      <c r="AB124" s="60" t="s">
        <v>26</v>
      </c>
      <c r="AC124" s="55" t="s">
        <v>26</v>
      </c>
      <c r="AD124" s="55" t="s">
        <v>26</v>
      </c>
      <c r="AE124" s="56" t="s">
        <v>26</v>
      </c>
      <c r="AF124" s="54" t="s">
        <v>26</v>
      </c>
      <c r="AG124" s="55" t="s">
        <v>26</v>
      </c>
      <c r="AH124" s="55" t="s">
        <v>26</v>
      </c>
      <c r="AI124" s="56" t="s">
        <v>26</v>
      </c>
      <c r="AJ124" s="54" t="s">
        <v>26</v>
      </c>
      <c r="AK124" s="55" t="s">
        <v>26</v>
      </c>
      <c r="AL124" s="55" t="s">
        <v>26</v>
      </c>
      <c r="AM124" s="56" t="s">
        <v>26</v>
      </c>
      <c r="AN124" s="24" t="s">
        <v>24</v>
      </c>
      <c r="AO124" s="55" t="s">
        <v>26</v>
      </c>
      <c r="AP124" s="55" t="s">
        <v>26</v>
      </c>
      <c r="AQ124" s="56" t="s">
        <v>26</v>
      </c>
      <c r="AR124" s="55" t="s">
        <v>26</v>
      </c>
      <c r="AS124" s="55" t="s">
        <v>26</v>
      </c>
      <c r="AT124" s="55" t="s">
        <v>26</v>
      </c>
      <c r="AU124" s="56" t="s">
        <v>26</v>
      </c>
      <c r="AV124" s="54" t="s">
        <v>26</v>
      </c>
      <c r="AW124" s="10" t="s">
        <v>28</v>
      </c>
      <c r="AX124" s="10" t="s">
        <v>28</v>
      </c>
      <c r="AY124" s="22" t="s">
        <v>126</v>
      </c>
      <c r="AZ124" s="35"/>
      <c r="BA124" s="8"/>
      <c r="BB124" s="8"/>
      <c r="BC124" s="7"/>
      <c r="BD124" s="12"/>
      <c r="BE124" s="8"/>
      <c r="BF124" s="8"/>
      <c r="BG124" s="7"/>
      <c r="BH124" s="35"/>
      <c r="BI124" s="8"/>
      <c r="BJ124" s="8"/>
      <c r="BK124" s="7"/>
      <c r="BL124" s="20"/>
      <c r="BM124" s="18"/>
      <c r="BN124" s="18"/>
      <c r="BO124" s="19"/>
      <c r="BP124" s="20"/>
      <c r="BQ124" s="18"/>
      <c r="BR124" s="18"/>
      <c r="BS124" s="19"/>
      <c r="BT124" s="20"/>
      <c r="BU124" s="18"/>
      <c r="BV124" s="18"/>
      <c r="BW124" s="19"/>
      <c r="BX124" s="20"/>
      <c r="BY124" s="18"/>
      <c r="BZ124" s="18"/>
      <c r="CA124" s="19"/>
      <c r="CB124" s="20"/>
      <c r="CC124" s="18"/>
      <c r="CD124" s="18"/>
      <c r="CE124" s="19"/>
      <c r="CF124" s="150"/>
      <c r="CG124" s="151"/>
      <c r="CH124" s="151"/>
      <c r="CI124" s="152"/>
      <c r="CJ124" s="150"/>
      <c r="CK124" s="151"/>
      <c r="CL124" s="151"/>
      <c r="CM124" s="152"/>
    </row>
    <row r="125" spans="2:91" x14ac:dyDescent="0.35">
      <c r="B125" s="95" t="str">
        <f t="shared" si="18"/>
        <v>36526,5416666667 36526,7909722222</v>
      </c>
      <c r="C125" s="342">
        <f t="shared" si="19"/>
        <v>36526.541666666664</v>
      </c>
      <c r="D125" s="328">
        <f t="shared" si="20"/>
        <v>36526.790972222225</v>
      </c>
      <c r="E125" s="190">
        <v>36526.541666666664</v>
      </c>
      <c r="F125" s="191">
        <v>36526.790972222225</v>
      </c>
      <c r="G125" s="154">
        <v>1.0416666666666666E-2</v>
      </c>
      <c r="H125" s="502" t="s">
        <v>45</v>
      </c>
      <c r="I125" s="503"/>
      <c r="J125" s="504"/>
      <c r="K125" s="7"/>
      <c r="L125" s="12"/>
      <c r="M125" s="8"/>
      <c r="N125" s="8"/>
      <c r="O125" s="7"/>
      <c r="P125" s="12"/>
      <c r="Q125" s="8"/>
      <c r="R125" s="8"/>
      <c r="S125" s="7"/>
      <c r="T125" s="12"/>
      <c r="U125" s="8"/>
      <c r="V125" s="8"/>
      <c r="W125" s="7"/>
      <c r="X125" s="12"/>
      <c r="Y125" s="8"/>
      <c r="Z125" s="8"/>
      <c r="AA125" s="22" t="s">
        <v>125</v>
      </c>
      <c r="AB125" s="60" t="s">
        <v>26</v>
      </c>
      <c r="AC125" s="55" t="s">
        <v>26</v>
      </c>
      <c r="AD125" s="55" t="s">
        <v>26</v>
      </c>
      <c r="AE125" s="56" t="s">
        <v>26</v>
      </c>
      <c r="AF125" s="54" t="s">
        <v>26</v>
      </c>
      <c r="AG125" s="55" t="s">
        <v>26</v>
      </c>
      <c r="AH125" s="55" t="s">
        <v>26</v>
      </c>
      <c r="AI125" s="56" t="s">
        <v>26</v>
      </c>
      <c r="AJ125" s="54" t="s">
        <v>26</v>
      </c>
      <c r="AK125" s="55" t="s">
        <v>26</v>
      </c>
      <c r="AL125" s="55" t="s">
        <v>26</v>
      </c>
      <c r="AM125" s="56" t="s">
        <v>26</v>
      </c>
      <c r="AN125" s="24" t="s">
        <v>24</v>
      </c>
      <c r="AO125" s="55" t="s">
        <v>26</v>
      </c>
      <c r="AP125" s="55" t="s">
        <v>26</v>
      </c>
      <c r="AQ125" s="56" t="s">
        <v>26</v>
      </c>
      <c r="AR125" s="55" t="s">
        <v>26</v>
      </c>
      <c r="AS125" s="55" t="s">
        <v>26</v>
      </c>
      <c r="AT125" s="55" t="s">
        <v>26</v>
      </c>
      <c r="AU125" s="56" t="s">
        <v>26</v>
      </c>
      <c r="AV125" s="54" t="s">
        <v>26</v>
      </c>
      <c r="AW125" s="55" t="s">
        <v>26</v>
      </c>
      <c r="AX125" s="10" t="s">
        <v>28</v>
      </c>
      <c r="AY125" s="28" t="s">
        <v>28</v>
      </c>
      <c r="AZ125" s="11" t="s">
        <v>126</v>
      </c>
      <c r="BA125" s="8"/>
      <c r="BB125" s="8"/>
      <c r="BC125" s="7"/>
      <c r="BD125" s="12"/>
      <c r="BE125" s="8"/>
      <c r="BF125" s="8"/>
      <c r="BG125" s="7"/>
      <c r="BH125" s="35"/>
      <c r="BI125" s="8"/>
      <c r="BJ125" s="8"/>
      <c r="BK125" s="7"/>
      <c r="BL125" s="20"/>
      <c r="BM125" s="18"/>
      <c r="BN125" s="18"/>
      <c r="BO125" s="19"/>
      <c r="BP125" s="20"/>
      <c r="BQ125" s="18"/>
      <c r="BR125" s="18"/>
      <c r="BS125" s="19"/>
      <c r="BT125" s="20"/>
      <c r="BU125" s="18"/>
      <c r="BV125" s="18"/>
      <c r="BW125" s="19"/>
      <c r="BX125" s="20"/>
      <c r="BY125" s="18"/>
      <c r="BZ125" s="18"/>
      <c r="CA125" s="19"/>
      <c r="CB125" s="20"/>
      <c r="CC125" s="18"/>
      <c r="CD125" s="18"/>
      <c r="CE125" s="19"/>
      <c r="CF125" s="150"/>
      <c r="CG125" s="151"/>
      <c r="CH125" s="151"/>
      <c r="CI125" s="152"/>
      <c r="CJ125" s="150"/>
      <c r="CK125" s="151"/>
      <c r="CL125" s="151"/>
      <c r="CM125" s="152"/>
    </row>
    <row r="126" spans="2:91" x14ac:dyDescent="0.35">
      <c r="B126" s="95" t="str">
        <f t="shared" si="18"/>
        <v>36526,5416666667 36526,8013888889</v>
      </c>
      <c r="C126" s="342">
        <f t="shared" si="19"/>
        <v>36526.541666666664</v>
      </c>
      <c r="D126" s="328">
        <f t="shared" si="20"/>
        <v>36526.801388888889</v>
      </c>
      <c r="E126" s="190">
        <v>36526.541666666664</v>
      </c>
      <c r="F126" s="191">
        <v>36526.801388888889</v>
      </c>
      <c r="G126" s="154">
        <v>1.0416666666666666E-2</v>
      </c>
      <c r="H126" s="502" t="s">
        <v>46</v>
      </c>
      <c r="I126" s="503"/>
      <c r="J126" s="504"/>
      <c r="K126" s="7"/>
      <c r="L126" s="12"/>
      <c r="M126" s="8"/>
      <c r="N126" s="8"/>
      <c r="O126" s="7"/>
      <c r="P126" s="12"/>
      <c r="Q126" s="8"/>
      <c r="R126" s="8"/>
      <c r="S126" s="7"/>
      <c r="T126" s="12"/>
      <c r="U126" s="8"/>
      <c r="V126" s="8"/>
      <c r="W126" s="7"/>
      <c r="X126" s="12"/>
      <c r="Y126" s="8"/>
      <c r="Z126" s="8"/>
      <c r="AA126" s="22" t="s">
        <v>125</v>
      </c>
      <c r="AB126" s="60" t="s">
        <v>26</v>
      </c>
      <c r="AC126" s="55" t="s">
        <v>26</v>
      </c>
      <c r="AD126" s="55" t="s">
        <v>26</v>
      </c>
      <c r="AE126" s="56" t="s">
        <v>26</v>
      </c>
      <c r="AF126" s="54" t="s">
        <v>26</v>
      </c>
      <c r="AG126" s="55" t="s">
        <v>26</v>
      </c>
      <c r="AH126" s="55" t="s">
        <v>26</v>
      </c>
      <c r="AI126" s="56" t="s">
        <v>26</v>
      </c>
      <c r="AJ126" s="54" t="s">
        <v>26</v>
      </c>
      <c r="AK126" s="55" t="s">
        <v>26</v>
      </c>
      <c r="AL126" s="55" t="s">
        <v>26</v>
      </c>
      <c r="AM126" s="56" t="s">
        <v>26</v>
      </c>
      <c r="AN126" s="24" t="s">
        <v>24</v>
      </c>
      <c r="AO126" s="55" t="s">
        <v>26</v>
      </c>
      <c r="AP126" s="55" t="s">
        <v>26</v>
      </c>
      <c r="AQ126" s="56" t="s">
        <v>26</v>
      </c>
      <c r="AR126" s="55" t="s">
        <v>26</v>
      </c>
      <c r="AS126" s="55" t="s">
        <v>26</v>
      </c>
      <c r="AT126" s="55" t="s">
        <v>26</v>
      </c>
      <c r="AU126" s="56" t="s">
        <v>26</v>
      </c>
      <c r="AV126" s="54" t="s">
        <v>26</v>
      </c>
      <c r="AW126" s="55" t="s">
        <v>26</v>
      </c>
      <c r="AX126" s="55" t="s">
        <v>26</v>
      </c>
      <c r="AY126" s="17" t="s">
        <v>28</v>
      </c>
      <c r="AZ126" s="9" t="s">
        <v>28</v>
      </c>
      <c r="BA126" s="11" t="s">
        <v>126</v>
      </c>
      <c r="BB126" s="8"/>
      <c r="BC126" s="7"/>
      <c r="BD126" s="20"/>
      <c r="BE126" s="18"/>
      <c r="BF126" s="18"/>
      <c r="BG126" s="19"/>
      <c r="BH126" s="20"/>
      <c r="BI126" s="18"/>
      <c r="BJ126" s="18"/>
      <c r="BK126" s="19"/>
      <c r="BL126" s="20"/>
      <c r="BM126" s="18"/>
      <c r="BN126" s="18"/>
      <c r="BO126" s="19"/>
      <c r="BP126" s="20"/>
      <c r="BQ126" s="18"/>
      <c r="BR126" s="18"/>
      <c r="BS126" s="19"/>
      <c r="BT126" s="20"/>
      <c r="BU126" s="18"/>
      <c r="BV126" s="18"/>
      <c r="BW126" s="19"/>
      <c r="BX126" s="20"/>
      <c r="BY126" s="18"/>
      <c r="BZ126" s="18"/>
      <c r="CA126" s="19"/>
      <c r="CB126" s="20"/>
      <c r="CC126" s="18"/>
      <c r="CD126" s="18"/>
      <c r="CE126" s="19"/>
      <c r="CF126" s="150"/>
      <c r="CG126" s="151"/>
      <c r="CH126" s="151"/>
      <c r="CI126" s="152"/>
      <c r="CJ126" s="150"/>
      <c r="CK126" s="151"/>
      <c r="CL126" s="151"/>
      <c r="CM126" s="152"/>
    </row>
    <row r="127" spans="2:91" x14ac:dyDescent="0.35">
      <c r="B127" s="95" t="str">
        <f t="shared" si="18"/>
        <v>36526,5416666667 36526,8118055556</v>
      </c>
      <c r="C127" s="342">
        <f t="shared" si="19"/>
        <v>36526.541666666664</v>
      </c>
      <c r="D127" s="328">
        <f t="shared" si="20"/>
        <v>36526.811805555553</v>
      </c>
      <c r="E127" s="190">
        <v>36526.541666666664</v>
      </c>
      <c r="F127" s="191">
        <v>36526.811805555553</v>
      </c>
      <c r="G127" s="154">
        <v>3.125E-2</v>
      </c>
      <c r="H127" s="502" t="s">
        <v>37</v>
      </c>
      <c r="I127" s="503"/>
      <c r="J127" s="504"/>
      <c r="K127" s="7"/>
      <c r="L127" s="12"/>
      <c r="M127" s="8"/>
      <c r="N127" s="8"/>
      <c r="O127" s="7"/>
      <c r="P127" s="12"/>
      <c r="Q127" s="8"/>
      <c r="R127" s="8"/>
      <c r="S127" s="7"/>
      <c r="T127" s="12"/>
      <c r="U127" s="8"/>
      <c r="V127" s="8"/>
      <c r="W127" s="7"/>
      <c r="X127" s="12"/>
      <c r="Y127" s="8"/>
      <c r="Z127" s="8"/>
      <c r="AA127" s="22" t="s">
        <v>125</v>
      </c>
      <c r="AB127" s="60" t="s">
        <v>26</v>
      </c>
      <c r="AC127" s="55" t="s">
        <v>26</v>
      </c>
      <c r="AD127" s="55" t="s">
        <v>26</v>
      </c>
      <c r="AE127" s="56" t="s">
        <v>26</v>
      </c>
      <c r="AF127" s="54" t="s">
        <v>26</v>
      </c>
      <c r="AG127" s="55" t="s">
        <v>26</v>
      </c>
      <c r="AH127" s="55" t="s">
        <v>26</v>
      </c>
      <c r="AI127" s="56" t="s">
        <v>26</v>
      </c>
      <c r="AJ127" s="54" t="s">
        <v>26</v>
      </c>
      <c r="AK127" s="55" t="s">
        <v>26</v>
      </c>
      <c r="AL127" s="55" t="s">
        <v>26</v>
      </c>
      <c r="AM127" s="56" t="s">
        <v>26</v>
      </c>
      <c r="AN127" s="5" t="s">
        <v>25</v>
      </c>
      <c r="AO127" s="6" t="s">
        <v>25</v>
      </c>
      <c r="AP127" s="6" t="s">
        <v>25</v>
      </c>
      <c r="AQ127" s="56" t="s">
        <v>26</v>
      </c>
      <c r="AR127" s="55" t="s">
        <v>26</v>
      </c>
      <c r="AS127" s="55" t="s">
        <v>26</v>
      </c>
      <c r="AT127" s="55" t="s">
        <v>26</v>
      </c>
      <c r="AU127" s="56" t="s">
        <v>26</v>
      </c>
      <c r="AV127" s="54" t="s">
        <v>26</v>
      </c>
      <c r="AW127" s="55" t="s">
        <v>26</v>
      </c>
      <c r="AX127" s="55" t="s">
        <v>26</v>
      </c>
      <c r="AY127" s="56" t="s">
        <v>26</v>
      </c>
      <c r="AZ127" s="9" t="s">
        <v>28</v>
      </c>
      <c r="BA127" s="10" t="s">
        <v>28</v>
      </c>
      <c r="BB127" s="11" t="s">
        <v>126</v>
      </c>
      <c r="BC127" s="7"/>
      <c r="BD127" s="20"/>
      <c r="BE127" s="18"/>
      <c r="BF127" s="18"/>
      <c r="BG127" s="19"/>
      <c r="BH127" s="20"/>
      <c r="BI127" s="18"/>
      <c r="BJ127" s="18"/>
      <c r="BK127" s="19"/>
      <c r="BL127" s="20"/>
      <c r="BM127" s="18"/>
      <c r="BN127" s="18"/>
      <c r="BO127" s="19"/>
      <c r="BP127" s="20"/>
      <c r="BQ127" s="18"/>
      <c r="BR127" s="18"/>
      <c r="BS127" s="19"/>
      <c r="BT127" s="20"/>
      <c r="BU127" s="18"/>
      <c r="BV127" s="18"/>
      <c r="BW127" s="19"/>
      <c r="BX127" s="20"/>
      <c r="BY127" s="18"/>
      <c r="BZ127" s="18"/>
      <c r="CA127" s="19"/>
      <c r="CB127" s="20"/>
      <c r="CC127" s="18"/>
      <c r="CD127" s="18"/>
      <c r="CE127" s="19"/>
      <c r="CF127" s="150"/>
      <c r="CG127" s="151"/>
      <c r="CH127" s="151"/>
      <c r="CI127" s="152"/>
      <c r="CJ127" s="150"/>
      <c r="CK127" s="151"/>
      <c r="CL127" s="151"/>
      <c r="CM127" s="152"/>
    </row>
    <row r="128" spans="2:91" x14ac:dyDescent="0.35">
      <c r="B128" s="95" t="str">
        <f t="shared" si="18"/>
        <v>36526,5416666667 36526,8222222222</v>
      </c>
      <c r="C128" s="342">
        <f t="shared" si="19"/>
        <v>36526.541666666664</v>
      </c>
      <c r="D128" s="328">
        <f t="shared" si="20"/>
        <v>36526.822222222225</v>
      </c>
      <c r="E128" s="190">
        <v>36526.541666666664</v>
      </c>
      <c r="F128" s="191">
        <v>36526.822222222225</v>
      </c>
      <c r="G128" s="154">
        <v>3.125E-2</v>
      </c>
      <c r="H128" s="502" t="s">
        <v>33</v>
      </c>
      <c r="I128" s="503"/>
      <c r="J128" s="504"/>
      <c r="K128" s="7"/>
      <c r="L128" s="12"/>
      <c r="M128" s="8"/>
      <c r="N128" s="8"/>
      <c r="O128" s="7"/>
      <c r="P128" s="12"/>
      <c r="Q128" s="8"/>
      <c r="R128" s="8"/>
      <c r="S128" s="7"/>
      <c r="T128" s="12"/>
      <c r="U128" s="8"/>
      <c r="V128" s="8"/>
      <c r="W128" s="7"/>
      <c r="X128" s="12"/>
      <c r="Y128" s="8"/>
      <c r="Z128" s="8"/>
      <c r="AA128" s="22" t="s">
        <v>125</v>
      </c>
      <c r="AB128" s="60" t="s">
        <v>26</v>
      </c>
      <c r="AC128" s="55" t="s">
        <v>26</v>
      </c>
      <c r="AD128" s="55" t="s">
        <v>26</v>
      </c>
      <c r="AE128" s="56" t="s">
        <v>26</v>
      </c>
      <c r="AF128" s="54" t="s">
        <v>26</v>
      </c>
      <c r="AG128" s="55" t="s">
        <v>26</v>
      </c>
      <c r="AH128" s="55" t="s">
        <v>26</v>
      </c>
      <c r="AI128" s="56" t="s">
        <v>26</v>
      </c>
      <c r="AJ128" s="54" t="s">
        <v>26</v>
      </c>
      <c r="AK128" s="55" t="s">
        <v>26</v>
      </c>
      <c r="AL128" s="55" t="s">
        <v>26</v>
      </c>
      <c r="AM128" s="56" t="s">
        <v>26</v>
      </c>
      <c r="AN128" s="5" t="s">
        <v>25</v>
      </c>
      <c r="AO128" s="6" t="s">
        <v>25</v>
      </c>
      <c r="AP128" s="6" t="s">
        <v>25</v>
      </c>
      <c r="AQ128" s="56" t="s">
        <v>26</v>
      </c>
      <c r="AR128" s="55" t="s">
        <v>26</v>
      </c>
      <c r="AS128" s="55" t="s">
        <v>26</v>
      </c>
      <c r="AT128" s="55" t="s">
        <v>26</v>
      </c>
      <c r="AU128" s="56" t="s">
        <v>26</v>
      </c>
      <c r="AV128" s="54" t="s">
        <v>26</v>
      </c>
      <c r="AW128" s="55" t="s">
        <v>26</v>
      </c>
      <c r="AX128" s="55" t="s">
        <v>26</v>
      </c>
      <c r="AY128" s="56" t="s">
        <v>26</v>
      </c>
      <c r="AZ128" s="54" t="s">
        <v>26</v>
      </c>
      <c r="BA128" s="10" t="s">
        <v>28</v>
      </c>
      <c r="BB128" s="10" t="s">
        <v>28</v>
      </c>
      <c r="BC128" s="22" t="s">
        <v>126</v>
      </c>
      <c r="BD128" s="20"/>
      <c r="BE128" s="18"/>
      <c r="BF128" s="18"/>
      <c r="BG128" s="19"/>
      <c r="BH128" s="20"/>
      <c r="BI128" s="18"/>
      <c r="BJ128" s="18"/>
      <c r="BK128" s="19"/>
      <c r="BL128" s="20"/>
      <c r="BM128" s="18"/>
      <c r="BN128" s="18"/>
      <c r="BO128" s="19"/>
      <c r="BP128" s="20"/>
      <c r="BQ128" s="18"/>
      <c r="BR128" s="18"/>
      <c r="BS128" s="19"/>
      <c r="BT128" s="20"/>
      <c r="BU128" s="18"/>
      <c r="BV128" s="18"/>
      <c r="BW128" s="19"/>
      <c r="BX128" s="20"/>
      <c r="BY128" s="18"/>
      <c r="BZ128" s="18"/>
      <c r="CA128" s="19"/>
      <c r="CB128" s="20"/>
      <c r="CC128" s="18"/>
      <c r="CD128" s="18"/>
      <c r="CE128" s="19"/>
      <c r="CF128" s="150"/>
      <c r="CG128" s="151"/>
      <c r="CH128" s="151"/>
      <c r="CI128" s="152"/>
      <c r="CJ128" s="150"/>
      <c r="CK128" s="151"/>
      <c r="CL128" s="151"/>
      <c r="CM128" s="152"/>
    </row>
    <row r="129" spans="2:91" x14ac:dyDescent="0.35">
      <c r="B129" s="95" t="str">
        <f t="shared" si="18"/>
        <v>36526,5416666667 36526,8326388889</v>
      </c>
      <c r="C129" s="342">
        <f t="shared" si="19"/>
        <v>36526.541666666664</v>
      </c>
      <c r="D129" s="328">
        <f t="shared" si="20"/>
        <v>36526.832638888889</v>
      </c>
      <c r="E129" s="190">
        <v>36526.541666666664</v>
      </c>
      <c r="F129" s="191">
        <v>36526.832638888889</v>
      </c>
      <c r="G129" s="154">
        <v>3.125E-2</v>
      </c>
      <c r="H129" s="502" t="s">
        <v>47</v>
      </c>
      <c r="I129" s="503"/>
      <c r="J129" s="504"/>
      <c r="K129" s="7"/>
      <c r="L129" s="12"/>
      <c r="M129" s="8"/>
      <c r="N129" s="8"/>
      <c r="O129" s="7"/>
      <c r="P129" s="12"/>
      <c r="Q129" s="8"/>
      <c r="R129" s="8"/>
      <c r="S129" s="7"/>
      <c r="T129" s="12"/>
      <c r="U129" s="8"/>
      <c r="V129" s="8"/>
      <c r="W129" s="7"/>
      <c r="X129" s="12"/>
      <c r="Y129" s="8"/>
      <c r="Z129" s="8"/>
      <c r="AA129" s="22" t="s">
        <v>125</v>
      </c>
      <c r="AB129" s="60" t="s">
        <v>26</v>
      </c>
      <c r="AC129" s="55" t="s">
        <v>26</v>
      </c>
      <c r="AD129" s="55" t="s">
        <v>26</v>
      </c>
      <c r="AE129" s="56" t="s">
        <v>26</v>
      </c>
      <c r="AF129" s="54" t="s">
        <v>26</v>
      </c>
      <c r="AG129" s="55" t="s">
        <v>26</v>
      </c>
      <c r="AH129" s="55" t="s">
        <v>26</v>
      </c>
      <c r="AI129" s="56" t="s">
        <v>26</v>
      </c>
      <c r="AJ129" s="54" t="s">
        <v>26</v>
      </c>
      <c r="AK129" s="55" t="s">
        <v>26</v>
      </c>
      <c r="AL129" s="55" t="s">
        <v>26</v>
      </c>
      <c r="AM129" s="56" t="s">
        <v>26</v>
      </c>
      <c r="AN129" s="5" t="s">
        <v>25</v>
      </c>
      <c r="AO129" s="6" t="s">
        <v>25</v>
      </c>
      <c r="AP129" s="6" t="s">
        <v>25</v>
      </c>
      <c r="AQ129" s="56" t="s">
        <v>26</v>
      </c>
      <c r="AR129" s="55" t="s">
        <v>26</v>
      </c>
      <c r="AS129" s="55" t="s">
        <v>26</v>
      </c>
      <c r="AT129" s="55" t="s">
        <v>26</v>
      </c>
      <c r="AU129" s="56" t="s">
        <v>26</v>
      </c>
      <c r="AV129" s="54" t="s">
        <v>26</v>
      </c>
      <c r="AW129" s="55" t="s">
        <v>26</v>
      </c>
      <c r="AX129" s="55" t="s">
        <v>26</v>
      </c>
      <c r="AY129" s="56" t="s">
        <v>26</v>
      </c>
      <c r="AZ129" s="54" t="s">
        <v>26</v>
      </c>
      <c r="BA129" s="55" t="s">
        <v>26</v>
      </c>
      <c r="BB129" s="10" t="s">
        <v>28</v>
      </c>
      <c r="BC129" s="28" t="s">
        <v>28</v>
      </c>
      <c r="BD129" s="11" t="s">
        <v>126</v>
      </c>
      <c r="BE129" s="18"/>
      <c r="BF129" s="18"/>
      <c r="BG129" s="19"/>
      <c r="BH129" s="20"/>
      <c r="BI129" s="18"/>
      <c r="BJ129" s="18"/>
      <c r="BK129" s="19"/>
      <c r="BL129" s="20"/>
      <c r="BM129" s="18"/>
      <c r="BN129" s="18"/>
      <c r="BO129" s="19"/>
      <c r="BP129" s="20"/>
      <c r="BQ129" s="18"/>
      <c r="BR129" s="18"/>
      <c r="BS129" s="19"/>
      <c r="BT129" s="20"/>
      <c r="BU129" s="18"/>
      <c r="BV129" s="18"/>
      <c r="BW129" s="19"/>
      <c r="BX129" s="20"/>
      <c r="BY129" s="18"/>
      <c r="BZ129" s="18"/>
      <c r="CA129" s="19"/>
      <c r="CB129" s="20"/>
      <c r="CC129" s="18"/>
      <c r="CD129" s="18"/>
      <c r="CE129" s="19"/>
      <c r="CF129" s="150"/>
      <c r="CG129" s="151"/>
      <c r="CH129" s="151"/>
      <c r="CI129" s="152"/>
      <c r="CJ129" s="150"/>
      <c r="CK129" s="151"/>
      <c r="CL129" s="151"/>
      <c r="CM129" s="152"/>
    </row>
    <row r="130" spans="2:91" x14ac:dyDescent="0.35">
      <c r="B130" s="95" t="str">
        <f t="shared" si="18"/>
        <v>36526,5416666667 36526,8430555556</v>
      </c>
      <c r="C130" s="342">
        <f t="shared" si="19"/>
        <v>36526.541666666664</v>
      </c>
      <c r="D130" s="328">
        <f t="shared" si="20"/>
        <v>36526.843055555553</v>
      </c>
      <c r="E130" s="190">
        <v>36526.541666666664</v>
      </c>
      <c r="F130" s="191">
        <v>36526.843055555553</v>
      </c>
      <c r="G130" s="154">
        <v>4.1666666666666664E-2</v>
      </c>
      <c r="H130" s="502" t="s">
        <v>48</v>
      </c>
      <c r="I130" s="503"/>
      <c r="J130" s="504"/>
      <c r="K130" s="7"/>
      <c r="L130" s="12"/>
      <c r="M130" s="8"/>
      <c r="N130" s="8"/>
      <c r="O130" s="7"/>
      <c r="P130" s="12"/>
      <c r="Q130" s="8"/>
      <c r="R130" s="8"/>
      <c r="S130" s="7"/>
      <c r="T130" s="12"/>
      <c r="U130" s="8"/>
      <c r="V130" s="8"/>
      <c r="W130" s="7"/>
      <c r="X130" s="12"/>
      <c r="Y130" s="8"/>
      <c r="Z130" s="8"/>
      <c r="AA130" s="22" t="s">
        <v>125</v>
      </c>
      <c r="AB130" s="60" t="s">
        <v>26</v>
      </c>
      <c r="AC130" s="55" t="s">
        <v>26</v>
      </c>
      <c r="AD130" s="55" t="s">
        <v>26</v>
      </c>
      <c r="AE130" s="56" t="s">
        <v>26</v>
      </c>
      <c r="AF130" s="54" t="s">
        <v>26</v>
      </c>
      <c r="AG130" s="55" t="s">
        <v>26</v>
      </c>
      <c r="AH130" s="55" t="s">
        <v>26</v>
      </c>
      <c r="AI130" s="56" t="s">
        <v>26</v>
      </c>
      <c r="AJ130" s="54" t="s">
        <v>26</v>
      </c>
      <c r="AK130" s="55" t="s">
        <v>26</v>
      </c>
      <c r="AL130" s="55" t="s">
        <v>26</v>
      </c>
      <c r="AM130" s="56" t="s">
        <v>26</v>
      </c>
      <c r="AN130" s="5" t="s">
        <v>25</v>
      </c>
      <c r="AO130" s="6" t="s">
        <v>25</v>
      </c>
      <c r="AP130" s="6" t="s">
        <v>25</v>
      </c>
      <c r="AQ130" s="56" t="s">
        <v>26</v>
      </c>
      <c r="AR130" s="55" t="s">
        <v>26</v>
      </c>
      <c r="AS130" s="55" t="s">
        <v>26</v>
      </c>
      <c r="AT130" s="55" t="s">
        <v>26</v>
      </c>
      <c r="AU130" s="56" t="s">
        <v>26</v>
      </c>
      <c r="AV130" s="54" t="s">
        <v>26</v>
      </c>
      <c r="AW130" s="55" t="s">
        <v>26</v>
      </c>
      <c r="AX130" s="55" t="s">
        <v>26</v>
      </c>
      <c r="AY130" s="56" t="s">
        <v>26</v>
      </c>
      <c r="AZ130" s="172" t="s">
        <v>24</v>
      </c>
      <c r="BA130" s="55" t="s">
        <v>26</v>
      </c>
      <c r="BB130" s="55" t="s">
        <v>26</v>
      </c>
      <c r="BC130" s="17" t="s">
        <v>28</v>
      </c>
      <c r="BD130" s="9" t="s">
        <v>28</v>
      </c>
      <c r="BE130" s="11" t="s">
        <v>126</v>
      </c>
      <c r="BF130" s="8"/>
      <c r="BG130" s="7"/>
      <c r="BH130" s="20"/>
      <c r="BI130" s="18"/>
      <c r="BJ130" s="18"/>
      <c r="BK130" s="19"/>
      <c r="BL130" s="20"/>
      <c r="BM130" s="18"/>
      <c r="BN130" s="18"/>
      <c r="BO130" s="19"/>
      <c r="BP130" s="20"/>
      <c r="BQ130" s="18"/>
      <c r="BR130" s="18"/>
      <c r="BS130" s="19"/>
      <c r="BT130" s="20"/>
      <c r="BU130" s="18"/>
      <c r="BV130" s="18"/>
      <c r="BW130" s="19"/>
      <c r="BX130" s="20"/>
      <c r="BY130" s="18"/>
      <c r="BZ130" s="18"/>
      <c r="CA130" s="19"/>
      <c r="CB130" s="20"/>
      <c r="CC130" s="18"/>
      <c r="CD130" s="18"/>
      <c r="CE130" s="19"/>
      <c r="CF130" s="150"/>
      <c r="CG130" s="151"/>
      <c r="CH130" s="151"/>
      <c r="CI130" s="152"/>
      <c r="CJ130" s="150"/>
      <c r="CK130" s="151"/>
      <c r="CL130" s="151"/>
      <c r="CM130" s="152"/>
    </row>
    <row r="131" spans="2:91" x14ac:dyDescent="0.35">
      <c r="B131" s="95" t="str">
        <f t="shared" si="18"/>
        <v>36526,5416666667 36526,8534722222</v>
      </c>
      <c r="C131" s="342">
        <f t="shared" si="19"/>
        <v>36526.541666666664</v>
      </c>
      <c r="D131" s="328">
        <f t="shared" si="20"/>
        <v>36526.853472222225</v>
      </c>
      <c r="E131" s="190">
        <v>36526.541666666664</v>
      </c>
      <c r="F131" s="191">
        <v>36526.853472222225</v>
      </c>
      <c r="G131" s="154">
        <v>4.1666666666666664E-2</v>
      </c>
      <c r="H131" s="502" t="s">
        <v>49</v>
      </c>
      <c r="I131" s="503"/>
      <c r="J131" s="504"/>
      <c r="K131" s="7"/>
      <c r="L131" s="12"/>
      <c r="M131" s="8"/>
      <c r="N131" s="8"/>
      <c r="O131" s="7"/>
      <c r="P131" s="12"/>
      <c r="Q131" s="8"/>
      <c r="R131" s="8"/>
      <c r="S131" s="7"/>
      <c r="T131" s="12"/>
      <c r="U131" s="8"/>
      <c r="V131" s="8"/>
      <c r="W131" s="7"/>
      <c r="X131" s="12"/>
      <c r="Y131" s="8"/>
      <c r="Z131" s="8"/>
      <c r="AA131" s="22" t="s">
        <v>125</v>
      </c>
      <c r="AB131" s="60" t="s">
        <v>26</v>
      </c>
      <c r="AC131" s="55" t="s">
        <v>26</v>
      </c>
      <c r="AD131" s="55" t="s">
        <v>26</v>
      </c>
      <c r="AE131" s="56" t="s">
        <v>26</v>
      </c>
      <c r="AF131" s="54" t="s">
        <v>26</v>
      </c>
      <c r="AG131" s="55" t="s">
        <v>26</v>
      </c>
      <c r="AH131" s="55" t="s">
        <v>26</v>
      </c>
      <c r="AI131" s="56" t="s">
        <v>26</v>
      </c>
      <c r="AJ131" s="54" t="s">
        <v>26</v>
      </c>
      <c r="AK131" s="55" t="s">
        <v>26</v>
      </c>
      <c r="AL131" s="55" t="s">
        <v>26</v>
      </c>
      <c r="AM131" s="56" t="s">
        <v>26</v>
      </c>
      <c r="AN131" s="5" t="s">
        <v>25</v>
      </c>
      <c r="AO131" s="6" t="s">
        <v>25</v>
      </c>
      <c r="AP131" s="6" t="s">
        <v>25</v>
      </c>
      <c r="AQ131" s="56" t="s">
        <v>26</v>
      </c>
      <c r="AR131" s="55" t="s">
        <v>26</v>
      </c>
      <c r="AS131" s="55" t="s">
        <v>26</v>
      </c>
      <c r="AT131" s="55" t="s">
        <v>26</v>
      </c>
      <c r="AU131" s="56" t="s">
        <v>26</v>
      </c>
      <c r="AV131" s="54" t="s">
        <v>26</v>
      </c>
      <c r="AW131" s="55" t="s">
        <v>26</v>
      </c>
      <c r="AX131" s="55" t="s">
        <v>26</v>
      </c>
      <c r="AY131" s="56" t="s">
        <v>26</v>
      </c>
      <c r="AZ131" s="172" t="s">
        <v>24</v>
      </c>
      <c r="BA131" s="55" t="s">
        <v>26</v>
      </c>
      <c r="BB131" s="55" t="s">
        <v>26</v>
      </c>
      <c r="BC131" s="56" t="s">
        <v>26</v>
      </c>
      <c r="BD131" s="9" t="s">
        <v>28</v>
      </c>
      <c r="BE131" s="10" t="s">
        <v>28</v>
      </c>
      <c r="BF131" s="11" t="s">
        <v>126</v>
      </c>
      <c r="BG131" s="7"/>
      <c r="BH131" s="20"/>
      <c r="BI131" s="18"/>
      <c r="BJ131" s="18"/>
      <c r="BK131" s="19"/>
      <c r="BL131" s="20"/>
      <c r="BM131" s="18"/>
      <c r="BN131" s="18"/>
      <c r="BO131" s="19"/>
      <c r="BP131" s="20"/>
      <c r="BQ131" s="18"/>
      <c r="BR131" s="18"/>
      <c r="BS131" s="19"/>
      <c r="BT131" s="20"/>
      <c r="BU131" s="18"/>
      <c r="BV131" s="18"/>
      <c r="BW131" s="19"/>
      <c r="BX131" s="20"/>
      <c r="BY131" s="18"/>
      <c r="BZ131" s="18"/>
      <c r="CA131" s="19"/>
      <c r="CB131" s="20"/>
      <c r="CC131" s="18"/>
      <c r="CD131" s="18"/>
      <c r="CE131" s="19"/>
      <c r="CF131" s="150"/>
      <c r="CG131" s="151"/>
      <c r="CH131" s="151"/>
      <c r="CI131" s="152"/>
      <c r="CJ131" s="150"/>
      <c r="CK131" s="151"/>
      <c r="CL131" s="151"/>
      <c r="CM131" s="152"/>
    </row>
    <row r="132" spans="2:91" x14ac:dyDescent="0.35">
      <c r="B132" s="95" t="str">
        <f t="shared" si="18"/>
        <v>36526,5416666667 36526,8638888889</v>
      </c>
      <c r="C132" s="342">
        <f t="shared" si="19"/>
        <v>36526.541666666664</v>
      </c>
      <c r="D132" s="328">
        <f t="shared" si="20"/>
        <v>36526.863888888889</v>
      </c>
      <c r="E132" s="335">
        <v>36526.541666666664</v>
      </c>
      <c r="F132" s="333">
        <v>36526.863888888889</v>
      </c>
      <c r="G132" s="338">
        <v>4.1666666666666664E-2</v>
      </c>
      <c r="H132" s="12"/>
      <c r="I132" s="8"/>
      <c r="J132" s="8"/>
      <c r="K132" s="7"/>
      <c r="L132" s="12"/>
      <c r="M132" s="8"/>
      <c r="N132" s="8"/>
      <c r="O132" s="7"/>
      <c r="P132" s="12"/>
      <c r="Q132" s="8"/>
      <c r="R132" s="8"/>
      <c r="S132" s="7"/>
      <c r="T132" s="12"/>
      <c r="U132" s="8"/>
      <c r="V132" s="8"/>
      <c r="W132" s="7"/>
      <c r="X132" s="12"/>
      <c r="Y132" s="8"/>
      <c r="Z132" s="8"/>
      <c r="AA132" s="22" t="s">
        <v>125</v>
      </c>
      <c r="AB132" s="60" t="s">
        <v>26</v>
      </c>
      <c r="AC132" s="55" t="s">
        <v>26</v>
      </c>
      <c r="AD132" s="55" t="s">
        <v>26</v>
      </c>
      <c r="AE132" s="56" t="s">
        <v>26</v>
      </c>
      <c r="AF132" s="54" t="s">
        <v>26</v>
      </c>
      <c r="AG132" s="55" t="s">
        <v>26</v>
      </c>
      <c r="AH132" s="55" t="s">
        <v>26</v>
      </c>
      <c r="AI132" s="56" t="s">
        <v>26</v>
      </c>
      <c r="AJ132" s="54" t="s">
        <v>26</v>
      </c>
      <c r="AK132" s="55" t="s">
        <v>26</v>
      </c>
      <c r="AL132" s="55" t="s">
        <v>26</v>
      </c>
      <c r="AM132" s="56" t="s">
        <v>26</v>
      </c>
      <c r="AN132" s="5" t="s">
        <v>25</v>
      </c>
      <c r="AO132" s="6" t="s">
        <v>25</v>
      </c>
      <c r="AP132" s="6" t="s">
        <v>25</v>
      </c>
      <c r="AQ132" s="56" t="s">
        <v>26</v>
      </c>
      <c r="AR132" s="55" t="s">
        <v>26</v>
      </c>
      <c r="AS132" s="55" t="s">
        <v>26</v>
      </c>
      <c r="AT132" s="55" t="s">
        <v>26</v>
      </c>
      <c r="AU132" s="56" t="s">
        <v>26</v>
      </c>
      <c r="AV132" s="54" t="s">
        <v>26</v>
      </c>
      <c r="AW132" s="55" t="s">
        <v>26</v>
      </c>
      <c r="AX132" s="55" t="s">
        <v>26</v>
      </c>
      <c r="AY132" s="56" t="s">
        <v>26</v>
      </c>
      <c r="AZ132" s="172" t="s">
        <v>24</v>
      </c>
      <c r="BA132" s="55" t="s">
        <v>26</v>
      </c>
      <c r="BB132" s="55" t="s">
        <v>26</v>
      </c>
      <c r="BC132" s="56" t="s">
        <v>26</v>
      </c>
      <c r="BD132" s="54" t="s">
        <v>26</v>
      </c>
      <c r="BE132" s="10" t="s">
        <v>28</v>
      </c>
      <c r="BF132" s="10" t="s">
        <v>28</v>
      </c>
      <c r="BG132" s="22" t="s">
        <v>126</v>
      </c>
      <c r="BH132" s="12"/>
      <c r="BI132" s="8"/>
      <c r="BJ132" s="8"/>
      <c r="BK132" s="7"/>
      <c r="BL132" s="12"/>
      <c r="BM132" s="8"/>
      <c r="BN132" s="8"/>
      <c r="BO132" s="7"/>
      <c r="BP132" s="12"/>
      <c r="BQ132" s="8"/>
      <c r="BR132" s="8"/>
      <c r="BS132" s="7"/>
      <c r="BT132" s="12"/>
      <c r="BU132" s="8"/>
      <c r="BV132" s="8"/>
      <c r="BW132" s="7"/>
      <c r="BX132" s="12"/>
      <c r="BY132" s="8"/>
      <c r="BZ132" s="8"/>
      <c r="CA132" s="7"/>
      <c r="CB132" s="12"/>
      <c r="CC132" s="8"/>
      <c r="CD132" s="8"/>
      <c r="CE132" s="7"/>
      <c r="CF132" s="482"/>
      <c r="CG132" s="483"/>
      <c r="CH132" s="483"/>
      <c r="CI132" s="484"/>
      <c r="CJ132" s="482"/>
      <c r="CK132" s="483"/>
      <c r="CL132" s="483"/>
      <c r="CM132" s="484"/>
    </row>
    <row r="133" spans="2:91" x14ac:dyDescent="0.35">
      <c r="B133" s="95" t="str">
        <f t="shared" si="18"/>
        <v>36526,5416666667 36526,8743055556</v>
      </c>
      <c r="C133" s="342">
        <f t="shared" si="19"/>
        <v>36526.541666666664</v>
      </c>
      <c r="D133" s="328">
        <f t="shared" si="20"/>
        <v>36526.874305555553</v>
      </c>
      <c r="E133" s="190">
        <v>36526.541666666664</v>
      </c>
      <c r="F133" s="191">
        <v>36526.874305555553</v>
      </c>
      <c r="G133" s="154">
        <v>4.1666666666666664E-2</v>
      </c>
      <c r="H133" s="502" t="s">
        <v>3</v>
      </c>
      <c r="I133" s="503"/>
      <c r="J133" s="504"/>
      <c r="K133" s="7"/>
      <c r="L133" s="12"/>
      <c r="M133" s="8"/>
      <c r="N133" s="8"/>
      <c r="O133" s="7"/>
      <c r="P133" s="12"/>
      <c r="Q133" s="8"/>
      <c r="R133" s="8"/>
      <c r="S133" s="7"/>
      <c r="T133" s="12"/>
      <c r="U133" s="8"/>
      <c r="V133" s="8"/>
      <c r="W133" s="7"/>
      <c r="X133" s="12"/>
      <c r="Y133" s="8"/>
      <c r="Z133" s="8"/>
      <c r="AA133" s="22" t="s">
        <v>125</v>
      </c>
      <c r="AB133" s="60" t="s">
        <v>26</v>
      </c>
      <c r="AC133" s="55" t="s">
        <v>26</v>
      </c>
      <c r="AD133" s="55" t="s">
        <v>26</v>
      </c>
      <c r="AE133" s="56" t="s">
        <v>26</v>
      </c>
      <c r="AF133" s="54" t="s">
        <v>26</v>
      </c>
      <c r="AG133" s="55" t="s">
        <v>26</v>
      </c>
      <c r="AH133" s="55" t="s">
        <v>26</v>
      </c>
      <c r="AI133" s="56" t="s">
        <v>26</v>
      </c>
      <c r="AJ133" s="54" t="s">
        <v>26</v>
      </c>
      <c r="AK133" s="55" t="s">
        <v>26</v>
      </c>
      <c r="AL133" s="55" t="s">
        <v>26</v>
      </c>
      <c r="AM133" s="56" t="s">
        <v>26</v>
      </c>
      <c r="AN133" s="5" t="s">
        <v>25</v>
      </c>
      <c r="AO133" s="6" t="s">
        <v>25</v>
      </c>
      <c r="AP133" s="6" t="s">
        <v>25</v>
      </c>
      <c r="AQ133" s="56" t="s">
        <v>26</v>
      </c>
      <c r="AR133" s="55" t="s">
        <v>26</v>
      </c>
      <c r="AS133" s="55" t="s">
        <v>26</v>
      </c>
      <c r="AT133" s="55" t="s">
        <v>26</v>
      </c>
      <c r="AU133" s="56" t="s">
        <v>26</v>
      </c>
      <c r="AV133" s="54" t="s">
        <v>26</v>
      </c>
      <c r="AW133" s="55" t="s">
        <v>26</v>
      </c>
      <c r="AX133" s="55" t="s">
        <v>26</v>
      </c>
      <c r="AY133" s="56" t="s">
        <v>26</v>
      </c>
      <c r="AZ133" s="172" t="s">
        <v>24</v>
      </c>
      <c r="BA133" s="55" t="s">
        <v>26</v>
      </c>
      <c r="BB133" s="55" t="s">
        <v>26</v>
      </c>
      <c r="BC133" s="56" t="s">
        <v>26</v>
      </c>
      <c r="BD133" s="54" t="s">
        <v>26</v>
      </c>
      <c r="BE133" s="55" t="s">
        <v>26</v>
      </c>
      <c r="BF133" s="10" t="s">
        <v>28</v>
      </c>
      <c r="BG133" s="28" t="s">
        <v>28</v>
      </c>
      <c r="BH133" s="11" t="s">
        <v>126</v>
      </c>
      <c r="BI133" s="8"/>
      <c r="BJ133" s="8"/>
      <c r="BK133" s="7"/>
      <c r="BL133" s="12"/>
      <c r="BM133" s="8"/>
      <c r="BN133" s="8"/>
      <c r="BO133" s="7"/>
      <c r="BP133" s="12"/>
      <c r="BQ133" s="8"/>
      <c r="BR133" s="8"/>
      <c r="BS133" s="7"/>
      <c r="BT133" s="12"/>
      <c r="BU133" s="8"/>
      <c r="BV133" s="8"/>
      <c r="BW133" s="7"/>
      <c r="BX133" s="12"/>
      <c r="BY133" s="8"/>
      <c r="BZ133" s="8"/>
      <c r="CA133" s="7"/>
      <c r="CB133" s="12"/>
      <c r="CC133" s="8"/>
      <c r="CD133" s="8"/>
      <c r="CE133" s="7"/>
      <c r="CF133" s="150"/>
      <c r="CG133" s="151"/>
      <c r="CH133" s="151"/>
      <c r="CI133" s="152"/>
      <c r="CJ133" s="150"/>
      <c r="CK133" s="151"/>
      <c r="CL133" s="151"/>
      <c r="CM133" s="152"/>
    </row>
    <row r="134" spans="2:91" x14ac:dyDescent="0.35">
      <c r="B134" s="95" t="str">
        <f t="shared" si="18"/>
        <v>36526,5416666667 36526,8847222222</v>
      </c>
      <c r="C134" s="342">
        <f t="shared" si="19"/>
        <v>36526.541666666664</v>
      </c>
      <c r="D134" s="328">
        <f t="shared" si="20"/>
        <v>36526.884722222225</v>
      </c>
      <c r="E134" s="190">
        <v>36526.541666666664</v>
      </c>
      <c r="F134" s="191">
        <v>36526.884722222225</v>
      </c>
      <c r="G134" s="154">
        <v>4.1666666666666664E-2</v>
      </c>
      <c r="H134" s="502" t="s">
        <v>53</v>
      </c>
      <c r="I134" s="503"/>
      <c r="J134" s="504"/>
      <c r="K134" s="7"/>
      <c r="L134" s="12"/>
      <c r="M134" s="8"/>
      <c r="N134" s="8"/>
      <c r="O134" s="7"/>
      <c r="P134" s="12"/>
      <c r="Q134" s="8"/>
      <c r="R134" s="8"/>
      <c r="S134" s="7"/>
      <c r="T134" s="12"/>
      <c r="U134" s="8"/>
      <c r="V134" s="8"/>
      <c r="W134" s="7"/>
      <c r="X134" s="12"/>
      <c r="Y134" s="8"/>
      <c r="Z134" s="8"/>
      <c r="AA134" s="22" t="s">
        <v>125</v>
      </c>
      <c r="AB134" s="60" t="s">
        <v>26</v>
      </c>
      <c r="AC134" s="55" t="s">
        <v>26</v>
      </c>
      <c r="AD134" s="55" t="s">
        <v>26</v>
      </c>
      <c r="AE134" s="56" t="s">
        <v>26</v>
      </c>
      <c r="AF134" s="54" t="s">
        <v>26</v>
      </c>
      <c r="AG134" s="55" t="s">
        <v>26</v>
      </c>
      <c r="AH134" s="55" t="s">
        <v>26</v>
      </c>
      <c r="AI134" s="56" t="s">
        <v>26</v>
      </c>
      <c r="AJ134" s="54" t="s">
        <v>26</v>
      </c>
      <c r="AK134" s="55" t="s">
        <v>26</v>
      </c>
      <c r="AL134" s="55" t="s">
        <v>26</v>
      </c>
      <c r="AM134" s="56" t="s">
        <v>26</v>
      </c>
      <c r="AN134" s="5" t="s">
        <v>25</v>
      </c>
      <c r="AO134" s="6" t="s">
        <v>25</v>
      </c>
      <c r="AP134" s="6" t="s">
        <v>25</v>
      </c>
      <c r="AQ134" s="56" t="s">
        <v>26</v>
      </c>
      <c r="AR134" s="55" t="s">
        <v>26</v>
      </c>
      <c r="AS134" s="55" t="s">
        <v>26</v>
      </c>
      <c r="AT134" s="55" t="s">
        <v>26</v>
      </c>
      <c r="AU134" s="56" t="s">
        <v>26</v>
      </c>
      <c r="AV134" s="54" t="s">
        <v>26</v>
      </c>
      <c r="AW134" s="55" t="s">
        <v>26</v>
      </c>
      <c r="AX134" s="55" t="s">
        <v>26</v>
      </c>
      <c r="AY134" s="56" t="s">
        <v>26</v>
      </c>
      <c r="AZ134" s="172" t="s">
        <v>24</v>
      </c>
      <c r="BA134" s="55" t="s">
        <v>26</v>
      </c>
      <c r="BB134" s="55" t="s">
        <v>26</v>
      </c>
      <c r="BC134" s="56" t="s">
        <v>26</v>
      </c>
      <c r="BD134" s="54" t="s">
        <v>26</v>
      </c>
      <c r="BE134" s="55" t="s">
        <v>26</v>
      </c>
      <c r="BF134" s="55" t="s">
        <v>26</v>
      </c>
      <c r="BG134" s="17" t="s">
        <v>28</v>
      </c>
      <c r="BH134" s="9" t="s">
        <v>28</v>
      </c>
      <c r="BI134" s="11" t="s">
        <v>126</v>
      </c>
      <c r="BJ134" s="18"/>
      <c r="BK134" s="19"/>
      <c r="BL134" s="12"/>
      <c r="BM134" s="8"/>
      <c r="BN134" s="8"/>
      <c r="BO134" s="7"/>
      <c r="BP134" s="12"/>
      <c r="BQ134" s="8"/>
      <c r="BR134" s="8"/>
      <c r="BS134" s="7"/>
      <c r="BT134" s="12"/>
      <c r="BU134" s="8"/>
      <c r="BV134" s="8"/>
      <c r="BW134" s="7"/>
      <c r="BX134" s="12"/>
      <c r="BY134" s="8"/>
      <c r="BZ134" s="8"/>
      <c r="CA134" s="7"/>
      <c r="CB134" s="12"/>
      <c r="CC134" s="8"/>
      <c r="CD134" s="8"/>
      <c r="CE134" s="7"/>
      <c r="CF134" s="150"/>
      <c r="CG134" s="151"/>
      <c r="CH134" s="151"/>
      <c r="CI134" s="152"/>
      <c r="CJ134" s="150"/>
      <c r="CK134" s="151"/>
      <c r="CL134" s="151"/>
      <c r="CM134" s="152"/>
    </row>
    <row r="135" spans="2:91" x14ac:dyDescent="0.35">
      <c r="B135" s="95" t="str">
        <f t="shared" si="18"/>
        <v>36526,5416666667 36526,8951388889</v>
      </c>
      <c r="C135" s="342">
        <f t="shared" si="19"/>
        <v>36526.541666666664</v>
      </c>
      <c r="D135" s="328">
        <f t="shared" si="20"/>
        <v>36526.895138888889</v>
      </c>
      <c r="E135" s="190">
        <v>36526.541666666664</v>
      </c>
      <c r="F135" s="191">
        <v>36526.895138888889</v>
      </c>
      <c r="G135" s="154">
        <v>4.1666666666666664E-2</v>
      </c>
      <c r="H135" s="502" t="s">
        <v>39</v>
      </c>
      <c r="I135" s="503"/>
      <c r="J135" s="504"/>
      <c r="K135" s="7"/>
      <c r="L135" s="12"/>
      <c r="M135" s="8"/>
      <c r="N135" s="8"/>
      <c r="O135" s="7"/>
      <c r="P135" s="12"/>
      <c r="Q135" s="8"/>
      <c r="R135" s="8"/>
      <c r="S135" s="7"/>
      <c r="T135" s="12"/>
      <c r="U135" s="8"/>
      <c r="V135" s="8"/>
      <c r="W135" s="7"/>
      <c r="X135" s="12"/>
      <c r="Y135" s="8"/>
      <c r="Z135" s="8"/>
      <c r="AA135" s="22" t="s">
        <v>125</v>
      </c>
      <c r="AB135" s="60" t="s">
        <v>26</v>
      </c>
      <c r="AC135" s="55" t="s">
        <v>26</v>
      </c>
      <c r="AD135" s="55" t="s">
        <v>26</v>
      </c>
      <c r="AE135" s="56" t="s">
        <v>26</v>
      </c>
      <c r="AF135" s="54" t="s">
        <v>26</v>
      </c>
      <c r="AG135" s="55" t="s">
        <v>26</v>
      </c>
      <c r="AH135" s="55" t="s">
        <v>26</v>
      </c>
      <c r="AI135" s="56" t="s">
        <v>26</v>
      </c>
      <c r="AJ135" s="54" t="s">
        <v>26</v>
      </c>
      <c r="AK135" s="55" t="s">
        <v>26</v>
      </c>
      <c r="AL135" s="55" t="s">
        <v>26</v>
      </c>
      <c r="AM135" s="56" t="s">
        <v>26</v>
      </c>
      <c r="AN135" s="5" t="s">
        <v>25</v>
      </c>
      <c r="AO135" s="6" t="s">
        <v>25</v>
      </c>
      <c r="AP135" s="6" t="s">
        <v>25</v>
      </c>
      <c r="AQ135" s="56" t="s">
        <v>26</v>
      </c>
      <c r="AR135" s="55" t="s">
        <v>26</v>
      </c>
      <c r="AS135" s="55" t="s">
        <v>26</v>
      </c>
      <c r="AT135" s="55" t="s">
        <v>26</v>
      </c>
      <c r="AU135" s="56" t="s">
        <v>26</v>
      </c>
      <c r="AV135" s="54" t="s">
        <v>26</v>
      </c>
      <c r="AW135" s="55" t="s">
        <v>26</v>
      </c>
      <c r="AX135" s="55" t="s">
        <v>26</v>
      </c>
      <c r="AY135" s="56" t="s">
        <v>26</v>
      </c>
      <c r="AZ135" s="172" t="s">
        <v>24</v>
      </c>
      <c r="BA135" s="55" t="s">
        <v>26</v>
      </c>
      <c r="BB135" s="55" t="s">
        <v>26</v>
      </c>
      <c r="BC135" s="56" t="s">
        <v>26</v>
      </c>
      <c r="BD135" s="54" t="s">
        <v>26</v>
      </c>
      <c r="BE135" s="55" t="s">
        <v>26</v>
      </c>
      <c r="BF135" s="55" t="s">
        <v>26</v>
      </c>
      <c r="BG135" s="56" t="s">
        <v>26</v>
      </c>
      <c r="BH135" s="9" t="s">
        <v>28</v>
      </c>
      <c r="BI135" s="10" t="s">
        <v>28</v>
      </c>
      <c r="BJ135" s="11" t="s">
        <v>126</v>
      </c>
      <c r="BK135" s="7"/>
      <c r="BL135" s="12"/>
      <c r="BM135" s="8"/>
      <c r="BN135" s="8"/>
      <c r="BO135" s="7"/>
      <c r="BP135" s="12"/>
      <c r="BQ135" s="8"/>
      <c r="BR135" s="8"/>
      <c r="BS135" s="7"/>
      <c r="BT135" s="12"/>
      <c r="BU135" s="8"/>
      <c r="BV135" s="8"/>
      <c r="BW135" s="7"/>
      <c r="BX135" s="12"/>
      <c r="BY135" s="8"/>
      <c r="BZ135" s="8"/>
      <c r="CA135" s="7"/>
      <c r="CB135" s="12"/>
      <c r="CC135" s="8"/>
      <c r="CD135" s="8"/>
      <c r="CE135" s="7"/>
      <c r="CF135" s="150"/>
      <c r="CG135" s="151"/>
      <c r="CH135" s="151"/>
      <c r="CI135" s="152"/>
      <c r="CJ135" s="150"/>
      <c r="CK135" s="151"/>
      <c r="CL135" s="151"/>
      <c r="CM135" s="152"/>
    </row>
    <row r="136" spans="2:91" x14ac:dyDescent="0.35">
      <c r="B136" s="95" t="str">
        <f t="shared" si="18"/>
        <v>36526,5416666667 36526,9055555556</v>
      </c>
      <c r="C136" s="342">
        <f t="shared" si="19"/>
        <v>36526.541666666664</v>
      </c>
      <c r="D136" s="328">
        <f t="shared" si="20"/>
        <v>36526.905555555553</v>
      </c>
      <c r="E136" s="190">
        <v>36526.541666666664</v>
      </c>
      <c r="F136" s="191">
        <v>36526.905555555553</v>
      </c>
      <c r="G136" s="154">
        <v>4.1666666666666664E-2</v>
      </c>
      <c r="H136" s="502" t="s">
        <v>36</v>
      </c>
      <c r="I136" s="503"/>
      <c r="J136" s="504"/>
      <c r="K136" s="7"/>
      <c r="L136" s="12"/>
      <c r="M136" s="8"/>
      <c r="N136" s="8"/>
      <c r="O136" s="7"/>
      <c r="P136" s="12"/>
      <c r="Q136" s="8"/>
      <c r="R136" s="8"/>
      <c r="S136" s="7"/>
      <c r="T136" s="12"/>
      <c r="U136" s="8"/>
      <c r="V136" s="8"/>
      <c r="W136" s="7"/>
      <c r="X136" s="12"/>
      <c r="Y136" s="8"/>
      <c r="Z136" s="8"/>
      <c r="AA136" s="22" t="s">
        <v>125</v>
      </c>
      <c r="AB136" s="60" t="s">
        <v>26</v>
      </c>
      <c r="AC136" s="55" t="s">
        <v>26</v>
      </c>
      <c r="AD136" s="55" t="s">
        <v>26</v>
      </c>
      <c r="AE136" s="56" t="s">
        <v>26</v>
      </c>
      <c r="AF136" s="54" t="s">
        <v>26</v>
      </c>
      <c r="AG136" s="55" t="s">
        <v>26</v>
      </c>
      <c r="AH136" s="55" t="s">
        <v>26</v>
      </c>
      <c r="AI136" s="56" t="s">
        <v>26</v>
      </c>
      <c r="AJ136" s="54" t="s">
        <v>26</v>
      </c>
      <c r="AK136" s="55" t="s">
        <v>26</v>
      </c>
      <c r="AL136" s="55" t="s">
        <v>26</v>
      </c>
      <c r="AM136" s="56" t="s">
        <v>26</v>
      </c>
      <c r="AN136" s="5" t="s">
        <v>25</v>
      </c>
      <c r="AO136" s="6" t="s">
        <v>25</v>
      </c>
      <c r="AP136" s="6" t="s">
        <v>25</v>
      </c>
      <c r="AQ136" s="56" t="s">
        <v>26</v>
      </c>
      <c r="AR136" s="55" t="s">
        <v>26</v>
      </c>
      <c r="AS136" s="55" t="s">
        <v>26</v>
      </c>
      <c r="AT136" s="55" t="s">
        <v>26</v>
      </c>
      <c r="AU136" s="56" t="s">
        <v>26</v>
      </c>
      <c r="AV136" s="54" t="s">
        <v>26</v>
      </c>
      <c r="AW136" s="55" t="s">
        <v>26</v>
      </c>
      <c r="AX136" s="55" t="s">
        <v>26</v>
      </c>
      <c r="AY136" s="56" t="s">
        <v>26</v>
      </c>
      <c r="AZ136" s="172" t="s">
        <v>24</v>
      </c>
      <c r="BA136" s="55" t="s">
        <v>26</v>
      </c>
      <c r="BB136" s="55" t="s">
        <v>26</v>
      </c>
      <c r="BC136" s="56" t="s">
        <v>26</v>
      </c>
      <c r="BD136" s="54" t="s">
        <v>26</v>
      </c>
      <c r="BE136" s="55" t="s">
        <v>26</v>
      </c>
      <c r="BF136" s="55" t="s">
        <v>26</v>
      </c>
      <c r="BG136" s="56" t="s">
        <v>26</v>
      </c>
      <c r="BH136" s="54" t="s">
        <v>26</v>
      </c>
      <c r="BI136" s="10" t="s">
        <v>28</v>
      </c>
      <c r="BJ136" s="10" t="s">
        <v>28</v>
      </c>
      <c r="BK136" s="22" t="s">
        <v>126</v>
      </c>
      <c r="BL136" s="12"/>
      <c r="BM136" s="8"/>
      <c r="BN136" s="8"/>
      <c r="BO136" s="7"/>
      <c r="BP136" s="12"/>
      <c r="BQ136" s="8"/>
      <c r="BR136" s="8"/>
      <c r="BS136" s="7"/>
      <c r="BT136" s="12"/>
      <c r="BU136" s="8"/>
      <c r="BV136" s="8"/>
      <c r="BW136" s="7"/>
      <c r="BX136" s="12"/>
      <c r="BY136" s="8"/>
      <c r="BZ136" s="8"/>
      <c r="CA136" s="7"/>
      <c r="CB136" s="12"/>
      <c r="CC136" s="8"/>
      <c r="CD136" s="8"/>
      <c r="CE136" s="7"/>
      <c r="CF136" s="150"/>
      <c r="CG136" s="151"/>
      <c r="CH136" s="151"/>
      <c r="CI136" s="152"/>
      <c r="CJ136" s="150"/>
      <c r="CK136" s="151"/>
      <c r="CL136" s="151"/>
      <c r="CM136" s="152"/>
    </row>
    <row r="137" spans="2:91" x14ac:dyDescent="0.35">
      <c r="B137" s="95" t="str">
        <f t="shared" si="18"/>
        <v>36526,5416666667 36526,9159722222</v>
      </c>
      <c r="C137" s="342">
        <f t="shared" si="19"/>
        <v>36526.541666666664</v>
      </c>
      <c r="D137" s="328">
        <f t="shared" si="20"/>
        <v>36526.915972222225</v>
      </c>
      <c r="E137" s="190">
        <v>36526.541666666664</v>
      </c>
      <c r="F137" s="191">
        <v>36526.915972222225</v>
      </c>
      <c r="G137" s="154">
        <v>5.2083333333333336E-2</v>
      </c>
      <c r="H137" s="502" t="s">
        <v>50</v>
      </c>
      <c r="I137" s="503"/>
      <c r="J137" s="504"/>
      <c r="K137" s="7"/>
      <c r="L137" s="12"/>
      <c r="M137" s="8"/>
      <c r="N137" s="8"/>
      <c r="O137" s="7"/>
      <c r="P137" s="12"/>
      <c r="Q137" s="8"/>
      <c r="R137" s="8"/>
      <c r="S137" s="7"/>
      <c r="T137" s="12"/>
      <c r="U137" s="8"/>
      <c r="V137" s="8"/>
      <c r="W137" s="7"/>
      <c r="X137" s="12"/>
      <c r="Y137" s="8"/>
      <c r="Z137" s="8"/>
      <c r="AA137" s="22" t="s">
        <v>125</v>
      </c>
      <c r="AB137" s="60" t="s">
        <v>26</v>
      </c>
      <c r="AC137" s="55" t="s">
        <v>26</v>
      </c>
      <c r="AD137" s="55" t="s">
        <v>26</v>
      </c>
      <c r="AE137" s="56" t="s">
        <v>26</v>
      </c>
      <c r="AF137" s="54" t="s">
        <v>26</v>
      </c>
      <c r="AG137" s="55" t="s">
        <v>26</v>
      </c>
      <c r="AH137" s="55" t="s">
        <v>26</v>
      </c>
      <c r="AI137" s="56" t="s">
        <v>26</v>
      </c>
      <c r="AJ137" s="54" t="s">
        <v>26</v>
      </c>
      <c r="AK137" s="55" t="s">
        <v>26</v>
      </c>
      <c r="AL137" s="55" t="s">
        <v>26</v>
      </c>
      <c r="AM137" s="56" t="s">
        <v>26</v>
      </c>
      <c r="AN137" s="5" t="s">
        <v>25</v>
      </c>
      <c r="AO137" s="6" t="s">
        <v>25</v>
      </c>
      <c r="AP137" s="6" t="s">
        <v>25</v>
      </c>
      <c r="AQ137" s="56" t="s">
        <v>26</v>
      </c>
      <c r="AR137" s="55" t="s">
        <v>26</v>
      </c>
      <c r="AS137" s="55" t="s">
        <v>26</v>
      </c>
      <c r="AT137" s="55" t="s">
        <v>26</v>
      </c>
      <c r="AU137" s="56" t="s">
        <v>26</v>
      </c>
      <c r="AV137" s="54" t="s">
        <v>26</v>
      </c>
      <c r="AW137" s="55" t="s">
        <v>26</v>
      </c>
      <c r="AX137" s="55" t="s">
        <v>26</v>
      </c>
      <c r="AY137" s="56" t="s">
        <v>26</v>
      </c>
      <c r="AZ137" s="172" t="s">
        <v>24</v>
      </c>
      <c r="BA137" s="55" t="s">
        <v>26</v>
      </c>
      <c r="BB137" s="55" t="s">
        <v>26</v>
      </c>
      <c r="BC137" s="56" t="s">
        <v>26</v>
      </c>
      <c r="BD137" s="54" t="s">
        <v>26</v>
      </c>
      <c r="BE137" s="55" t="s">
        <v>26</v>
      </c>
      <c r="BF137" s="55" t="s">
        <v>26</v>
      </c>
      <c r="BG137" s="56" t="s">
        <v>26</v>
      </c>
      <c r="BH137" s="24" t="s">
        <v>24</v>
      </c>
      <c r="BI137" s="55" t="s">
        <v>26</v>
      </c>
      <c r="BJ137" s="10" t="s">
        <v>28</v>
      </c>
      <c r="BK137" s="28" t="s">
        <v>28</v>
      </c>
      <c r="BL137" s="11" t="s">
        <v>126</v>
      </c>
      <c r="BM137" s="8"/>
      <c r="BN137" s="8"/>
      <c r="BO137" s="7"/>
      <c r="BP137" s="12"/>
      <c r="BQ137" s="8"/>
      <c r="BR137" s="8"/>
      <c r="BS137" s="7"/>
      <c r="BT137" s="12"/>
      <c r="BU137" s="8"/>
      <c r="BV137" s="8"/>
      <c r="BW137" s="7"/>
      <c r="BX137" s="12"/>
      <c r="BY137" s="8"/>
      <c r="BZ137" s="8"/>
      <c r="CA137" s="7"/>
      <c r="CB137" s="12"/>
      <c r="CC137" s="8"/>
      <c r="CD137" s="8"/>
      <c r="CE137" s="7"/>
      <c r="CF137" s="150"/>
      <c r="CG137" s="151"/>
      <c r="CH137" s="151"/>
      <c r="CI137" s="152"/>
      <c r="CJ137" s="150"/>
      <c r="CK137" s="151"/>
      <c r="CL137" s="151"/>
      <c r="CM137" s="152"/>
    </row>
    <row r="138" spans="2:91" x14ac:dyDescent="0.35">
      <c r="B138" s="95" t="str">
        <f t="shared" ref="B138:B201" si="27">C138&amp;" "&amp;D138</f>
        <v>36526,5416666667 36526,9263888889</v>
      </c>
      <c r="C138" s="342">
        <f t="shared" ref="C138:C201" si="28">E138</f>
        <v>36526.541666666664</v>
      </c>
      <c r="D138" s="328">
        <f t="shared" ref="D138:D201" si="29">F138</f>
        <v>36526.926388888889</v>
      </c>
      <c r="E138" s="190">
        <v>36526.541666666664</v>
      </c>
      <c r="F138" s="191">
        <v>36526.926388888889</v>
      </c>
      <c r="G138" s="154">
        <v>5.2083333333333336E-2</v>
      </c>
      <c r="H138" s="502" t="s">
        <v>51</v>
      </c>
      <c r="I138" s="503"/>
      <c r="J138" s="504"/>
      <c r="K138" s="7"/>
      <c r="L138" s="12"/>
      <c r="M138" s="8"/>
      <c r="N138" s="8"/>
      <c r="O138" s="7"/>
      <c r="P138" s="12"/>
      <c r="Q138" s="8"/>
      <c r="R138" s="8"/>
      <c r="S138" s="7"/>
      <c r="T138" s="12"/>
      <c r="U138" s="8"/>
      <c r="V138" s="8"/>
      <c r="W138" s="7"/>
      <c r="X138" s="12"/>
      <c r="Y138" s="8"/>
      <c r="Z138" s="8"/>
      <c r="AA138" s="22" t="s">
        <v>125</v>
      </c>
      <c r="AB138" s="60" t="s">
        <v>26</v>
      </c>
      <c r="AC138" s="55" t="s">
        <v>26</v>
      </c>
      <c r="AD138" s="55" t="s">
        <v>26</v>
      </c>
      <c r="AE138" s="56" t="s">
        <v>26</v>
      </c>
      <c r="AF138" s="54" t="s">
        <v>26</v>
      </c>
      <c r="AG138" s="55" t="s">
        <v>26</v>
      </c>
      <c r="AH138" s="55" t="s">
        <v>26</v>
      </c>
      <c r="AI138" s="56" t="s">
        <v>26</v>
      </c>
      <c r="AJ138" s="54" t="s">
        <v>26</v>
      </c>
      <c r="AK138" s="55" t="s">
        <v>26</v>
      </c>
      <c r="AL138" s="55" t="s">
        <v>26</v>
      </c>
      <c r="AM138" s="56" t="s">
        <v>26</v>
      </c>
      <c r="AN138" s="5" t="s">
        <v>25</v>
      </c>
      <c r="AO138" s="6" t="s">
        <v>25</v>
      </c>
      <c r="AP138" s="6" t="s">
        <v>25</v>
      </c>
      <c r="AQ138" s="56" t="s">
        <v>26</v>
      </c>
      <c r="AR138" s="55" t="s">
        <v>26</v>
      </c>
      <c r="AS138" s="55" t="s">
        <v>26</v>
      </c>
      <c r="AT138" s="55" t="s">
        <v>26</v>
      </c>
      <c r="AU138" s="56" t="s">
        <v>26</v>
      </c>
      <c r="AV138" s="54" t="s">
        <v>26</v>
      </c>
      <c r="AW138" s="55" t="s">
        <v>26</v>
      </c>
      <c r="AX138" s="55" t="s">
        <v>26</v>
      </c>
      <c r="AY138" s="56" t="s">
        <v>26</v>
      </c>
      <c r="AZ138" s="172" t="s">
        <v>24</v>
      </c>
      <c r="BA138" s="55" t="s">
        <v>26</v>
      </c>
      <c r="BB138" s="55" t="s">
        <v>26</v>
      </c>
      <c r="BC138" s="56" t="s">
        <v>26</v>
      </c>
      <c r="BD138" s="54" t="s">
        <v>26</v>
      </c>
      <c r="BE138" s="55" t="s">
        <v>26</v>
      </c>
      <c r="BF138" s="55" t="s">
        <v>26</v>
      </c>
      <c r="BG138" s="56" t="s">
        <v>26</v>
      </c>
      <c r="BH138" s="24" t="s">
        <v>24</v>
      </c>
      <c r="BI138" s="55" t="s">
        <v>26</v>
      </c>
      <c r="BJ138" s="55" t="s">
        <v>26</v>
      </c>
      <c r="BK138" s="17" t="s">
        <v>28</v>
      </c>
      <c r="BL138" s="9" t="s">
        <v>28</v>
      </c>
      <c r="BM138" s="11" t="s">
        <v>126</v>
      </c>
      <c r="BN138" s="18"/>
      <c r="BO138" s="19"/>
      <c r="BP138" s="12"/>
      <c r="BQ138" s="8"/>
      <c r="BR138" s="8"/>
      <c r="BS138" s="7"/>
      <c r="BT138" s="12"/>
      <c r="BU138" s="8"/>
      <c r="BV138" s="8"/>
      <c r="BW138" s="7"/>
      <c r="BX138" s="12"/>
      <c r="BY138" s="8"/>
      <c r="BZ138" s="8"/>
      <c r="CA138" s="7"/>
      <c r="CB138" s="12"/>
      <c r="CC138" s="8"/>
      <c r="CD138" s="8"/>
      <c r="CE138" s="7"/>
      <c r="CF138" s="150"/>
      <c r="CG138" s="151"/>
      <c r="CH138" s="151"/>
      <c r="CI138" s="152"/>
      <c r="CJ138" s="150"/>
      <c r="CK138" s="151"/>
      <c r="CL138" s="151"/>
      <c r="CM138" s="152"/>
    </row>
    <row r="139" spans="2:91" x14ac:dyDescent="0.35">
      <c r="B139" s="95" t="str">
        <f t="shared" si="27"/>
        <v>36526,5416666667 36526,9368055556</v>
      </c>
      <c r="C139" s="342">
        <f t="shared" si="28"/>
        <v>36526.541666666664</v>
      </c>
      <c r="D139" s="328">
        <f t="shared" si="29"/>
        <v>36526.936805555553</v>
      </c>
      <c r="E139" s="190">
        <v>36526.541666666664</v>
      </c>
      <c r="F139" s="191">
        <v>36526.936805555553</v>
      </c>
      <c r="G139" s="154">
        <v>5.2083333333333336E-2</v>
      </c>
      <c r="H139" s="502" t="s">
        <v>35</v>
      </c>
      <c r="I139" s="503"/>
      <c r="J139" s="504"/>
      <c r="K139" s="7"/>
      <c r="L139" s="12"/>
      <c r="M139" s="8"/>
      <c r="N139" s="8"/>
      <c r="O139" s="7"/>
      <c r="P139" s="12"/>
      <c r="Q139" s="8"/>
      <c r="R139" s="8"/>
      <c r="S139" s="7"/>
      <c r="T139" s="12"/>
      <c r="U139" s="8"/>
      <c r="V139" s="8"/>
      <c r="W139" s="7"/>
      <c r="X139" s="12"/>
      <c r="Y139" s="8"/>
      <c r="Z139" s="8"/>
      <c r="AA139" s="22" t="s">
        <v>125</v>
      </c>
      <c r="AB139" s="60" t="s">
        <v>26</v>
      </c>
      <c r="AC139" s="55" t="s">
        <v>26</v>
      </c>
      <c r="AD139" s="55" t="s">
        <v>26</v>
      </c>
      <c r="AE139" s="56" t="s">
        <v>26</v>
      </c>
      <c r="AF139" s="54" t="s">
        <v>26</v>
      </c>
      <c r="AG139" s="55" t="s">
        <v>26</v>
      </c>
      <c r="AH139" s="55" t="s">
        <v>26</v>
      </c>
      <c r="AI139" s="56" t="s">
        <v>26</v>
      </c>
      <c r="AJ139" s="54" t="s">
        <v>26</v>
      </c>
      <c r="AK139" s="55" t="s">
        <v>26</v>
      </c>
      <c r="AL139" s="55" t="s">
        <v>26</v>
      </c>
      <c r="AM139" s="56" t="s">
        <v>26</v>
      </c>
      <c r="AN139" s="5" t="s">
        <v>25</v>
      </c>
      <c r="AO139" s="6" t="s">
        <v>25</v>
      </c>
      <c r="AP139" s="6" t="s">
        <v>25</v>
      </c>
      <c r="AQ139" s="56" t="s">
        <v>26</v>
      </c>
      <c r="AR139" s="55" t="s">
        <v>26</v>
      </c>
      <c r="AS139" s="55" t="s">
        <v>26</v>
      </c>
      <c r="AT139" s="55" t="s">
        <v>26</v>
      </c>
      <c r="AU139" s="56" t="s">
        <v>26</v>
      </c>
      <c r="AV139" s="54" t="s">
        <v>26</v>
      </c>
      <c r="AW139" s="55" t="s">
        <v>26</v>
      </c>
      <c r="AX139" s="55" t="s">
        <v>26</v>
      </c>
      <c r="AY139" s="56" t="s">
        <v>26</v>
      </c>
      <c r="AZ139" s="172" t="s">
        <v>24</v>
      </c>
      <c r="BA139" s="55" t="s">
        <v>26</v>
      </c>
      <c r="BB139" s="55" t="s">
        <v>26</v>
      </c>
      <c r="BC139" s="56" t="s">
        <v>26</v>
      </c>
      <c r="BD139" s="54" t="s">
        <v>26</v>
      </c>
      <c r="BE139" s="55" t="s">
        <v>26</v>
      </c>
      <c r="BF139" s="55" t="s">
        <v>26</v>
      </c>
      <c r="BG139" s="56" t="s">
        <v>26</v>
      </c>
      <c r="BH139" s="24" t="s">
        <v>24</v>
      </c>
      <c r="BI139" s="55" t="s">
        <v>26</v>
      </c>
      <c r="BJ139" s="55" t="s">
        <v>26</v>
      </c>
      <c r="BK139" s="55" t="s">
        <v>26</v>
      </c>
      <c r="BL139" s="9" t="s">
        <v>28</v>
      </c>
      <c r="BM139" s="10" t="s">
        <v>28</v>
      </c>
      <c r="BN139" s="11" t="s">
        <v>126</v>
      </c>
      <c r="BO139" s="7"/>
      <c r="BP139" s="12"/>
      <c r="BQ139" s="8"/>
      <c r="BR139" s="8"/>
      <c r="BS139" s="7"/>
      <c r="BT139" s="12"/>
      <c r="BU139" s="8"/>
      <c r="BV139" s="8"/>
      <c r="BW139" s="7"/>
      <c r="BX139" s="12"/>
      <c r="BY139" s="8"/>
      <c r="BZ139" s="8"/>
      <c r="CA139" s="7"/>
      <c r="CB139" s="12"/>
      <c r="CC139" s="8"/>
      <c r="CD139" s="8"/>
      <c r="CE139" s="7"/>
      <c r="CF139" s="150"/>
      <c r="CG139" s="151"/>
      <c r="CH139" s="151"/>
      <c r="CI139" s="152"/>
      <c r="CJ139" s="150"/>
      <c r="CK139" s="151"/>
      <c r="CL139" s="151"/>
      <c r="CM139" s="152"/>
    </row>
    <row r="140" spans="2:91" x14ac:dyDescent="0.35">
      <c r="B140" s="95" t="str">
        <f t="shared" si="27"/>
        <v>36526,5416666667 36526,9472222222</v>
      </c>
      <c r="C140" s="342">
        <f t="shared" si="28"/>
        <v>36526.541666666664</v>
      </c>
      <c r="D140" s="328">
        <f t="shared" si="29"/>
        <v>36526.947222222225</v>
      </c>
      <c r="E140" s="190">
        <v>36526.541666666664</v>
      </c>
      <c r="F140" s="191">
        <v>36526.947222222225</v>
      </c>
      <c r="G140" s="154">
        <v>5.2083333333333336E-2</v>
      </c>
      <c r="H140" s="502" t="s">
        <v>52</v>
      </c>
      <c r="I140" s="503"/>
      <c r="J140" s="504"/>
      <c r="K140" s="7"/>
      <c r="L140" s="12"/>
      <c r="M140" s="8"/>
      <c r="N140" s="8"/>
      <c r="O140" s="7"/>
      <c r="P140" s="12"/>
      <c r="Q140" s="8"/>
      <c r="R140" s="8"/>
      <c r="S140" s="7"/>
      <c r="T140" s="12"/>
      <c r="U140" s="8"/>
      <c r="V140" s="8"/>
      <c r="W140" s="7"/>
      <c r="X140" s="12"/>
      <c r="Y140" s="8"/>
      <c r="Z140" s="8"/>
      <c r="AA140" s="22" t="s">
        <v>125</v>
      </c>
      <c r="AB140" s="60" t="s">
        <v>26</v>
      </c>
      <c r="AC140" s="55" t="s">
        <v>26</v>
      </c>
      <c r="AD140" s="55" t="s">
        <v>26</v>
      </c>
      <c r="AE140" s="56" t="s">
        <v>26</v>
      </c>
      <c r="AF140" s="54" t="s">
        <v>26</v>
      </c>
      <c r="AG140" s="55" t="s">
        <v>26</v>
      </c>
      <c r="AH140" s="55" t="s">
        <v>26</v>
      </c>
      <c r="AI140" s="56" t="s">
        <v>26</v>
      </c>
      <c r="AJ140" s="54" t="s">
        <v>26</v>
      </c>
      <c r="AK140" s="55" t="s">
        <v>26</v>
      </c>
      <c r="AL140" s="55" t="s">
        <v>26</v>
      </c>
      <c r="AM140" s="56" t="s">
        <v>26</v>
      </c>
      <c r="AN140" s="5" t="s">
        <v>25</v>
      </c>
      <c r="AO140" s="6" t="s">
        <v>25</v>
      </c>
      <c r="AP140" s="6" t="s">
        <v>25</v>
      </c>
      <c r="AQ140" s="56" t="s">
        <v>26</v>
      </c>
      <c r="AR140" s="55" t="s">
        <v>26</v>
      </c>
      <c r="AS140" s="55" t="s">
        <v>26</v>
      </c>
      <c r="AT140" s="55" t="s">
        <v>26</v>
      </c>
      <c r="AU140" s="56" t="s">
        <v>26</v>
      </c>
      <c r="AV140" s="54" t="s">
        <v>26</v>
      </c>
      <c r="AW140" s="55" t="s">
        <v>26</v>
      </c>
      <c r="AX140" s="55" t="s">
        <v>26</v>
      </c>
      <c r="AY140" s="56" t="s">
        <v>26</v>
      </c>
      <c r="AZ140" s="172" t="s">
        <v>24</v>
      </c>
      <c r="BA140" s="55" t="s">
        <v>26</v>
      </c>
      <c r="BB140" s="55" t="s">
        <v>26</v>
      </c>
      <c r="BC140" s="56" t="s">
        <v>26</v>
      </c>
      <c r="BD140" s="54" t="s">
        <v>26</v>
      </c>
      <c r="BE140" s="55" t="s">
        <v>26</v>
      </c>
      <c r="BF140" s="55" t="s">
        <v>26</v>
      </c>
      <c r="BG140" s="56" t="s">
        <v>26</v>
      </c>
      <c r="BH140" s="24" t="s">
        <v>24</v>
      </c>
      <c r="BI140" s="55" t="s">
        <v>26</v>
      </c>
      <c r="BJ140" s="55" t="s">
        <v>26</v>
      </c>
      <c r="BK140" s="55" t="s">
        <v>26</v>
      </c>
      <c r="BL140" s="54" t="s">
        <v>26</v>
      </c>
      <c r="BM140" s="10" t="s">
        <v>28</v>
      </c>
      <c r="BN140" s="10" t="s">
        <v>28</v>
      </c>
      <c r="BO140" s="22" t="s">
        <v>126</v>
      </c>
      <c r="BP140" s="12"/>
      <c r="BQ140" s="8"/>
      <c r="BR140" s="8"/>
      <c r="BS140" s="7"/>
      <c r="BT140" s="12"/>
      <c r="BU140" s="8"/>
      <c r="BV140" s="8"/>
      <c r="BW140" s="7"/>
      <c r="BX140" s="12"/>
      <c r="BY140" s="8"/>
      <c r="BZ140" s="8"/>
      <c r="CA140" s="7"/>
      <c r="CB140" s="12"/>
      <c r="CC140" s="8"/>
      <c r="CD140" s="8"/>
      <c r="CE140" s="7"/>
      <c r="CF140" s="150"/>
      <c r="CG140" s="151"/>
      <c r="CH140" s="151"/>
      <c r="CI140" s="152"/>
      <c r="CJ140" s="150"/>
      <c r="CK140" s="151"/>
      <c r="CL140" s="151"/>
      <c r="CM140" s="152"/>
    </row>
    <row r="141" spans="2:91" ht="15" customHeight="1" x14ac:dyDescent="0.35">
      <c r="B141" s="95" t="str">
        <f t="shared" si="27"/>
        <v>36526,5416666667 36526,9576388889</v>
      </c>
      <c r="C141" s="342">
        <f t="shared" si="28"/>
        <v>36526.541666666664</v>
      </c>
      <c r="D141" s="328">
        <f t="shared" si="29"/>
        <v>36526.957638888889</v>
      </c>
      <c r="E141" s="190">
        <v>36526.541666666664</v>
      </c>
      <c r="F141" s="191">
        <v>36526.957638888889</v>
      </c>
      <c r="G141" s="154">
        <v>5.2083333333333336E-2</v>
      </c>
      <c r="H141" s="502" t="s">
        <v>5</v>
      </c>
      <c r="I141" s="503"/>
      <c r="J141" s="504"/>
      <c r="K141" s="7"/>
      <c r="L141" s="12"/>
      <c r="M141" s="8"/>
      <c r="N141" s="8"/>
      <c r="O141" s="7"/>
      <c r="P141" s="12"/>
      <c r="Q141" s="8"/>
      <c r="R141" s="8"/>
      <c r="S141" s="7"/>
      <c r="T141" s="12"/>
      <c r="U141" s="8"/>
      <c r="V141" s="8"/>
      <c r="W141" s="7"/>
      <c r="X141" s="12"/>
      <c r="Y141" s="8"/>
      <c r="Z141" s="8"/>
      <c r="AA141" s="22" t="s">
        <v>125</v>
      </c>
      <c r="AB141" s="60" t="s">
        <v>26</v>
      </c>
      <c r="AC141" s="55" t="s">
        <v>26</v>
      </c>
      <c r="AD141" s="55" t="s">
        <v>26</v>
      </c>
      <c r="AE141" s="56" t="s">
        <v>26</v>
      </c>
      <c r="AF141" s="54" t="s">
        <v>26</v>
      </c>
      <c r="AG141" s="55" t="s">
        <v>26</v>
      </c>
      <c r="AH141" s="55" t="s">
        <v>26</v>
      </c>
      <c r="AI141" s="56" t="s">
        <v>26</v>
      </c>
      <c r="AJ141" s="54" t="s">
        <v>26</v>
      </c>
      <c r="AK141" s="55" t="s">
        <v>26</v>
      </c>
      <c r="AL141" s="55" t="s">
        <v>26</v>
      </c>
      <c r="AM141" s="56" t="s">
        <v>26</v>
      </c>
      <c r="AN141" s="5" t="s">
        <v>25</v>
      </c>
      <c r="AO141" s="6" t="s">
        <v>25</v>
      </c>
      <c r="AP141" s="6" t="s">
        <v>25</v>
      </c>
      <c r="AQ141" s="56" t="s">
        <v>26</v>
      </c>
      <c r="AR141" s="55" t="s">
        <v>26</v>
      </c>
      <c r="AS141" s="55" t="s">
        <v>26</v>
      </c>
      <c r="AT141" s="55" t="s">
        <v>26</v>
      </c>
      <c r="AU141" s="56" t="s">
        <v>26</v>
      </c>
      <c r="AV141" s="54" t="s">
        <v>26</v>
      </c>
      <c r="AW141" s="55" t="s">
        <v>26</v>
      </c>
      <c r="AX141" s="55" t="s">
        <v>26</v>
      </c>
      <c r="AY141" s="56" t="s">
        <v>26</v>
      </c>
      <c r="AZ141" s="172" t="s">
        <v>24</v>
      </c>
      <c r="BA141" s="55" t="s">
        <v>26</v>
      </c>
      <c r="BB141" s="55" t="s">
        <v>26</v>
      </c>
      <c r="BC141" s="56" t="s">
        <v>26</v>
      </c>
      <c r="BD141" s="54" t="s">
        <v>26</v>
      </c>
      <c r="BE141" s="55" t="s">
        <v>26</v>
      </c>
      <c r="BF141" s="55" t="s">
        <v>26</v>
      </c>
      <c r="BG141" s="56" t="s">
        <v>26</v>
      </c>
      <c r="BH141" s="24" t="s">
        <v>24</v>
      </c>
      <c r="BI141" s="55" t="s">
        <v>26</v>
      </c>
      <c r="BJ141" s="55" t="s">
        <v>26</v>
      </c>
      <c r="BK141" s="55" t="s">
        <v>26</v>
      </c>
      <c r="BL141" s="54" t="s">
        <v>26</v>
      </c>
      <c r="BM141" s="55" t="s">
        <v>26</v>
      </c>
      <c r="BN141" s="10" t="s">
        <v>28</v>
      </c>
      <c r="BO141" s="28" t="s">
        <v>28</v>
      </c>
      <c r="BP141" s="11" t="s">
        <v>126</v>
      </c>
      <c r="BQ141" s="8"/>
      <c r="BR141" s="8"/>
      <c r="BS141" s="7"/>
      <c r="BT141" s="12"/>
      <c r="BU141" s="8"/>
      <c r="BV141" s="8"/>
      <c r="BW141" s="7"/>
      <c r="BX141" s="12"/>
      <c r="BY141" s="8"/>
      <c r="BZ141" s="8"/>
      <c r="CA141" s="7"/>
      <c r="CB141" s="12"/>
      <c r="CC141" s="8"/>
      <c r="CD141" s="8"/>
      <c r="CE141" s="7"/>
      <c r="CF141" s="150"/>
      <c r="CG141" s="151"/>
      <c r="CH141" s="151"/>
      <c r="CI141" s="152"/>
      <c r="CJ141" s="150"/>
      <c r="CK141" s="151"/>
      <c r="CL141" s="151"/>
      <c r="CM141" s="152"/>
    </row>
    <row r="142" spans="2:91" x14ac:dyDescent="0.35">
      <c r="B142" s="95" t="str">
        <f t="shared" si="27"/>
        <v>36526,6875 36526,8638888889</v>
      </c>
      <c r="C142" s="342">
        <f t="shared" si="28"/>
        <v>36526.6875</v>
      </c>
      <c r="D142" s="328">
        <f t="shared" si="29"/>
        <v>36526.863888888889</v>
      </c>
      <c r="E142" s="190">
        <v>36526.6875</v>
      </c>
      <c r="F142" s="191">
        <v>36526.863888888889</v>
      </c>
      <c r="G142" s="154">
        <v>1.0416666666666666E-2</v>
      </c>
      <c r="H142" s="502" t="s">
        <v>40</v>
      </c>
      <c r="I142" s="503"/>
      <c r="J142" s="504"/>
      <c r="K142" s="7"/>
      <c r="L142" s="12"/>
      <c r="M142" s="8"/>
      <c r="N142" s="8"/>
      <c r="O142" s="7"/>
      <c r="P142" s="12"/>
      <c r="Q142" s="8"/>
      <c r="R142" s="8"/>
      <c r="S142" s="7"/>
      <c r="T142" s="12"/>
      <c r="U142" s="8"/>
      <c r="V142" s="8"/>
      <c r="W142" s="7"/>
      <c r="X142" s="12"/>
      <c r="Y142" s="8"/>
      <c r="Z142" s="8"/>
      <c r="AA142" s="7"/>
      <c r="AB142" s="12"/>
      <c r="AC142" s="8"/>
      <c r="AD142" s="8"/>
      <c r="AE142" s="7"/>
      <c r="AF142" s="12"/>
      <c r="AG142" s="8"/>
      <c r="AH142" s="8"/>
      <c r="AI142" s="7"/>
      <c r="AJ142" s="12"/>
      <c r="AK142" s="8"/>
      <c r="AL142" s="8"/>
      <c r="AM142" s="7"/>
      <c r="AN142" s="12"/>
      <c r="AO142" s="11" t="s">
        <v>125</v>
      </c>
      <c r="AP142" s="59" t="s">
        <v>26</v>
      </c>
      <c r="AQ142" s="56" t="s">
        <v>26</v>
      </c>
      <c r="AR142" s="55" t="s">
        <v>26</v>
      </c>
      <c r="AS142" s="55" t="s">
        <v>26</v>
      </c>
      <c r="AT142" s="55" t="s">
        <v>26</v>
      </c>
      <c r="AU142" s="56" t="s">
        <v>26</v>
      </c>
      <c r="AV142" s="172" t="s">
        <v>24</v>
      </c>
      <c r="AW142" s="55" t="s">
        <v>26</v>
      </c>
      <c r="AX142" s="55" t="s">
        <v>26</v>
      </c>
      <c r="AY142" s="56" t="s">
        <v>26</v>
      </c>
      <c r="AZ142" s="54" t="s">
        <v>26</v>
      </c>
      <c r="BA142" s="55" t="s">
        <v>26</v>
      </c>
      <c r="BB142" s="55" t="s">
        <v>26</v>
      </c>
      <c r="BC142" s="56" t="s">
        <v>26</v>
      </c>
      <c r="BD142" s="54" t="s">
        <v>26</v>
      </c>
      <c r="BE142" s="10" t="s">
        <v>28</v>
      </c>
      <c r="BF142" s="10" t="s">
        <v>28</v>
      </c>
      <c r="BG142" s="22" t="s">
        <v>126</v>
      </c>
      <c r="BH142" s="12"/>
      <c r="BI142" s="8"/>
      <c r="BJ142" s="8"/>
      <c r="BK142" s="7"/>
      <c r="BL142" s="12"/>
      <c r="BM142" s="8"/>
      <c r="BN142" s="8"/>
      <c r="BO142" s="7"/>
      <c r="BP142" s="12"/>
      <c r="BQ142" s="8"/>
      <c r="BR142" s="8"/>
      <c r="BS142" s="7"/>
      <c r="BT142" s="12"/>
      <c r="BU142" s="8"/>
      <c r="BV142" s="8"/>
      <c r="BW142" s="7"/>
      <c r="BX142" s="12"/>
      <c r="BY142" s="8"/>
      <c r="BZ142" s="8"/>
      <c r="CA142" s="7"/>
      <c r="CB142" s="12"/>
      <c r="CC142" s="8"/>
      <c r="CD142" s="8"/>
      <c r="CE142" s="7"/>
      <c r="CF142" s="150"/>
      <c r="CG142" s="151"/>
      <c r="CH142" s="151"/>
      <c r="CI142" s="152"/>
      <c r="CJ142" s="150"/>
      <c r="CK142" s="151"/>
      <c r="CL142" s="151"/>
      <c r="CM142" s="152"/>
    </row>
    <row r="143" spans="2:91" x14ac:dyDescent="0.35">
      <c r="B143" s="95" t="str">
        <f t="shared" si="27"/>
        <v>36526,6770833333 36526,8638888889</v>
      </c>
      <c r="C143" s="342">
        <f t="shared" si="28"/>
        <v>36526.677083333336</v>
      </c>
      <c r="D143" s="328">
        <f t="shared" si="29"/>
        <v>36526.863888888889</v>
      </c>
      <c r="E143" s="190">
        <v>36526.677083333336</v>
      </c>
      <c r="F143" s="191">
        <v>36526.863888888889</v>
      </c>
      <c r="G143" s="154">
        <v>1.0416666666666666E-2</v>
      </c>
      <c r="H143" s="502" t="s">
        <v>34</v>
      </c>
      <c r="I143" s="503"/>
      <c r="J143" s="504"/>
      <c r="K143" s="7"/>
      <c r="L143" s="12"/>
      <c r="M143" s="8"/>
      <c r="N143" s="8"/>
      <c r="O143" s="7"/>
      <c r="P143" s="12"/>
      <c r="Q143" s="8"/>
      <c r="R143" s="8"/>
      <c r="S143" s="7"/>
      <c r="T143" s="12"/>
      <c r="U143" s="8"/>
      <c r="V143" s="8"/>
      <c r="W143" s="7"/>
      <c r="X143" s="12"/>
      <c r="Y143" s="8"/>
      <c r="Z143" s="8"/>
      <c r="AA143" s="7"/>
      <c r="AB143" s="12"/>
      <c r="AC143" s="8"/>
      <c r="AD143" s="8"/>
      <c r="AE143" s="7"/>
      <c r="AF143" s="12"/>
      <c r="AG143" s="8"/>
      <c r="AH143" s="8"/>
      <c r="AI143" s="7"/>
      <c r="AJ143" s="12"/>
      <c r="AK143" s="8"/>
      <c r="AL143" s="8"/>
      <c r="AM143" s="7"/>
      <c r="AN143" s="11" t="s">
        <v>125</v>
      </c>
      <c r="AO143" s="59" t="s">
        <v>26</v>
      </c>
      <c r="AP143" s="55" t="s">
        <v>26</v>
      </c>
      <c r="AQ143" s="56" t="s">
        <v>26</v>
      </c>
      <c r="AR143" s="55" t="s">
        <v>26</v>
      </c>
      <c r="AS143" s="55" t="s">
        <v>26</v>
      </c>
      <c r="AT143" s="55" t="s">
        <v>26</v>
      </c>
      <c r="AU143" s="56" t="s">
        <v>26</v>
      </c>
      <c r="AV143" s="172" t="s">
        <v>24</v>
      </c>
      <c r="AW143" s="55" t="s">
        <v>26</v>
      </c>
      <c r="AX143" s="55" t="s">
        <v>26</v>
      </c>
      <c r="AY143" s="56" t="s">
        <v>26</v>
      </c>
      <c r="AZ143" s="54" t="s">
        <v>26</v>
      </c>
      <c r="BA143" s="55" t="s">
        <v>26</v>
      </c>
      <c r="BB143" s="55" t="s">
        <v>26</v>
      </c>
      <c r="BC143" s="56" t="s">
        <v>26</v>
      </c>
      <c r="BD143" s="54" t="s">
        <v>26</v>
      </c>
      <c r="BE143" s="10" t="s">
        <v>28</v>
      </c>
      <c r="BF143" s="10" t="s">
        <v>28</v>
      </c>
      <c r="BG143" s="22" t="s">
        <v>126</v>
      </c>
      <c r="BH143" s="12"/>
      <c r="BI143" s="8"/>
      <c r="BJ143" s="8"/>
      <c r="BK143" s="7"/>
      <c r="BL143" s="12"/>
      <c r="BM143" s="8"/>
      <c r="BN143" s="8"/>
      <c r="BO143" s="7"/>
      <c r="BP143" s="12"/>
      <c r="BQ143" s="8"/>
      <c r="BR143" s="8"/>
      <c r="BS143" s="7"/>
      <c r="BT143" s="12"/>
      <c r="BU143" s="8"/>
      <c r="BV143" s="8"/>
      <c r="BW143" s="7"/>
      <c r="BX143" s="12"/>
      <c r="BY143" s="8"/>
      <c r="BZ143" s="8"/>
      <c r="CA143" s="7"/>
      <c r="CB143" s="12"/>
      <c r="CC143" s="8"/>
      <c r="CD143" s="8"/>
      <c r="CE143" s="7"/>
      <c r="CF143" s="150"/>
      <c r="CG143" s="151"/>
      <c r="CH143" s="151"/>
      <c r="CI143" s="152"/>
      <c r="CJ143" s="150"/>
      <c r="CK143" s="151"/>
      <c r="CL143" s="151"/>
      <c r="CM143" s="152"/>
    </row>
    <row r="144" spans="2:91" x14ac:dyDescent="0.35">
      <c r="B144" s="95" t="str">
        <f t="shared" si="27"/>
        <v>36526,6666666667 36526,8638888889</v>
      </c>
      <c r="C144" s="342">
        <f t="shared" si="28"/>
        <v>36526.666666666664</v>
      </c>
      <c r="D144" s="328">
        <f t="shared" si="29"/>
        <v>36526.863888888889</v>
      </c>
      <c r="E144" s="190">
        <v>36526.666666666664</v>
      </c>
      <c r="F144" s="191">
        <v>36526.863888888889</v>
      </c>
      <c r="G144" s="154">
        <v>1.0416666666666666E-2</v>
      </c>
      <c r="H144" s="502" t="s">
        <v>41</v>
      </c>
      <c r="I144" s="503"/>
      <c r="J144" s="504"/>
      <c r="K144" s="7"/>
      <c r="L144" s="12"/>
      <c r="M144" s="8"/>
      <c r="N144" s="8"/>
      <c r="O144" s="7"/>
      <c r="P144" s="12"/>
      <c r="Q144" s="8"/>
      <c r="R144" s="8"/>
      <c r="S144" s="7"/>
      <c r="T144" s="12"/>
      <c r="U144" s="8"/>
      <c r="V144" s="8"/>
      <c r="W144" s="7"/>
      <c r="X144" s="12"/>
      <c r="Y144" s="8"/>
      <c r="Z144" s="8"/>
      <c r="AA144" s="7"/>
      <c r="AB144" s="12"/>
      <c r="AC144" s="8"/>
      <c r="AD144" s="8"/>
      <c r="AE144" s="7"/>
      <c r="AF144" s="12"/>
      <c r="AG144" s="8"/>
      <c r="AH144" s="8"/>
      <c r="AI144" s="7"/>
      <c r="AJ144" s="12"/>
      <c r="AK144" s="8"/>
      <c r="AL144" s="8"/>
      <c r="AM144" s="11" t="s">
        <v>125</v>
      </c>
      <c r="AN144" s="60" t="s">
        <v>26</v>
      </c>
      <c r="AO144" s="55" t="s">
        <v>26</v>
      </c>
      <c r="AP144" s="55" t="s">
        <v>26</v>
      </c>
      <c r="AQ144" s="56" t="s">
        <v>26</v>
      </c>
      <c r="AR144" s="55" t="s">
        <v>26</v>
      </c>
      <c r="AS144" s="55" t="s">
        <v>26</v>
      </c>
      <c r="AT144" s="55" t="s">
        <v>26</v>
      </c>
      <c r="AU144" s="56" t="s">
        <v>26</v>
      </c>
      <c r="AV144" s="172" t="s">
        <v>24</v>
      </c>
      <c r="AW144" s="55" t="s">
        <v>26</v>
      </c>
      <c r="AX144" s="55" t="s">
        <v>26</v>
      </c>
      <c r="AY144" s="56" t="s">
        <v>26</v>
      </c>
      <c r="AZ144" s="54" t="s">
        <v>26</v>
      </c>
      <c r="BA144" s="55" t="s">
        <v>26</v>
      </c>
      <c r="BB144" s="55" t="s">
        <v>26</v>
      </c>
      <c r="BC144" s="56" t="s">
        <v>26</v>
      </c>
      <c r="BD144" s="54" t="s">
        <v>26</v>
      </c>
      <c r="BE144" s="10" t="s">
        <v>28</v>
      </c>
      <c r="BF144" s="10" t="s">
        <v>28</v>
      </c>
      <c r="BG144" s="22" t="s">
        <v>126</v>
      </c>
      <c r="BH144" s="12"/>
      <c r="BI144" s="8"/>
      <c r="BJ144" s="8"/>
      <c r="BK144" s="7"/>
      <c r="BL144" s="12"/>
      <c r="BM144" s="8"/>
      <c r="BN144" s="8"/>
      <c r="BO144" s="7"/>
      <c r="BP144" s="12"/>
      <c r="BQ144" s="8"/>
      <c r="BR144" s="8"/>
      <c r="BS144" s="7"/>
      <c r="BT144" s="12"/>
      <c r="BU144" s="8"/>
      <c r="BV144" s="8"/>
      <c r="BW144" s="7"/>
      <c r="BX144" s="12"/>
      <c r="BY144" s="8"/>
      <c r="BZ144" s="8"/>
      <c r="CA144" s="7"/>
      <c r="CB144" s="12"/>
      <c r="CC144" s="8"/>
      <c r="CD144" s="8"/>
      <c r="CE144" s="7"/>
      <c r="CF144" s="150"/>
      <c r="CG144" s="151"/>
      <c r="CH144" s="151"/>
      <c r="CI144" s="152"/>
      <c r="CJ144" s="150"/>
      <c r="CK144" s="151"/>
      <c r="CL144" s="151"/>
      <c r="CM144" s="152"/>
    </row>
    <row r="145" spans="2:91" x14ac:dyDescent="0.35">
      <c r="B145" s="95" t="str">
        <f t="shared" si="27"/>
        <v>36526,65625 36526,8638888889</v>
      </c>
      <c r="C145" s="342">
        <f t="shared" si="28"/>
        <v>36526.65625</v>
      </c>
      <c r="D145" s="328">
        <f t="shared" si="29"/>
        <v>36526.863888888889</v>
      </c>
      <c r="E145" s="190">
        <v>36526.65625</v>
      </c>
      <c r="F145" s="191">
        <v>36526.863888888889</v>
      </c>
      <c r="G145" s="154">
        <v>1.0416666666666666E-2</v>
      </c>
      <c r="H145" s="502" t="s">
        <v>38</v>
      </c>
      <c r="I145" s="503"/>
      <c r="J145" s="504"/>
      <c r="K145" s="7"/>
      <c r="L145" s="12"/>
      <c r="M145" s="8"/>
      <c r="N145" s="8"/>
      <c r="O145" s="7"/>
      <c r="P145" s="12"/>
      <c r="Q145" s="8"/>
      <c r="R145" s="8"/>
      <c r="S145" s="7"/>
      <c r="T145" s="12"/>
      <c r="U145" s="8"/>
      <c r="V145" s="8"/>
      <c r="W145" s="7"/>
      <c r="X145" s="12"/>
      <c r="Y145" s="8"/>
      <c r="Z145" s="8"/>
      <c r="AA145" s="7"/>
      <c r="AB145" s="12"/>
      <c r="AC145" s="8"/>
      <c r="AD145" s="8"/>
      <c r="AE145" s="7"/>
      <c r="AF145" s="12"/>
      <c r="AG145" s="8"/>
      <c r="AH145" s="8"/>
      <c r="AI145" s="7"/>
      <c r="AJ145" s="12"/>
      <c r="AK145" s="8"/>
      <c r="AL145" s="11" t="s">
        <v>125</v>
      </c>
      <c r="AM145" s="59" t="s">
        <v>26</v>
      </c>
      <c r="AN145" s="54" t="s">
        <v>26</v>
      </c>
      <c r="AO145" s="55" t="s">
        <v>26</v>
      </c>
      <c r="AP145" s="55" t="s">
        <v>26</v>
      </c>
      <c r="AQ145" s="56" t="s">
        <v>26</v>
      </c>
      <c r="AR145" s="55" t="s">
        <v>26</v>
      </c>
      <c r="AS145" s="55" t="s">
        <v>26</v>
      </c>
      <c r="AT145" s="55" t="s">
        <v>26</v>
      </c>
      <c r="AU145" s="56" t="s">
        <v>26</v>
      </c>
      <c r="AV145" s="172" t="s">
        <v>24</v>
      </c>
      <c r="AW145" s="55" t="s">
        <v>26</v>
      </c>
      <c r="AX145" s="55" t="s">
        <v>26</v>
      </c>
      <c r="AY145" s="56" t="s">
        <v>26</v>
      </c>
      <c r="AZ145" s="54" t="s">
        <v>26</v>
      </c>
      <c r="BA145" s="55" t="s">
        <v>26</v>
      </c>
      <c r="BB145" s="55" t="s">
        <v>26</v>
      </c>
      <c r="BC145" s="56" t="s">
        <v>26</v>
      </c>
      <c r="BD145" s="54" t="s">
        <v>26</v>
      </c>
      <c r="BE145" s="10" t="s">
        <v>28</v>
      </c>
      <c r="BF145" s="10" t="s">
        <v>28</v>
      </c>
      <c r="BG145" s="22" t="s">
        <v>126</v>
      </c>
      <c r="BH145" s="12"/>
      <c r="BI145" s="8"/>
      <c r="BJ145" s="8"/>
      <c r="BK145" s="7"/>
      <c r="BL145" s="12"/>
      <c r="BM145" s="8"/>
      <c r="BN145" s="8"/>
      <c r="BO145" s="7"/>
      <c r="BP145" s="12"/>
      <c r="BQ145" s="8"/>
      <c r="BR145" s="8"/>
      <c r="BS145" s="7"/>
      <c r="BT145" s="12"/>
      <c r="BU145" s="8"/>
      <c r="BV145" s="8"/>
      <c r="BW145" s="7"/>
      <c r="BX145" s="12"/>
      <c r="BY145" s="8"/>
      <c r="BZ145" s="8"/>
      <c r="CA145" s="7"/>
      <c r="CB145" s="12"/>
      <c r="CC145" s="8"/>
      <c r="CD145" s="8"/>
      <c r="CE145" s="7"/>
      <c r="CF145" s="150"/>
      <c r="CG145" s="151"/>
      <c r="CH145" s="151"/>
      <c r="CI145" s="152"/>
      <c r="CJ145" s="150"/>
      <c r="CK145" s="151"/>
      <c r="CL145" s="151"/>
      <c r="CM145" s="152"/>
    </row>
    <row r="146" spans="2:91" x14ac:dyDescent="0.35">
      <c r="B146" s="95" t="str">
        <f t="shared" si="27"/>
        <v>36526,6458333333 36526,8638888889</v>
      </c>
      <c r="C146" s="342">
        <f t="shared" si="28"/>
        <v>36526.645833333336</v>
      </c>
      <c r="D146" s="328">
        <f t="shared" si="29"/>
        <v>36526.863888888889</v>
      </c>
      <c r="E146" s="190">
        <v>36526.645833333336</v>
      </c>
      <c r="F146" s="191">
        <v>36526.863888888889</v>
      </c>
      <c r="G146" s="154">
        <v>1.0416666666666666E-2</v>
      </c>
      <c r="H146" s="502" t="s">
        <v>42</v>
      </c>
      <c r="I146" s="503"/>
      <c r="J146" s="504"/>
      <c r="K146" s="7"/>
      <c r="L146" s="12"/>
      <c r="M146" s="8"/>
      <c r="N146" s="8"/>
      <c r="O146" s="7"/>
      <c r="P146" s="12"/>
      <c r="Q146" s="8"/>
      <c r="R146" s="8"/>
      <c r="S146" s="7"/>
      <c r="T146" s="12"/>
      <c r="U146" s="8"/>
      <c r="V146" s="8"/>
      <c r="W146" s="7"/>
      <c r="X146" s="12"/>
      <c r="Y146" s="8"/>
      <c r="Z146" s="8"/>
      <c r="AA146" s="7"/>
      <c r="AB146" s="12"/>
      <c r="AC146" s="8"/>
      <c r="AD146" s="8"/>
      <c r="AE146" s="7"/>
      <c r="AF146" s="12"/>
      <c r="AG146" s="8"/>
      <c r="AH146" s="8"/>
      <c r="AI146" s="7"/>
      <c r="AJ146" s="12"/>
      <c r="AK146" s="11" t="s">
        <v>125</v>
      </c>
      <c r="AL146" s="59" t="s">
        <v>26</v>
      </c>
      <c r="AM146" s="56" t="s">
        <v>26</v>
      </c>
      <c r="AN146" s="54" t="s">
        <v>26</v>
      </c>
      <c r="AO146" s="55" t="s">
        <v>26</v>
      </c>
      <c r="AP146" s="55" t="s">
        <v>26</v>
      </c>
      <c r="AQ146" s="56" t="s">
        <v>26</v>
      </c>
      <c r="AR146" s="55" t="s">
        <v>26</v>
      </c>
      <c r="AS146" s="55" t="s">
        <v>26</v>
      </c>
      <c r="AT146" s="55" t="s">
        <v>26</v>
      </c>
      <c r="AU146" s="56" t="s">
        <v>26</v>
      </c>
      <c r="AV146" s="172" t="s">
        <v>24</v>
      </c>
      <c r="AW146" s="55" t="s">
        <v>26</v>
      </c>
      <c r="AX146" s="55" t="s">
        <v>26</v>
      </c>
      <c r="AY146" s="56" t="s">
        <v>26</v>
      </c>
      <c r="AZ146" s="54" t="s">
        <v>26</v>
      </c>
      <c r="BA146" s="55" t="s">
        <v>26</v>
      </c>
      <c r="BB146" s="55" t="s">
        <v>26</v>
      </c>
      <c r="BC146" s="56" t="s">
        <v>26</v>
      </c>
      <c r="BD146" s="54" t="s">
        <v>26</v>
      </c>
      <c r="BE146" s="10" t="s">
        <v>28</v>
      </c>
      <c r="BF146" s="10" t="s">
        <v>28</v>
      </c>
      <c r="BG146" s="22" t="s">
        <v>126</v>
      </c>
      <c r="BH146" s="12"/>
      <c r="BI146" s="8"/>
      <c r="BJ146" s="8"/>
      <c r="BK146" s="7"/>
      <c r="BL146" s="12"/>
      <c r="BM146" s="8"/>
      <c r="BN146" s="8"/>
      <c r="BO146" s="7"/>
      <c r="BP146" s="12"/>
      <c r="BQ146" s="8"/>
      <c r="BR146" s="8"/>
      <c r="BS146" s="7"/>
      <c r="BT146" s="12"/>
      <c r="BU146" s="8"/>
      <c r="BV146" s="8"/>
      <c r="BW146" s="7"/>
      <c r="BX146" s="12"/>
      <c r="BY146" s="8"/>
      <c r="BZ146" s="8"/>
      <c r="CA146" s="7"/>
      <c r="CB146" s="12"/>
      <c r="CC146" s="8"/>
      <c r="CD146" s="8"/>
      <c r="CE146" s="7"/>
      <c r="CF146" s="150"/>
      <c r="CG146" s="151"/>
      <c r="CH146" s="151"/>
      <c r="CI146" s="152"/>
      <c r="CJ146" s="150"/>
      <c r="CK146" s="151"/>
      <c r="CL146" s="151"/>
      <c r="CM146" s="152"/>
    </row>
    <row r="147" spans="2:91" x14ac:dyDescent="0.35">
      <c r="B147" s="95" t="str">
        <f t="shared" si="27"/>
        <v>36526,6354166667 36526,8638888889</v>
      </c>
      <c r="C147" s="342">
        <f t="shared" si="28"/>
        <v>36526.635416666664</v>
      </c>
      <c r="D147" s="328">
        <f t="shared" si="29"/>
        <v>36526.863888888889</v>
      </c>
      <c r="E147" s="190">
        <v>36526.635416666664</v>
      </c>
      <c r="F147" s="191">
        <v>36526.863888888889</v>
      </c>
      <c r="G147" s="154">
        <v>1.0416666666666666E-2</v>
      </c>
      <c r="H147" s="502" t="s">
        <v>43</v>
      </c>
      <c r="I147" s="503"/>
      <c r="J147" s="504"/>
      <c r="K147" s="7"/>
      <c r="L147" s="12"/>
      <c r="M147" s="8"/>
      <c r="N147" s="8"/>
      <c r="O147" s="7"/>
      <c r="P147" s="12"/>
      <c r="Q147" s="8"/>
      <c r="R147" s="8"/>
      <c r="S147" s="7"/>
      <c r="T147" s="12"/>
      <c r="U147" s="8"/>
      <c r="V147" s="8"/>
      <c r="W147" s="7"/>
      <c r="X147" s="12"/>
      <c r="Y147" s="8"/>
      <c r="Z147" s="8"/>
      <c r="AA147" s="7"/>
      <c r="AB147" s="12"/>
      <c r="AC147" s="8"/>
      <c r="AD147" s="8"/>
      <c r="AE147" s="7"/>
      <c r="AF147" s="12"/>
      <c r="AG147" s="8"/>
      <c r="AH147" s="8"/>
      <c r="AI147" s="7"/>
      <c r="AJ147" s="11" t="s">
        <v>125</v>
      </c>
      <c r="AK147" s="59" t="s">
        <v>26</v>
      </c>
      <c r="AL147" s="55" t="s">
        <v>26</v>
      </c>
      <c r="AM147" s="56" t="s">
        <v>26</v>
      </c>
      <c r="AN147" s="54" t="s">
        <v>26</v>
      </c>
      <c r="AO147" s="55" t="s">
        <v>26</v>
      </c>
      <c r="AP147" s="55" t="s">
        <v>26</v>
      </c>
      <c r="AQ147" s="56" t="s">
        <v>26</v>
      </c>
      <c r="AR147" s="55" t="s">
        <v>26</v>
      </c>
      <c r="AS147" s="55" t="s">
        <v>26</v>
      </c>
      <c r="AT147" s="55" t="s">
        <v>26</v>
      </c>
      <c r="AU147" s="56" t="s">
        <v>26</v>
      </c>
      <c r="AV147" s="172" t="s">
        <v>24</v>
      </c>
      <c r="AW147" s="55" t="s">
        <v>26</v>
      </c>
      <c r="AX147" s="55" t="s">
        <v>26</v>
      </c>
      <c r="AY147" s="56" t="s">
        <v>26</v>
      </c>
      <c r="AZ147" s="54" t="s">
        <v>26</v>
      </c>
      <c r="BA147" s="55" t="s">
        <v>26</v>
      </c>
      <c r="BB147" s="55" t="s">
        <v>26</v>
      </c>
      <c r="BC147" s="56" t="s">
        <v>26</v>
      </c>
      <c r="BD147" s="54" t="s">
        <v>26</v>
      </c>
      <c r="BE147" s="10" t="s">
        <v>28</v>
      </c>
      <c r="BF147" s="10" t="s">
        <v>28</v>
      </c>
      <c r="BG147" s="22" t="s">
        <v>126</v>
      </c>
      <c r="BH147" s="12"/>
      <c r="BI147" s="8"/>
      <c r="BJ147" s="8"/>
      <c r="BK147" s="7"/>
      <c r="BL147" s="12"/>
      <c r="BM147" s="8"/>
      <c r="BN147" s="8"/>
      <c r="BO147" s="7"/>
      <c r="BP147" s="12"/>
      <c r="BQ147" s="8"/>
      <c r="BR147" s="8"/>
      <c r="BS147" s="7"/>
      <c r="BT147" s="12"/>
      <c r="BU147" s="8"/>
      <c r="BV147" s="8"/>
      <c r="BW147" s="7"/>
      <c r="BX147" s="12"/>
      <c r="BY147" s="8"/>
      <c r="BZ147" s="8"/>
      <c r="CA147" s="7"/>
      <c r="CB147" s="12"/>
      <c r="CC147" s="8"/>
      <c r="CD147" s="8"/>
      <c r="CE147" s="7"/>
      <c r="CF147" s="150"/>
      <c r="CG147" s="151"/>
      <c r="CH147" s="151"/>
      <c r="CI147" s="152"/>
      <c r="CJ147" s="150"/>
      <c r="CK147" s="151"/>
      <c r="CL147" s="151"/>
      <c r="CM147" s="152"/>
    </row>
    <row r="148" spans="2:91" x14ac:dyDescent="0.35">
      <c r="B148" s="95" t="str">
        <f t="shared" si="27"/>
        <v>36526,6256944444 36526,8638888889</v>
      </c>
      <c r="C148" s="342">
        <f t="shared" si="28"/>
        <v>36526.625694444447</v>
      </c>
      <c r="D148" s="328">
        <f t="shared" si="29"/>
        <v>36526.863888888889</v>
      </c>
      <c r="E148" s="190">
        <v>36526.625694444447</v>
      </c>
      <c r="F148" s="191">
        <v>36526.863888888889</v>
      </c>
      <c r="G148" s="154">
        <v>1.0416666666666666E-2</v>
      </c>
      <c r="H148" s="502" t="s">
        <v>44</v>
      </c>
      <c r="I148" s="503"/>
      <c r="J148" s="504"/>
      <c r="K148" s="7"/>
      <c r="L148" s="12"/>
      <c r="M148" s="8"/>
      <c r="N148" s="8"/>
      <c r="O148" s="7"/>
      <c r="P148" s="12"/>
      <c r="Q148" s="8"/>
      <c r="R148" s="8"/>
      <c r="S148" s="7"/>
      <c r="T148" s="12"/>
      <c r="U148" s="8"/>
      <c r="V148" s="8"/>
      <c r="W148" s="7"/>
      <c r="X148" s="12"/>
      <c r="Y148" s="8"/>
      <c r="Z148" s="8"/>
      <c r="AA148" s="7"/>
      <c r="AB148" s="12"/>
      <c r="AC148" s="8"/>
      <c r="AD148" s="8"/>
      <c r="AE148" s="7"/>
      <c r="AF148" s="12"/>
      <c r="AG148" s="8"/>
      <c r="AH148" s="8"/>
      <c r="AI148" s="37" t="s">
        <v>125</v>
      </c>
      <c r="AJ148" s="60" t="s">
        <v>26</v>
      </c>
      <c r="AK148" s="55" t="s">
        <v>26</v>
      </c>
      <c r="AL148" s="55" t="s">
        <v>26</v>
      </c>
      <c r="AM148" s="56" t="s">
        <v>26</v>
      </c>
      <c r="AN148" s="54" t="s">
        <v>26</v>
      </c>
      <c r="AO148" s="55" t="s">
        <v>26</v>
      </c>
      <c r="AP148" s="55" t="s">
        <v>26</v>
      </c>
      <c r="AQ148" s="56" t="s">
        <v>26</v>
      </c>
      <c r="AR148" s="55" t="s">
        <v>26</v>
      </c>
      <c r="AS148" s="55" t="s">
        <v>26</v>
      </c>
      <c r="AT148" s="55" t="s">
        <v>26</v>
      </c>
      <c r="AU148" s="56" t="s">
        <v>26</v>
      </c>
      <c r="AV148" s="172" t="s">
        <v>24</v>
      </c>
      <c r="AW148" s="55" t="s">
        <v>26</v>
      </c>
      <c r="AX148" s="55" t="s">
        <v>26</v>
      </c>
      <c r="AY148" s="56" t="s">
        <v>26</v>
      </c>
      <c r="AZ148" s="54" t="s">
        <v>26</v>
      </c>
      <c r="BA148" s="55" t="s">
        <v>26</v>
      </c>
      <c r="BB148" s="55" t="s">
        <v>26</v>
      </c>
      <c r="BC148" s="56" t="s">
        <v>26</v>
      </c>
      <c r="BD148" s="54" t="s">
        <v>26</v>
      </c>
      <c r="BE148" s="10" t="s">
        <v>28</v>
      </c>
      <c r="BF148" s="10" t="s">
        <v>28</v>
      </c>
      <c r="BG148" s="22" t="s">
        <v>126</v>
      </c>
      <c r="BH148" s="12"/>
      <c r="BI148" s="8"/>
      <c r="BJ148" s="8"/>
      <c r="BK148" s="7"/>
      <c r="BL148" s="12"/>
      <c r="BM148" s="8"/>
      <c r="BN148" s="8"/>
      <c r="BO148" s="7"/>
      <c r="BP148" s="12"/>
      <c r="BQ148" s="8"/>
      <c r="BR148" s="8"/>
      <c r="BS148" s="7"/>
      <c r="BT148" s="12"/>
      <c r="BU148" s="8"/>
      <c r="BV148" s="8"/>
      <c r="BW148" s="7"/>
      <c r="BX148" s="12"/>
      <c r="BY148" s="8"/>
      <c r="BZ148" s="8"/>
      <c r="CA148" s="7"/>
      <c r="CB148" s="12"/>
      <c r="CC148" s="8"/>
      <c r="CD148" s="8"/>
      <c r="CE148" s="7"/>
      <c r="CF148" s="150"/>
      <c r="CG148" s="151"/>
      <c r="CH148" s="151"/>
      <c r="CI148" s="152"/>
      <c r="CJ148" s="150"/>
      <c r="CK148" s="151"/>
      <c r="CL148" s="151"/>
      <c r="CM148" s="152"/>
    </row>
    <row r="149" spans="2:91" x14ac:dyDescent="0.35">
      <c r="B149" s="95" t="str">
        <f t="shared" si="27"/>
        <v>36526,6145833333 36526,8638888889</v>
      </c>
      <c r="C149" s="342">
        <f t="shared" si="28"/>
        <v>36526.614583333336</v>
      </c>
      <c r="D149" s="328">
        <f t="shared" si="29"/>
        <v>36526.863888888889</v>
      </c>
      <c r="E149" s="190">
        <v>36526.614583333336</v>
      </c>
      <c r="F149" s="191">
        <v>36526.863888888889</v>
      </c>
      <c r="G149" s="154">
        <v>1.0416666666666666E-2</v>
      </c>
      <c r="H149" s="502" t="s">
        <v>45</v>
      </c>
      <c r="I149" s="503"/>
      <c r="J149" s="504"/>
      <c r="K149" s="7"/>
      <c r="L149" s="12"/>
      <c r="M149" s="8"/>
      <c r="N149" s="8"/>
      <c r="O149" s="7"/>
      <c r="P149" s="12"/>
      <c r="Q149" s="8"/>
      <c r="R149" s="8"/>
      <c r="S149" s="7"/>
      <c r="T149" s="12"/>
      <c r="U149" s="8"/>
      <c r="V149" s="8"/>
      <c r="W149" s="7"/>
      <c r="X149" s="12"/>
      <c r="Y149" s="8"/>
      <c r="Z149" s="8"/>
      <c r="AA149" s="7"/>
      <c r="AB149" s="12"/>
      <c r="AC149" s="8"/>
      <c r="AD149" s="8"/>
      <c r="AE149" s="7"/>
      <c r="AF149" s="12"/>
      <c r="AG149" s="8"/>
      <c r="AH149" s="11" t="s">
        <v>125</v>
      </c>
      <c r="AI149" s="59" t="s">
        <v>26</v>
      </c>
      <c r="AJ149" s="54" t="s">
        <v>26</v>
      </c>
      <c r="AK149" s="55" t="s">
        <v>26</v>
      </c>
      <c r="AL149" s="55" t="s">
        <v>26</v>
      </c>
      <c r="AM149" s="56" t="s">
        <v>26</v>
      </c>
      <c r="AN149" s="54" t="s">
        <v>26</v>
      </c>
      <c r="AO149" s="55" t="s">
        <v>26</v>
      </c>
      <c r="AP149" s="55" t="s">
        <v>26</v>
      </c>
      <c r="AQ149" s="56" t="s">
        <v>26</v>
      </c>
      <c r="AR149" s="55" t="s">
        <v>26</v>
      </c>
      <c r="AS149" s="55" t="s">
        <v>26</v>
      </c>
      <c r="AT149" s="55" t="s">
        <v>26</v>
      </c>
      <c r="AU149" s="56" t="s">
        <v>26</v>
      </c>
      <c r="AV149" s="172" t="s">
        <v>24</v>
      </c>
      <c r="AW149" s="55" t="s">
        <v>26</v>
      </c>
      <c r="AX149" s="55" t="s">
        <v>26</v>
      </c>
      <c r="AY149" s="56" t="s">
        <v>26</v>
      </c>
      <c r="AZ149" s="54" t="s">
        <v>26</v>
      </c>
      <c r="BA149" s="55" t="s">
        <v>26</v>
      </c>
      <c r="BB149" s="55" t="s">
        <v>26</v>
      </c>
      <c r="BC149" s="56" t="s">
        <v>26</v>
      </c>
      <c r="BD149" s="54" t="s">
        <v>26</v>
      </c>
      <c r="BE149" s="10" t="s">
        <v>28</v>
      </c>
      <c r="BF149" s="10" t="s">
        <v>28</v>
      </c>
      <c r="BG149" s="22" t="s">
        <v>126</v>
      </c>
      <c r="BH149" s="12"/>
      <c r="BI149" s="8"/>
      <c r="BJ149" s="8"/>
      <c r="BK149" s="7"/>
      <c r="BL149" s="12"/>
      <c r="BM149" s="8"/>
      <c r="BN149" s="8"/>
      <c r="BO149" s="7"/>
      <c r="BP149" s="12"/>
      <c r="BQ149" s="8"/>
      <c r="BR149" s="8"/>
      <c r="BS149" s="7"/>
      <c r="BT149" s="12"/>
      <c r="BU149" s="8"/>
      <c r="BV149" s="8"/>
      <c r="BW149" s="7"/>
      <c r="BX149" s="12"/>
      <c r="BY149" s="8"/>
      <c r="BZ149" s="8"/>
      <c r="CA149" s="7"/>
      <c r="CB149" s="12"/>
      <c r="CC149" s="8"/>
      <c r="CD149" s="8"/>
      <c r="CE149" s="7"/>
      <c r="CF149" s="150"/>
      <c r="CG149" s="151"/>
      <c r="CH149" s="151"/>
      <c r="CI149" s="152"/>
      <c r="CJ149" s="150"/>
      <c r="CK149" s="151"/>
      <c r="CL149" s="151"/>
      <c r="CM149" s="152"/>
    </row>
    <row r="150" spans="2:91" x14ac:dyDescent="0.35">
      <c r="B150" s="95" t="str">
        <f t="shared" si="27"/>
        <v>36526,6041666667 36526,8638888889</v>
      </c>
      <c r="C150" s="342">
        <f t="shared" si="28"/>
        <v>36526.604166666664</v>
      </c>
      <c r="D150" s="328">
        <f t="shared" si="29"/>
        <v>36526.863888888889</v>
      </c>
      <c r="E150" s="190">
        <v>36526.604166666664</v>
      </c>
      <c r="F150" s="191">
        <v>36526.863888888889</v>
      </c>
      <c r="G150" s="154">
        <v>1.0416666666666666E-2</v>
      </c>
      <c r="H150" s="502" t="s">
        <v>46</v>
      </c>
      <c r="I150" s="503"/>
      <c r="J150" s="504"/>
      <c r="K150" s="7"/>
      <c r="L150" s="12"/>
      <c r="M150" s="8"/>
      <c r="N150" s="8"/>
      <c r="O150" s="7"/>
      <c r="P150" s="12"/>
      <c r="Q150" s="8"/>
      <c r="R150" s="8"/>
      <c r="S150" s="7"/>
      <c r="T150" s="12"/>
      <c r="U150" s="8"/>
      <c r="V150" s="8"/>
      <c r="W150" s="7"/>
      <c r="X150" s="12"/>
      <c r="Y150" s="8"/>
      <c r="Z150" s="8"/>
      <c r="AA150" s="7"/>
      <c r="AB150" s="12"/>
      <c r="AC150" s="8"/>
      <c r="AD150" s="8"/>
      <c r="AE150" s="7"/>
      <c r="AF150" s="12"/>
      <c r="AG150" s="11" t="s">
        <v>125</v>
      </c>
      <c r="AH150" s="59" t="s">
        <v>26</v>
      </c>
      <c r="AI150" s="56" t="s">
        <v>26</v>
      </c>
      <c r="AJ150" s="54" t="s">
        <v>26</v>
      </c>
      <c r="AK150" s="55" t="s">
        <v>26</v>
      </c>
      <c r="AL150" s="55" t="s">
        <v>26</v>
      </c>
      <c r="AM150" s="56" t="s">
        <v>26</v>
      </c>
      <c r="AN150" s="54" t="s">
        <v>26</v>
      </c>
      <c r="AO150" s="55" t="s">
        <v>26</v>
      </c>
      <c r="AP150" s="55" t="s">
        <v>26</v>
      </c>
      <c r="AQ150" s="56" t="s">
        <v>26</v>
      </c>
      <c r="AR150" s="172" t="s">
        <v>24</v>
      </c>
      <c r="AS150" s="55" t="s">
        <v>26</v>
      </c>
      <c r="AT150" s="55" t="s">
        <v>26</v>
      </c>
      <c r="AU150" s="56" t="s">
        <v>26</v>
      </c>
      <c r="AV150" s="54" t="s">
        <v>26</v>
      </c>
      <c r="AW150" s="55" t="s">
        <v>26</v>
      </c>
      <c r="AX150" s="55" t="s">
        <v>26</v>
      </c>
      <c r="AY150" s="56" t="s">
        <v>26</v>
      </c>
      <c r="AZ150" s="54" t="s">
        <v>26</v>
      </c>
      <c r="BA150" s="55" t="s">
        <v>26</v>
      </c>
      <c r="BB150" s="55" t="s">
        <v>26</v>
      </c>
      <c r="BC150" s="56" t="s">
        <v>26</v>
      </c>
      <c r="BD150" s="54" t="s">
        <v>26</v>
      </c>
      <c r="BE150" s="10" t="s">
        <v>28</v>
      </c>
      <c r="BF150" s="10" t="s">
        <v>28</v>
      </c>
      <c r="BG150" s="22" t="s">
        <v>126</v>
      </c>
      <c r="BH150" s="12"/>
      <c r="BI150" s="8"/>
      <c r="BJ150" s="8"/>
      <c r="BK150" s="7"/>
      <c r="BL150" s="12"/>
      <c r="BM150" s="8"/>
      <c r="BN150" s="8"/>
      <c r="BO150" s="7"/>
      <c r="BP150" s="12"/>
      <c r="BQ150" s="8"/>
      <c r="BR150" s="8"/>
      <c r="BS150" s="7"/>
      <c r="BT150" s="12"/>
      <c r="BU150" s="8"/>
      <c r="BV150" s="8"/>
      <c r="BW150" s="7"/>
      <c r="BX150" s="12"/>
      <c r="BY150" s="8"/>
      <c r="BZ150" s="8"/>
      <c r="CA150" s="7"/>
      <c r="CB150" s="12"/>
      <c r="CC150" s="8"/>
      <c r="CD150" s="8"/>
      <c r="CE150" s="7"/>
      <c r="CF150" s="150"/>
      <c r="CG150" s="151"/>
      <c r="CH150" s="151"/>
      <c r="CI150" s="152"/>
      <c r="CJ150" s="150"/>
      <c r="CK150" s="151"/>
      <c r="CL150" s="151"/>
      <c r="CM150" s="152"/>
    </row>
    <row r="151" spans="2:91" x14ac:dyDescent="0.35">
      <c r="B151" s="95" t="str">
        <f t="shared" si="27"/>
        <v>36526,59375 36526,8638888889</v>
      </c>
      <c r="C151" s="342">
        <f t="shared" si="28"/>
        <v>36526.59375</v>
      </c>
      <c r="D151" s="328">
        <f t="shared" si="29"/>
        <v>36526.863888888889</v>
      </c>
      <c r="E151" s="190">
        <v>36526.59375</v>
      </c>
      <c r="F151" s="191">
        <v>36526.863888888889</v>
      </c>
      <c r="G151" s="154">
        <v>3.125E-2</v>
      </c>
      <c r="H151" s="502" t="s">
        <v>37</v>
      </c>
      <c r="I151" s="503"/>
      <c r="J151" s="504"/>
      <c r="K151" s="7"/>
      <c r="L151" s="12"/>
      <c r="M151" s="8"/>
      <c r="N151" s="8"/>
      <c r="O151" s="7"/>
      <c r="P151" s="12"/>
      <c r="Q151" s="8"/>
      <c r="R151" s="8"/>
      <c r="S151" s="7"/>
      <c r="T151" s="12"/>
      <c r="U151" s="8"/>
      <c r="V151" s="8"/>
      <c r="W151" s="7"/>
      <c r="X151" s="12"/>
      <c r="Y151" s="8"/>
      <c r="Z151" s="8"/>
      <c r="AA151" s="7"/>
      <c r="AB151" s="12"/>
      <c r="AC151" s="8"/>
      <c r="AD151" s="8"/>
      <c r="AE151" s="7"/>
      <c r="AF151" s="11" t="s">
        <v>125</v>
      </c>
      <c r="AG151" s="59" t="s">
        <v>26</v>
      </c>
      <c r="AH151" s="55" t="s">
        <v>26</v>
      </c>
      <c r="AI151" s="56" t="s">
        <v>26</v>
      </c>
      <c r="AJ151" s="54" t="s">
        <v>26</v>
      </c>
      <c r="AK151" s="55" t="s">
        <v>26</v>
      </c>
      <c r="AL151" s="55" t="s">
        <v>26</v>
      </c>
      <c r="AM151" s="56" t="s">
        <v>26</v>
      </c>
      <c r="AN151" s="54" t="s">
        <v>26</v>
      </c>
      <c r="AO151" s="55" t="s">
        <v>26</v>
      </c>
      <c r="AP151" s="55" t="s">
        <v>26</v>
      </c>
      <c r="AQ151" s="56" t="s">
        <v>26</v>
      </c>
      <c r="AR151" s="5" t="s">
        <v>25</v>
      </c>
      <c r="AS151" s="6" t="s">
        <v>25</v>
      </c>
      <c r="AT151" s="6" t="s">
        <v>25</v>
      </c>
      <c r="AU151" s="56" t="s">
        <v>26</v>
      </c>
      <c r="AV151" s="54" t="s">
        <v>26</v>
      </c>
      <c r="AW151" s="55" t="s">
        <v>26</v>
      </c>
      <c r="AX151" s="55" t="s">
        <v>26</v>
      </c>
      <c r="AY151" s="56" t="s">
        <v>26</v>
      </c>
      <c r="AZ151" s="54" t="s">
        <v>26</v>
      </c>
      <c r="BA151" s="55" t="s">
        <v>26</v>
      </c>
      <c r="BB151" s="55" t="s">
        <v>26</v>
      </c>
      <c r="BC151" s="56" t="s">
        <v>26</v>
      </c>
      <c r="BD151" s="54" t="s">
        <v>26</v>
      </c>
      <c r="BE151" s="10" t="s">
        <v>28</v>
      </c>
      <c r="BF151" s="10" t="s">
        <v>28</v>
      </c>
      <c r="BG151" s="22" t="s">
        <v>126</v>
      </c>
      <c r="BH151" s="12"/>
      <c r="BI151" s="8"/>
      <c r="BJ151" s="8"/>
      <c r="BK151" s="7"/>
      <c r="BL151" s="12"/>
      <c r="BM151" s="8"/>
      <c r="BN151" s="8"/>
      <c r="BO151" s="7"/>
      <c r="BP151" s="12"/>
      <c r="BQ151" s="8"/>
      <c r="BR151" s="8"/>
      <c r="BS151" s="7"/>
      <c r="BT151" s="12"/>
      <c r="BU151" s="8"/>
      <c r="BV151" s="8"/>
      <c r="BW151" s="7"/>
      <c r="BX151" s="12"/>
      <c r="BY151" s="8"/>
      <c r="BZ151" s="8"/>
      <c r="CA151" s="7"/>
      <c r="CB151" s="12"/>
      <c r="CC151" s="8"/>
      <c r="CD151" s="8"/>
      <c r="CE151" s="7"/>
      <c r="CF151" s="150"/>
      <c r="CG151" s="151"/>
      <c r="CH151" s="151"/>
      <c r="CI151" s="152"/>
      <c r="CJ151" s="150"/>
      <c r="CK151" s="151"/>
      <c r="CL151" s="151"/>
      <c r="CM151" s="152"/>
    </row>
    <row r="152" spans="2:91" x14ac:dyDescent="0.35">
      <c r="B152" s="95" t="str">
        <f t="shared" si="27"/>
        <v>36526,5833333333 36526,8638888889</v>
      </c>
      <c r="C152" s="342">
        <f t="shared" si="28"/>
        <v>36526.583333333336</v>
      </c>
      <c r="D152" s="328">
        <f t="shared" si="29"/>
        <v>36526.863888888889</v>
      </c>
      <c r="E152" s="190">
        <v>36526.583333333336</v>
      </c>
      <c r="F152" s="191">
        <v>36526.863888888889</v>
      </c>
      <c r="G152" s="154">
        <v>3.125E-2</v>
      </c>
      <c r="H152" s="502" t="s">
        <v>33</v>
      </c>
      <c r="I152" s="503"/>
      <c r="J152" s="504"/>
      <c r="K152" s="7"/>
      <c r="L152" s="12"/>
      <c r="M152" s="8"/>
      <c r="N152" s="8"/>
      <c r="O152" s="7"/>
      <c r="P152" s="12"/>
      <c r="Q152" s="8"/>
      <c r="R152" s="8"/>
      <c r="S152" s="7"/>
      <c r="T152" s="12"/>
      <c r="U152" s="8"/>
      <c r="V152" s="8"/>
      <c r="W152" s="7"/>
      <c r="X152" s="12"/>
      <c r="Y152" s="8"/>
      <c r="Z152" s="8"/>
      <c r="AA152" s="7"/>
      <c r="AB152" s="12"/>
      <c r="AC152" s="8"/>
      <c r="AD152" s="8"/>
      <c r="AE152" s="22" t="s">
        <v>125</v>
      </c>
      <c r="AF152" s="104" t="s">
        <v>26</v>
      </c>
      <c r="AG152" s="55" t="s">
        <v>26</v>
      </c>
      <c r="AH152" s="55" t="s">
        <v>26</v>
      </c>
      <c r="AI152" s="56" t="s">
        <v>26</v>
      </c>
      <c r="AJ152" s="54" t="s">
        <v>26</v>
      </c>
      <c r="AK152" s="55" t="s">
        <v>26</v>
      </c>
      <c r="AL152" s="55" t="s">
        <v>26</v>
      </c>
      <c r="AM152" s="56" t="s">
        <v>26</v>
      </c>
      <c r="AN152" s="54" t="s">
        <v>26</v>
      </c>
      <c r="AO152" s="55" t="s">
        <v>26</v>
      </c>
      <c r="AP152" s="55" t="s">
        <v>26</v>
      </c>
      <c r="AQ152" s="56" t="s">
        <v>26</v>
      </c>
      <c r="AR152" s="5" t="s">
        <v>25</v>
      </c>
      <c r="AS152" s="6" t="s">
        <v>25</v>
      </c>
      <c r="AT152" s="6" t="s">
        <v>25</v>
      </c>
      <c r="AU152" s="56" t="s">
        <v>26</v>
      </c>
      <c r="AV152" s="54" t="s">
        <v>26</v>
      </c>
      <c r="AW152" s="55" t="s">
        <v>26</v>
      </c>
      <c r="AX152" s="55" t="s">
        <v>26</v>
      </c>
      <c r="AY152" s="56" t="s">
        <v>26</v>
      </c>
      <c r="AZ152" s="54" t="s">
        <v>26</v>
      </c>
      <c r="BA152" s="55" t="s">
        <v>26</v>
      </c>
      <c r="BB152" s="55" t="s">
        <v>26</v>
      </c>
      <c r="BC152" s="56" t="s">
        <v>26</v>
      </c>
      <c r="BD152" s="54" t="s">
        <v>26</v>
      </c>
      <c r="BE152" s="10" t="s">
        <v>28</v>
      </c>
      <c r="BF152" s="10" t="s">
        <v>28</v>
      </c>
      <c r="BG152" s="22" t="s">
        <v>126</v>
      </c>
      <c r="BH152" s="12"/>
      <c r="BI152" s="8"/>
      <c r="BJ152" s="8"/>
      <c r="BK152" s="7"/>
      <c r="BL152" s="12"/>
      <c r="BM152" s="8"/>
      <c r="BN152" s="8"/>
      <c r="BO152" s="7"/>
      <c r="BP152" s="12"/>
      <c r="BQ152" s="8"/>
      <c r="BR152" s="8"/>
      <c r="BS152" s="7"/>
      <c r="BT152" s="12"/>
      <c r="BU152" s="8"/>
      <c r="BV152" s="8"/>
      <c r="BW152" s="7"/>
      <c r="BX152" s="12"/>
      <c r="BY152" s="8"/>
      <c r="BZ152" s="8"/>
      <c r="CA152" s="7"/>
      <c r="CB152" s="12"/>
      <c r="CC152" s="8"/>
      <c r="CD152" s="8"/>
      <c r="CE152" s="7"/>
      <c r="CF152" s="150"/>
      <c r="CG152" s="151"/>
      <c r="CH152" s="151"/>
      <c r="CI152" s="152"/>
      <c r="CJ152" s="150"/>
      <c r="CK152" s="151"/>
      <c r="CL152" s="151"/>
      <c r="CM152" s="152"/>
    </row>
    <row r="153" spans="2:91" x14ac:dyDescent="0.35">
      <c r="B153" s="95" t="str">
        <f t="shared" si="27"/>
        <v>36526,5729166667 36526,8638888889</v>
      </c>
      <c r="C153" s="342">
        <f t="shared" si="28"/>
        <v>36526.572916666664</v>
      </c>
      <c r="D153" s="328">
        <f t="shared" si="29"/>
        <v>36526.863888888889</v>
      </c>
      <c r="E153" s="190">
        <v>36526.572916666664</v>
      </c>
      <c r="F153" s="191">
        <v>36526.863888888889</v>
      </c>
      <c r="G153" s="154">
        <v>3.125E-2</v>
      </c>
      <c r="H153" s="502" t="s">
        <v>47</v>
      </c>
      <c r="I153" s="503"/>
      <c r="J153" s="504"/>
      <c r="K153" s="7"/>
      <c r="L153" s="12"/>
      <c r="M153" s="8"/>
      <c r="N153" s="8"/>
      <c r="O153" s="7"/>
      <c r="P153" s="12"/>
      <c r="Q153" s="8"/>
      <c r="R153" s="8"/>
      <c r="S153" s="7"/>
      <c r="T153" s="12"/>
      <c r="U153" s="8"/>
      <c r="V153" s="8"/>
      <c r="W153" s="7"/>
      <c r="X153" s="12"/>
      <c r="Y153" s="8"/>
      <c r="Z153" s="8"/>
      <c r="AA153" s="7"/>
      <c r="AB153" s="12"/>
      <c r="AC153" s="8"/>
      <c r="AD153" s="11" t="s">
        <v>125</v>
      </c>
      <c r="AE153" s="61" t="s">
        <v>26</v>
      </c>
      <c r="AF153" s="145" t="s">
        <v>26</v>
      </c>
      <c r="AG153" s="55" t="s">
        <v>26</v>
      </c>
      <c r="AH153" s="55" t="s">
        <v>26</v>
      </c>
      <c r="AI153" s="56" t="s">
        <v>26</v>
      </c>
      <c r="AJ153" s="54" t="s">
        <v>26</v>
      </c>
      <c r="AK153" s="55" t="s">
        <v>26</v>
      </c>
      <c r="AL153" s="55" t="s">
        <v>26</v>
      </c>
      <c r="AM153" s="56" t="s">
        <v>26</v>
      </c>
      <c r="AN153" s="54" t="s">
        <v>26</v>
      </c>
      <c r="AO153" s="55" t="s">
        <v>26</v>
      </c>
      <c r="AP153" s="55" t="s">
        <v>26</v>
      </c>
      <c r="AQ153" s="56" t="s">
        <v>26</v>
      </c>
      <c r="AR153" s="5" t="s">
        <v>25</v>
      </c>
      <c r="AS153" s="6" t="s">
        <v>25</v>
      </c>
      <c r="AT153" s="6" t="s">
        <v>25</v>
      </c>
      <c r="AU153" s="56" t="s">
        <v>26</v>
      </c>
      <c r="AV153" s="54" t="s">
        <v>26</v>
      </c>
      <c r="AW153" s="55" t="s">
        <v>26</v>
      </c>
      <c r="AX153" s="55" t="s">
        <v>26</v>
      </c>
      <c r="AY153" s="56" t="s">
        <v>26</v>
      </c>
      <c r="AZ153" s="54" t="s">
        <v>26</v>
      </c>
      <c r="BA153" s="55" t="s">
        <v>26</v>
      </c>
      <c r="BB153" s="55" t="s">
        <v>26</v>
      </c>
      <c r="BC153" s="56" t="s">
        <v>26</v>
      </c>
      <c r="BD153" s="54" t="s">
        <v>26</v>
      </c>
      <c r="BE153" s="10" t="s">
        <v>28</v>
      </c>
      <c r="BF153" s="10" t="s">
        <v>28</v>
      </c>
      <c r="BG153" s="22" t="s">
        <v>126</v>
      </c>
      <c r="BH153" s="12"/>
      <c r="BI153" s="8"/>
      <c r="BJ153" s="8"/>
      <c r="BK153" s="7"/>
      <c r="BL153" s="12"/>
      <c r="BM153" s="8"/>
      <c r="BN153" s="8"/>
      <c r="BO153" s="7"/>
      <c r="BP153" s="12"/>
      <c r="BQ153" s="8"/>
      <c r="BR153" s="8"/>
      <c r="BS153" s="7"/>
      <c r="BT153" s="12"/>
      <c r="BU153" s="8"/>
      <c r="BV153" s="8"/>
      <c r="BW153" s="7"/>
      <c r="BX153" s="12"/>
      <c r="BY153" s="8"/>
      <c r="BZ153" s="8"/>
      <c r="CA153" s="7"/>
      <c r="CB153" s="12"/>
      <c r="CC153" s="8"/>
      <c r="CD153" s="8"/>
      <c r="CE153" s="7"/>
      <c r="CF153" s="150"/>
      <c r="CG153" s="151"/>
      <c r="CH153" s="151"/>
      <c r="CI153" s="152"/>
      <c r="CJ153" s="150"/>
      <c r="CK153" s="151"/>
      <c r="CL153" s="151"/>
      <c r="CM153" s="152"/>
    </row>
    <row r="154" spans="2:91" x14ac:dyDescent="0.35">
      <c r="B154" s="95" t="str">
        <f t="shared" si="27"/>
        <v>36526,5625 36526,8638888889</v>
      </c>
      <c r="C154" s="342">
        <f t="shared" si="28"/>
        <v>36526.5625</v>
      </c>
      <c r="D154" s="328">
        <f t="shared" si="29"/>
        <v>36526.863888888889</v>
      </c>
      <c r="E154" s="190">
        <v>36526.5625</v>
      </c>
      <c r="F154" s="191">
        <v>36526.863888888889</v>
      </c>
      <c r="G154" s="154">
        <v>4.1666666666666664E-2</v>
      </c>
      <c r="H154" s="502" t="s">
        <v>48</v>
      </c>
      <c r="I154" s="503"/>
      <c r="J154" s="504"/>
      <c r="K154" s="7"/>
      <c r="L154" s="12"/>
      <c r="M154" s="8"/>
      <c r="N154" s="8"/>
      <c r="O154" s="7"/>
      <c r="P154" s="12"/>
      <c r="Q154" s="8"/>
      <c r="R154" s="8"/>
      <c r="S154" s="7"/>
      <c r="T154" s="12"/>
      <c r="U154" s="8"/>
      <c r="V154" s="8"/>
      <c r="W154" s="7"/>
      <c r="X154" s="12"/>
      <c r="Y154" s="8"/>
      <c r="Z154" s="8"/>
      <c r="AA154" s="7"/>
      <c r="AB154" s="12"/>
      <c r="AC154" s="11" t="s">
        <v>125</v>
      </c>
      <c r="AD154" s="59" t="s">
        <v>26</v>
      </c>
      <c r="AE154" s="56" t="s">
        <v>26</v>
      </c>
      <c r="AF154" s="55" t="s">
        <v>26</v>
      </c>
      <c r="AG154" s="55" t="s">
        <v>26</v>
      </c>
      <c r="AH154" s="55" t="s">
        <v>26</v>
      </c>
      <c r="AI154" s="56" t="s">
        <v>26</v>
      </c>
      <c r="AJ154" s="54" t="s">
        <v>26</v>
      </c>
      <c r="AK154" s="55" t="s">
        <v>26</v>
      </c>
      <c r="AL154" s="55" t="s">
        <v>26</v>
      </c>
      <c r="AM154" s="56" t="s">
        <v>26</v>
      </c>
      <c r="AN154" s="5" t="s">
        <v>25</v>
      </c>
      <c r="AO154" s="6" t="s">
        <v>25</v>
      </c>
      <c r="AP154" s="6" t="s">
        <v>25</v>
      </c>
      <c r="AQ154" s="56" t="s">
        <v>26</v>
      </c>
      <c r="AR154" s="55" t="s">
        <v>26</v>
      </c>
      <c r="AS154" s="55" t="s">
        <v>26</v>
      </c>
      <c r="AT154" s="55" t="s">
        <v>26</v>
      </c>
      <c r="AU154" s="56" t="s">
        <v>26</v>
      </c>
      <c r="AV154" s="54" t="s">
        <v>26</v>
      </c>
      <c r="AW154" s="55" t="s">
        <v>26</v>
      </c>
      <c r="AX154" s="55" t="s">
        <v>26</v>
      </c>
      <c r="AY154" s="56" t="s">
        <v>26</v>
      </c>
      <c r="AZ154" s="54" t="s">
        <v>26</v>
      </c>
      <c r="BA154" s="55" t="s">
        <v>26</v>
      </c>
      <c r="BB154" s="55" t="s">
        <v>26</v>
      </c>
      <c r="BC154" s="56" t="s">
        <v>26</v>
      </c>
      <c r="BD154" s="172" t="s">
        <v>24</v>
      </c>
      <c r="BE154" s="10" t="s">
        <v>28</v>
      </c>
      <c r="BF154" s="10" t="s">
        <v>28</v>
      </c>
      <c r="BG154" s="22" t="s">
        <v>126</v>
      </c>
      <c r="BH154" s="12"/>
      <c r="BI154" s="8"/>
      <c r="BJ154" s="8"/>
      <c r="BK154" s="7"/>
      <c r="BL154" s="12"/>
      <c r="BM154" s="8"/>
      <c r="BN154" s="8"/>
      <c r="BO154" s="7"/>
      <c r="BP154" s="12"/>
      <c r="BQ154" s="8"/>
      <c r="BR154" s="8"/>
      <c r="BS154" s="7"/>
      <c r="BT154" s="12"/>
      <c r="BU154" s="8"/>
      <c r="BV154" s="8"/>
      <c r="BW154" s="7"/>
      <c r="BX154" s="12"/>
      <c r="BY154" s="8"/>
      <c r="BZ154" s="8"/>
      <c r="CA154" s="7"/>
      <c r="CB154" s="12"/>
      <c r="CC154" s="8"/>
      <c r="CD154" s="8"/>
      <c r="CE154" s="7"/>
      <c r="CF154" s="150"/>
      <c r="CG154" s="151"/>
      <c r="CH154" s="151"/>
      <c r="CI154" s="152"/>
      <c r="CJ154" s="150"/>
      <c r="CK154" s="151"/>
      <c r="CL154" s="151"/>
      <c r="CM154" s="152"/>
    </row>
    <row r="155" spans="2:91" x14ac:dyDescent="0.35">
      <c r="B155" s="95" t="str">
        <f t="shared" si="27"/>
        <v>36526,5520833333 36526,8638888889</v>
      </c>
      <c r="C155" s="342">
        <f t="shared" si="28"/>
        <v>36526.552083333336</v>
      </c>
      <c r="D155" s="328">
        <f t="shared" si="29"/>
        <v>36526.863888888889</v>
      </c>
      <c r="E155" s="190">
        <v>36526.552083333336</v>
      </c>
      <c r="F155" s="191">
        <v>36526.863888888889</v>
      </c>
      <c r="G155" s="154">
        <v>4.1666666666666664E-2</v>
      </c>
      <c r="H155" s="502" t="s">
        <v>49</v>
      </c>
      <c r="I155" s="503"/>
      <c r="J155" s="504"/>
      <c r="K155" s="7"/>
      <c r="L155" s="12"/>
      <c r="M155" s="8"/>
      <c r="N155" s="8"/>
      <c r="O155" s="7"/>
      <c r="P155" s="12"/>
      <c r="Q155" s="8"/>
      <c r="R155" s="8"/>
      <c r="S155" s="7"/>
      <c r="T155" s="12"/>
      <c r="U155" s="8"/>
      <c r="V155" s="8"/>
      <c r="W155" s="7"/>
      <c r="X155" s="12"/>
      <c r="Y155" s="8"/>
      <c r="Z155" s="8"/>
      <c r="AA155" s="7"/>
      <c r="AB155" s="11" t="s">
        <v>125</v>
      </c>
      <c r="AC155" s="59" t="s">
        <v>26</v>
      </c>
      <c r="AD155" s="55" t="s">
        <v>26</v>
      </c>
      <c r="AE155" s="56" t="s">
        <v>26</v>
      </c>
      <c r="AF155" s="55" t="s">
        <v>26</v>
      </c>
      <c r="AG155" s="55" t="s">
        <v>26</v>
      </c>
      <c r="AH155" s="55" t="s">
        <v>26</v>
      </c>
      <c r="AI155" s="56" t="s">
        <v>26</v>
      </c>
      <c r="AJ155" s="54" t="s">
        <v>26</v>
      </c>
      <c r="AK155" s="55" t="s">
        <v>26</v>
      </c>
      <c r="AL155" s="55" t="s">
        <v>26</v>
      </c>
      <c r="AM155" s="56" t="s">
        <v>26</v>
      </c>
      <c r="AN155" s="5" t="s">
        <v>25</v>
      </c>
      <c r="AO155" s="6" t="s">
        <v>25</v>
      </c>
      <c r="AP155" s="6" t="s">
        <v>25</v>
      </c>
      <c r="AQ155" s="56" t="s">
        <v>26</v>
      </c>
      <c r="AR155" s="55" t="s">
        <v>26</v>
      </c>
      <c r="AS155" s="55" t="s">
        <v>26</v>
      </c>
      <c r="AT155" s="55" t="s">
        <v>26</v>
      </c>
      <c r="AU155" s="56" t="s">
        <v>26</v>
      </c>
      <c r="AV155" s="54" t="s">
        <v>26</v>
      </c>
      <c r="AW155" s="55" t="s">
        <v>26</v>
      </c>
      <c r="AX155" s="55" t="s">
        <v>26</v>
      </c>
      <c r="AY155" s="56" t="s">
        <v>26</v>
      </c>
      <c r="AZ155" s="54" t="s">
        <v>26</v>
      </c>
      <c r="BA155" s="55" t="s">
        <v>26</v>
      </c>
      <c r="BB155" s="55" t="s">
        <v>26</v>
      </c>
      <c r="BC155" s="56" t="s">
        <v>26</v>
      </c>
      <c r="BD155" s="172" t="s">
        <v>24</v>
      </c>
      <c r="BE155" s="10" t="s">
        <v>28</v>
      </c>
      <c r="BF155" s="10" t="s">
        <v>28</v>
      </c>
      <c r="BG155" s="22" t="s">
        <v>126</v>
      </c>
      <c r="BH155" s="12"/>
      <c r="BI155" s="8"/>
      <c r="BJ155" s="8"/>
      <c r="BK155" s="7"/>
      <c r="BL155" s="12"/>
      <c r="BM155" s="8"/>
      <c r="BN155" s="8"/>
      <c r="BO155" s="7"/>
      <c r="BP155" s="12"/>
      <c r="BQ155" s="8"/>
      <c r="BR155" s="8"/>
      <c r="BS155" s="7"/>
      <c r="BT155" s="12"/>
      <c r="BU155" s="8"/>
      <c r="BV155" s="8"/>
      <c r="BW155" s="7"/>
      <c r="BX155" s="12"/>
      <c r="BY155" s="8"/>
      <c r="BZ155" s="8"/>
      <c r="CA155" s="7"/>
      <c r="CB155" s="12"/>
      <c r="CC155" s="8"/>
      <c r="CD155" s="8"/>
      <c r="CE155" s="7"/>
      <c r="CF155" s="150"/>
      <c r="CG155" s="151"/>
      <c r="CH155" s="151"/>
      <c r="CI155" s="152"/>
      <c r="CJ155" s="150"/>
      <c r="CK155" s="151"/>
      <c r="CL155" s="151"/>
      <c r="CM155" s="152"/>
    </row>
    <row r="156" spans="2:91" x14ac:dyDescent="0.35">
      <c r="B156" s="95" t="str">
        <f t="shared" si="27"/>
        <v>36526,53125 36526,8638888889</v>
      </c>
      <c r="C156" s="342">
        <f t="shared" si="28"/>
        <v>36526.53125</v>
      </c>
      <c r="D156" s="328">
        <f t="shared" si="29"/>
        <v>36526.863888888889</v>
      </c>
      <c r="E156" s="190">
        <v>36526.53125</v>
      </c>
      <c r="F156" s="191">
        <v>36526.863888888889</v>
      </c>
      <c r="G156" s="154">
        <v>4.1666666666666664E-2</v>
      </c>
      <c r="H156" s="502" t="s">
        <v>3</v>
      </c>
      <c r="I156" s="503"/>
      <c r="J156" s="504"/>
      <c r="K156" s="7"/>
      <c r="L156" s="12"/>
      <c r="M156" s="8"/>
      <c r="N156" s="8"/>
      <c r="O156" s="7"/>
      <c r="P156" s="12"/>
      <c r="Q156" s="8"/>
      <c r="R156" s="8"/>
      <c r="S156" s="7"/>
      <c r="T156" s="20"/>
      <c r="U156" s="18"/>
      <c r="V156" s="18"/>
      <c r="W156" s="19"/>
      <c r="X156" s="12"/>
      <c r="Y156" s="8"/>
      <c r="Z156" s="11" t="s">
        <v>125</v>
      </c>
      <c r="AA156" s="61" t="s">
        <v>26</v>
      </c>
      <c r="AB156" s="145" t="s">
        <v>26</v>
      </c>
      <c r="AC156" s="55" t="s">
        <v>26</v>
      </c>
      <c r="AD156" s="55" t="s">
        <v>26</v>
      </c>
      <c r="AE156" s="56" t="s">
        <v>26</v>
      </c>
      <c r="AF156" s="55" t="s">
        <v>26</v>
      </c>
      <c r="AG156" s="55" t="s">
        <v>26</v>
      </c>
      <c r="AH156" s="55" t="s">
        <v>26</v>
      </c>
      <c r="AI156" s="56" t="s">
        <v>26</v>
      </c>
      <c r="AJ156" s="54" t="s">
        <v>26</v>
      </c>
      <c r="AK156" s="55" t="s">
        <v>26</v>
      </c>
      <c r="AL156" s="55" t="s">
        <v>26</v>
      </c>
      <c r="AM156" s="56" t="s">
        <v>26</v>
      </c>
      <c r="AN156" s="5" t="s">
        <v>25</v>
      </c>
      <c r="AO156" s="6" t="s">
        <v>25</v>
      </c>
      <c r="AP156" s="6" t="s">
        <v>25</v>
      </c>
      <c r="AQ156" s="56" t="s">
        <v>26</v>
      </c>
      <c r="AR156" s="55" t="s">
        <v>26</v>
      </c>
      <c r="AS156" s="55" t="s">
        <v>26</v>
      </c>
      <c r="AT156" s="55" t="s">
        <v>26</v>
      </c>
      <c r="AU156" s="56" t="s">
        <v>26</v>
      </c>
      <c r="AV156" s="54" t="s">
        <v>26</v>
      </c>
      <c r="AW156" s="55" t="s">
        <v>26</v>
      </c>
      <c r="AX156" s="55" t="s">
        <v>26</v>
      </c>
      <c r="AY156" s="56" t="s">
        <v>26</v>
      </c>
      <c r="AZ156" s="54" t="s">
        <v>26</v>
      </c>
      <c r="BA156" s="55" t="s">
        <v>26</v>
      </c>
      <c r="BB156" s="55" t="s">
        <v>26</v>
      </c>
      <c r="BC156" s="56" t="s">
        <v>26</v>
      </c>
      <c r="BD156" s="172" t="s">
        <v>24</v>
      </c>
      <c r="BE156" s="10" t="s">
        <v>28</v>
      </c>
      <c r="BF156" s="10" t="s">
        <v>28</v>
      </c>
      <c r="BG156" s="22" t="s">
        <v>126</v>
      </c>
      <c r="BH156" s="12"/>
      <c r="BI156" s="8"/>
      <c r="BJ156" s="8"/>
      <c r="BK156" s="7"/>
      <c r="BL156" s="12"/>
      <c r="BM156" s="8"/>
      <c r="BN156" s="8"/>
      <c r="BO156" s="7"/>
      <c r="BP156" s="12"/>
      <c r="BQ156" s="8"/>
      <c r="BR156" s="8"/>
      <c r="BS156" s="7"/>
      <c r="BT156" s="12"/>
      <c r="BU156" s="8"/>
      <c r="BV156" s="8"/>
      <c r="BW156" s="7"/>
      <c r="BX156" s="12"/>
      <c r="BY156" s="8"/>
      <c r="BZ156" s="8"/>
      <c r="CA156" s="7"/>
      <c r="CB156" s="12"/>
      <c r="CC156" s="8"/>
      <c r="CD156" s="8"/>
      <c r="CE156" s="7"/>
      <c r="CF156" s="119"/>
      <c r="CG156" s="120"/>
      <c r="CH156" s="120"/>
      <c r="CI156" s="134"/>
      <c r="CJ156" s="119"/>
      <c r="CK156" s="120"/>
      <c r="CL156" s="120"/>
      <c r="CM156" s="134"/>
    </row>
    <row r="157" spans="2:91" x14ac:dyDescent="0.35">
      <c r="B157" s="95" t="str">
        <f t="shared" si="27"/>
        <v>36526,5208333333 36526,8638888889</v>
      </c>
      <c r="C157" s="342">
        <f t="shared" si="28"/>
        <v>36526.520833333336</v>
      </c>
      <c r="D157" s="328">
        <f t="shared" si="29"/>
        <v>36526.863888888889</v>
      </c>
      <c r="E157" s="190">
        <v>36526.520833333336</v>
      </c>
      <c r="F157" s="191">
        <v>36526.863888888889</v>
      </c>
      <c r="G157" s="154">
        <v>4.1666666666666664E-2</v>
      </c>
      <c r="H157" s="502" t="s">
        <v>53</v>
      </c>
      <c r="I157" s="503"/>
      <c r="J157" s="504"/>
      <c r="K157" s="7"/>
      <c r="L157" s="12"/>
      <c r="M157" s="8"/>
      <c r="N157" s="8"/>
      <c r="O157" s="7"/>
      <c r="P157" s="12"/>
      <c r="Q157" s="8"/>
      <c r="R157" s="8"/>
      <c r="S157" s="7"/>
      <c r="T157" s="20"/>
      <c r="U157" s="18"/>
      <c r="V157" s="18"/>
      <c r="W157" s="19"/>
      <c r="X157" s="12"/>
      <c r="Y157" s="11" t="s">
        <v>125</v>
      </c>
      <c r="Z157" s="59" t="s">
        <v>26</v>
      </c>
      <c r="AA157" s="56" t="s">
        <v>26</v>
      </c>
      <c r="AB157" s="55" t="s">
        <v>26</v>
      </c>
      <c r="AC157" s="55" t="s">
        <v>26</v>
      </c>
      <c r="AD157" s="55" t="s">
        <v>26</v>
      </c>
      <c r="AE157" s="56" t="s">
        <v>26</v>
      </c>
      <c r="AF157" s="55" t="s">
        <v>26</v>
      </c>
      <c r="AG157" s="55" t="s">
        <v>26</v>
      </c>
      <c r="AH157" s="55" t="s">
        <v>26</v>
      </c>
      <c r="AI157" s="56" t="s">
        <v>26</v>
      </c>
      <c r="AJ157" s="54" t="s">
        <v>26</v>
      </c>
      <c r="AK157" s="55" t="s">
        <v>26</v>
      </c>
      <c r="AL157" s="55" t="s">
        <v>26</v>
      </c>
      <c r="AM157" s="56" t="s">
        <v>26</v>
      </c>
      <c r="AN157" s="5" t="s">
        <v>25</v>
      </c>
      <c r="AO157" s="6" t="s">
        <v>25</v>
      </c>
      <c r="AP157" s="6" t="s">
        <v>25</v>
      </c>
      <c r="AQ157" s="56" t="s">
        <v>26</v>
      </c>
      <c r="AR157" s="55" t="s">
        <v>26</v>
      </c>
      <c r="AS157" s="55" t="s">
        <v>26</v>
      </c>
      <c r="AT157" s="55" t="s">
        <v>26</v>
      </c>
      <c r="AU157" s="56" t="s">
        <v>26</v>
      </c>
      <c r="AV157" s="54" t="s">
        <v>26</v>
      </c>
      <c r="AW157" s="55" t="s">
        <v>26</v>
      </c>
      <c r="AX157" s="55" t="s">
        <v>26</v>
      </c>
      <c r="AY157" s="56" t="s">
        <v>26</v>
      </c>
      <c r="AZ157" s="54" t="s">
        <v>26</v>
      </c>
      <c r="BA157" s="55" t="s">
        <v>26</v>
      </c>
      <c r="BB157" s="55" t="s">
        <v>26</v>
      </c>
      <c r="BC157" s="56" t="s">
        <v>26</v>
      </c>
      <c r="BD157" s="172" t="s">
        <v>24</v>
      </c>
      <c r="BE157" s="10" t="s">
        <v>28</v>
      </c>
      <c r="BF157" s="10" t="s">
        <v>28</v>
      </c>
      <c r="BG157" s="22" t="s">
        <v>126</v>
      </c>
      <c r="BH157" s="12"/>
      <c r="BI157" s="8"/>
      <c r="BJ157" s="8"/>
      <c r="BK157" s="7"/>
      <c r="BL157" s="12"/>
      <c r="BM157" s="8"/>
      <c r="BN157" s="8"/>
      <c r="BO157" s="7"/>
      <c r="BP157" s="12"/>
      <c r="BQ157" s="8"/>
      <c r="BR157" s="8"/>
      <c r="BS157" s="7"/>
      <c r="BT157" s="12"/>
      <c r="BU157" s="8"/>
      <c r="BV157" s="8"/>
      <c r="BW157" s="7"/>
      <c r="BX157" s="12"/>
      <c r="BY157" s="8"/>
      <c r="BZ157" s="8"/>
      <c r="CA157" s="7"/>
      <c r="CB157" s="12"/>
      <c r="CC157" s="8"/>
      <c r="CD157" s="8"/>
      <c r="CE157" s="7"/>
      <c r="CF157" s="119"/>
      <c r="CG157" s="120"/>
      <c r="CH157" s="120"/>
      <c r="CI157" s="134"/>
      <c r="CJ157" s="119"/>
      <c r="CK157" s="120"/>
      <c r="CL157" s="120"/>
      <c r="CM157" s="134"/>
    </row>
    <row r="158" spans="2:91" x14ac:dyDescent="0.35">
      <c r="B158" s="95" t="str">
        <f t="shared" si="27"/>
        <v>36526,5104166667 36526,8638888889</v>
      </c>
      <c r="C158" s="342">
        <f t="shared" si="28"/>
        <v>36526.510416666664</v>
      </c>
      <c r="D158" s="328">
        <f t="shared" si="29"/>
        <v>36526.863888888889</v>
      </c>
      <c r="E158" s="190">
        <v>36526.510416666664</v>
      </c>
      <c r="F158" s="191">
        <v>36526.863888888889</v>
      </c>
      <c r="G158" s="154">
        <v>4.1666666666666664E-2</v>
      </c>
      <c r="H158" s="502" t="s">
        <v>39</v>
      </c>
      <c r="I158" s="503"/>
      <c r="J158" s="504"/>
      <c r="K158" s="7"/>
      <c r="L158" s="12"/>
      <c r="M158" s="8"/>
      <c r="N158" s="8"/>
      <c r="O158" s="7"/>
      <c r="P158" s="12"/>
      <c r="Q158" s="8"/>
      <c r="R158" s="8"/>
      <c r="S158" s="7"/>
      <c r="T158" s="20"/>
      <c r="U158" s="18"/>
      <c r="V158" s="18"/>
      <c r="W158" s="19"/>
      <c r="X158" s="11" t="s">
        <v>125</v>
      </c>
      <c r="Y158" s="59" t="s">
        <v>26</v>
      </c>
      <c r="Z158" s="55" t="s">
        <v>26</v>
      </c>
      <c r="AA158" s="56" t="s">
        <v>26</v>
      </c>
      <c r="AB158" s="55" t="s">
        <v>26</v>
      </c>
      <c r="AC158" s="55" t="s">
        <v>26</v>
      </c>
      <c r="AD158" s="55" t="s">
        <v>26</v>
      </c>
      <c r="AE158" s="56" t="s">
        <v>26</v>
      </c>
      <c r="AF158" s="55" t="s">
        <v>26</v>
      </c>
      <c r="AG158" s="55" t="s">
        <v>26</v>
      </c>
      <c r="AH158" s="55" t="s">
        <v>26</v>
      </c>
      <c r="AI158" s="56" t="s">
        <v>26</v>
      </c>
      <c r="AJ158" s="54" t="s">
        <v>26</v>
      </c>
      <c r="AK158" s="55" t="s">
        <v>26</v>
      </c>
      <c r="AL158" s="55" t="s">
        <v>26</v>
      </c>
      <c r="AM158" s="56" t="s">
        <v>26</v>
      </c>
      <c r="AN158" s="5" t="s">
        <v>25</v>
      </c>
      <c r="AO158" s="6" t="s">
        <v>25</v>
      </c>
      <c r="AP158" s="6" t="s">
        <v>25</v>
      </c>
      <c r="AQ158" s="56" t="s">
        <v>26</v>
      </c>
      <c r="AR158" s="55" t="s">
        <v>26</v>
      </c>
      <c r="AS158" s="55" t="s">
        <v>26</v>
      </c>
      <c r="AT158" s="55" t="s">
        <v>26</v>
      </c>
      <c r="AU158" s="56" t="s">
        <v>26</v>
      </c>
      <c r="AV158" s="54" t="s">
        <v>26</v>
      </c>
      <c r="AW158" s="55" t="s">
        <v>26</v>
      </c>
      <c r="AX158" s="55" t="s">
        <v>26</v>
      </c>
      <c r="AY158" s="56" t="s">
        <v>26</v>
      </c>
      <c r="AZ158" s="54" t="s">
        <v>26</v>
      </c>
      <c r="BA158" s="55" t="s">
        <v>26</v>
      </c>
      <c r="BB158" s="55" t="s">
        <v>26</v>
      </c>
      <c r="BC158" s="56" t="s">
        <v>26</v>
      </c>
      <c r="BD158" s="172" t="s">
        <v>24</v>
      </c>
      <c r="BE158" s="10" t="s">
        <v>28</v>
      </c>
      <c r="BF158" s="10" t="s">
        <v>28</v>
      </c>
      <c r="BG158" s="22" t="s">
        <v>126</v>
      </c>
      <c r="BH158" s="12"/>
      <c r="BI158" s="8"/>
      <c r="BJ158" s="8"/>
      <c r="BK158" s="7"/>
      <c r="BL158" s="12"/>
      <c r="BM158" s="8"/>
      <c r="BN158" s="8"/>
      <c r="BO158" s="7"/>
      <c r="BP158" s="12"/>
      <c r="BQ158" s="8"/>
      <c r="BR158" s="8"/>
      <c r="BS158" s="7"/>
      <c r="BT158" s="12"/>
      <c r="BU158" s="8"/>
      <c r="BV158" s="8"/>
      <c r="BW158" s="7"/>
      <c r="BX158" s="12"/>
      <c r="BY158" s="8"/>
      <c r="BZ158" s="8"/>
      <c r="CA158" s="7"/>
      <c r="CB158" s="12"/>
      <c r="CC158" s="8"/>
      <c r="CD158" s="8"/>
      <c r="CE158" s="7"/>
      <c r="CF158" s="119"/>
      <c r="CG158" s="120"/>
      <c r="CH158" s="120"/>
      <c r="CI158" s="134"/>
      <c r="CJ158" s="119"/>
      <c r="CK158" s="120"/>
      <c r="CL158" s="120"/>
      <c r="CM158" s="134"/>
    </row>
    <row r="159" spans="2:91" x14ac:dyDescent="0.35">
      <c r="B159" s="95" t="str">
        <f t="shared" si="27"/>
        <v>36526,5 36526,8638888889</v>
      </c>
      <c r="C159" s="342">
        <f t="shared" si="28"/>
        <v>36526.5</v>
      </c>
      <c r="D159" s="328">
        <f t="shared" si="29"/>
        <v>36526.863888888889</v>
      </c>
      <c r="E159" s="190">
        <v>36526.5</v>
      </c>
      <c r="F159" s="191">
        <v>36526.863888888889</v>
      </c>
      <c r="G159" s="154">
        <v>4.1666666666666664E-2</v>
      </c>
      <c r="H159" s="502" t="s">
        <v>36</v>
      </c>
      <c r="I159" s="503"/>
      <c r="J159" s="504"/>
      <c r="K159" s="7"/>
      <c r="L159" s="12"/>
      <c r="M159" s="8"/>
      <c r="N159" s="8"/>
      <c r="O159" s="7"/>
      <c r="P159" s="12"/>
      <c r="Q159" s="8"/>
      <c r="R159" s="8"/>
      <c r="S159" s="7"/>
      <c r="T159" s="20"/>
      <c r="U159" s="18"/>
      <c r="V159" s="18"/>
      <c r="W159" s="22" t="s">
        <v>125</v>
      </c>
      <c r="X159" s="104" t="s">
        <v>26</v>
      </c>
      <c r="Y159" s="55" t="s">
        <v>26</v>
      </c>
      <c r="Z159" s="55" t="s">
        <v>26</v>
      </c>
      <c r="AA159" s="56" t="s">
        <v>26</v>
      </c>
      <c r="AB159" s="55" t="s">
        <v>26</v>
      </c>
      <c r="AC159" s="55" t="s">
        <v>26</v>
      </c>
      <c r="AD159" s="55" t="s">
        <v>26</v>
      </c>
      <c r="AE159" s="56" t="s">
        <v>26</v>
      </c>
      <c r="AF159" s="55" t="s">
        <v>26</v>
      </c>
      <c r="AG159" s="55" t="s">
        <v>26</v>
      </c>
      <c r="AH159" s="55" t="s">
        <v>26</v>
      </c>
      <c r="AI159" s="56" t="s">
        <v>26</v>
      </c>
      <c r="AJ159" s="54" t="s">
        <v>26</v>
      </c>
      <c r="AK159" s="55" t="s">
        <v>26</v>
      </c>
      <c r="AL159" s="55" t="s">
        <v>26</v>
      </c>
      <c r="AM159" s="56" t="s">
        <v>26</v>
      </c>
      <c r="AN159" s="5" t="s">
        <v>25</v>
      </c>
      <c r="AO159" s="6" t="s">
        <v>25</v>
      </c>
      <c r="AP159" s="6" t="s">
        <v>25</v>
      </c>
      <c r="AQ159" s="56" t="s">
        <v>26</v>
      </c>
      <c r="AR159" s="55" t="s">
        <v>26</v>
      </c>
      <c r="AS159" s="55" t="s">
        <v>26</v>
      </c>
      <c r="AT159" s="55" t="s">
        <v>26</v>
      </c>
      <c r="AU159" s="56" t="s">
        <v>26</v>
      </c>
      <c r="AV159" s="54" t="s">
        <v>26</v>
      </c>
      <c r="AW159" s="55" t="s">
        <v>26</v>
      </c>
      <c r="AX159" s="55" t="s">
        <v>26</v>
      </c>
      <c r="AY159" s="56" t="s">
        <v>26</v>
      </c>
      <c r="AZ159" s="54" t="s">
        <v>26</v>
      </c>
      <c r="BA159" s="55" t="s">
        <v>26</v>
      </c>
      <c r="BB159" s="55" t="s">
        <v>26</v>
      </c>
      <c r="BC159" s="56" t="s">
        <v>26</v>
      </c>
      <c r="BD159" s="172" t="s">
        <v>24</v>
      </c>
      <c r="BE159" s="10" t="s">
        <v>28</v>
      </c>
      <c r="BF159" s="10" t="s">
        <v>28</v>
      </c>
      <c r="BG159" s="22" t="s">
        <v>126</v>
      </c>
      <c r="BH159" s="12"/>
      <c r="BI159" s="8"/>
      <c r="BJ159" s="8"/>
      <c r="BK159" s="7"/>
      <c r="BL159" s="12"/>
      <c r="BM159" s="8"/>
      <c r="BN159" s="8"/>
      <c r="BO159" s="7"/>
      <c r="BP159" s="12"/>
      <c r="BQ159" s="8"/>
      <c r="BR159" s="8"/>
      <c r="BS159" s="7"/>
      <c r="BT159" s="12"/>
      <c r="BU159" s="8"/>
      <c r="BV159" s="8"/>
      <c r="BW159" s="7"/>
      <c r="BX159" s="12"/>
      <c r="BY159" s="8"/>
      <c r="BZ159" s="8"/>
      <c r="CA159" s="7"/>
      <c r="CB159" s="12"/>
      <c r="CC159" s="8"/>
      <c r="CD159" s="8"/>
      <c r="CE159" s="7"/>
      <c r="CF159" s="119"/>
      <c r="CG159" s="120"/>
      <c r="CH159" s="120"/>
      <c r="CI159" s="134"/>
      <c r="CJ159" s="119"/>
      <c r="CK159" s="120"/>
      <c r="CL159" s="120"/>
      <c r="CM159" s="134"/>
    </row>
    <row r="160" spans="2:91" x14ac:dyDescent="0.35">
      <c r="B160" s="95" t="str">
        <f t="shared" si="27"/>
        <v>36526,4895833333 36526,8638888889</v>
      </c>
      <c r="C160" s="342">
        <f t="shared" si="28"/>
        <v>36526.489583333336</v>
      </c>
      <c r="D160" s="328">
        <f t="shared" si="29"/>
        <v>36526.863888888889</v>
      </c>
      <c r="E160" s="190">
        <v>36526.489583333336</v>
      </c>
      <c r="F160" s="191">
        <v>36526.863888888889</v>
      </c>
      <c r="G160" s="154">
        <v>5.2083333333333336E-2</v>
      </c>
      <c r="H160" s="502" t="s">
        <v>50</v>
      </c>
      <c r="I160" s="503"/>
      <c r="J160" s="504"/>
      <c r="K160" s="7"/>
      <c r="L160" s="12"/>
      <c r="M160" s="8"/>
      <c r="N160" s="8"/>
      <c r="O160" s="7"/>
      <c r="P160" s="12"/>
      <c r="Q160" s="8"/>
      <c r="R160" s="8"/>
      <c r="S160" s="7"/>
      <c r="T160" s="20"/>
      <c r="U160" s="18"/>
      <c r="V160" s="11" t="s">
        <v>125</v>
      </c>
      <c r="W160" s="59" t="s">
        <v>26</v>
      </c>
      <c r="X160" s="54" t="s">
        <v>26</v>
      </c>
      <c r="Y160" s="55" t="s">
        <v>26</v>
      </c>
      <c r="Z160" s="55" t="s">
        <v>26</v>
      </c>
      <c r="AA160" s="56" t="s">
        <v>26</v>
      </c>
      <c r="AB160" s="55" t="s">
        <v>26</v>
      </c>
      <c r="AC160" s="55" t="s">
        <v>26</v>
      </c>
      <c r="AD160" s="55" t="s">
        <v>26</v>
      </c>
      <c r="AE160" s="56" t="s">
        <v>26</v>
      </c>
      <c r="AF160" s="24" t="s">
        <v>24</v>
      </c>
      <c r="AG160" s="55" t="s">
        <v>26</v>
      </c>
      <c r="AH160" s="55" t="s">
        <v>26</v>
      </c>
      <c r="AI160" s="56" t="s">
        <v>26</v>
      </c>
      <c r="AJ160" s="54" t="s">
        <v>26</v>
      </c>
      <c r="AK160" s="55" t="s">
        <v>26</v>
      </c>
      <c r="AL160" s="55" t="s">
        <v>26</v>
      </c>
      <c r="AM160" s="56" t="s">
        <v>26</v>
      </c>
      <c r="AN160" s="5" t="s">
        <v>25</v>
      </c>
      <c r="AO160" s="6" t="s">
        <v>25</v>
      </c>
      <c r="AP160" s="6" t="s">
        <v>25</v>
      </c>
      <c r="AQ160" s="56" t="s">
        <v>26</v>
      </c>
      <c r="AR160" s="55" t="s">
        <v>26</v>
      </c>
      <c r="AS160" s="55" t="s">
        <v>26</v>
      </c>
      <c r="AT160" s="55" t="s">
        <v>26</v>
      </c>
      <c r="AU160" s="56" t="s">
        <v>26</v>
      </c>
      <c r="AV160" s="54" t="s">
        <v>26</v>
      </c>
      <c r="AW160" s="55" t="s">
        <v>26</v>
      </c>
      <c r="AX160" s="55" t="s">
        <v>26</v>
      </c>
      <c r="AY160" s="56" t="s">
        <v>26</v>
      </c>
      <c r="AZ160" s="54" t="s">
        <v>26</v>
      </c>
      <c r="BA160" s="55" t="s">
        <v>26</v>
      </c>
      <c r="BB160" s="55" t="s">
        <v>26</v>
      </c>
      <c r="BC160" s="56" t="s">
        <v>26</v>
      </c>
      <c r="BD160" s="172" t="s">
        <v>24</v>
      </c>
      <c r="BE160" s="10" t="s">
        <v>28</v>
      </c>
      <c r="BF160" s="10" t="s">
        <v>28</v>
      </c>
      <c r="BG160" s="22" t="s">
        <v>126</v>
      </c>
      <c r="BH160" s="12"/>
      <c r="BI160" s="8"/>
      <c r="BJ160" s="8"/>
      <c r="BK160" s="7"/>
      <c r="BL160" s="12"/>
      <c r="BM160" s="8"/>
      <c r="BN160" s="8"/>
      <c r="BO160" s="7"/>
      <c r="BP160" s="12"/>
      <c r="BQ160" s="8"/>
      <c r="BR160" s="8"/>
      <c r="BS160" s="7"/>
      <c r="BT160" s="12"/>
      <c r="BU160" s="8"/>
      <c r="BV160" s="8"/>
      <c r="BW160" s="7"/>
      <c r="BX160" s="12"/>
      <c r="BY160" s="8"/>
      <c r="BZ160" s="8"/>
      <c r="CA160" s="7"/>
      <c r="CB160" s="12"/>
      <c r="CC160" s="8"/>
      <c r="CD160" s="8"/>
      <c r="CE160" s="7"/>
      <c r="CF160" s="119"/>
      <c r="CG160" s="120"/>
      <c r="CH160" s="120"/>
      <c r="CI160" s="134"/>
      <c r="CJ160" s="119"/>
      <c r="CK160" s="120"/>
      <c r="CL160" s="120"/>
      <c r="CM160" s="134"/>
    </row>
    <row r="161" spans="2:91" x14ac:dyDescent="0.35">
      <c r="B161" s="95" t="str">
        <f t="shared" si="27"/>
        <v>36526,4791666667 36526,8638888889</v>
      </c>
      <c r="C161" s="342">
        <f t="shared" si="28"/>
        <v>36526.479166666664</v>
      </c>
      <c r="D161" s="328">
        <f t="shared" si="29"/>
        <v>36526.863888888889</v>
      </c>
      <c r="E161" s="190">
        <v>36526.479166666664</v>
      </c>
      <c r="F161" s="191">
        <v>36526.863888888889</v>
      </c>
      <c r="G161" s="154">
        <v>5.2083333333333336E-2</v>
      </c>
      <c r="H161" s="491" t="s">
        <v>51</v>
      </c>
      <c r="I161" s="492"/>
      <c r="J161" s="492"/>
      <c r="K161" s="7"/>
      <c r="L161" s="12"/>
      <c r="M161" s="8"/>
      <c r="N161" s="8"/>
      <c r="O161" s="7"/>
      <c r="P161" s="12"/>
      <c r="Q161" s="8"/>
      <c r="R161" s="8"/>
      <c r="S161" s="7"/>
      <c r="T161" s="20"/>
      <c r="U161" s="11" t="s">
        <v>125</v>
      </c>
      <c r="V161" s="59" t="s">
        <v>26</v>
      </c>
      <c r="W161" s="56" t="s">
        <v>26</v>
      </c>
      <c r="X161" s="55" t="s">
        <v>26</v>
      </c>
      <c r="Y161" s="55" t="s">
        <v>26</v>
      </c>
      <c r="Z161" s="55" t="s">
        <v>26</v>
      </c>
      <c r="AA161" s="56" t="s">
        <v>26</v>
      </c>
      <c r="AB161" s="55" t="s">
        <v>26</v>
      </c>
      <c r="AC161" s="55" t="s">
        <v>26</v>
      </c>
      <c r="AD161" s="55" t="s">
        <v>26</v>
      </c>
      <c r="AE161" s="56" t="s">
        <v>26</v>
      </c>
      <c r="AF161" s="24" t="s">
        <v>24</v>
      </c>
      <c r="AG161" s="55" t="s">
        <v>26</v>
      </c>
      <c r="AH161" s="55" t="s">
        <v>26</v>
      </c>
      <c r="AI161" s="56" t="s">
        <v>26</v>
      </c>
      <c r="AJ161" s="54" t="s">
        <v>26</v>
      </c>
      <c r="AK161" s="55" t="s">
        <v>26</v>
      </c>
      <c r="AL161" s="55" t="s">
        <v>26</v>
      </c>
      <c r="AM161" s="56" t="s">
        <v>26</v>
      </c>
      <c r="AN161" s="5" t="s">
        <v>25</v>
      </c>
      <c r="AO161" s="6" t="s">
        <v>25</v>
      </c>
      <c r="AP161" s="6" t="s">
        <v>25</v>
      </c>
      <c r="AQ161" s="56" t="s">
        <v>26</v>
      </c>
      <c r="AR161" s="55" t="s">
        <v>26</v>
      </c>
      <c r="AS161" s="55" t="s">
        <v>26</v>
      </c>
      <c r="AT161" s="55" t="s">
        <v>26</v>
      </c>
      <c r="AU161" s="56" t="s">
        <v>26</v>
      </c>
      <c r="AV161" s="54" t="s">
        <v>26</v>
      </c>
      <c r="AW161" s="55" t="s">
        <v>26</v>
      </c>
      <c r="AX161" s="55" t="s">
        <v>26</v>
      </c>
      <c r="AY161" s="56" t="s">
        <v>26</v>
      </c>
      <c r="AZ161" s="54" t="s">
        <v>26</v>
      </c>
      <c r="BA161" s="55" t="s">
        <v>26</v>
      </c>
      <c r="BB161" s="55" t="s">
        <v>26</v>
      </c>
      <c r="BC161" s="56" t="s">
        <v>26</v>
      </c>
      <c r="BD161" s="172" t="s">
        <v>24</v>
      </c>
      <c r="BE161" s="10" t="s">
        <v>28</v>
      </c>
      <c r="BF161" s="10" t="s">
        <v>28</v>
      </c>
      <c r="BG161" s="22" t="s">
        <v>126</v>
      </c>
      <c r="BH161" s="12"/>
      <c r="BI161" s="8"/>
      <c r="BJ161" s="8"/>
      <c r="BK161" s="7"/>
      <c r="BL161" s="12"/>
      <c r="BM161" s="8"/>
      <c r="BN161" s="8"/>
      <c r="BO161" s="7"/>
      <c r="BP161" s="12"/>
      <c r="BQ161" s="8"/>
      <c r="BR161" s="8"/>
      <c r="BS161" s="7"/>
      <c r="BT161" s="12"/>
      <c r="BU161" s="8"/>
      <c r="BV161" s="8"/>
      <c r="BW161" s="7"/>
      <c r="BX161" s="12"/>
      <c r="BY161" s="8"/>
      <c r="BZ161" s="8"/>
      <c r="CA161" s="7"/>
      <c r="CB161" s="12"/>
      <c r="CC161" s="8"/>
      <c r="CD161" s="8"/>
      <c r="CE161" s="7"/>
      <c r="CF161" s="119"/>
      <c r="CG161" s="120"/>
      <c r="CH161" s="120"/>
      <c r="CI161" s="134"/>
      <c r="CJ161" s="119"/>
      <c r="CK161" s="120"/>
      <c r="CL161" s="120"/>
      <c r="CM161" s="134"/>
    </row>
    <row r="162" spans="2:91" x14ac:dyDescent="0.35">
      <c r="B162" s="95" t="str">
        <f t="shared" si="27"/>
        <v>36526,46875 36526,8638888889</v>
      </c>
      <c r="C162" s="342">
        <f t="shared" si="28"/>
        <v>36526.46875</v>
      </c>
      <c r="D162" s="328">
        <f t="shared" si="29"/>
        <v>36526.863888888889</v>
      </c>
      <c r="E162" s="190">
        <v>36526.46875</v>
      </c>
      <c r="F162" s="191">
        <v>36526.863888888889</v>
      </c>
      <c r="G162" s="154">
        <v>5.2083333333333336E-2</v>
      </c>
      <c r="H162" s="491" t="s">
        <v>35</v>
      </c>
      <c r="I162" s="492"/>
      <c r="J162" s="492"/>
      <c r="K162" s="7"/>
      <c r="L162" s="12"/>
      <c r="M162" s="8"/>
      <c r="N162" s="8"/>
      <c r="O162" s="7"/>
      <c r="P162" s="12"/>
      <c r="Q162" s="8"/>
      <c r="R162" s="8"/>
      <c r="S162" s="7"/>
      <c r="T162" s="11" t="s">
        <v>125</v>
      </c>
      <c r="U162" s="59" t="s">
        <v>26</v>
      </c>
      <c r="V162" s="55" t="s">
        <v>26</v>
      </c>
      <c r="W162" s="56" t="s">
        <v>26</v>
      </c>
      <c r="X162" s="55" t="s">
        <v>26</v>
      </c>
      <c r="Y162" s="55" t="s">
        <v>26</v>
      </c>
      <c r="Z162" s="55" t="s">
        <v>26</v>
      </c>
      <c r="AA162" s="56" t="s">
        <v>26</v>
      </c>
      <c r="AB162" s="55" t="s">
        <v>26</v>
      </c>
      <c r="AC162" s="55" t="s">
        <v>26</v>
      </c>
      <c r="AD162" s="55" t="s">
        <v>26</v>
      </c>
      <c r="AE162" s="56" t="s">
        <v>26</v>
      </c>
      <c r="AF162" s="24" t="s">
        <v>24</v>
      </c>
      <c r="AG162" s="55" t="s">
        <v>26</v>
      </c>
      <c r="AH162" s="55" t="s">
        <v>26</v>
      </c>
      <c r="AI162" s="56" t="s">
        <v>26</v>
      </c>
      <c r="AJ162" s="54" t="s">
        <v>26</v>
      </c>
      <c r="AK162" s="55" t="s">
        <v>26</v>
      </c>
      <c r="AL162" s="55" t="s">
        <v>26</v>
      </c>
      <c r="AM162" s="56" t="s">
        <v>26</v>
      </c>
      <c r="AN162" s="5" t="s">
        <v>25</v>
      </c>
      <c r="AO162" s="6" t="s">
        <v>25</v>
      </c>
      <c r="AP162" s="6" t="s">
        <v>25</v>
      </c>
      <c r="AQ162" s="56" t="s">
        <v>26</v>
      </c>
      <c r="AR162" s="55" t="s">
        <v>26</v>
      </c>
      <c r="AS162" s="55" t="s">
        <v>26</v>
      </c>
      <c r="AT162" s="55" t="s">
        <v>26</v>
      </c>
      <c r="AU162" s="56" t="s">
        <v>26</v>
      </c>
      <c r="AV162" s="54" t="s">
        <v>26</v>
      </c>
      <c r="AW162" s="55" t="s">
        <v>26</v>
      </c>
      <c r="AX162" s="55" t="s">
        <v>26</v>
      </c>
      <c r="AY162" s="56" t="s">
        <v>26</v>
      </c>
      <c r="AZ162" s="54" t="s">
        <v>26</v>
      </c>
      <c r="BA162" s="55" t="s">
        <v>26</v>
      </c>
      <c r="BB162" s="55" t="s">
        <v>26</v>
      </c>
      <c r="BC162" s="56" t="s">
        <v>26</v>
      </c>
      <c r="BD162" s="172" t="s">
        <v>24</v>
      </c>
      <c r="BE162" s="10" t="s">
        <v>28</v>
      </c>
      <c r="BF162" s="10" t="s">
        <v>28</v>
      </c>
      <c r="BG162" s="22" t="s">
        <v>126</v>
      </c>
      <c r="BH162" s="12"/>
      <c r="BI162" s="8"/>
      <c r="BJ162" s="8"/>
      <c r="BK162" s="7"/>
      <c r="BL162" s="12"/>
      <c r="BM162" s="8"/>
      <c r="BN162" s="8"/>
      <c r="BO162" s="7"/>
      <c r="BP162" s="12"/>
      <c r="BQ162" s="8"/>
      <c r="BR162" s="8"/>
      <c r="BS162" s="7"/>
      <c r="BT162" s="12"/>
      <c r="BU162" s="8"/>
      <c r="BV162" s="8"/>
      <c r="BW162" s="7"/>
      <c r="BX162" s="12"/>
      <c r="BY162" s="8"/>
      <c r="BZ162" s="8"/>
      <c r="CA162" s="7"/>
      <c r="CB162" s="12"/>
      <c r="CC162" s="8"/>
      <c r="CD162" s="8"/>
      <c r="CE162" s="7"/>
      <c r="CF162" s="119"/>
      <c r="CG162" s="120"/>
      <c r="CH162" s="120"/>
      <c r="CI162" s="134"/>
      <c r="CJ162" s="119"/>
      <c r="CK162" s="120"/>
      <c r="CL162" s="120"/>
      <c r="CM162" s="134"/>
    </row>
    <row r="163" spans="2:91" x14ac:dyDescent="0.35">
      <c r="B163" s="95" t="str">
        <f t="shared" si="27"/>
        <v>36526,4583333333 36526,8638888889</v>
      </c>
      <c r="C163" s="342">
        <f t="shared" si="28"/>
        <v>36526.458333333336</v>
      </c>
      <c r="D163" s="328">
        <f t="shared" si="29"/>
        <v>36526.863888888889</v>
      </c>
      <c r="E163" s="190">
        <v>36526.458333333336</v>
      </c>
      <c r="F163" s="191">
        <v>36526.863888888889</v>
      </c>
      <c r="G163" s="154">
        <v>5.2083333333333336E-2</v>
      </c>
      <c r="H163" s="491" t="s">
        <v>52</v>
      </c>
      <c r="I163" s="492"/>
      <c r="J163" s="492"/>
      <c r="K163" s="7"/>
      <c r="L163" s="12"/>
      <c r="M163" s="8"/>
      <c r="N163" s="8"/>
      <c r="O163" s="7"/>
      <c r="P163" s="12"/>
      <c r="Q163" s="8"/>
      <c r="R163" s="8"/>
      <c r="S163" s="37" t="s">
        <v>125</v>
      </c>
      <c r="T163" s="59" t="s">
        <v>26</v>
      </c>
      <c r="U163" s="55" t="s">
        <v>26</v>
      </c>
      <c r="V163" s="55" t="s">
        <v>26</v>
      </c>
      <c r="W163" s="56" t="s">
        <v>26</v>
      </c>
      <c r="X163" s="55" t="s">
        <v>26</v>
      </c>
      <c r="Y163" s="55" t="s">
        <v>26</v>
      </c>
      <c r="Z163" s="55" t="s">
        <v>26</v>
      </c>
      <c r="AA163" s="56" t="s">
        <v>26</v>
      </c>
      <c r="AB163" s="55" t="s">
        <v>26</v>
      </c>
      <c r="AC163" s="55" t="s">
        <v>26</v>
      </c>
      <c r="AD163" s="55" t="s">
        <v>26</v>
      </c>
      <c r="AE163" s="56" t="s">
        <v>26</v>
      </c>
      <c r="AF163" s="24" t="s">
        <v>24</v>
      </c>
      <c r="AG163" s="55" t="s">
        <v>26</v>
      </c>
      <c r="AH163" s="55" t="s">
        <v>26</v>
      </c>
      <c r="AI163" s="56" t="s">
        <v>26</v>
      </c>
      <c r="AJ163" s="54" t="s">
        <v>26</v>
      </c>
      <c r="AK163" s="55" t="s">
        <v>26</v>
      </c>
      <c r="AL163" s="55" t="s">
        <v>26</v>
      </c>
      <c r="AM163" s="56" t="s">
        <v>26</v>
      </c>
      <c r="AN163" s="5" t="s">
        <v>25</v>
      </c>
      <c r="AO163" s="6" t="s">
        <v>25</v>
      </c>
      <c r="AP163" s="6" t="s">
        <v>25</v>
      </c>
      <c r="AQ163" s="56" t="s">
        <v>26</v>
      </c>
      <c r="AR163" s="55" t="s">
        <v>26</v>
      </c>
      <c r="AS163" s="55" t="s">
        <v>26</v>
      </c>
      <c r="AT163" s="55" t="s">
        <v>26</v>
      </c>
      <c r="AU163" s="56" t="s">
        <v>26</v>
      </c>
      <c r="AV163" s="54" t="s">
        <v>26</v>
      </c>
      <c r="AW163" s="55" t="s">
        <v>26</v>
      </c>
      <c r="AX163" s="55" t="s">
        <v>26</v>
      </c>
      <c r="AY163" s="56" t="s">
        <v>26</v>
      </c>
      <c r="AZ163" s="54" t="s">
        <v>26</v>
      </c>
      <c r="BA163" s="55" t="s">
        <v>26</v>
      </c>
      <c r="BB163" s="55" t="s">
        <v>26</v>
      </c>
      <c r="BC163" s="56" t="s">
        <v>26</v>
      </c>
      <c r="BD163" s="172" t="s">
        <v>24</v>
      </c>
      <c r="BE163" s="10" t="s">
        <v>28</v>
      </c>
      <c r="BF163" s="10" t="s">
        <v>28</v>
      </c>
      <c r="BG163" s="22" t="s">
        <v>126</v>
      </c>
      <c r="BH163" s="12"/>
      <c r="BI163" s="8"/>
      <c r="BJ163" s="8"/>
      <c r="BK163" s="7"/>
      <c r="BL163" s="12"/>
      <c r="BM163" s="8"/>
      <c r="BN163" s="8"/>
      <c r="BO163" s="7"/>
      <c r="BP163" s="12"/>
      <c r="BQ163" s="8"/>
      <c r="BR163" s="8"/>
      <c r="BS163" s="7"/>
      <c r="BT163" s="12"/>
      <c r="BU163" s="8"/>
      <c r="BV163" s="8"/>
      <c r="BW163" s="7"/>
      <c r="BX163" s="12"/>
      <c r="BY163" s="8"/>
      <c r="BZ163" s="8"/>
      <c r="CA163" s="7"/>
      <c r="CB163" s="12"/>
      <c r="CC163" s="8"/>
      <c r="CD163" s="8"/>
      <c r="CE163" s="7"/>
      <c r="CF163" s="119"/>
      <c r="CG163" s="120"/>
      <c r="CH163" s="120"/>
      <c r="CI163" s="134"/>
      <c r="CJ163" s="119"/>
      <c r="CK163" s="120"/>
      <c r="CL163" s="120"/>
      <c r="CM163" s="134"/>
    </row>
    <row r="164" spans="2:91" ht="15" thickBot="1" x14ac:dyDescent="0.4">
      <c r="B164" s="95" t="str">
        <f t="shared" si="27"/>
        <v>36526,4479166667 36526,8638888889</v>
      </c>
      <c r="C164" s="342">
        <f t="shared" si="28"/>
        <v>36526.447916666664</v>
      </c>
      <c r="D164" s="328">
        <f t="shared" si="29"/>
        <v>36526.863888888889</v>
      </c>
      <c r="E164" s="190">
        <v>36526.447916666664</v>
      </c>
      <c r="F164" s="191">
        <v>36526.863888888889</v>
      </c>
      <c r="G164" s="154">
        <v>5.2083333333333336E-2</v>
      </c>
      <c r="H164" s="491" t="s">
        <v>5</v>
      </c>
      <c r="I164" s="492"/>
      <c r="J164" s="492"/>
      <c r="K164" s="7"/>
      <c r="L164" s="12"/>
      <c r="M164" s="8"/>
      <c r="N164" s="8"/>
      <c r="O164" s="7"/>
      <c r="P164" s="12"/>
      <c r="Q164" s="8"/>
      <c r="R164" s="11" t="s">
        <v>125</v>
      </c>
      <c r="S164" s="106" t="s">
        <v>26</v>
      </c>
      <c r="T164" s="145" t="s">
        <v>26</v>
      </c>
      <c r="U164" s="55" t="s">
        <v>26</v>
      </c>
      <c r="V164" s="55" t="s">
        <v>26</v>
      </c>
      <c r="W164" s="56" t="s">
        <v>26</v>
      </c>
      <c r="X164" s="55" t="s">
        <v>26</v>
      </c>
      <c r="Y164" s="55" t="s">
        <v>26</v>
      </c>
      <c r="Z164" s="55" t="s">
        <v>26</v>
      </c>
      <c r="AA164" s="56" t="s">
        <v>26</v>
      </c>
      <c r="AB164" s="55" t="s">
        <v>26</v>
      </c>
      <c r="AC164" s="55" t="s">
        <v>26</v>
      </c>
      <c r="AD164" s="55" t="s">
        <v>26</v>
      </c>
      <c r="AE164" s="56" t="s">
        <v>26</v>
      </c>
      <c r="AF164" s="24" t="s">
        <v>24</v>
      </c>
      <c r="AG164" s="55" t="s">
        <v>26</v>
      </c>
      <c r="AH164" s="55" t="s">
        <v>26</v>
      </c>
      <c r="AI164" s="56" t="s">
        <v>26</v>
      </c>
      <c r="AJ164" s="54" t="s">
        <v>26</v>
      </c>
      <c r="AK164" s="55" t="s">
        <v>26</v>
      </c>
      <c r="AL164" s="55" t="s">
        <v>26</v>
      </c>
      <c r="AM164" s="56" t="s">
        <v>26</v>
      </c>
      <c r="AN164" s="5" t="s">
        <v>25</v>
      </c>
      <c r="AO164" s="6" t="s">
        <v>25</v>
      </c>
      <c r="AP164" s="6" t="s">
        <v>25</v>
      </c>
      <c r="AQ164" s="56" t="s">
        <v>26</v>
      </c>
      <c r="AR164" s="55" t="s">
        <v>26</v>
      </c>
      <c r="AS164" s="55" t="s">
        <v>26</v>
      </c>
      <c r="AT164" s="55" t="s">
        <v>26</v>
      </c>
      <c r="AU164" s="56" t="s">
        <v>26</v>
      </c>
      <c r="AV164" s="54" t="s">
        <v>26</v>
      </c>
      <c r="AW164" s="55" t="s">
        <v>26</v>
      </c>
      <c r="AX164" s="55" t="s">
        <v>26</v>
      </c>
      <c r="AY164" s="56" t="s">
        <v>26</v>
      </c>
      <c r="AZ164" s="54" t="s">
        <v>26</v>
      </c>
      <c r="BA164" s="55" t="s">
        <v>26</v>
      </c>
      <c r="BB164" s="55" t="s">
        <v>26</v>
      </c>
      <c r="BC164" s="56" t="s">
        <v>26</v>
      </c>
      <c r="BD164" s="172" t="s">
        <v>24</v>
      </c>
      <c r="BE164" s="10" t="s">
        <v>28</v>
      </c>
      <c r="BF164" s="10" t="s">
        <v>28</v>
      </c>
      <c r="BG164" s="22" t="s">
        <v>126</v>
      </c>
      <c r="BH164" s="12"/>
      <c r="BI164" s="8"/>
      <c r="BJ164" s="8"/>
      <c r="BK164" s="7"/>
      <c r="BL164" s="12"/>
      <c r="BM164" s="8"/>
      <c r="BN164" s="8"/>
      <c r="BO164" s="7"/>
      <c r="BP164" s="12"/>
      <c r="BQ164" s="8"/>
      <c r="BR164" s="8"/>
      <c r="BS164" s="7"/>
      <c r="BT164" s="12"/>
      <c r="BU164" s="8"/>
      <c r="BV164" s="8"/>
      <c r="BW164" s="7"/>
      <c r="BX164" s="12"/>
      <c r="BY164" s="8"/>
      <c r="BZ164" s="8"/>
      <c r="CA164" s="7"/>
      <c r="CB164" s="12"/>
      <c r="CC164" s="8"/>
      <c r="CD164" s="8"/>
      <c r="CE164" s="7"/>
      <c r="CF164" s="119"/>
      <c r="CG164" s="120"/>
      <c r="CH164" s="120"/>
      <c r="CI164" s="134"/>
      <c r="CJ164" s="119"/>
      <c r="CK164" s="120"/>
      <c r="CL164" s="120"/>
      <c r="CM164" s="134"/>
    </row>
    <row r="165" spans="2:91" ht="15" customHeight="1" thickBot="1" x14ac:dyDescent="0.4">
      <c r="B165" s="95" t="str">
        <f t="shared" si="27"/>
        <v>0 0</v>
      </c>
      <c r="C165" s="342">
        <f t="shared" si="28"/>
        <v>0</v>
      </c>
      <c r="D165" s="328">
        <f t="shared" si="29"/>
        <v>0</v>
      </c>
      <c r="E165" s="185"/>
      <c r="F165" s="186"/>
      <c r="G165" s="73"/>
      <c r="H165" s="499" t="s">
        <v>3</v>
      </c>
      <c r="I165" s="500"/>
      <c r="J165" s="500"/>
      <c r="K165" s="501"/>
      <c r="L165" s="499" t="s">
        <v>4</v>
      </c>
      <c r="M165" s="500"/>
      <c r="N165" s="500"/>
      <c r="O165" s="501"/>
      <c r="P165" s="499" t="s">
        <v>5</v>
      </c>
      <c r="Q165" s="500"/>
      <c r="R165" s="500"/>
      <c r="S165" s="501"/>
      <c r="T165" s="499" t="s">
        <v>6</v>
      </c>
      <c r="U165" s="500"/>
      <c r="V165" s="500"/>
      <c r="W165" s="501"/>
      <c r="X165" s="499" t="s">
        <v>7</v>
      </c>
      <c r="Y165" s="500"/>
      <c r="Z165" s="500"/>
      <c r="AA165" s="501"/>
      <c r="AB165" s="499" t="s">
        <v>8</v>
      </c>
      <c r="AC165" s="500"/>
      <c r="AD165" s="500"/>
      <c r="AE165" s="501"/>
      <c r="AF165" s="499" t="s">
        <v>9</v>
      </c>
      <c r="AG165" s="500"/>
      <c r="AH165" s="500"/>
      <c r="AI165" s="501"/>
      <c r="AJ165" s="499" t="s">
        <v>10</v>
      </c>
      <c r="AK165" s="500"/>
      <c r="AL165" s="500"/>
      <c r="AM165" s="501"/>
      <c r="AN165" s="499" t="s">
        <v>11</v>
      </c>
      <c r="AO165" s="500"/>
      <c r="AP165" s="500"/>
      <c r="AQ165" s="501"/>
      <c r="AR165" s="499" t="s">
        <v>12</v>
      </c>
      <c r="AS165" s="500"/>
      <c r="AT165" s="500"/>
      <c r="AU165" s="501"/>
      <c r="AV165" s="499" t="s">
        <v>13</v>
      </c>
      <c r="AW165" s="500"/>
      <c r="AX165" s="500"/>
      <c r="AY165" s="501"/>
      <c r="AZ165" s="499" t="s">
        <v>14</v>
      </c>
      <c r="BA165" s="500"/>
      <c r="BB165" s="500"/>
      <c r="BC165" s="501"/>
      <c r="BD165" s="499" t="s">
        <v>15</v>
      </c>
      <c r="BE165" s="500"/>
      <c r="BF165" s="500"/>
      <c r="BG165" s="501"/>
      <c r="BH165" s="499" t="s">
        <v>16</v>
      </c>
      <c r="BI165" s="500"/>
      <c r="BJ165" s="500"/>
      <c r="BK165" s="501"/>
      <c r="BL165" s="499" t="s">
        <v>17</v>
      </c>
      <c r="BM165" s="500"/>
      <c r="BN165" s="500"/>
      <c r="BO165" s="501"/>
      <c r="BP165" s="499" t="s">
        <v>18</v>
      </c>
      <c r="BQ165" s="500"/>
      <c r="BR165" s="500"/>
      <c r="BS165" s="501"/>
      <c r="BT165" s="499" t="s">
        <v>19</v>
      </c>
      <c r="BU165" s="500"/>
      <c r="BV165" s="500"/>
      <c r="BW165" s="501"/>
      <c r="BX165" s="499" t="s">
        <v>20</v>
      </c>
      <c r="BY165" s="500"/>
      <c r="BZ165" s="500"/>
      <c r="CA165" s="501"/>
      <c r="CB165" s="499" t="s">
        <v>21</v>
      </c>
      <c r="CC165" s="500"/>
      <c r="CD165" s="500"/>
      <c r="CE165" s="501"/>
      <c r="CF165" s="485" t="s">
        <v>22</v>
      </c>
      <c r="CG165" s="486"/>
      <c r="CH165" s="486"/>
      <c r="CI165" s="487"/>
      <c r="CJ165" s="485" t="s">
        <v>23</v>
      </c>
      <c r="CK165" s="486"/>
      <c r="CL165" s="486"/>
      <c r="CM165" s="487"/>
    </row>
    <row r="166" spans="2:91" x14ac:dyDescent="0.35">
      <c r="B166" s="95" t="str">
        <f t="shared" si="27"/>
        <v>36526,5736111111 36526,75</v>
      </c>
      <c r="C166" s="342">
        <f t="shared" si="28"/>
        <v>36526.573611111111</v>
      </c>
      <c r="D166" s="328">
        <f t="shared" si="29"/>
        <v>36526.75</v>
      </c>
      <c r="E166" s="192">
        <v>36526.573611111111</v>
      </c>
      <c r="F166" s="193">
        <v>36526.75</v>
      </c>
      <c r="G166" s="131">
        <v>1.0416666666666666E-2</v>
      </c>
      <c r="H166" s="508" t="s">
        <v>40</v>
      </c>
      <c r="I166" s="509"/>
      <c r="J166" s="510"/>
      <c r="K166" s="7"/>
      <c r="L166" s="20"/>
      <c r="M166" s="18"/>
      <c r="N166" s="18"/>
      <c r="O166" s="19"/>
      <c r="P166" s="20"/>
      <c r="Q166" s="18"/>
      <c r="R166" s="18"/>
      <c r="S166" s="19"/>
      <c r="T166" s="20"/>
      <c r="U166" s="18"/>
      <c r="V166" s="18"/>
      <c r="W166" s="19"/>
      <c r="X166" s="20"/>
      <c r="Y166" s="18"/>
      <c r="Z166" s="18"/>
      <c r="AA166" s="19"/>
      <c r="AB166" s="12"/>
      <c r="AC166" s="8"/>
      <c r="AD166" s="11" t="s">
        <v>125</v>
      </c>
      <c r="AE166" s="61" t="s">
        <v>26</v>
      </c>
      <c r="AF166" s="54" t="s">
        <v>26</v>
      </c>
      <c r="AG166" s="55" t="s">
        <v>26</v>
      </c>
      <c r="AH166" s="55" t="s">
        <v>26</v>
      </c>
      <c r="AI166" s="56" t="s">
        <v>26</v>
      </c>
      <c r="AJ166" s="54" t="s">
        <v>26</v>
      </c>
      <c r="AK166" s="55" t="s">
        <v>26</v>
      </c>
      <c r="AL166" s="55" t="s">
        <v>26</v>
      </c>
      <c r="AM166" s="56" t="s">
        <v>26</v>
      </c>
      <c r="AN166" s="54" t="s">
        <v>26</v>
      </c>
      <c r="AO166" s="55" t="s">
        <v>26</v>
      </c>
      <c r="AP166" s="55" t="s">
        <v>26</v>
      </c>
      <c r="AQ166" s="56" t="s">
        <v>26</v>
      </c>
      <c r="AR166" s="118" t="s">
        <v>24</v>
      </c>
      <c r="AS166" s="55" t="s">
        <v>26</v>
      </c>
      <c r="AT166" s="10" t="s">
        <v>28</v>
      </c>
      <c r="AU166" s="28" t="s">
        <v>28</v>
      </c>
      <c r="AV166" s="11" t="s">
        <v>126</v>
      </c>
      <c r="AW166" s="18"/>
      <c r="AX166" s="18"/>
      <c r="AY166" s="19"/>
      <c r="AZ166" s="12"/>
      <c r="BA166" s="8"/>
      <c r="BB166" s="8"/>
      <c r="BC166" s="114"/>
      <c r="BD166" s="35"/>
      <c r="BE166" s="8"/>
      <c r="BF166" s="8"/>
      <c r="BG166" s="26"/>
      <c r="BH166" s="12"/>
      <c r="BI166" s="8"/>
      <c r="BJ166" s="8"/>
      <c r="BK166" s="26"/>
      <c r="BL166" s="12"/>
      <c r="BM166" s="8"/>
      <c r="BN166" s="8"/>
      <c r="BO166" s="26"/>
      <c r="BP166" s="12"/>
      <c r="BQ166" s="8"/>
      <c r="BR166" s="8"/>
      <c r="BS166" s="7"/>
      <c r="BT166" s="12"/>
      <c r="BU166" s="8"/>
      <c r="BV166" s="8"/>
      <c r="BW166" s="7"/>
      <c r="BX166" s="12"/>
      <c r="BY166" s="8"/>
      <c r="BZ166" s="8"/>
      <c r="CA166" s="7"/>
      <c r="CB166" s="12"/>
      <c r="CC166" s="8"/>
      <c r="CD166" s="8"/>
      <c r="CE166" s="7"/>
      <c r="CF166" s="112"/>
      <c r="CG166" s="113"/>
      <c r="CH166" s="113"/>
      <c r="CI166" s="114"/>
      <c r="CJ166" s="112"/>
      <c r="CK166" s="113"/>
      <c r="CL166" s="113"/>
      <c r="CM166" s="114"/>
    </row>
    <row r="167" spans="2:91" x14ac:dyDescent="0.35">
      <c r="B167" s="95" t="str">
        <f t="shared" si="27"/>
        <v>36526,5736111111 36526,7604166667</v>
      </c>
      <c r="C167" s="342">
        <f t="shared" si="28"/>
        <v>36526.573611111111</v>
      </c>
      <c r="D167" s="328">
        <f t="shared" si="29"/>
        <v>36526.760416666664</v>
      </c>
      <c r="E167" s="192">
        <v>36526.573611111111</v>
      </c>
      <c r="F167" s="194">
        <v>36526.760416666664</v>
      </c>
      <c r="G167" s="131">
        <v>1.0416666666666666E-2</v>
      </c>
      <c r="H167" s="502" t="s">
        <v>34</v>
      </c>
      <c r="I167" s="503"/>
      <c r="J167" s="504"/>
      <c r="K167" s="7"/>
      <c r="L167" s="20"/>
      <c r="M167" s="18"/>
      <c r="N167" s="18"/>
      <c r="O167" s="19"/>
      <c r="P167" s="20"/>
      <c r="Q167" s="18"/>
      <c r="R167" s="18"/>
      <c r="S167" s="19"/>
      <c r="T167" s="20"/>
      <c r="U167" s="18"/>
      <c r="V167" s="18"/>
      <c r="W167" s="19"/>
      <c r="X167" s="20"/>
      <c r="Y167" s="18"/>
      <c r="Z167" s="18"/>
      <c r="AA167" s="19"/>
      <c r="AB167" s="12"/>
      <c r="AC167" s="8"/>
      <c r="AD167" s="11" t="s">
        <v>125</v>
      </c>
      <c r="AE167" s="61" t="s">
        <v>26</v>
      </c>
      <c r="AF167" s="54" t="s">
        <v>26</v>
      </c>
      <c r="AG167" s="55" t="s">
        <v>26</v>
      </c>
      <c r="AH167" s="55" t="s">
        <v>26</v>
      </c>
      <c r="AI167" s="56" t="s">
        <v>26</v>
      </c>
      <c r="AJ167" s="54" t="s">
        <v>26</v>
      </c>
      <c r="AK167" s="55" t="s">
        <v>26</v>
      </c>
      <c r="AL167" s="55" t="s">
        <v>26</v>
      </c>
      <c r="AM167" s="56" t="s">
        <v>26</v>
      </c>
      <c r="AN167" s="54" t="s">
        <v>26</v>
      </c>
      <c r="AO167" s="55" t="s">
        <v>26</v>
      </c>
      <c r="AP167" s="55" t="s">
        <v>26</v>
      </c>
      <c r="AQ167" s="56" t="s">
        <v>26</v>
      </c>
      <c r="AR167" s="118" t="s">
        <v>24</v>
      </c>
      <c r="AS167" s="55" t="s">
        <v>26</v>
      </c>
      <c r="AT167" s="55" t="s">
        <v>26</v>
      </c>
      <c r="AU167" s="17" t="s">
        <v>28</v>
      </c>
      <c r="AV167" s="9" t="s">
        <v>28</v>
      </c>
      <c r="AW167" s="11" t="s">
        <v>126</v>
      </c>
      <c r="AX167" s="18"/>
      <c r="AY167" s="19"/>
      <c r="AZ167" s="12"/>
      <c r="BA167" s="8"/>
      <c r="BB167" s="8"/>
      <c r="BC167" s="114"/>
      <c r="BD167" s="35"/>
      <c r="BE167" s="8"/>
      <c r="BF167" s="8"/>
      <c r="BG167" s="26"/>
      <c r="BH167" s="12"/>
      <c r="BI167" s="8"/>
      <c r="BJ167" s="8"/>
      <c r="BK167" s="26"/>
      <c r="BL167" s="12"/>
      <c r="BM167" s="8"/>
      <c r="BN167" s="8"/>
      <c r="BO167" s="26"/>
      <c r="BP167" s="12"/>
      <c r="BQ167" s="8"/>
      <c r="BR167" s="8"/>
      <c r="BS167" s="7"/>
      <c r="BT167" s="12"/>
      <c r="BU167" s="8"/>
      <c r="BV167" s="8"/>
      <c r="BW167" s="7"/>
      <c r="BX167" s="12"/>
      <c r="BY167" s="8"/>
      <c r="BZ167" s="8"/>
      <c r="CA167" s="7"/>
      <c r="CB167" s="12"/>
      <c r="CC167" s="8"/>
      <c r="CD167" s="8"/>
      <c r="CE167" s="7"/>
      <c r="CF167" s="112"/>
      <c r="CG167" s="113"/>
      <c r="CH167" s="113"/>
      <c r="CI167" s="114"/>
      <c r="CJ167" s="112"/>
      <c r="CK167" s="113"/>
      <c r="CL167" s="113"/>
      <c r="CM167" s="114"/>
    </row>
    <row r="168" spans="2:91" x14ac:dyDescent="0.35">
      <c r="B168" s="95" t="str">
        <f t="shared" si="27"/>
        <v>36526,5736111111 36526,7708333333</v>
      </c>
      <c r="C168" s="342">
        <f t="shared" si="28"/>
        <v>36526.573611111111</v>
      </c>
      <c r="D168" s="328">
        <f t="shared" si="29"/>
        <v>36526.770833333336</v>
      </c>
      <c r="E168" s="192">
        <v>36526.573611111111</v>
      </c>
      <c r="F168" s="194">
        <v>36526.770833333336</v>
      </c>
      <c r="G168" s="131">
        <v>1.0416666666666666E-2</v>
      </c>
      <c r="H168" s="502" t="s">
        <v>41</v>
      </c>
      <c r="I168" s="503"/>
      <c r="J168" s="504"/>
      <c r="K168" s="7"/>
      <c r="L168" s="20"/>
      <c r="M168" s="18"/>
      <c r="N168" s="18"/>
      <c r="O168" s="19"/>
      <c r="P168" s="20"/>
      <c r="Q168" s="18"/>
      <c r="R168" s="18"/>
      <c r="S168" s="19"/>
      <c r="T168" s="20"/>
      <c r="U168" s="18"/>
      <c r="V168" s="18"/>
      <c r="W168" s="19"/>
      <c r="X168" s="20"/>
      <c r="Y168" s="18"/>
      <c r="Z168" s="18"/>
      <c r="AA168" s="19"/>
      <c r="AB168" s="12"/>
      <c r="AC168" s="8"/>
      <c r="AD168" s="11" t="s">
        <v>125</v>
      </c>
      <c r="AE168" s="61" t="s">
        <v>26</v>
      </c>
      <c r="AF168" s="54" t="s">
        <v>26</v>
      </c>
      <c r="AG168" s="55" t="s">
        <v>26</v>
      </c>
      <c r="AH168" s="55" t="s">
        <v>26</v>
      </c>
      <c r="AI168" s="56" t="s">
        <v>26</v>
      </c>
      <c r="AJ168" s="54" t="s">
        <v>26</v>
      </c>
      <c r="AK168" s="55" t="s">
        <v>26</v>
      </c>
      <c r="AL168" s="55" t="s">
        <v>26</v>
      </c>
      <c r="AM168" s="56" t="s">
        <v>26</v>
      </c>
      <c r="AN168" s="54" t="s">
        <v>26</v>
      </c>
      <c r="AO168" s="55" t="s">
        <v>26</v>
      </c>
      <c r="AP168" s="55" t="s">
        <v>26</v>
      </c>
      <c r="AQ168" s="56" t="s">
        <v>26</v>
      </c>
      <c r="AR168" s="24" t="s">
        <v>24</v>
      </c>
      <c r="AS168" s="55" t="s">
        <v>26</v>
      </c>
      <c r="AT168" s="55" t="s">
        <v>26</v>
      </c>
      <c r="AU168" s="55" t="s">
        <v>26</v>
      </c>
      <c r="AV168" s="9" t="s">
        <v>28</v>
      </c>
      <c r="AW168" s="10" t="s">
        <v>28</v>
      </c>
      <c r="AX168" s="11" t="s">
        <v>126</v>
      </c>
      <c r="AY168" s="7"/>
      <c r="AZ168" s="12"/>
      <c r="BA168" s="18"/>
      <c r="BB168" s="18"/>
      <c r="BC168" s="19"/>
      <c r="BD168" s="35"/>
      <c r="BE168" s="8"/>
      <c r="BF168" s="8"/>
      <c r="BG168" s="26"/>
      <c r="BH168" s="12"/>
      <c r="BI168" s="8"/>
      <c r="BJ168" s="8"/>
      <c r="BK168" s="26"/>
      <c r="BL168" s="12"/>
      <c r="BM168" s="8"/>
      <c r="BN168" s="8"/>
      <c r="BO168" s="26"/>
      <c r="BP168" s="12"/>
      <c r="BQ168" s="8"/>
      <c r="BR168" s="8"/>
      <c r="BS168" s="7"/>
      <c r="BT168" s="12"/>
      <c r="BU168" s="8"/>
      <c r="BV168" s="8"/>
      <c r="BW168" s="7"/>
      <c r="BX168" s="12"/>
      <c r="BY168" s="8"/>
      <c r="BZ168" s="8"/>
      <c r="CA168" s="7"/>
      <c r="CB168" s="12"/>
      <c r="CC168" s="8"/>
      <c r="CD168" s="8"/>
      <c r="CE168" s="7"/>
      <c r="CF168" s="112"/>
      <c r="CG168" s="113"/>
      <c r="CH168" s="113"/>
      <c r="CI168" s="114"/>
      <c r="CJ168" s="112"/>
      <c r="CK168" s="113"/>
      <c r="CL168" s="113"/>
      <c r="CM168" s="114"/>
    </row>
    <row r="169" spans="2:91" x14ac:dyDescent="0.35">
      <c r="B169" s="95" t="str">
        <f t="shared" si="27"/>
        <v>36526,5736111111 36526,78125</v>
      </c>
      <c r="C169" s="342">
        <f t="shared" si="28"/>
        <v>36526.573611111111</v>
      </c>
      <c r="D169" s="328">
        <f t="shared" si="29"/>
        <v>36526.78125</v>
      </c>
      <c r="E169" s="192">
        <v>36526.573611111111</v>
      </c>
      <c r="F169" s="194">
        <v>36526.78125</v>
      </c>
      <c r="G169" s="131">
        <v>1.0416666666666666E-2</v>
      </c>
      <c r="H169" s="502" t="s">
        <v>38</v>
      </c>
      <c r="I169" s="503"/>
      <c r="J169" s="504"/>
      <c r="K169" s="7"/>
      <c r="L169" s="20"/>
      <c r="M169" s="18"/>
      <c r="N169" s="18"/>
      <c r="O169" s="19"/>
      <c r="P169" s="20"/>
      <c r="Q169" s="18"/>
      <c r="R169" s="18"/>
      <c r="S169" s="19"/>
      <c r="T169" s="20"/>
      <c r="U169" s="18"/>
      <c r="V169" s="18"/>
      <c r="W169" s="19"/>
      <c r="X169" s="20"/>
      <c r="Y169" s="18"/>
      <c r="Z169" s="18"/>
      <c r="AA169" s="19"/>
      <c r="AB169" s="12"/>
      <c r="AC169" s="8"/>
      <c r="AD169" s="11" t="s">
        <v>125</v>
      </c>
      <c r="AE169" s="61" t="s">
        <v>26</v>
      </c>
      <c r="AF169" s="54" t="s">
        <v>26</v>
      </c>
      <c r="AG169" s="55" t="s">
        <v>26</v>
      </c>
      <c r="AH169" s="55" t="s">
        <v>26</v>
      </c>
      <c r="AI169" s="56" t="s">
        <v>26</v>
      </c>
      <c r="AJ169" s="54" t="s">
        <v>26</v>
      </c>
      <c r="AK169" s="55" t="s">
        <v>26</v>
      </c>
      <c r="AL169" s="55" t="s">
        <v>26</v>
      </c>
      <c r="AM169" s="56" t="s">
        <v>26</v>
      </c>
      <c r="AN169" s="54" t="s">
        <v>26</v>
      </c>
      <c r="AO169" s="55" t="s">
        <v>26</v>
      </c>
      <c r="AP169" s="55" t="s">
        <v>26</v>
      </c>
      <c r="AQ169" s="56" t="s">
        <v>26</v>
      </c>
      <c r="AR169" s="24" t="s">
        <v>24</v>
      </c>
      <c r="AS169" s="55" t="s">
        <v>26</v>
      </c>
      <c r="AT169" s="55" t="s">
        <v>26</v>
      </c>
      <c r="AU169" s="55" t="s">
        <v>26</v>
      </c>
      <c r="AV169" s="54" t="s">
        <v>26</v>
      </c>
      <c r="AW169" s="10" t="s">
        <v>28</v>
      </c>
      <c r="AX169" s="10" t="s">
        <v>28</v>
      </c>
      <c r="AY169" s="22" t="s">
        <v>126</v>
      </c>
      <c r="AZ169" s="12"/>
      <c r="BA169" s="18"/>
      <c r="BB169" s="18"/>
      <c r="BC169" s="19"/>
      <c r="BD169" s="35"/>
      <c r="BE169" s="8"/>
      <c r="BF169" s="8"/>
      <c r="BG169" s="26"/>
      <c r="BH169" s="12"/>
      <c r="BI169" s="8"/>
      <c r="BJ169" s="8"/>
      <c r="BK169" s="26"/>
      <c r="BL169" s="12"/>
      <c r="BM169" s="8"/>
      <c r="BN169" s="8"/>
      <c r="BO169" s="26"/>
      <c r="BP169" s="12"/>
      <c r="BQ169" s="8"/>
      <c r="BR169" s="8"/>
      <c r="BS169" s="7"/>
      <c r="BT169" s="12"/>
      <c r="BU169" s="8"/>
      <c r="BV169" s="8"/>
      <c r="BW169" s="7"/>
      <c r="BX169" s="12"/>
      <c r="BY169" s="8"/>
      <c r="BZ169" s="8"/>
      <c r="CA169" s="7"/>
      <c r="CB169" s="12"/>
      <c r="CC169" s="8"/>
      <c r="CD169" s="8"/>
      <c r="CE169" s="7"/>
      <c r="CF169" s="112"/>
      <c r="CG169" s="113"/>
      <c r="CH169" s="113"/>
      <c r="CI169" s="114"/>
      <c r="CJ169" s="112"/>
      <c r="CK169" s="113"/>
      <c r="CL169" s="113"/>
      <c r="CM169" s="114"/>
    </row>
    <row r="170" spans="2:91" x14ac:dyDescent="0.35">
      <c r="B170" s="95" t="str">
        <f t="shared" si="27"/>
        <v>36526,5736111111 36526,7916666667</v>
      </c>
      <c r="C170" s="342">
        <f t="shared" si="28"/>
        <v>36526.573611111111</v>
      </c>
      <c r="D170" s="328">
        <f t="shared" si="29"/>
        <v>36526.791666666664</v>
      </c>
      <c r="E170" s="192">
        <v>36526.573611111111</v>
      </c>
      <c r="F170" s="194">
        <v>36526.791666666664</v>
      </c>
      <c r="G170" s="131">
        <v>1.0416666666666666E-2</v>
      </c>
      <c r="H170" s="502" t="s">
        <v>42</v>
      </c>
      <c r="I170" s="503"/>
      <c r="J170" s="504"/>
      <c r="K170" s="7"/>
      <c r="L170" s="20"/>
      <c r="M170" s="18"/>
      <c r="N170" s="18"/>
      <c r="O170" s="19"/>
      <c r="P170" s="20"/>
      <c r="Q170" s="18"/>
      <c r="R170" s="18"/>
      <c r="S170" s="19"/>
      <c r="T170" s="20"/>
      <c r="U170" s="18"/>
      <c r="V170" s="18"/>
      <c r="W170" s="19"/>
      <c r="X170" s="20"/>
      <c r="Y170" s="18"/>
      <c r="Z170" s="18"/>
      <c r="AA170" s="19"/>
      <c r="AB170" s="12"/>
      <c r="AC170" s="8"/>
      <c r="AD170" s="11" t="s">
        <v>125</v>
      </c>
      <c r="AE170" s="61" t="s">
        <v>26</v>
      </c>
      <c r="AF170" s="54" t="s">
        <v>26</v>
      </c>
      <c r="AG170" s="55" t="s">
        <v>26</v>
      </c>
      <c r="AH170" s="55" t="s">
        <v>26</v>
      </c>
      <c r="AI170" s="56" t="s">
        <v>26</v>
      </c>
      <c r="AJ170" s="54" t="s">
        <v>26</v>
      </c>
      <c r="AK170" s="55" t="s">
        <v>26</v>
      </c>
      <c r="AL170" s="55" t="s">
        <v>26</v>
      </c>
      <c r="AM170" s="56" t="s">
        <v>26</v>
      </c>
      <c r="AN170" s="54" t="s">
        <v>26</v>
      </c>
      <c r="AO170" s="55" t="s">
        <v>26</v>
      </c>
      <c r="AP170" s="55" t="s">
        <v>26</v>
      </c>
      <c r="AQ170" s="56" t="s">
        <v>26</v>
      </c>
      <c r="AR170" s="24" t="s">
        <v>24</v>
      </c>
      <c r="AS170" s="55" t="s">
        <v>26</v>
      </c>
      <c r="AT170" s="55" t="s">
        <v>26</v>
      </c>
      <c r="AU170" s="55" t="s">
        <v>26</v>
      </c>
      <c r="AV170" s="54" t="s">
        <v>26</v>
      </c>
      <c r="AW170" s="55" t="s">
        <v>26</v>
      </c>
      <c r="AX170" s="10" t="s">
        <v>28</v>
      </c>
      <c r="AY170" s="28" t="s">
        <v>28</v>
      </c>
      <c r="AZ170" s="11" t="s">
        <v>126</v>
      </c>
      <c r="BA170" s="18"/>
      <c r="BB170" s="18"/>
      <c r="BC170" s="19"/>
      <c r="BD170" s="35"/>
      <c r="BE170" s="8"/>
      <c r="BF170" s="8"/>
      <c r="BG170" s="26"/>
      <c r="BH170" s="12"/>
      <c r="BI170" s="8"/>
      <c r="BJ170" s="8"/>
      <c r="BK170" s="26"/>
      <c r="BL170" s="12"/>
      <c r="BM170" s="8"/>
      <c r="BN170" s="8"/>
      <c r="BO170" s="26"/>
      <c r="BP170" s="12"/>
      <c r="BQ170" s="8"/>
      <c r="BR170" s="8"/>
      <c r="BS170" s="7"/>
      <c r="BT170" s="12"/>
      <c r="BU170" s="8"/>
      <c r="BV170" s="8"/>
      <c r="BW170" s="7"/>
      <c r="BX170" s="12"/>
      <c r="BY170" s="8"/>
      <c r="BZ170" s="8"/>
      <c r="CA170" s="7"/>
      <c r="CB170" s="12"/>
      <c r="CC170" s="8"/>
      <c r="CD170" s="8"/>
      <c r="CE170" s="7"/>
      <c r="CF170" s="112"/>
      <c r="CG170" s="113"/>
      <c r="CH170" s="113"/>
      <c r="CI170" s="114"/>
      <c r="CJ170" s="112"/>
      <c r="CK170" s="113"/>
      <c r="CL170" s="113"/>
      <c r="CM170" s="114"/>
    </row>
    <row r="171" spans="2:91" x14ac:dyDescent="0.35">
      <c r="B171" s="95" t="str">
        <f t="shared" si="27"/>
        <v>36526,5736111111 36526,8020833333</v>
      </c>
      <c r="C171" s="342">
        <f t="shared" si="28"/>
        <v>36526.573611111111</v>
      </c>
      <c r="D171" s="328">
        <f t="shared" si="29"/>
        <v>36526.802083333336</v>
      </c>
      <c r="E171" s="192">
        <v>36526.573611111111</v>
      </c>
      <c r="F171" s="194">
        <v>36526.802083333336</v>
      </c>
      <c r="G171" s="131">
        <v>1.0416666666666666E-2</v>
      </c>
      <c r="H171" s="502" t="s">
        <v>43</v>
      </c>
      <c r="I171" s="503"/>
      <c r="J171" s="504"/>
      <c r="K171" s="7"/>
      <c r="L171" s="20"/>
      <c r="M171" s="18"/>
      <c r="N171" s="18"/>
      <c r="O171" s="19"/>
      <c r="P171" s="20"/>
      <c r="Q171" s="18"/>
      <c r="R171" s="18"/>
      <c r="S171" s="19"/>
      <c r="T171" s="20"/>
      <c r="U171" s="18"/>
      <c r="V171" s="18"/>
      <c r="W171" s="19"/>
      <c r="X171" s="20"/>
      <c r="Y171" s="18"/>
      <c r="Z171" s="18"/>
      <c r="AA171" s="19"/>
      <c r="AB171" s="12"/>
      <c r="AC171" s="8"/>
      <c r="AD171" s="11" t="s">
        <v>125</v>
      </c>
      <c r="AE171" s="61" t="s">
        <v>26</v>
      </c>
      <c r="AF171" s="54" t="s">
        <v>26</v>
      </c>
      <c r="AG171" s="55" t="s">
        <v>26</v>
      </c>
      <c r="AH171" s="55" t="s">
        <v>26</v>
      </c>
      <c r="AI171" s="56" t="s">
        <v>26</v>
      </c>
      <c r="AJ171" s="54" t="s">
        <v>26</v>
      </c>
      <c r="AK171" s="55" t="s">
        <v>26</v>
      </c>
      <c r="AL171" s="55" t="s">
        <v>26</v>
      </c>
      <c r="AM171" s="56" t="s">
        <v>26</v>
      </c>
      <c r="AN171" s="54" t="s">
        <v>26</v>
      </c>
      <c r="AO171" s="55" t="s">
        <v>26</v>
      </c>
      <c r="AP171" s="55" t="s">
        <v>26</v>
      </c>
      <c r="AQ171" s="56" t="s">
        <v>26</v>
      </c>
      <c r="AR171" s="24" t="s">
        <v>24</v>
      </c>
      <c r="AS171" s="55" t="s">
        <v>26</v>
      </c>
      <c r="AT171" s="55" t="s">
        <v>26</v>
      </c>
      <c r="AU171" s="55" t="s">
        <v>26</v>
      </c>
      <c r="AV171" s="54" t="s">
        <v>26</v>
      </c>
      <c r="AW171" s="55" t="s">
        <v>26</v>
      </c>
      <c r="AX171" s="55" t="s">
        <v>26</v>
      </c>
      <c r="AY171" s="17" t="s">
        <v>28</v>
      </c>
      <c r="AZ171" s="9" t="s">
        <v>28</v>
      </c>
      <c r="BA171" s="11" t="s">
        <v>126</v>
      </c>
      <c r="BB171" s="18"/>
      <c r="BC171" s="19"/>
      <c r="BD171" s="35"/>
      <c r="BE171" s="8"/>
      <c r="BF171" s="8"/>
      <c r="BG171" s="26"/>
      <c r="BH171" s="12"/>
      <c r="BI171" s="8"/>
      <c r="BJ171" s="8"/>
      <c r="BK171" s="26"/>
      <c r="BL171" s="12"/>
      <c r="BM171" s="8"/>
      <c r="BN171" s="8"/>
      <c r="BO171" s="26"/>
      <c r="BP171" s="12"/>
      <c r="BQ171" s="8"/>
      <c r="BR171" s="8"/>
      <c r="BS171" s="7"/>
      <c r="BT171" s="12"/>
      <c r="BU171" s="8"/>
      <c r="BV171" s="8"/>
      <c r="BW171" s="7"/>
      <c r="BX171" s="12"/>
      <c r="BY171" s="8"/>
      <c r="BZ171" s="8"/>
      <c r="CA171" s="7"/>
      <c r="CB171" s="12"/>
      <c r="CC171" s="8"/>
      <c r="CD171" s="8"/>
      <c r="CE171" s="7"/>
      <c r="CF171" s="112"/>
      <c r="CG171" s="113"/>
      <c r="CH171" s="113"/>
      <c r="CI171" s="114"/>
      <c r="CJ171" s="112"/>
      <c r="CK171" s="113"/>
      <c r="CL171" s="113"/>
      <c r="CM171" s="114"/>
    </row>
    <row r="172" spans="2:91" x14ac:dyDescent="0.35">
      <c r="B172" s="95" t="str">
        <f t="shared" si="27"/>
        <v>36526,5736111111 36526,8125</v>
      </c>
      <c r="C172" s="342">
        <f t="shared" si="28"/>
        <v>36526.573611111111</v>
      </c>
      <c r="D172" s="328">
        <f t="shared" si="29"/>
        <v>36526.8125</v>
      </c>
      <c r="E172" s="192">
        <v>36526.573611111111</v>
      </c>
      <c r="F172" s="194">
        <v>36526.8125</v>
      </c>
      <c r="G172" s="131">
        <v>1.0416666666666666E-2</v>
      </c>
      <c r="H172" s="502" t="s">
        <v>44</v>
      </c>
      <c r="I172" s="503"/>
      <c r="J172" s="504"/>
      <c r="K172" s="7"/>
      <c r="L172" s="20"/>
      <c r="M172" s="18"/>
      <c r="N172" s="18"/>
      <c r="O172" s="19"/>
      <c r="P172" s="20"/>
      <c r="Q172" s="18"/>
      <c r="R172" s="18"/>
      <c r="S172" s="19"/>
      <c r="T172" s="20"/>
      <c r="U172" s="18"/>
      <c r="V172" s="18"/>
      <c r="W172" s="19"/>
      <c r="X172" s="20"/>
      <c r="Y172" s="18"/>
      <c r="Z172" s="18"/>
      <c r="AA172" s="19"/>
      <c r="AB172" s="12"/>
      <c r="AC172" s="8"/>
      <c r="AD172" s="11" t="s">
        <v>125</v>
      </c>
      <c r="AE172" s="61" t="s">
        <v>26</v>
      </c>
      <c r="AF172" s="54" t="s">
        <v>26</v>
      </c>
      <c r="AG172" s="55" t="s">
        <v>26</v>
      </c>
      <c r="AH172" s="55" t="s">
        <v>26</v>
      </c>
      <c r="AI172" s="56" t="s">
        <v>26</v>
      </c>
      <c r="AJ172" s="54" t="s">
        <v>26</v>
      </c>
      <c r="AK172" s="55" t="s">
        <v>26</v>
      </c>
      <c r="AL172" s="55" t="s">
        <v>26</v>
      </c>
      <c r="AM172" s="56" t="s">
        <v>26</v>
      </c>
      <c r="AN172" s="54" t="s">
        <v>26</v>
      </c>
      <c r="AO172" s="55" t="s">
        <v>26</v>
      </c>
      <c r="AP172" s="55" t="s">
        <v>26</v>
      </c>
      <c r="AQ172" s="56" t="s">
        <v>26</v>
      </c>
      <c r="AR172" s="24" t="s">
        <v>24</v>
      </c>
      <c r="AS172" s="55" t="s">
        <v>26</v>
      </c>
      <c r="AT172" s="55" t="s">
        <v>26</v>
      </c>
      <c r="AU172" s="55" t="s">
        <v>26</v>
      </c>
      <c r="AV172" s="54" t="s">
        <v>26</v>
      </c>
      <c r="AW172" s="55" t="s">
        <v>26</v>
      </c>
      <c r="AX172" s="55" t="s">
        <v>26</v>
      </c>
      <c r="AY172" s="55" t="s">
        <v>26</v>
      </c>
      <c r="AZ172" s="9" t="s">
        <v>28</v>
      </c>
      <c r="BA172" s="10" t="s">
        <v>28</v>
      </c>
      <c r="BB172" s="11" t="s">
        <v>126</v>
      </c>
      <c r="BC172" s="7"/>
      <c r="BD172" s="35"/>
      <c r="BE172" s="8"/>
      <c r="BF172" s="8"/>
      <c r="BG172" s="26"/>
      <c r="BH172" s="12"/>
      <c r="BI172" s="8"/>
      <c r="BJ172" s="8"/>
      <c r="BK172" s="26"/>
      <c r="BL172" s="12"/>
      <c r="BM172" s="8"/>
      <c r="BN172" s="8"/>
      <c r="BO172" s="26"/>
      <c r="BP172" s="12"/>
      <c r="BQ172" s="8"/>
      <c r="BR172" s="8"/>
      <c r="BS172" s="7"/>
      <c r="BT172" s="12"/>
      <c r="BU172" s="8"/>
      <c r="BV172" s="8"/>
      <c r="BW172" s="7"/>
      <c r="BX172" s="12"/>
      <c r="BY172" s="8"/>
      <c r="BZ172" s="8"/>
      <c r="CA172" s="7"/>
      <c r="CB172" s="12"/>
      <c r="CC172" s="8"/>
      <c r="CD172" s="8"/>
      <c r="CE172" s="7"/>
      <c r="CF172" s="112"/>
      <c r="CG172" s="113"/>
      <c r="CH172" s="113"/>
      <c r="CI172" s="114"/>
      <c r="CJ172" s="112"/>
      <c r="CK172" s="113"/>
      <c r="CL172" s="113"/>
      <c r="CM172" s="114"/>
    </row>
    <row r="173" spans="2:91" x14ac:dyDescent="0.35">
      <c r="B173" s="95" t="str">
        <f t="shared" si="27"/>
        <v>36526,5736111111 36526,8222222222</v>
      </c>
      <c r="C173" s="342">
        <f t="shared" si="28"/>
        <v>36526.573611111111</v>
      </c>
      <c r="D173" s="328">
        <f t="shared" si="29"/>
        <v>36526.822222222225</v>
      </c>
      <c r="E173" s="192">
        <v>36526.573611111111</v>
      </c>
      <c r="F173" s="194">
        <v>36526.822222222225</v>
      </c>
      <c r="G173" s="131">
        <v>1.0416666666666666E-2</v>
      </c>
      <c r="H173" s="502" t="s">
        <v>45</v>
      </c>
      <c r="I173" s="503"/>
      <c r="J173" s="504"/>
      <c r="K173" s="7"/>
      <c r="L173" s="20"/>
      <c r="M173" s="18"/>
      <c r="N173" s="18"/>
      <c r="O173" s="19"/>
      <c r="P173" s="20"/>
      <c r="Q173" s="18"/>
      <c r="R173" s="18"/>
      <c r="S173" s="19"/>
      <c r="T173" s="20"/>
      <c r="U173" s="18"/>
      <c r="V173" s="18"/>
      <c r="W173" s="19"/>
      <c r="X173" s="20"/>
      <c r="Y173" s="18"/>
      <c r="Z173" s="18"/>
      <c r="AA173" s="19"/>
      <c r="AB173" s="12"/>
      <c r="AC173" s="8"/>
      <c r="AD173" s="11" t="s">
        <v>125</v>
      </c>
      <c r="AE173" s="61" t="s">
        <v>26</v>
      </c>
      <c r="AF173" s="54" t="s">
        <v>26</v>
      </c>
      <c r="AG173" s="55" t="s">
        <v>26</v>
      </c>
      <c r="AH173" s="55" t="s">
        <v>26</v>
      </c>
      <c r="AI173" s="56" t="s">
        <v>26</v>
      </c>
      <c r="AJ173" s="54" t="s">
        <v>26</v>
      </c>
      <c r="AK173" s="55" t="s">
        <v>26</v>
      </c>
      <c r="AL173" s="55" t="s">
        <v>26</v>
      </c>
      <c r="AM173" s="56" t="s">
        <v>26</v>
      </c>
      <c r="AN173" s="54" t="s">
        <v>26</v>
      </c>
      <c r="AO173" s="55" t="s">
        <v>26</v>
      </c>
      <c r="AP173" s="55" t="s">
        <v>26</v>
      </c>
      <c r="AQ173" s="56" t="s">
        <v>26</v>
      </c>
      <c r="AR173" s="24" t="s">
        <v>24</v>
      </c>
      <c r="AS173" s="55" t="s">
        <v>26</v>
      </c>
      <c r="AT173" s="55" t="s">
        <v>26</v>
      </c>
      <c r="AU173" s="55" t="s">
        <v>26</v>
      </c>
      <c r="AV173" s="54" t="s">
        <v>26</v>
      </c>
      <c r="AW173" s="55" t="s">
        <v>26</v>
      </c>
      <c r="AX173" s="55" t="s">
        <v>26</v>
      </c>
      <c r="AY173" s="55" t="s">
        <v>26</v>
      </c>
      <c r="AZ173" s="54" t="s">
        <v>26</v>
      </c>
      <c r="BA173" s="10" t="s">
        <v>28</v>
      </c>
      <c r="BB173" s="10" t="s">
        <v>28</v>
      </c>
      <c r="BC173" s="22" t="s">
        <v>126</v>
      </c>
      <c r="BD173" s="35"/>
      <c r="BE173" s="8"/>
      <c r="BF173" s="8"/>
      <c r="BG173" s="26"/>
      <c r="BH173" s="12"/>
      <c r="BI173" s="8"/>
      <c r="BJ173" s="8"/>
      <c r="BK173" s="26"/>
      <c r="BL173" s="12"/>
      <c r="BM173" s="8"/>
      <c r="BN173" s="8"/>
      <c r="BO173" s="26"/>
      <c r="BP173" s="12"/>
      <c r="BQ173" s="8"/>
      <c r="BR173" s="8"/>
      <c r="BS173" s="7"/>
      <c r="BT173" s="12"/>
      <c r="BU173" s="8"/>
      <c r="BV173" s="8"/>
      <c r="BW173" s="7"/>
      <c r="BX173" s="12"/>
      <c r="BY173" s="8"/>
      <c r="BZ173" s="8"/>
      <c r="CA173" s="7"/>
      <c r="CB173" s="12"/>
      <c r="CC173" s="8"/>
      <c r="CD173" s="8"/>
      <c r="CE173" s="7"/>
      <c r="CF173" s="112"/>
      <c r="CG173" s="113"/>
      <c r="CH173" s="113"/>
      <c r="CI173" s="114"/>
      <c r="CJ173" s="112"/>
      <c r="CK173" s="113"/>
      <c r="CL173" s="113"/>
      <c r="CM173" s="114"/>
    </row>
    <row r="174" spans="2:91" x14ac:dyDescent="0.35">
      <c r="B174" s="95" t="str">
        <f t="shared" si="27"/>
        <v>36526,5736111111 36526,8333333333</v>
      </c>
      <c r="C174" s="342">
        <f t="shared" si="28"/>
        <v>36526.573611111111</v>
      </c>
      <c r="D174" s="328">
        <f t="shared" si="29"/>
        <v>36526.833333333336</v>
      </c>
      <c r="E174" s="192">
        <v>36526.573611111111</v>
      </c>
      <c r="F174" s="194">
        <v>36526.833333333336</v>
      </c>
      <c r="G174" s="131">
        <v>1.0416666666666666E-2</v>
      </c>
      <c r="H174" s="502" t="s">
        <v>46</v>
      </c>
      <c r="I174" s="503"/>
      <c r="J174" s="504"/>
      <c r="K174" s="7"/>
      <c r="L174" s="20"/>
      <c r="M174" s="18"/>
      <c r="N174" s="18"/>
      <c r="O174" s="19"/>
      <c r="P174" s="20"/>
      <c r="Q174" s="18"/>
      <c r="R174" s="18"/>
      <c r="S174" s="19"/>
      <c r="T174" s="20"/>
      <c r="U174" s="18"/>
      <c r="V174" s="18"/>
      <c r="W174" s="19"/>
      <c r="X174" s="20"/>
      <c r="Y174" s="18"/>
      <c r="Z174" s="18"/>
      <c r="AA174" s="19"/>
      <c r="AB174" s="12"/>
      <c r="AC174" s="8"/>
      <c r="AD174" s="11" t="s">
        <v>125</v>
      </c>
      <c r="AE174" s="61" t="s">
        <v>26</v>
      </c>
      <c r="AF174" s="54" t="s">
        <v>26</v>
      </c>
      <c r="AG174" s="55" t="s">
        <v>26</v>
      </c>
      <c r="AH174" s="55" t="s">
        <v>26</v>
      </c>
      <c r="AI174" s="56" t="s">
        <v>26</v>
      </c>
      <c r="AJ174" s="54" t="s">
        <v>26</v>
      </c>
      <c r="AK174" s="55" t="s">
        <v>26</v>
      </c>
      <c r="AL174" s="55" t="s">
        <v>26</v>
      </c>
      <c r="AM174" s="56" t="s">
        <v>26</v>
      </c>
      <c r="AN174" s="54" t="s">
        <v>26</v>
      </c>
      <c r="AO174" s="55" t="s">
        <v>26</v>
      </c>
      <c r="AP174" s="55" t="s">
        <v>26</v>
      </c>
      <c r="AQ174" s="56" t="s">
        <v>26</v>
      </c>
      <c r="AR174" s="24" t="s">
        <v>24</v>
      </c>
      <c r="AS174" s="55" t="s">
        <v>26</v>
      </c>
      <c r="AT174" s="55" t="s">
        <v>26</v>
      </c>
      <c r="AU174" s="56" t="s">
        <v>26</v>
      </c>
      <c r="AV174" s="54" t="s">
        <v>26</v>
      </c>
      <c r="AW174" s="55" t="s">
        <v>26</v>
      </c>
      <c r="AX174" s="55" t="s">
        <v>26</v>
      </c>
      <c r="AY174" s="56" t="s">
        <v>26</v>
      </c>
      <c r="AZ174" s="54" t="s">
        <v>26</v>
      </c>
      <c r="BA174" s="55" t="s">
        <v>26</v>
      </c>
      <c r="BB174" s="10" t="s">
        <v>28</v>
      </c>
      <c r="BC174" s="28" t="s">
        <v>28</v>
      </c>
      <c r="BD174" s="11" t="s">
        <v>126</v>
      </c>
      <c r="BE174" s="8"/>
      <c r="BF174" s="8"/>
      <c r="BG174" s="26"/>
      <c r="BH174" s="12"/>
      <c r="BI174" s="8"/>
      <c r="BJ174" s="8"/>
      <c r="BK174" s="26"/>
      <c r="BL174" s="12"/>
      <c r="BM174" s="8"/>
      <c r="BN174" s="8"/>
      <c r="BO174" s="26"/>
      <c r="BP174" s="12"/>
      <c r="BQ174" s="8"/>
      <c r="BR174" s="8"/>
      <c r="BS174" s="7"/>
      <c r="BT174" s="12"/>
      <c r="BU174" s="8"/>
      <c r="BV174" s="8"/>
      <c r="BW174" s="7"/>
      <c r="BX174" s="12"/>
      <c r="BY174" s="8"/>
      <c r="BZ174" s="8"/>
      <c r="CA174" s="7"/>
      <c r="CB174" s="12"/>
      <c r="CC174" s="8"/>
      <c r="CD174" s="8"/>
      <c r="CE174" s="7"/>
      <c r="CF174" s="112"/>
      <c r="CG174" s="113"/>
      <c r="CH174" s="113"/>
      <c r="CI174" s="114"/>
      <c r="CJ174" s="112"/>
      <c r="CK174" s="113"/>
      <c r="CL174" s="113"/>
      <c r="CM174" s="114"/>
    </row>
    <row r="175" spans="2:91" x14ac:dyDescent="0.35">
      <c r="B175" s="95" t="str">
        <f t="shared" si="27"/>
        <v>36526,5736111111 36526,84375</v>
      </c>
      <c r="C175" s="342">
        <f t="shared" si="28"/>
        <v>36526.573611111111</v>
      </c>
      <c r="D175" s="328">
        <f t="shared" si="29"/>
        <v>36526.84375</v>
      </c>
      <c r="E175" s="192">
        <v>36526.573611111111</v>
      </c>
      <c r="F175" s="194">
        <v>36526.84375</v>
      </c>
      <c r="G175" s="132">
        <v>3.125E-2</v>
      </c>
      <c r="H175" s="502" t="s">
        <v>37</v>
      </c>
      <c r="I175" s="503"/>
      <c r="J175" s="504"/>
      <c r="K175" s="7"/>
      <c r="L175" s="20"/>
      <c r="M175" s="18"/>
      <c r="N175" s="18"/>
      <c r="O175" s="19"/>
      <c r="P175" s="20"/>
      <c r="Q175" s="18"/>
      <c r="R175" s="18"/>
      <c r="S175" s="19"/>
      <c r="T175" s="20"/>
      <c r="U175" s="18"/>
      <c r="V175" s="18"/>
      <c r="W175" s="19"/>
      <c r="X175" s="20"/>
      <c r="Y175" s="18"/>
      <c r="Z175" s="18"/>
      <c r="AA175" s="19"/>
      <c r="AB175" s="12"/>
      <c r="AC175" s="8"/>
      <c r="AD175" s="11" t="s">
        <v>125</v>
      </c>
      <c r="AE175" s="61" t="s">
        <v>26</v>
      </c>
      <c r="AF175" s="54" t="s">
        <v>26</v>
      </c>
      <c r="AG175" s="55" t="s">
        <v>26</v>
      </c>
      <c r="AH175" s="55" t="s">
        <v>26</v>
      </c>
      <c r="AI175" s="56" t="s">
        <v>26</v>
      </c>
      <c r="AJ175" s="54" t="s">
        <v>26</v>
      </c>
      <c r="AK175" s="55" t="s">
        <v>26</v>
      </c>
      <c r="AL175" s="55" t="s">
        <v>26</v>
      </c>
      <c r="AM175" s="56" t="s">
        <v>26</v>
      </c>
      <c r="AN175" s="5" t="s">
        <v>25</v>
      </c>
      <c r="AO175" s="6" t="s">
        <v>25</v>
      </c>
      <c r="AP175" s="6" t="s">
        <v>25</v>
      </c>
      <c r="AQ175" s="56" t="s">
        <v>26</v>
      </c>
      <c r="AR175" s="55" t="s">
        <v>26</v>
      </c>
      <c r="AS175" s="55" t="s">
        <v>26</v>
      </c>
      <c r="AT175" s="55" t="s">
        <v>26</v>
      </c>
      <c r="AU175" s="56" t="s">
        <v>26</v>
      </c>
      <c r="AV175" s="54" t="s">
        <v>26</v>
      </c>
      <c r="AW175" s="55" t="s">
        <v>26</v>
      </c>
      <c r="AX175" s="55" t="s">
        <v>26</v>
      </c>
      <c r="AY175" s="56" t="s">
        <v>26</v>
      </c>
      <c r="AZ175" s="54" t="s">
        <v>26</v>
      </c>
      <c r="BA175" s="55" t="s">
        <v>26</v>
      </c>
      <c r="BB175" s="55" t="s">
        <v>26</v>
      </c>
      <c r="BC175" s="17" t="s">
        <v>28</v>
      </c>
      <c r="BD175" s="9" t="s">
        <v>28</v>
      </c>
      <c r="BE175" s="11" t="s">
        <v>126</v>
      </c>
      <c r="BF175" s="8"/>
      <c r="BG175" s="26"/>
      <c r="BH175" s="12"/>
      <c r="BI175" s="8"/>
      <c r="BJ175" s="8"/>
      <c r="BK175" s="26"/>
      <c r="BL175" s="12"/>
      <c r="BM175" s="8"/>
      <c r="BN175" s="8"/>
      <c r="BO175" s="26"/>
      <c r="BP175" s="12"/>
      <c r="BQ175" s="8"/>
      <c r="BR175" s="8"/>
      <c r="BS175" s="7"/>
      <c r="BT175" s="12"/>
      <c r="BU175" s="8"/>
      <c r="BV175" s="8"/>
      <c r="BW175" s="7"/>
      <c r="BX175" s="12"/>
      <c r="BY175" s="8"/>
      <c r="BZ175" s="8"/>
      <c r="CA175" s="7"/>
      <c r="CB175" s="12"/>
      <c r="CC175" s="8"/>
      <c r="CD175" s="8"/>
      <c r="CE175" s="7"/>
      <c r="CF175" s="112"/>
      <c r="CG175" s="113"/>
      <c r="CH175" s="113"/>
      <c r="CI175" s="114"/>
      <c r="CJ175" s="112"/>
      <c r="CK175" s="113"/>
      <c r="CL175" s="113"/>
      <c r="CM175" s="114"/>
    </row>
    <row r="176" spans="2:91" x14ac:dyDescent="0.35">
      <c r="B176" s="95" t="str">
        <f t="shared" si="27"/>
        <v>36526,5736111111 36526,8541666667</v>
      </c>
      <c r="C176" s="342">
        <f t="shared" si="28"/>
        <v>36526.573611111111</v>
      </c>
      <c r="D176" s="328">
        <f t="shared" si="29"/>
        <v>36526.854166666664</v>
      </c>
      <c r="E176" s="192">
        <v>36526.573611111111</v>
      </c>
      <c r="F176" s="194">
        <v>36526.854166666664</v>
      </c>
      <c r="G176" s="132">
        <v>3.125E-2</v>
      </c>
      <c r="H176" s="502" t="s">
        <v>33</v>
      </c>
      <c r="I176" s="503"/>
      <c r="J176" s="504"/>
      <c r="K176" s="7"/>
      <c r="L176" s="20"/>
      <c r="M176" s="18"/>
      <c r="N176" s="18"/>
      <c r="O176" s="19"/>
      <c r="P176" s="20"/>
      <c r="Q176" s="18"/>
      <c r="R176" s="18"/>
      <c r="S176" s="19"/>
      <c r="T176" s="20"/>
      <c r="U176" s="18"/>
      <c r="V176" s="18"/>
      <c r="W176" s="19"/>
      <c r="X176" s="20"/>
      <c r="Y176" s="18"/>
      <c r="Z176" s="18"/>
      <c r="AA176" s="19"/>
      <c r="AB176" s="12"/>
      <c r="AC176" s="8"/>
      <c r="AD176" s="11" t="s">
        <v>125</v>
      </c>
      <c r="AE176" s="61" t="s">
        <v>26</v>
      </c>
      <c r="AF176" s="54" t="s">
        <v>26</v>
      </c>
      <c r="AG176" s="55" t="s">
        <v>26</v>
      </c>
      <c r="AH176" s="55" t="s">
        <v>26</v>
      </c>
      <c r="AI176" s="56" t="s">
        <v>26</v>
      </c>
      <c r="AJ176" s="54" t="s">
        <v>26</v>
      </c>
      <c r="AK176" s="55" t="s">
        <v>26</v>
      </c>
      <c r="AL176" s="55" t="s">
        <v>26</v>
      </c>
      <c r="AM176" s="56" t="s">
        <v>26</v>
      </c>
      <c r="AN176" s="5" t="s">
        <v>25</v>
      </c>
      <c r="AO176" s="6" t="s">
        <v>25</v>
      </c>
      <c r="AP176" s="6" t="s">
        <v>25</v>
      </c>
      <c r="AQ176" s="56" t="s">
        <v>26</v>
      </c>
      <c r="AR176" s="55" t="s">
        <v>26</v>
      </c>
      <c r="AS176" s="55" t="s">
        <v>26</v>
      </c>
      <c r="AT176" s="55" t="s">
        <v>26</v>
      </c>
      <c r="AU176" s="56" t="s">
        <v>26</v>
      </c>
      <c r="AV176" s="54" t="s">
        <v>26</v>
      </c>
      <c r="AW176" s="55" t="s">
        <v>26</v>
      </c>
      <c r="AX176" s="55" t="s">
        <v>26</v>
      </c>
      <c r="AY176" s="56" t="s">
        <v>26</v>
      </c>
      <c r="AZ176" s="54" t="s">
        <v>26</v>
      </c>
      <c r="BA176" s="55" t="s">
        <v>26</v>
      </c>
      <c r="BB176" s="55" t="s">
        <v>26</v>
      </c>
      <c r="BC176" s="56" t="s">
        <v>26</v>
      </c>
      <c r="BD176" s="9" t="s">
        <v>28</v>
      </c>
      <c r="BE176" s="10" t="s">
        <v>28</v>
      </c>
      <c r="BF176" s="11" t="s">
        <v>126</v>
      </c>
      <c r="BG176" s="7"/>
      <c r="BH176" s="20"/>
      <c r="BI176" s="18"/>
      <c r="BJ176" s="8"/>
      <c r="BK176" s="26"/>
      <c r="BL176" s="20"/>
      <c r="BM176" s="18"/>
      <c r="BN176" s="8"/>
      <c r="BO176" s="26"/>
      <c r="BP176" s="20"/>
      <c r="BQ176" s="18"/>
      <c r="BR176" s="8"/>
      <c r="BS176" s="7"/>
      <c r="BT176" s="12"/>
      <c r="BU176" s="8"/>
      <c r="BV176" s="8"/>
      <c r="BW176" s="7"/>
      <c r="BX176" s="12"/>
      <c r="BY176" s="8"/>
      <c r="BZ176" s="8"/>
      <c r="CA176" s="7"/>
      <c r="CB176" s="12"/>
      <c r="CC176" s="8"/>
      <c r="CD176" s="8"/>
      <c r="CE176" s="7"/>
      <c r="CF176" s="112"/>
      <c r="CG176" s="113"/>
      <c r="CH176" s="113"/>
      <c r="CI176" s="114"/>
      <c r="CJ176" s="112"/>
      <c r="CK176" s="113"/>
      <c r="CL176" s="113"/>
      <c r="CM176" s="114"/>
    </row>
    <row r="177" spans="2:91" x14ac:dyDescent="0.35">
      <c r="B177" s="95" t="str">
        <f t="shared" si="27"/>
        <v>36526,5736111111 36526,8645833333</v>
      </c>
      <c r="C177" s="342">
        <f t="shared" si="28"/>
        <v>36526.573611111111</v>
      </c>
      <c r="D177" s="328">
        <f t="shared" si="29"/>
        <v>36526.864583333336</v>
      </c>
      <c r="E177" s="192">
        <v>36526.573611111111</v>
      </c>
      <c r="F177" s="194">
        <v>36526.864583333336</v>
      </c>
      <c r="G177" s="132">
        <v>3.125E-2</v>
      </c>
      <c r="H177" s="502" t="s">
        <v>47</v>
      </c>
      <c r="I177" s="503"/>
      <c r="J177" s="504"/>
      <c r="K177" s="7"/>
      <c r="L177" s="20"/>
      <c r="M177" s="18"/>
      <c r="N177" s="18"/>
      <c r="O177" s="19"/>
      <c r="P177" s="20"/>
      <c r="Q177" s="18"/>
      <c r="R177" s="18"/>
      <c r="S177" s="19"/>
      <c r="T177" s="20"/>
      <c r="U177" s="18"/>
      <c r="V177" s="18"/>
      <c r="W177" s="19"/>
      <c r="X177" s="20"/>
      <c r="Y177" s="18"/>
      <c r="Z177" s="18"/>
      <c r="AA177" s="19"/>
      <c r="AB177" s="12"/>
      <c r="AC177" s="8"/>
      <c r="AD177" s="11" t="s">
        <v>125</v>
      </c>
      <c r="AE177" s="61" t="s">
        <v>26</v>
      </c>
      <c r="AF177" s="54" t="s">
        <v>26</v>
      </c>
      <c r="AG177" s="55" t="s">
        <v>26</v>
      </c>
      <c r="AH177" s="55" t="s">
        <v>26</v>
      </c>
      <c r="AI177" s="56" t="s">
        <v>26</v>
      </c>
      <c r="AJ177" s="54" t="s">
        <v>26</v>
      </c>
      <c r="AK177" s="55" t="s">
        <v>26</v>
      </c>
      <c r="AL177" s="55" t="s">
        <v>26</v>
      </c>
      <c r="AM177" s="56" t="s">
        <v>26</v>
      </c>
      <c r="AN177" s="5" t="s">
        <v>25</v>
      </c>
      <c r="AO177" s="6" t="s">
        <v>25</v>
      </c>
      <c r="AP177" s="6" t="s">
        <v>25</v>
      </c>
      <c r="AQ177" s="56" t="s">
        <v>26</v>
      </c>
      <c r="AR177" s="55" t="s">
        <v>26</v>
      </c>
      <c r="AS177" s="55" t="s">
        <v>26</v>
      </c>
      <c r="AT177" s="55" t="s">
        <v>26</v>
      </c>
      <c r="AU177" s="56" t="s">
        <v>26</v>
      </c>
      <c r="AV177" s="54" t="s">
        <v>26</v>
      </c>
      <c r="AW177" s="55" t="s">
        <v>26</v>
      </c>
      <c r="AX177" s="55" t="s">
        <v>26</v>
      </c>
      <c r="AY177" s="56" t="s">
        <v>26</v>
      </c>
      <c r="AZ177" s="54" t="s">
        <v>26</v>
      </c>
      <c r="BA177" s="55" t="s">
        <v>26</v>
      </c>
      <c r="BB177" s="55" t="s">
        <v>26</v>
      </c>
      <c r="BC177" s="56" t="s">
        <v>26</v>
      </c>
      <c r="BD177" s="54" t="s">
        <v>26</v>
      </c>
      <c r="BE177" s="10" t="s">
        <v>28</v>
      </c>
      <c r="BF177" s="10" t="s">
        <v>28</v>
      </c>
      <c r="BG177" s="22" t="s">
        <v>126</v>
      </c>
      <c r="BH177" s="20"/>
      <c r="BI177" s="18"/>
      <c r="BJ177" s="8"/>
      <c r="BK177" s="26"/>
      <c r="BL177" s="20"/>
      <c r="BM177" s="18"/>
      <c r="BN177" s="8"/>
      <c r="BO177" s="26"/>
      <c r="BP177" s="20"/>
      <c r="BQ177" s="18"/>
      <c r="BR177" s="8"/>
      <c r="BS177" s="7"/>
      <c r="BT177" s="12"/>
      <c r="BU177" s="8"/>
      <c r="BV177" s="8"/>
      <c r="BW177" s="7"/>
      <c r="BX177" s="12"/>
      <c r="BY177" s="8"/>
      <c r="BZ177" s="8"/>
      <c r="CA177" s="7"/>
      <c r="CB177" s="12"/>
      <c r="CC177" s="8"/>
      <c r="CD177" s="8"/>
      <c r="CE177" s="7"/>
      <c r="CF177" s="112"/>
      <c r="CG177" s="113"/>
      <c r="CH177" s="113"/>
      <c r="CI177" s="114"/>
      <c r="CJ177" s="112"/>
      <c r="CK177" s="113"/>
      <c r="CL177" s="113"/>
      <c r="CM177" s="114"/>
    </row>
    <row r="178" spans="2:91" x14ac:dyDescent="0.35">
      <c r="B178" s="95" t="str">
        <f t="shared" si="27"/>
        <v>36526,5736111111 36526,875</v>
      </c>
      <c r="C178" s="342">
        <f t="shared" si="28"/>
        <v>36526.573611111111</v>
      </c>
      <c r="D178" s="328">
        <f t="shared" si="29"/>
        <v>36526.875</v>
      </c>
      <c r="E178" s="192">
        <v>36526.573611111111</v>
      </c>
      <c r="F178" s="194">
        <v>36526.875</v>
      </c>
      <c r="G178" s="132">
        <v>4.1666666666666664E-2</v>
      </c>
      <c r="H178" s="502" t="s">
        <v>48</v>
      </c>
      <c r="I178" s="503"/>
      <c r="J178" s="504"/>
      <c r="K178" s="7"/>
      <c r="L178" s="20"/>
      <c r="M178" s="18"/>
      <c r="N178" s="18"/>
      <c r="O178" s="19"/>
      <c r="P178" s="20"/>
      <c r="Q178" s="18"/>
      <c r="R178" s="18"/>
      <c r="S178" s="19"/>
      <c r="T178" s="20"/>
      <c r="U178" s="18"/>
      <c r="V178" s="18"/>
      <c r="W178" s="19"/>
      <c r="X178" s="20"/>
      <c r="Y178" s="18"/>
      <c r="Z178" s="18"/>
      <c r="AA178" s="19"/>
      <c r="AB178" s="12"/>
      <c r="AC178" s="8"/>
      <c r="AD178" s="11" t="s">
        <v>125</v>
      </c>
      <c r="AE178" s="61" t="s">
        <v>26</v>
      </c>
      <c r="AF178" s="54" t="s">
        <v>26</v>
      </c>
      <c r="AG178" s="55" t="s">
        <v>26</v>
      </c>
      <c r="AH178" s="55" t="s">
        <v>26</v>
      </c>
      <c r="AI178" s="56" t="s">
        <v>26</v>
      </c>
      <c r="AJ178" s="54" t="s">
        <v>26</v>
      </c>
      <c r="AK178" s="55" t="s">
        <v>26</v>
      </c>
      <c r="AL178" s="55" t="s">
        <v>26</v>
      </c>
      <c r="AM178" s="56" t="s">
        <v>26</v>
      </c>
      <c r="AN178" s="54" t="s">
        <v>26</v>
      </c>
      <c r="AO178" s="55" t="s">
        <v>26</v>
      </c>
      <c r="AP178" s="55" t="s">
        <v>26</v>
      </c>
      <c r="AQ178" s="56" t="s">
        <v>26</v>
      </c>
      <c r="AR178" s="5" t="s">
        <v>25</v>
      </c>
      <c r="AS178" s="6" t="s">
        <v>25</v>
      </c>
      <c r="AT178" s="6" t="s">
        <v>25</v>
      </c>
      <c r="AU178" s="56" t="s">
        <v>26</v>
      </c>
      <c r="AV178" s="54" t="s">
        <v>26</v>
      </c>
      <c r="AW178" s="55" t="s">
        <v>26</v>
      </c>
      <c r="AX178" s="55" t="s">
        <v>26</v>
      </c>
      <c r="AY178" s="56" t="s">
        <v>26</v>
      </c>
      <c r="AZ178" s="54" t="s">
        <v>26</v>
      </c>
      <c r="BA178" s="55" t="s">
        <v>26</v>
      </c>
      <c r="BB178" s="55" t="s">
        <v>26</v>
      </c>
      <c r="BC178" s="56" t="s">
        <v>26</v>
      </c>
      <c r="BD178" s="172" t="s">
        <v>24</v>
      </c>
      <c r="BE178" s="55" t="s">
        <v>26</v>
      </c>
      <c r="BF178" s="10" t="s">
        <v>28</v>
      </c>
      <c r="BG178" s="28" t="s">
        <v>28</v>
      </c>
      <c r="BH178" s="11" t="s">
        <v>126</v>
      </c>
      <c r="BI178" s="8"/>
      <c r="BJ178" s="8"/>
      <c r="BK178" s="26"/>
      <c r="BL178" s="20"/>
      <c r="BM178" s="18"/>
      <c r="BN178" s="8"/>
      <c r="BO178" s="26"/>
      <c r="BP178" s="20"/>
      <c r="BQ178" s="18"/>
      <c r="BR178" s="8"/>
      <c r="BS178" s="7"/>
      <c r="BT178" s="12"/>
      <c r="BU178" s="8"/>
      <c r="BV178" s="8"/>
      <c r="BW178" s="7"/>
      <c r="BX178" s="12"/>
      <c r="BY178" s="8"/>
      <c r="BZ178" s="8"/>
      <c r="CA178" s="7"/>
      <c r="CB178" s="12"/>
      <c r="CC178" s="8"/>
      <c r="CD178" s="8"/>
      <c r="CE178" s="7"/>
      <c r="CF178" s="112"/>
      <c r="CG178" s="113"/>
      <c r="CH178" s="113"/>
      <c r="CI178" s="114"/>
      <c r="CJ178" s="112"/>
      <c r="CK178" s="113"/>
      <c r="CL178" s="113"/>
      <c r="CM178" s="114"/>
    </row>
    <row r="179" spans="2:91" x14ac:dyDescent="0.35">
      <c r="B179" s="95" t="str">
        <f t="shared" si="27"/>
        <v>36526,5736111111 36526,8854166667</v>
      </c>
      <c r="C179" s="342">
        <f t="shared" si="28"/>
        <v>36526.573611111111</v>
      </c>
      <c r="D179" s="328">
        <f t="shared" si="29"/>
        <v>36526.885416666664</v>
      </c>
      <c r="E179" s="192">
        <v>36526.573611111111</v>
      </c>
      <c r="F179" s="194">
        <v>36526.885416666664</v>
      </c>
      <c r="G179" s="132">
        <v>4.1666666666666664E-2</v>
      </c>
      <c r="H179" s="502" t="s">
        <v>49</v>
      </c>
      <c r="I179" s="503"/>
      <c r="J179" s="504"/>
      <c r="K179" s="7"/>
      <c r="L179" s="20"/>
      <c r="M179" s="18"/>
      <c r="N179" s="18"/>
      <c r="O179" s="19"/>
      <c r="P179" s="20"/>
      <c r="Q179" s="18"/>
      <c r="R179" s="18"/>
      <c r="S179" s="19"/>
      <c r="T179" s="20"/>
      <c r="U179" s="18"/>
      <c r="V179" s="18"/>
      <c r="W179" s="19"/>
      <c r="X179" s="20"/>
      <c r="Y179" s="18"/>
      <c r="Z179" s="18"/>
      <c r="AA179" s="19"/>
      <c r="AB179" s="12"/>
      <c r="AC179" s="8"/>
      <c r="AD179" s="11" t="s">
        <v>125</v>
      </c>
      <c r="AE179" s="61" t="s">
        <v>26</v>
      </c>
      <c r="AF179" s="54" t="s">
        <v>26</v>
      </c>
      <c r="AG179" s="55" t="s">
        <v>26</v>
      </c>
      <c r="AH179" s="55" t="s">
        <v>26</v>
      </c>
      <c r="AI179" s="56" t="s">
        <v>26</v>
      </c>
      <c r="AJ179" s="54" t="s">
        <v>26</v>
      </c>
      <c r="AK179" s="55" t="s">
        <v>26</v>
      </c>
      <c r="AL179" s="55" t="s">
        <v>26</v>
      </c>
      <c r="AM179" s="56" t="s">
        <v>26</v>
      </c>
      <c r="AN179" s="54" t="s">
        <v>26</v>
      </c>
      <c r="AO179" s="55" t="s">
        <v>26</v>
      </c>
      <c r="AP179" s="55" t="s">
        <v>26</v>
      </c>
      <c r="AQ179" s="56" t="s">
        <v>26</v>
      </c>
      <c r="AR179" s="5" t="s">
        <v>25</v>
      </c>
      <c r="AS179" s="6" t="s">
        <v>25</v>
      </c>
      <c r="AT179" s="6" t="s">
        <v>25</v>
      </c>
      <c r="AU179" s="56" t="s">
        <v>26</v>
      </c>
      <c r="AV179" s="54" t="s">
        <v>26</v>
      </c>
      <c r="AW179" s="55" t="s">
        <v>26</v>
      </c>
      <c r="AX179" s="55" t="s">
        <v>26</v>
      </c>
      <c r="AY179" s="56" t="s">
        <v>26</v>
      </c>
      <c r="AZ179" s="54" t="s">
        <v>26</v>
      </c>
      <c r="BA179" s="55" t="s">
        <v>26</v>
      </c>
      <c r="BB179" s="55" t="s">
        <v>26</v>
      </c>
      <c r="BC179" s="56" t="s">
        <v>26</v>
      </c>
      <c r="BD179" s="172" t="s">
        <v>24</v>
      </c>
      <c r="BE179" s="55" t="s">
        <v>26</v>
      </c>
      <c r="BF179" s="55" t="s">
        <v>26</v>
      </c>
      <c r="BG179" s="17" t="s">
        <v>28</v>
      </c>
      <c r="BH179" s="9" t="s">
        <v>28</v>
      </c>
      <c r="BI179" s="11" t="s">
        <v>126</v>
      </c>
      <c r="BJ179" s="8"/>
      <c r="BK179" s="26"/>
      <c r="BL179" s="20"/>
      <c r="BM179" s="18"/>
      <c r="BN179" s="8"/>
      <c r="BO179" s="26"/>
      <c r="BP179" s="20"/>
      <c r="BQ179" s="18"/>
      <c r="BR179" s="8"/>
      <c r="BS179" s="7"/>
      <c r="BT179" s="12"/>
      <c r="BU179" s="8"/>
      <c r="BV179" s="8"/>
      <c r="BW179" s="7"/>
      <c r="BX179" s="12"/>
      <c r="BY179" s="8"/>
      <c r="BZ179" s="8"/>
      <c r="CA179" s="7"/>
      <c r="CB179" s="12"/>
      <c r="CC179" s="8"/>
      <c r="CD179" s="8"/>
      <c r="CE179" s="7"/>
      <c r="CF179" s="112"/>
      <c r="CG179" s="113"/>
      <c r="CH179" s="113"/>
      <c r="CI179" s="114"/>
      <c r="CJ179" s="112"/>
      <c r="CK179" s="113"/>
      <c r="CL179" s="113"/>
      <c r="CM179" s="114"/>
    </row>
    <row r="180" spans="2:91" x14ac:dyDescent="0.35">
      <c r="B180" s="95" t="str">
        <f t="shared" si="27"/>
        <v>36526,5729166667 36526,8951388889</v>
      </c>
      <c r="C180" s="342">
        <f t="shared" si="28"/>
        <v>36526.572916666664</v>
      </c>
      <c r="D180" s="328">
        <f t="shared" si="29"/>
        <v>36526.895138888889</v>
      </c>
      <c r="E180" s="332">
        <v>36526.572916666664</v>
      </c>
      <c r="F180" s="333">
        <v>36526.895138888889</v>
      </c>
      <c r="G180" s="334">
        <v>4.1666666666666664E-2</v>
      </c>
      <c r="H180" s="12"/>
      <c r="I180" s="8"/>
      <c r="J180" s="8"/>
      <c r="K180" s="7"/>
      <c r="L180" s="20"/>
      <c r="M180" s="18"/>
      <c r="N180" s="18"/>
      <c r="O180" s="19"/>
      <c r="P180" s="20"/>
      <c r="Q180" s="18"/>
      <c r="R180" s="18"/>
      <c r="S180" s="19"/>
      <c r="T180" s="20"/>
      <c r="U180" s="18"/>
      <c r="V180" s="18"/>
      <c r="W180" s="19"/>
      <c r="X180" s="20"/>
      <c r="Y180" s="18"/>
      <c r="Z180" s="18"/>
      <c r="AA180" s="19"/>
      <c r="AB180" s="12"/>
      <c r="AC180" s="8"/>
      <c r="AD180" s="11" t="s">
        <v>125</v>
      </c>
      <c r="AE180" s="61" t="s">
        <v>26</v>
      </c>
      <c r="AF180" s="54" t="s">
        <v>26</v>
      </c>
      <c r="AG180" s="55" t="s">
        <v>26</v>
      </c>
      <c r="AH180" s="55" t="s">
        <v>26</v>
      </c>
      <c r="AI180" s="56" t="s">
        <v>26</v>
      </c>
      <c r="AJ180" s="54" t="s">
        <v>26</v>
      </c>
      <c r="AK180" s="55" t="s">
        <v>26</v>
      </c>
      <c r="AL180" s="55" t="s">
        <v>26</v>
      </c>
      <c r="AM180" s="56" t="s">
        <v>26</v>
      </c>
      <c r="AN180" s="54" t="s">
        <v>26</v>
      </c>
      <c r="AO180" s="55" t="s">
        <v>26</v>
      </c>
      <c r="AP180" s="55" t="s">
        <v>26</v>
      </c>
      <c r="AQ180" s="56" t="s">
        <v>26</v>
      </c>
      <c r="AR180" s="5" t="s">
        <v>25</v>
      </c>
      <c r="AS180" s="6" t="s">
        <v>25</v>
      </c>
      <c r="AT180" s="6" t="s">
        <v>25</v>
      </c>
      <c r="AU180" s="56" t="s">
        <v>26</v>
      </c>
      <c r="AV180" s="54" t="s">
        <v>26</v>
      </c>
      <c r="AW180" s="55" t="s">
        <v>26</v>
      </c>
      <c r="AX180" s="55" t="s">
        <v>26</v>
      </c>
      <c r="AY180" s="56" t="s">
        <v>26</v>
      </c>
      <c r="AZ180" s="54" t="s">
        <v>26</v>
      </c>
      <c r="BA180" s="55" t="s">
        <v>26</v>
      </c>
      <c r="BB180" s="55" t="s">
        <v>26</v>
      </c>
      <c r="BC180" s="56" t="s">
        <v>26</v>
      </c>
      <c r="BD180" s="172" t="s">
        <v>24</v>
      </c>
      <c r="BE180" s="55" t="s">
        <v>26</v>
      </c>
      <c r="BF180" s="55" t="s">
        <v>26</v>
      </c>
      <c r="BG180" s="56" t="s">
        <v>26</v>
      </c>
      <c r="BH180" s="9" t="s">
        <v>28</v>
      </c>
      <c r="BI180" s="10" t="s">
        <v>28</v>
      </c>
      <c r="BJ180" s="11" t="s">
        <v>126</v>
      </c>
      <c r="BK180" s="7"/>
      <c r="BL180" s="20"/>
      <c r="BM180" s="18"/>
      <c r="BN180" s="18"/>
      <c r="BO180" s="19"/>
      <c r="BP180" s="20"/>
      <c r="BQ180" s="18"/>
      <c r="BR180" s="18"/>
      <c r="BS180" s="19"/>
      <c r="BT180" s="20"/>
      <c r="BU180" s="18"/>
      <c r="BV180" s="18"/>
      <c r="BW180" s="19"/>
      <c r="BX180" s="20"/>
      <c r="BY180" s="18"/>
      <c r="BZ180" s="18"/>
      <c r="CA180" s="19"/>
      <c r="CB180" s="20"/>
      <c r="CC180" s="18"/>
      <c r="CD180" s="18"/>
      <c r="CE180" s="19"/>
      <c r="CF180" s="482"/>
      <c r="CG180" s="483"/>
      <c r="CH180" s="483"/>
      <c r="CI180" s="484"/>
      <c r="CJ180" s="482"/>
      <c r="CK180" s="483"/>
      <c r="CL180" s="483"/>
      <c r="CM180" s="484"/>
    </row>
    <row r="181" spans="2:91" x14ac:dyDescent="0.35">
      <c r="B181" s="95" t="str">
        <f t="shared" si="27"/>
        <v>36526,5736111111 36526,90625</v>
      </c>
      <c r="C181" s="342">
        <f t="shared" si="28"/>
        <v>36526.573611111111</v>
      </c>
      <c r="D181" s="328">
        <f t="shared" si="29"/>
        <v>36526.90625</v>
      </c>
      <c r="E181" s="192">
        <v>36526.573611111111</v>
      </c>
      <c r="F181" s="194">
        <v>36526.90625</v>
      </c>
      <c r="G181" s="132">
        <v>4.1666666666666664E-2</v>
      </c>
      <c r="H181" s="502" t="s">
        <v>3</v>
      </c>
      <c r="I181" s="503"/>
      <c r="J181" s="504"/>
      <c r="K181" s="7"/>
      <c r="L181" s="20"/>
      <c r="M181" s="18"/>
      <c r="N181" s="18"/>
      <c r="O181" s="19"/>
      <c r="P181" s="20"/>
      <c r="Q181" s="18"/>
      <c r="R181" s="18"/>
      <c r="S181" s="19"/>
      <c r="T181" s="20"/>
      <c r="U181" s="18"/>
      <c r="V181" s="18"/>
      <c r="W181" s="19"/>
      <c r="X181" s="20"/>
      <c r="Y181" s="18"/>
      <c r="Z181" s="18"/>
      <c r="AA181" s="19"/>
      <c r="AB181" s="12"/>
      <c r="AC181" s="8"/>
      <c r="AD181" s="11" t="s">
        <v>125</v>
      </c>
      <c r="AE181" s="61" t="s">
        <v>26</v>
      </c>
      <c r="AF181" s="54" t="s">
        <v>26</v>
      </c>
      <c r="AG181" s="55" t="s">
        <v>26</v>
      </c>
      <c r="AH181" s="55" t="s">
        <v>26</v>
      </c>
      <c r="AI181" s="56" t="s">
        <v>26</v>
      </c>
      <c r="AJ181" s="54" t="s">
        <v>26</v>
      </c>
      <c r="AK181" s="55" t="s">
        <v>26</v>
      </c>
      <c r="AL181" s="55" t="s">
        <v>26</v>
      </c>
      <c r="AM181" s="56" t="s">
        <v>26</v>
      </c>
      <c r="AN181" s="54" t="s">
        <v>26</v>
      </c>
      <c r="AO181" s="55" t="s">
        <v>26</v>
      </c>
      <c r="AP181" s="55" t="s">
        <v>26</v>
      </c>
      <c r="AQ181" s="56" t="s">
        <v>26</v>
      </c>
      <c r="AR181" s="5" t="s">
        <v>25</v>
      </c>
      <c r="AS181" s="6" t="s">
        <v>25</v>
      </c>
      <c r="AT181" s="6" t="s">
        <v>25</v>
      </c>
      <c r="AU181" s="56" t="s">
        <v>26</v>
      </c>
      <c r="AV181" s="54" t="s">
        <v>26</v>
      </c>
      <c r="AW181" s="55" t="s">
        <v>26</v>
      </c>
      <c r="AX181" s="55" t="s">
        <v>26</v>
      </c>
      <c r="AY181" s="56" t="s">
        <v>26</v>
      </c>
      <c r="AZ181" s="54" t="s">
        <v>26</v>
      </c>
      <c r="BA181" s="55" t="s">
        <v>26</v>
      </c>
      <c r="BB181" s="55" t="s">
        <v>26</v>
      </c>
      <c r="BC181" s="56" t="s">
        <v>26</v>
      </c>
      <c r="BD181" s="54" t="s">
        <v>26</v>
      </c>
      <c r="BE181" s="55" t="s">
        <v>26</v>
      </c>
      <c r="BF181" s="55" t="s">
        <v>26</v>
      </c>
      <c r="BG181" s="56" t="s">
        <v>26</v>
      </c>
      <c r="BH181" s="172" t="s">
        <v>24</v>
      </c>
      <c r="BI181" s="10" t="s">
        <v>28</v>
      </c>
      <c r="BJ181" s="10" t="s">
        <v>28</v>
      </c>
      <c r="BK181" s="22" t="s">
        <v>126</v>
      </c>
      <c r="BL181" s="20"/>
      <c r="BM181" s="18"/>
      <c r="BN181" s="18"/>
      <c r="BO181" s="19"/>
      <c r="BP181" s="20"/>
      <c r="BQ181" s="18"/>
      <c r="BR181" s="18"/>
      <c r="BS181" s="19"/>
      <c r="BT181" s="20"/>
      <c r="BU181" s="18"/>
      <c r="BV181" s="18"/>
      <c r="BW181" s="19"/>
      <c r="BX181" s="20"/>
      <c r="BY181" s="18"/>
      <c r="BZ181" s="18"/>
      <c r="CA181" s="19"/>
      <c r="CB181" s="20"/>
      <c r="CC181" s="18"/>
      <c r="CD181" s="18"/>
      <c r="CE181" s="19"/>
      <c r="CF181" s="112"/>
      <c r="CG181" s="113"/>
      <c r="CH181" s="113"/>
      <c r="CI181" s="114"/>
      <c r="CJ181" s="112"/>
      <c r="CK181" s="113"/>
      <c r="CL181" s="113"/>
      <c r="CM181" s="114"/>
    </row>
    <row r="182" spans="2:91" x14ac:dyDescent="0.35">
      <c r="B182" s="95" t="str">
        <f t="shared" si="27"/>
        <v>36526,5736111111 36526,9166666667</v>
      </c>
      <c r="C182" s="342">
        <f t="shared" si="28"/>
        <v>36526.573611111111</v>
      </c>
      <c r="D182" s="328">
        <f t="shared" si="29"/>
        <v>36526.916666666664</v>
      </c>
      <c r="E182" s="280">
        <v>36526.573611111111</v>
      </c>
      <c r="F182" s="194">
        <v>36526.916666666664</v>
      </c>
      <c r="G182" s="132">
        <v>4.1666666666666664E-2</v>
      </c>
      <c r="H182" s="502" t="s">
        <v>53</v>
      </c>
      <c r="I182" s="503"/>
      <c r="J182" s="504"/>
      <c r="K182" s="7"/>
      <c r="L182" s="20"/>
      <c r="M182" s="18"/>
      <c r="N182" s="18"/>
      <c r="O182" s="19"/>
      <c r="P182" s="20"/>
      <c r="Q182" s="18"/>
      <c r="R182" s="18"/>
      <c r="S182" s="19"/>
      <c r="T182" s="20"/>
      <c r="U182" s="18"/>
      <c r="V182" s="18"/>
      <c r="W182" s="19"/>
      <c r="X182" s="20"/>
      <c r="Y182" s="18"/>
      <c r="Z182" s="18"/>
      <c r="AA182" s="19"/>
      <c r="AB182" s="12"/>
      <c r="AC182" s="8"/>
      <c r="AD182" s="11" t="s">
        <v>125</v>
      </c>
      <c r="AE182" s="61" t="s">
        <v>26</v>
      </c>
      <c r="AF182" s="54" t="s">
        <v>26</v>
      </c>
      <c r="AG182" s="55" t="s">
        <v>26</v>
      </c>
      <c r="AH182" s="55" t="s">
        <v>26</v>
      </c>
      <c r="AI182" s="56" t="s">
        <v>26</v>
      </c>
      <c r="AJ182" s="54" t="s">
        <v>26</v>
      </c>
      <c r="AK182" s="55" t="s">
        <v>26</v>
      </c>
      <c r="AL182" s="55" t="s">
        <v>26</v>
      </c>
      <c r="AM182" s="56" t="s">
        <v>26</v>
      </c>
      <c r="AN182" s="54" t="s">
        <v>26</v>
      </c>
      <c r="AO182" s="55" t="s">
        <v>26</v>
      </c>
      <c r="AP182" s="55" t="s">
        <v>26</v>
      </c>
      <c r="AQ182" s="56" t="s">
        <v>26</v>
      </c>
      <c r="AR182" s="5" t="s">
        <v>25</v>
      </c>
      <c r="AS182" s="6" t="s">
        <v>25</v>
      </c>
      <c r="AT182" s="6" t="s">
        <v>25</v>
      </c>
      <c r="AU182" s="56" t="s">
        <v>26</v>
      </c>
      <c r="AV182" s="54" t="s">
        <v>26</v>
      </c>
      <c r="AW182" s="55" t="s">
        <v>26</v>
      </c>
      <c r="AX182" s="55" t="s">
        <v>26</v>
      </c>
      <c r="AY182" s="56" t="s">
        <v>26</v>
      </c>
      <c r="AZ182" s="54" t="s">
        <v>26</v>
      </c>
      <c r="BA182" s="55" t="s">
        <v>26</v>
      </c>
      <c r="BB182" s="55" t="s">
        <v>26</v>
      </c>
      <c r="BC182" s="56" t="s">
        <v>26</v>
      </c>
      <c r="BD182" s="54" t="s">
        <v>26</v>
      </c>
      <c r="BE182" s="55" t="s">
        <v>26</v>
      </c>
      <c r="BF182" s="55" t="s">
        <v>26</v>
      </c>
      <c r="BG182" s="56" t="s">
        <v>26</v>
      </c>
      <c r="BH182" s="172" t="s">
        <v>24</v>
      </c>
      <c r="BI182" s="55" t="s">
        <v>26</v>
      </c>
      <c r="BJ182" s="10" t="s">
        <v>28</v>
      </c>
      <c r="BK182" s="28" t="s">
        <v>28</v>
      </c>
      <c r="BL182" s="11" t="s">
        <v>126</v>
      </c>
      <c r="BM182" s="8"/>
      <c r="BN182" s="8"/>
      <c r="BO182" s="7"/>
      <c r="BP182" s="12"/>
      <c r="BQ182" s="18"/>
      <c r="BR182" s="18"/>
      <c r="BS182" s="19"/>
      <c r="BT182" s="20"/>
      <c r="BU182" s="18"/>
      <c r="BV182" s="18"/>
      <c r="BW182" s="19"/>
      <c r="BX182" s="20"/>
      <c r="BY182" s="18"/>
      <c r="BZ182" s="18"/>
      <c r="CA182" s="19"/>
      <c r="CB182" s="20"/>
      <c r="CC182" s="18"/>
      <c r="CD182" s="18"/>
      <c r="CE182" s="19"/>
      <c r="CF182" s="112"/>
      <c r="CG182" s="113"/>
      <c r="CH182" s="113"/>
      <c r="CI182" s="114"/>
      <c r="CJ182" s="112"/>
      <c r="CK182" s="113"/>
      <c r="CL182" s="113"/>
      <c r="CM182" s="114"/>
    </row>
    <row r="183" spans="2:91" x14ac:dyDescent="0.35">
      <c r="B183" s="95" t="str">
        <f t="shared" si="27"/>
        <v>36526,5736111111 36526,9270833333</v>
      </c>
      <c r="C183" s="342">
        <f t="shared" si="28"/>
        <v>36526.573611111111</v>
      </c>
      <c r="D183" s="328">
        <f t="shared" si="29"/>
        <v>36526.927083333336</v>
      </c>
      <c r="E183" s="192">
        <v>36526.573611111111</v>
      </c>
      <c r="F183" s="194">
        <v>36526.927083333336</v>
      </c>
      <c r="G183" s="132">
        <v>4.1666666666666664E-2</v>
      </c>
      <c r="H183" s="502" t="s">
        <v>39</v>
      </c>
      <c r="I183" s="503"/>
      <c r="J183" s="504"/>
      <c r="K183" s="7"/>
      <c r="L183" s="20"/>
      <c r="M183" s="18"/>
      <c r="N183" s="18"/>
      <c r="O183" s="19"/>
      <c r="P183" s="20"/>
      <c r="Q183" s="18"/>
      <c r="R183" s="18"/>
      <c r="S183" s="19"/>
      <c r="T183" s="20"/>
      <c r="U183" s="18"/>
      <c r="V183" s="18"/>
      <c r="W183" s="19"/>
      <c r="X183" s="20"/>
      <c r="Y183" s="18"/>
      <c r="Z183" s="18"/>
      <c r="AA183" s="19"/>
      <c r="AB183" s="12"/>
      <c r="AC183" s="8"/>
      <c r="AD183" s="11" t="s">
        <v>125</v>
      </c>
      <c r="AE183" s="61" t="s">
        <v>26</v>
      </c>
      <c r="AF183" s="54" t="s">
        <v>26</v>
      </c>
      <c r="AG183" s="55" t="s">
        <v>26</v>
      </c>
      <c r="AH183" s="55" t="s">
        <v>26</v>
      </c>
      <c r="AI183" s="56" t="s">
        <v>26</v>
      </c>
      <c r="AJ183" s="54" t="s">
        <v>26</v>
      </c>
      <c r="AK183" s="55" t="s">
        <v>26</v>
      </c>
      <c r="AL183" s="55" t="s">
        <v>26</v>
      </c>
      <c r="AM183" s="56" t="s">
        <v>26</v>
      </c>
      <c r="AN183" s="54" t="s">
        <v>26</v>
      </c>
      <c r="AO183" s="55" t="s">
        <v>26</v>
      </c>
      <c r="AP183" s="55" t="s">
        <v>26</v>
      </c>
      <c r="AQ183" s="56" t="s">
        <v>26</v>
      </c>
      <c r="AR183" s="5" t="s">
        <v>25</v>
      </c>
      <c r="AS183" s="6" t="s">
        <v>25</v>
      </c>
      <c r="AT183" s="6" t="s">
        <v>25</v>
      </c>
      <c r="AU183" s="56" t="s">
        <v>26</v>
      </c>
      <c r="AV183" s="54" t="s">
        <v>26</v>
      </c>
      <c r="AW183" s="55" t="s">
        <v>26</v>
      </c>
      <c r="AX183" s="55" t="s">
        <v>26</v>
      </c>
      <c r="AY183" s="56" t="s">
        <v>26</v>
      </c>
      <c r="AZ183" s="54" t="s">
        <v>26</v>
      </c>
      <c r="BA183" s="55" t="s">
        <v>26</v>
      </c>
      <c r="BB183" s="55" t="s">
        <v>26</v>
      </c>
      <c r="BC183" s="56" t="s">
        <v>26</v>
      </c>
      <c r="BD183" s="54" t="s">
        <v>26</v>
      </c>
      <c r="BE183" s="55" t="s">
        <v>26</v>
      </c>
      <c r="BF183" s="55" t="s">
        <v>26</v>
      </c>
      <c r="BG183" s="56" t="s">
        <v>26</v>
      </c>
      <c r="BH183" s="172" t="s">
        <v>24</v>
      </c>
      <c r="BI183" s="55" t="s">
        <v>26</v>
      </c>
      <c r="BJ183" s="55" t="s">
        <v>26</v>
      </c>
      <c r="BK183" s="17" t="s">
        <v>28</v>
      </c>
      <c r="BL183" s="9" t="s">
        <v>28</v>
      </c>
      <c r="BM183" s="11" t="s">
        <v>126</v>
      </c>
      <c r="BN183" s="18"/>
      <c r="BO183" s="19"/>
      <c r="BP183" s="12"/>
      <c r="BQ183" s="18"/>
      <c r="BR183" s="18"/>
      <c r="BS183" s="19"/>
      <c r="BT183" s="20"/>
      <c r="BU183" s="18"/>
      <c r="BV183" s="18"/>
      <c r="BW183" s="19"/>
      <c r="BX183" s="20"/>
      <c r="BY183" s="18"/>
      <c r="BZ183" s="18"/>
      <c r="CA183" s="19"/>
      <c r="CB183" s="20"/>
      <c r="CC183" s="18"/>
      <c r="CD183" s="18"/>
      <c r="CE183" s="19"/>
      <c r="CF183" s="112"/>
      <c r="CG183" s="113"/>
      <c r="CH183" s="113"/>
      <c r="CI183" s="114"/>
      <c r="CJ183" s="112"/>
      <c r="CK183" s="113"/>
      <c r="CL183" s="113"/>
      <c r="CM183" s="114"/>
    </row>
    <row r="184" spans="2:91" x14ac:dyDescent="0.35">
      <c r="B184" s="95" t="str">
        <f t="shared" si="27"/>
        <v>36526,5736111111 36526,9375</v>
      </c>
      <c r="C184" s="342">
        <f t="shared" si="28"/>
        <v>36526.573611111111</v>
      </c>
      <c r="D184" s="328">
        <f t="shared" si="29"/>
        <v>36526.9375</v>
      </c>
      <c r="E184" s="192">
        <v>36526.573611111111</v>
      </c>
      <c r="F184" s="194">
        <v>36526.9375</v>
      </c>
      <c r="G184" s="132">
        <v>4.1666666666666664E-2</v>
      </c>
      <c r="H184" s="502" t="s">
        <v>36</v>
      </c>
      <c r="I184" s="503"/>
      <c r="J184" s="504"/>
      <c r="K184" s="7"/>
      <c r="L184" s="20"/>
      <c r="M184" s="18"/>
      <c r="N184" s="18"/>
      <c r="O184" s="19"/>
      <c r="P184" s="20"/>
      <c r="Q184" s="18"/>
      <c r="R184" s="18"/>
      <c r="S184" s="19"/>
      <c r="T184" s="20"/>
      <c r="U184" s="18"/>
      <c r="V184" s="18"/>
      <c r="W184" s="19"/>
      <c r="X184" s="20"/>
      <c r="Y184" s="18"/>
      <c r="Z184" s="18"/>
      <c r="AA184" s="19"/>
      <c r="AB184" s="12"/>
      <c r="AC184" s="8"/>
      <c r="AD184" s="11" t="s">
        <v>125</v>
      </c>
      <c r="AE184" s="61" t="s">
        <v>26</v>
      </c>
      <c r="AF184" s="54" t="s">
        <v>26</v>
      </c>
      <c r="AG184" s="55" t="s">
        <v>26</v>
      </c>
      <c r="AH184" s="55" t="s">
        <v>26</v>
      </c>
      <c r="AI184" s="56" t="s">
        <v>26</v>
      </c>
      <c r="AJ184" s="54" t="s">
        <v>26</v>
      </c>
      <c r="AK184" s="55" t="s">
        <v>26</v>
      </c>
      <c r="AL184" s="55" t="s">
        <v>26</v>
      </c>
      <c r="AM184" s="56" t="s">
        <v>26</v>
      </c>
      <c r="AN184" s="54" t="s">
        <v>26</v>
      </c>
      <c r="AO184" s="55" t="s">
        <v>26</v>
      </c>
      <c r="AP184" s="55" t="s">
        <v>26</v>
      </c>
      <c r="AQ184" s="56" t="s">
        <v>26</v>
      </c>
      <c r="AR184" s="5" t="s">
        <v>25</v>
      </c>
      <c r="AS184" s="6" t="s">
        <v>25</v>
      </c>
      <c r="AT184" s="6" t="s">
        <v>25</v>
      </c>
      <c r="AU184" s="56" t="s">
        <v>26</v>
      </c>
      <c r="AV184" s="54" t="s">
        <v>26</v>
      </c>
      <c r="AW184" s="55" t="s">
        <v>26</v>
      </c>
      <c r="AX184" s="55" t="s">
        <v>26</v>
      </c>
      <c r="AY184" s="56" t="s">
        <v>26</v>
      </c>
      <c r="AZ184" s="54" t="s">
        <v>26</v>
      </c>
      <c r="BA184" s="55" t="s">
        <v>26</v>
      </c>
      <c r="BB184" s="55" t="s">
        <v>26</v>
      </c>
      <c r="BC184" s="56" t="s">
        <v>26</v>
      </c>
      <c r="BD184" s="54" t="s">
        <v>26</v>
      </c>
      <c r="BE184" s="55" t="s">
        <v>26</v>
      </c>
      <c r="BF184" s="55" t="s">
        <v>26</v>
      </c>
      <c r="BG184" s="56" t="s">
        <v>26</v>
      </c>
      <c r="BH184" s="172" t="s">
        <v>24</v>
      </c>
      <c r="BI184" s="55" t="s">
        <v>26</v>
      </c>
      <c r="BJ184" s="55" t="s">
        <v>26</v>
      </c>
      <c r="BK184" s="55" t="s">
        <v>26</v>
      </c>
      <c r="BL184" s="9" t="s">
        <v>28</v>
      </c>
      <c r="BM184" s="10" t="s">
        <v>28</v>
      </c>
      <c r="BN184" s="11" t="s">
        <v>126</v>
      </c>
      <c r="BO184" s="7"/>
      <c r="BP184" s="12"/>
      <c r="BQ184" s="18"/>
      <c r="BR184" s="18"/>
      <c r="BS184" s="19"/>
      <c r="BT184" s="20"/>
      <c r="BU184" s="18"/>
      <c r="BV184" s="18"/>
      <c r="BW184" s="19"/>
      <c r="BX184" s="20"/>
      <c r="BY184" s="18"/>
      <c r="BZ184" s="18"/>
      <c r="CA184" s="19"/>
      <c r="CB184" s="20"/>
      <c r="CC184" s="18"/>
      <c r="CD184" s="18"/>
      <c r="CE184" s="19"/>
      <c r="CF184" s="112"/>
      <c r="CG184" s="113"/>
      <c r="CH184" s="113"/>
      <c r="CI184" s="114"/>
      <c r="CJ184" s="112"/>
      <c r="CK184" s="113"/>
      <c r="CL184" s="113"/>
      <c r="CM184" s="114"/>
    </row>
    <row r="185" spans="2:91" x14ac:dyDescent="0.35">
      <c r="B185" s="95" t="str">
        <f t="shared" si="27"/>
        <v>36526,5736111111 36526,9479166667</v>
      </c>
      <c r="C185" s="342">
        <f t="shared" si="28"/>
        <v>36526.573611111111</v>
      </c>
      <c r="D185" s="328">
        <f t="shared" si="29"/>
        <v>36526.947916666664</v>
      </c>
      <c r="E185" s="192">
        <v>36526.573611111111</v>
      </c>
      <c r="F185" s="194">
        <v>36526.947916666664</v>
      </c>
      <c r="G185" s="132">
        <v>5.2083333333333336E-2</v>
      </c>
      <c r="H185" s="502" t="s">
        <v>50</v>
      </c>
      <c r="I185" s="503"/>
      <c r="J185" s="504"/>
      <c r="K185" s="7"/>
      <c r="L185" s="20"/>
      <c r="M185" s="18"/>
      <c r="N185" s="18"/>
      <c r="O185" s="19"/>
      <c r="P185" s="20"/>
      <c r="Q185" s="18"/>
      <c r="R185" s="18"/>
      <c r="S185" s="19"/>
      <c r="T185" s="20"/>
      <c r="U185" s="18"/>
      <c r="V185" s="18"/>
      <c r="W185" s="19"/>
      <c r="X185" s="20"/>
      <c r="Y185" s="18"/>
      <c r="Z185" s="18"/>
      <c r="AA185" s="19"/>
      <c r="AB185" s="12"/>
      <c r="AC185" s="8"/>
      <c r="AD185" s="11" t="s">
        <v>125</v>
      </c>
      <c r="AE185" s="61" t="s">
        <v>26</v>
      </c>
      <c r="AF185" s="54" t="s">
        <v>26</v>
      </c>
      <c r="AG185" s="55" t="s">
        <v>26</v>
      </c>
      <c r="AH185" s="55" t="s">
        <v>26</v>
      </c>
      <c r="AI185" s="56" t="s">
        <v>26</v>
      </c>
      <c r="AJ185" s="54" t="s">
        <v>26</v>
      </c>
      <c r="AK185" s="55" t="s">
        <v>26</v>
      </c>
      <c r="AL185" s="55" t="s">
        <v>26</v>
      </c>
      <c r="AM185" s="56" t="s">
        <v>26</v>
      </c>
      <c r="AN185" s="54" t="s">
        <v>26</v>
      </c>
      <c r="AO185" s="55" t="s">
        <v>26</v>
      </c>
      <c r="AP185" s="55" t="s">
        <v>26</v>
      </c>
      <c r="AQ185" s="56" t="s">
        <v>26</v>
      </c>
      <c r="AR185" s="5" t="s">
        <v>25</v>
      </c>
      <c r="AS185" s="6" t="s">
        <v>25</v>
      </c>
      <c r="AT185" s="6" t="s">
        <v>25</v>
      </c>
      <c r="AU185" s="56" t="s">
        <v>26</v>
      </c>
      <c r="AV185" s="54" t="s">
        <v>26</v>
      </c>
      <c r="AW185" s="55" t="s">
        <v>26</v>
      </c>
      <c r="AX185" s="55" t="s">
        <v>26</v>
      </c>
      <c r="AY185" s="56" t="s">
        <v>26</v>
      </c>
      <c r="AZ185" s="54" t="s">
        <v>26</v>
      </c>
      <c r="BA185" s="55" t="s">
        <v>26</v>
      </c>
      <c r="BB185" s="55" t="s">
        <v>26</v>
      </c>
      <c r="BC185" s="56" t="s">
        <v>26</v>
      </c>
      <c r="BD185" s="172" t="s">
        <v>24</v>
      </c>
      <c r="BE185" s="55" t="s">
        <v>26</v>
      </c>
      <c r="BF185" s="55" t="s">
        <v>26</v>
      </c>
      <c r="BG185" s="56" t="s">
        <v>26</v>
      </c>
      <c r="BH185" s="54" t="s">
        <v>26</v>
      </c>
      <c r="BI185" s="55" t="s">
        <v>26</v>
      </c>
      <c r="BJ185" s="55" t="s">
        <v>26</v>
      </c>
      <c r="BK185" s="55" t="s">
        <v>26</v>
      </c>
      <c r="BL185" s="172" t="s">
        <v>24</v>
      </c>
      <c r="BM185" s="10" t="s">
        <v>28</v>
      </c>
      <c r="BN185" s="10" t="s">
        <v>28</v>
      </c>
      <c r="BO185" s="22" t="s">
        <v>126</v>
      </c>
      <c r="BP185" s="12"/>
      <c r="BQ185" s="18"/>
      <c r="BR185" s="18"/>
      <c r="BS185" s="19"/>
      <c r="BT185" s="20"/>
      <c r="BU185" s="18"/>
      <c r="BV185" s="18"/>
      <c r="BW185" s="19"/>
      <c r="BX185" s="20"/>
      <c r="BY185" s="18"/>
      <c r="BZ185" s="18"/>
      <c r="CA185" s="19"/>
      <c r="CB185" s="20"/>
      <c r="CC185" s="18"/>
      <c r="CD185" s="18"/>
      <c r="CE185" s="19"/>
      <c r="CF185" s="112"/>
      <c r="CG185" s="113"/>
      <c r="CH185" s="113"/>
      <c r="CI185" s="114"/>
      <c r="CJ185" s="112"/>
      <c r="CK185" s="113"/>
      <c r="CL185" s="113"/>
      <c r="CM185" s="114"/>
    </row>
    <row r="186" spans="2:91" x14ac:dyDescent="0.35">
      <c r="B186" s="95" t="str">
        <f t="shared" si="27"/>
        <v>36526,5736111111 36526,9583333333</v>
      </c>
      <c r="C186" s="342">
        <f t="shared" si="28"/>
        <v>36526.573611111111</v>
      </c>
      <c r="D186" s="328">
        <f t="shared" si="29"/>
        <v>36526.958333333336</v>
      </c>
      <c r="E186" s="192">
        <v>36526.573611111111</v>
      </c>
      <c r="F186" s="194">
        <v>36526.958333333336</v>
      </c>
      <c r="G186" s="132">
        <v>5.2083333333333336E-2</v>
      </c>
      <c r="H186" s="502" t="s">
        <v>51</v>
      </c>
      <c r="I186" s="503"/>
      <c r="J186" s="504"/>
      <c r="K186" s="7"/>
      <c r="L186" s="20"/>
      <c r="M186" s="18"/>
      <c r="N186" s="18"/>
      <c r="O186" s="19"/>
      <c r="P186" s="20"/>
      <c r="Q186" s="18"/>
      <c r="R186" s="18"/>
      <c r="S186" s="19"/>
      <c r="T186" s="20"/>
      <c r="U186" s="18"/>
      <c r="V186" s="18"/>
      <c r="W186" s="19"/>
      <c r="X186" s="20"/>
      <c r="Y186" s="18"/>
      <c r="Z186" s="18"/>
      <c r="AA186" s="19"/>
      <c r="AB186" s="12"/>
      <c r="AC186" s="8"/>
      <c r="AD186" s="11" t="s">
        <v>125</v>
      </c>
      <c r="AE186" s="61" t="s">
        <v>26</v>
      </c>
      <c r="AF186" s="54" t="s">
        <v>26</v>
      </c>
      <c r="AG186" s="55" t="s">
        <v>26</v>
      </c>
      <c r="AH186" s="55" t="s">
        <v>26</v>
      </c>
      <c r="AI186" s="56" t="s">
        <v>26</v>
      </c>
      <c r="AJ186" s="54" t="s">
        <v>26</v>
      </c>
      <c r="AK186" s="55" t="s">
        <v>26</v>
      </c>
      <c r="AL186" s="55" t="s">
        <v>26</v>
      </c>
      <c r="AM186" s="56" t="s">
        <v>26</v>
      </c>
      <c r="AN186" s="54" t="s">
        <v>26</v>
      </c>
      <c r="AO186" s="55" t="s">
        <v>26</v>
      </c>
      <c r="AP186" s="55" t="s">
        <v>26</v>
      </c>
      <c r="AQ186" s="56" t="s">
        <v>26</v>
      </c>
      <c r="AR186" s="5" t="s">
        <v>25</v>
      </c>
      <c r="AS186" s="6" t="s">
        <v>25</v>
      </c>
      <c r="AT186" s="6" t="s">
        <v>25</v>
      </c>
      <c r="AU186" s="56" t="s">
        <v>26</v>
      </c>
      <c r="AV186" s="54" t="s">
        <v>26</v>
      </c>
      <c r="AW186" s="55" t="s">
        <v>26</v>
      </c>
      <c r="AX186" s="55" t="s">
        <v>26</v>
      </c>
      <c r="AY186" s="56" t="s">
        <v>26</v>
      </c>
      <c r="AZ186" s="54" t="s">
        <v>26</v>
      </c>
      <c r="BA186" s="55" t="s">
        <v>26</v>
      </c>
      <c r="BB186" s="55" t="s">
        <v>26</v>
      </c>
      <c r="BC186" s="56" t="s">
        <v>26</v>
      </c>
      <c r="BD186" s="172" t="s">
        <v>24</v>
      </c>
      <c r="BE186" s="55" t="s">
        <v>26</v>
      </c>
      <c r="BF186" s="55" t="s">
        <v>26</v>
      </c>
      <c r="BG186" s="56" t="s">
        <v>26</v>
      </c>
      <c r="BH186" s="54" t="s">
        <v>26</v>
      </c>
      <c r="BI186" s="55" t="s">
        <v>26</v>
      </c>
      <c r="BJ186" s="55" t="s">
        <v>26</v>
      </c>
      <c r="BK186" s="55" t="s">
        <v>26</v>
      </c>
      <c r="BL186" s="172" t="s">
        <v>24</v>
      </c>
      <c r="BM186" s="55" t="s">
        <v>26</v>
      </c>
      <c r="BN186" s="10" t="s">
        <v>28</v>
      </c>
      <c r="BO186" s="28" t="s">
        <v>28</v>
      </c>
      <c r="BP186" s="11" t="s">
        <v>126</v>
      </c>
      <c r="BQ186" s="18"/>
      <c r="BR186" s="18"/>
      <c r="BS186" s="19"/>
      <c r="BT186" s="20"/>
      <c r="BU186" s="18"/>
      <c r="BV186" s="18"/>
      <c r="BW186" s="19"/>
      <c r="BX186" s="20"/>
      <c r="BY186" s="18"/>
      <c r="BZ186" s="18"/>
      <c r="CA186" s="19"/>
      <c r="CB186" s="20"/>
      <c r="CC186" s="18"/>
      <c r="CD186" s="18"/>
      <c r="CE186" s="19"/>
      <c r="CF186" s="112"/>
      <c r="CG186" s="113"/>
      <c r="CH186" s="113"/>
      <c r="CI186" s="114"/>
      <c r="CJ186" s="112"/>
      <c r="CK186" s="113"/>
      <c r="CL186" s="113"/>
      <c r="CM186" s="114"/>
    </row>
    <row r="187" spans="2:91" x14ac:dyDescent="0.35">
      <c r="B187" s="95" t="str">
        <f t="shared" si="27"/>
        <v>36526,5736111111 36526,96875</v>
      </c>
      <c r="C187" s="342">
        <f t="shared" si="28"/>
        <v>36526.573611111111</v>
      </c>
      <c r="D187" s="328">
        <f t="shared" si="29"/>
        <v>36526.96875</v>
      </c>
      <c r="E187" s="192">
        <v>36526.573611111111</v>
      </c>
      <c r="F187" s="194">
        <v>36526.96875</v>
      </c>
      <c r="G187" s="132">
        <v>5.2083333333333336E-2</v>
      </c>
      <c r="H187" s="502" t="s">
        <v>35</v>
      </c>
      <c r="I187" s="503"/>
      <c r="J187" s="504"/>
      <c r="K187" s="7"/>
      <c r="L187" s="20"/>
      <c r="M187" s="18"/>
      <c r="N187" s="18"/>
      <c r="O187" s="19"/>
      <c r="P187" s="20"/>
      <c r="Q187" s="18"/>
      <c r="R187" s="18"/>
      <c r="S187" s="19"/>
      <c r="T187" s="20"/>
      <c r="U187" s="18"/>
      <c r="V187" s="18"/>
      <c r="W187" s="19"/>
      <c r="X187" s="20"/>
      <c r="Y187" s="18"/>
      <c r="Z187" s="18"/>
      <c r="AA187" s="19"/>
      <c r="AB187" s="12"/>
      <c r="AC187" s="8"/>
      <c r="AD187" s="11" t="s">
        <v>125</v>
      </c>
      <c r="AE187" s="61" t="s">
        <v>26</v>
      </c>
      <c r="AF187" s="54" t="s">
        <v>26</v>
      </c>
      <c r="AG187" s="55" t="s">
        <v>26</v>
      </c>
      <c r="AH187" s="55" t="s">
        <v>26</v>
      </c>
      <c r="AI187" s="56" t="s">
        <v>26</v>
      </c>
      <c r="AJ187" s="54" t="s">
        <v>26</v>
      </c>
      <c r="AK187" s="55" t="s">
        <v>26</v>
      </c>
      <c r="AL187" s="55" t="s">
        <v>26</v>
      </c>
      <c r="AM187" s="56" t="s">
        <v>26</v>
      </c>
      <c r="AN187" s="54" t="s">
        <v>26</v>
      </c>
      <c r="AO187" s="55" t="s">
        <v>26</v>
      </c>
      <c r="AP187" s="55" t="s">
        <v>26</v>
      </c>
      <c r="AQ187" s="56" t="s">
        <v>26</v>
      </c>
      <c r="AR187" s="5" t="s">
        <v>25</v>
      </c>
      <c r="AS187" s="6" t="s">
        <v>25</v>
      </c>
      <c r="AT187" s="6" t="s">
        <v>25</v>
      </c>
      <c r="AU187" s="56" t="s">
        <v>26</v>
      </c>
      <c r="AV187" s="54" t="s">
        <v>26</v>
      </c>
      <c r="AW187" s="55" t="s">
        <v>26</v>
      </c>
      <c r="AX187" s="55" t="s">
        <v>26</v>
      </c>
      <c r="AY187" s="56" t="s">
        <v>26</v>
      </c>
      <c r="AZ187" s="54" t="s">
        <v>26</v>
      </c>
      <c r="BA187" s="55" t="s">
        <v>26</v>
      </c>
      <c r="BB187" s="55" t="s">
        <v>26</v>
      </c>
      <c r="BC187" s="56" t="s">
        <v>26</v>
      </c>
      <c r="BD187" s="172" t="s">
        <v>24</v>
      </c>
      <c r="BE187" s="55" t="s">
        <v>26</v>
      </c>
      <c r="BF187" s="55" t="s">
        <v>26</v>
      </c>
      <c r="BG187" s="56" t="s">
        <v>26</v>
      </c>
      <c r="BH187" s="54" t="s">
        <v>26</v>
      </c>
      <c r="BI187" s="55" t="s">
        <v>26</v>
      </c>
      <c r="BJ187" s="55" t="s">
        <v>26</v>
      </c>
      <c r="BK187" s="55" t="s">
        <v>26</v>
      </c>
      <c r="BL187" s="172" t="s">
        <v>24</v>
      </c>
      <c r="BM187" s="55" t="s">
        <v>26</v>
      </c>
      <c r="BN187" s="55" t="s">
        <v>26</v>
      </c>
      <c r="BO187" s="17" t="s">
        <v>28</v>
      </c>
      <c r="BP187" s="9" t="s">
        <v>28</v>
      </c>
      <c r="BQ187" s="11" t="s">
        <v>126</v>
      </c>
      <c r="BR187" s="18"/>
      <c r="BS187" s="19"/>
      <c r="BT187" s="20"/>
      <c r="BU187" s="18"/>
      <c r="BV187" s="18"/>
      <c r="BW187" s="19"/>
      <c r="BX187" s="20"/>
      <c r="BY187" s="18"/>
      <c r="BZ187" s="18"/>
      <c r="CA187" s="19"/>
      <c r="CB187" s="20"/>
      <c r="CC187" s="18"/>
      <c r="CD187" s="18"/>
      <c r="CE187" s="19"/>
      <c r="CF187" s="112"/>
      <c r="CG187" s="113"/>
      <c r="CH187" s="113"/>
      <c r="CI187" s="114"/>
      <c r="CJ187" s="112"/>
      <c r="CK187" s="113"/>
      <c r="CL187" s="113"/>
      <c r="CM187" s="114"/>
    </row>
    <row r="188" spans="2:91" x14ac:dyDescent="0.35">
      <c r="B188" s="95" t="str">
        <f t="shared" si="27"/>
        <v>36526,5736111111 36526,9791666667</v>
      </c>
      <c r="C188" s="342">
        <f t="shared" si="28"/>
        <v>36526.573611111111</v>
      </c>
      <c r="D188" s="328">
        <f t="shared" si="29"/>
        <v>36526.979166666664</v>
      </c>
      <c r="E188" s="192">
        <v>36526.573611111111</v>
      </c>
      <c r="F188" s="194">
        <v>36526.979166666664</v>
      </c>
      <c r="G188" s="132">
        <v>5.2083333333333336E-2</v>
      </c>
      <c r="H188" s="502" t="s">
        <v>52</v>
      </c>
      <c r="I188" s="503"/>
      <c r="J188" s="504"/>
      <c r="K188" s="7"/>
      <c r="L188" s="20"/>
      <c r="M188" s="18"/>
      <c r="N188" s="18"/>
      <c r="O188" s="19"/>
      <c r="P188" s="20"/>
      <c r="Q188" s="18"/>
      <c r="R188" s="18"/>
      <c r="S188" s="19"/>
      <c r="T188" s="20"/>
      <c r="U188" s="18"/>
      <c r="V188" s="18"/>
      <c r="W188" s="19"/>
      <c r="X188" s="20"/>
      <c r="Y188" s="18"/>
      <c r="Z188" s="18"/>
      <c r="AA188" s="19"/>
      <c r="AB188" s="12"/>
      <c r="AC188" s="8"/>
      <c r="AD188" s="11" t="s">
        <v>125</v>
      </c>
      <c r="AE188" s="61" t="s">
        <v>26</v>
      </c>
      <c r="AF188" s="54" t="s">
        <v>26</v>
      </c>
      <c r="AG188" s="55" t="s">
        <v>26</v>
      </c>
      <c r="AH188" s="55" t="s">
        <v>26</v>
      </c>
      <c r="AI188" s="56" t="s">
        <v>26</v>
      </c>
      <c r="AJ188" s="54" t="s">
        <v>26</v>
      </c>
      <c r="AK188" s="55" t="s">
        <v>26</v>
      </c>
      <c r="AL188" s="55" t="s">
        <v>26</v>
      </c>
      <c r="AM188" s="56" t="s">
        <v>26</v>
      </c>
      <c r="AN188" s="54" t="s">
        <v>26</v>
      </c>
      <c r="AO188" s="55" t="s">
        <v>26</v>
      </c>
      <c r="AP188" s="55" t="s">
        <v>26</v>
      </c>
      <c r="AQ188" s="56" t="s">
        <v>26</v>
      </c>
      <c r="AR188" s="5" t="s">
        <v>25</v>
      </c>
      <c r="AS188" s="6" t="s">
        <v>25</v>
      </c>
      <c r="AT188" s="6" t="s">
        <v>25</v>
      </c>
      <c r="AU188" s="56" t="s">
        <v>26</v>
      </c>
      <c r="AV188" s="54" t="s">
        <v>26</v>
      </c>
      <c r="AW188" s="55" t="s">
        <v>26</v>
      </c>
      <c r="AX188" s="55" t="s">
        <v>26</v>
      </c>
      <c r="AY188" s="56" t="s">
        <v>26</v>
      </c>
      <c r="AZ188" s="54" t="s">
        <v>26</v>
      </c>
      <c r="BA188" s="55" t="s">
        <v>26</v>
      </c>
      <c r="BB188" s="55" t="s">
        <v>26</v>
      </c>
      <c r="BC188" s="56" t="s">
        <v>26</v>
      </c>
      <c r="BD188" s="172" t="s">
        <v>24</v>
      </c>
      <c r="BE188" s="55" t="s">
        <v>26</v>
      </c>
      <c r="BF188" s="55" t="s">
        <v>26</v>
      </c>
      <c r="BG188" s="56" t="s">
        <v>26</v>
      </c>
      <c r="BH188" s="54" t="s">
        <v>26</v>
      </c>
      <c r="BI188" s="55" t="s">
        <v>26</v>
      </c>
      <c r="BJ188" s="55" t="s">
        <v>26</v>
      </c>
      <c r="BK188" s="55" t="s">
        <v>26</v>
      </c>
      <c r="BL188" s="172" t="s">
        <v>24</v>
      </c>
      <c r="BM188" s="55" t="s">
        <v>26</v>
      </c>
      <c r="BN188" s="55" t="s">
        <v>26</v>
      </c>
      <c r="BO188" s="55" t="s">
        <v>26</v>
      </c>
      <c r="BP188" s="9" t="s">
        <v>28</v>
      </c>
      <c r="BQ188" s="10" t="s">
        <v>28</v>
      </c>
      <c r="BR188" s="11" t="s">
        <v>126</v>
      </c>
      <c r="BS188" s="7"/>
      <c r="BT188" s="20"/>
      <c r="BU188" s="18"/>
      <c r="BV188" s="18"/>
      <c r="BW188" s="19"/>
      <c r="BX188" s="20"/>
      <c r="BY188" s="18"/>
      <c r="BZ188" s="18"/>
      <c r="CA188" s="19"/>
      <c r="CB188" s="20"/>
      <c r="CC188" s="18"/>
      <c r="CD188" s="18"/>
      <c r="CE188" s="19"/>
      <c r="CF188" s="112"/>
      <c r="CG188" s="113"/>
      <c r="CH188" s="113"/>
      <c r="CI188" s="114"/>
      <c r="CJ188" s="112"/>
      <c r="CK188" s="113"/>
      <c r="CL188" s="113"/>
      <c r="CM188" s="114"/>
    </row>
    <row r="189" spans="2:91" x14ac:dyDescent="0.35">
      <c r="B189" s="95" t="str">
        <f t="shared" si="27"/>
        <v>36526,5736111111 36526,9895833333</v>
      </c>
      <c r="C189" s="342">
        <f t="shared" si="28"/>
        <v>36526.573611111111</v>
      </c>
      <c r="D189" s="328">
        <f t="shared" si="29"/>
        <v>36526.989583333336</v>
      </c>
      <c r="E189" s="192">
        <v>36526.573611111111</v>
      </c>
      <c r="F189" s="194">
        <v>36526.989583333336</v>
      </c>
      <c r="G189" s="132">
        <v>5.2083333333333336E-2</v>
      </c>
      <c r="H189" s="502" t="s">
        <v>5</v>
      </c>
      <c r="I189" s="503"/>
      <c r="J189" s="504"/>
      <c r="K189" s="7"/>
      <c r="L189" s="20"/>
      <c r="M189" s="18"/>
      <c r="N189" s="18"/>
      <c r="O189" s="19"/>
      <c r="P189" s="20"/>
      <c r="Q189" s="18"/>
      <c r="R189" s="18"/>
      <c r="S189" s="19"/>
      <c r="T189" s="20"/>
      <c r="U189" s="18"/>
      <c r="V189" s="18"/>
      <c r="W189" s="19"/>
      <c r="X189" s="20"/>
      <c r="Y189" s="18"/>
      <c r="Z189" s="18"/>
      <c r="AA189" s="19"/>
      <c r="AB189" s="12"/>
      <c r="AC189" s="8"/>
      <c r="AD189" s="11" t="s">
        <v>125</v>
      </c>
      <c r="AE189" s="61" t="s">
        <v>26</v>
      </c>
      <c r="AF189" s="54" t="s">
        <v>26</v>
      </c>
      <c r="AG189" s="55" t="s">
        <v>26</v>
      </c>
      <c r="AH189" s="55" t="s">
        <v>26</v>
      </c>
      <c r="AI189" s="56" t="s">
        <v>26</v>
      </c>
      <c r="AJ189" s="54" t="s">
        <v>26</v>
      </c>
      <c r="AK189" s="55" t="s">
        <v>26</v>
      </c>
      <c r="AL189" s="55" t="s">
        <v>26</v>
      </c>
      <c r="AM189" s="56" t="s">
        <v>26</v>
      </c>
      <c r="AN189" s="54" t="s">
        <v>26</v>
      </c>
      <c r="AO189" s="55" t="s">
        <v>26</v>
      </c>
      <c r="AP189" s="55" t="s">
        <v>26</v>
      </c>
      <c r="AQ189" s="56" t="s">
        <v>26</v>
      </c>
      <c r="AR189" s="5" t="s">
        <v>25</v>
      </c>
      <c r="AS189" s="6" t="s">
        <v>25</v>
      </c>
      <c r="AT189" s="6" t="s">
        <v>25</v>
      </c>
      <c r="AU189" s="56" t="s">
        <v>26</v>
      </c>
      <c r="AV189" s="54" t="s">
        <v>26</v>
      </c>
      <c r="AW189" s="55" t="s">
        <v>26</v>
      </c>
      <c r="AX189" s="55" t="s">
        <v>26</v>
      </c>
      <c r="AY189" s="56" t="s">
        <v>26</v>
      </c>
      <c r="AZ189" s="54" t="s">
        <v>26</v>
      </c>
      <c r="BA189" s="55" t="s">
        <v>26</v>
      </c>
      <c r="BB189" s="55" t="s">
        <v>26</v>
      </c>
      <c r="BC189" s="56" t="s">
        <v>26</v>
      </c>
      <c r="BD189" s="172" t="s">
        <v>24</v>
      </c>
      <c r="BE189" s="55" t="s">
        <v>26</v>
      </c>
      <c r="BF189" s="55" t="s">
        <v>26</v>
      </c>
      <c r="BG189" s="56" t="s">
        <v>26</v>
      </c>
      <c r="BH189" s="54" t="s">
        <v>26</v>
      </c>
      <c r="BI189" s="55" t="s">
        <v>26</v>
      </c>
      <c r="BJ189" s="55" t="s">
        <v>26</v>
      </c>
      <c r="BK189" s="55" t="s">
        <v>26</v>
      </c>
      <c r="BL189" s="172" t="s">
        <v>24</v>
      </c>
      <c r="BM189" s="55" t="s">
        <v>26</v>
      </c>
      <c r="BN189" s="55" t="s">
        <v>26</v>
      </c>
      <c r="BO189" s="55" t="s">
        <v>26</v>
      </c>
      <c r="BP189" s="54" t="s">
        <v>26</v>
      </c>
      <c r="BQ189" s="10" t="s">
        <v>28</v>
      </c>
      <c r="BR189" s="10" t="s">
        <v>28</v>
      </c>
      <c r="BS189" s="22" t="s">
        <v>126</v>
      </c>
      <c r="BT189" s="20"/>
      <c r="BU189" s="18"/>
      <c r="BV189" s="18"/>
      <c r="BW189" s="19"/>
      <c r="BX189" s="20"/>
      <c r="BY189" s="18"/>
      <c r="BZ189" s="18"/>
      <c r="CA189" s="19"/>
      <c r="CB189" s="20"/>
      <c r="CC189" s="18"/>
      <c r="CD189" s="18"/>
      <c r="CE189" s="19"/>
      <c r="CF189" s="112"/>
      <c r="CG189" s="113"/>
      <c r="CH189" s="113"/>
      <c r="CI189" s="114"/>
      <c r="CJ189" s="112"/>
      <c r="CK189" s="113"/>
      <c r="CL189" s="113"/>
      <c r="CM189" s="114"/>
    </row>
    <row r="190" spans="2:91" x14ac:dyDescent="0.35">
      <c r="B190" s="95" t="str">
        <f t="shared" si="27"/>
        <v>36526,7194444444 36526,8958333333</v>
      </c>
      <c r="C190" s="342">
        <f t="shared" si="28"/>
        <v>36526.719444444447</v>
      </c>
      <c r="D190" s="328">
        <f t="shared" si="29"/>
        <v>36526.895833333336</v>
      </c>
      <c r="E190" s="192">
        <v>36526.719444444447</v>
      </c>
      <c r="F190" s="194">
        <v>36526.895833333336</v>
      </c>
      <c r="G190" s="132">
        <v>1.0416666666666666E-2</v>
      </c>
      <c r="H190" s="502" t="s">
        <v>40</v>
      </c>
      <c r="I190" s="503"/>
      <c r="J190" s="504"/>
      <c r="K190" s="7"/>
      <c r="L190" s="20"/>
      <c r="M190" s="18"/>
      <c r="N190" s="18"/>
      <c r="O190" s="19"/>
      <c r="P190" s="20"/>
      <c r="Q190" s="18"/>
      <c r="R190" s="18"/>
      <c r="S190" s="19"/>
      <c r="T190" s="12"/>
      <c r="U190" s="8"/>
      <c r="V190" s="8"/>
      <c r="W190" s="7"/>
      <c r="X190" s="20"/>
      <c r="Y190" s="18"/>
      <c r="Z190" s="18"/>
      <c r="AA190" s="19"/>
      <c r="AB190" s="12"/>
      <c r="AC190" s="8"/>
      <c r="AD190" s="8"/>
      <c r="AE190" s="7"/>
      <c r="AF190" s="12"/>
      <c r="AG190" s="8"/>
      <c r="AH190" s="8"/>
      <c r="AI190" s="7"/>
      <c r="AJ190" s="12"/>
      <c r="AK190" s="8"/>
      <c r="AL190" s="8"/>
      <c r="AM190" s="7"/>
      <c r="AN190" s="12"/>
      <c r="AO190" s="8"/>
      <c r="AP190" s="8"/>
      <c r="AQ190" s="7"/>
      <c r="AR190" s="16" t="s">
        <v>125</v>
      </c>
      <c r="AS190" s="104" t="s">
        <v>26</v>
      </c>
      <c r="AT190" s="55" t="s">
        <v>26</v>
      </c>
      <c r="AU190" s="56" t="s">
        <v>26</v>
      </c>
      <c r="AV190" s="54" t="s">
        <v>26</v>
      </c>
      <c r="AW190" s="55" t="s">
        <v>26</v>
      </c>
      <c r="AX190" s="55" t="s">
        <v>26</v>
      </c>
      <c r="AY190" s="56" t="s">
        <v>26</v>
      </c>
      <c r="AZ190" s="172" t="s">
        <v>24</v>
      </c>
      <c r="BA190" s="55" t="s">
        <v>26</v>
      </c>
      <c r="BB190" s="55" t="s">
        <v>26</v>
      </c>
      <c r="BC190" s="56" t="s">
        <v>26</v>
      </c>
      <c r="BD190" s="54" t="s">
        <v>26</v>
      </c>
      <c r="BE190" s="55" t="s">
        <v>26</v>
      </c>
      <c r="BF190" s="55" t="s">
        <v>26</v>
      </c>
      <c r="BG190" s="56" t="s">
        <v>26</v>
      </c>
      <c r="BH190" s="9" t="s">
        <v>28</v>
      </c>
      <c r="BI190" s="10" t="s">
        <v>28</v>
      </c>
      <c r="BJ190" s="11" t="s">
        <v>126</v>
      </c>
      <c r="BK190" s="7"/>
      <c r="BL190" s="35"/>
      <c r="BM190" s="18"/>
      <c r="BN190" s="18"/>
      <c r="BO190" s="19"/>
      <c r="BP190" s="20"/>
      <c r="BQ190" s="18"/>
      <c r="BR190" s="18"/>
      <c r="BS190" s="19"/>
      <c r="BT190" s="20"/>
      <c r="BU190" s="18"/>
      <c r="BV190" s="18"/>
      <c r="BW190" s="19"/>
      <c r="BX190" s="20"/>
      <c r="BY190" s="18"/>
      <c r="BZ190" s="18"/>
      <c r="CA190" s="19"/>
      <c r="CB190" s="20"/>
      <c r="CC190" s="18"/>
      <c r="CD190" s="18"/>
      <c r="CE190" s="19"/>
      <c r="CF190" s="112"/>
      <c r="CG190" s="113"/>
      <c r="CH190" s="113"/>
      <c r="CI190" s="114"/>
      <c r="CJ190" s="112"/>
      <c r="CK190" s="113"/>
      <c r="CL190" s="113"/>
      <c r="CM190" s="114"/>
    </row>
    <row r="191" spans="2:91" x14ac:dyDescent="0.35">
      <c r="B191" s="95" t="str">
        <f t="shared" si="27"/>
        <v>36526,7090277778 36526,8958333333</v>
      </c>
      <c r="C191" s="342">
        <f t="shared" si="28"/>
        <v>36526.709027777775</v>
      </c>
      <c r="D191" s="328">
        <f t="shared" si="29"/>
        <v>36526.895833333336</v>
      </c>
      <c r="E191" s="192">
        <v>36526.709027777775</v>
      </c>
      <c r="F191" s="194">
        <v>36526.895833333336</v>
      </c>
      <c r="G191" s="132">
        <v>1.0416666666666666E-2</v>
      </c>
      <c r="H191" s="502" t="s">
        <v>34</v>
      </c>
      <c r="I191" s="503"/>
      <c r="J191" s="504"/>
      <c r="K191" s="7"/>
      <c r="L191" s="20"/>
      <c r="M191" s="18"/>
      <c r="N191" s="18"/>
      <c r="O191" s="19"/>
      <c r="P191" s="20"/>
      <c r="Q191" s="18"/>
      <c r="R191" s="18"/>
      <c r="S191" s="19"/>
      <c r="T191" s="12"/>
      <c r="U191" s="8"/>
      <c r="V191" s="8"/>
      <c r="W191" s="7"/>
      <c r="X191" s="20"/>
      <c r="Y191" s="18"/>
      <c r="Z191" s="18"/>
      <c r="AA191" s="19"/>
      <c r="AB191" s="12"/>
      <c r="AC191" s="8"/>
      <c r="AD191" s="8"/>
      <c r="AE191" s="7"/>
      <c r="AF191" s="12"/>
      <c r="AG191" s="8"/>
      <c r="AH191" s="8"/>
      <c r="AI191" s="7"/>
      <c r="AJ191" s="29"/>
      <c r="AK191" s="30"/>
      <c r="AL191" s="30"/>
      <c r="AM191" s="31"/>
      <c r="AN191" s="29"/>
      <c r="AO191" s="30"/>
      <c r="AP191" s="30"/>
      <c r="AQ191" s="11" t="s">
        <v>125</v>
      </c>
      <c r="AR191" s="60" t="s">
        <v>26</v>
      </c>
      <c r="AS191" s="55" t="s">
        <v>26</v>
      </c>
      <c r="AT191" s="55" t="s">
        <v>26</v>
      </c>
      <c r="AU191" s="56" t="s">
        <v>26</v>
      </c>
      <c r="AV191" s="54" t="s">
        <v>26</v>
      </c>
      <c r="AW191" s="55" t="s">
        <v>26</v>
      </c>
      <c r="AX191" s="55" t="s">
        <v>26</v>
      </c>
      <c r="AY191" s="56" t="s">
        <v>26</v>
      </c>
      <c r="AZ191" s="172" t="s">
        <v>24</v>
      </c>
      <c r="BA191" s="55" t="s">
        <v>26</v>
      </c>
      <c r="BB191" s="55" t="s">
        <v>26</v>
      </c>
      <c r="BC191" s="56" t="s">
        <v>26</v>
      </c>
      <c r="BD191" s="54" t="s">
        <v>26</v>
      </c>
      <c r="BE191" s="55" t="s">
        <v>26</v>
      </c>
      <c r="BF191" s="55" t="s">
        <v>26</v>
      </c>
      <c r="BG191" s="56" t="s">
        <v>26</v>
      </c>
      <c r="BH191" s="9" t="s">
        <v>28</v>
      </c>
      <c r="BI191" s="10" t="s">
        <v>28</v>
      </c>
      <c r="BJ191" s="11" t="s">
        <v>126</v>
      </c>
      <c r="BK191" s="7"/>
      <c r="BL191" s="35"/>
      <c r="BM191" s="18"/>
      <c r="BN191" s="18"/>
      <c r="BO191" s="19"/>
      <c r="BP191" s="20"/>
      <c r="BQ191" s="18"/>
      <c r="BR191" s="18"/>
      <c r="BS191" s="19"/>
      <c r="BT191" s="20"/>
      <c r="BU191" s="18"/>
      <c r="BV191" s="18"/>
      <c r="BW191" s="19"/>
      <c r="BX191" s="20"/>
      <c r="BY191" s="18"/>
      <c r="BZ191" s="18"/>
      <c r="CA191" s="19"/>
      <c r="CB191" s="20"/>
      <c r="CC191" s="18"/>
      <c r="CD191" s="18"/>
      <c r="CE191" s="19"/>
      <c r="CF191" s="112"/>
      <c r="CG191" s="113"/>
      <c r="CH191" s="113"/>
      <c r="CI191" s="114"/>
      <c r="CJ191" s="112"/>
      <c r="CK191" s="113"/>
      <c r="CL191" s="113"/>
      <c r="CM191" s="114"/>
    </row>
    <row r="192" spans="2:91" x14ac:dyDescent="0.35">
      <c r="B192" s="95" t="str">
        <f t="shared" si="27"/>
        <v>36526,6986111111 36526,8958333333</v>
      </c>
      <c r="C192" s="342">
        <f t="shared" si="28"/>
        <v>36526.698611111111</v>
      </c>
      <c r="D192" s="328">
        <f t="shared" si="29"/>
        <v>36526.895833333336</v>
      </c>
      <c r="E192" s="192">
        <v>36526.698611111111</v>
      </c>
      <c r="F192" s="194">
        <v>36526.895833333336</v>
      </c>
      <c r="G192" s="132">
        <v>1.0416666666666666E-2</v>
      </c>
      <c r="H192" s="502" t="s">
        <v>41</v>
      </c>
      <c r="I192" s="503"/>
      <c r="J192" s="504"/>
      <c r="K192" s="7"/>
      <c r="L192" s="20"/>
      <c r="M192" s="18"/>
      <c r="N192" s="18"/>
      <c r="O192" s="19"/>
      <c r="P192" s="20"/>
      <c r="Q192" s="18"/>
      <c r="R192" s="18"/>
      <c r="S192" s="19"/>
      <c r="T192" s="12"/>
      <c r="U192" s="8"/>
      <c r="V192" s="8"/>
      <c r="W192" s="7"/>
      <c r="X192" s="20"/>
      <c r="Y192" s="18"/>
      <c r="Z192" s="18"/>
      <c r="AA192" s="19"/>
      <c r="AB192" s="12"/>
      <c r="AC192" s="8"/>
      <c r="AD192" s="8"/>
      <c r="AE192" s="7"/>
      <c r="AF192" s="12"/>
      <c r="AG192" s="8"/>
      <c r="AH192" s="8"/>
      <c r="AI192" s="7"/>
      <c r="AJ192" s="29"/>
      <c r="AK192" s="30"/>
      <c r="AL192" s="30"/>
      <c r="AM192" s="31"/>
      <c r="AN192" s="29"/>
      <c r="AO192" s="30"/>
      <c r="AP192" s="11" t="s">
        <v>125</v>
      </c>
      <c r="AQ192" s="59" t="s">
        <v>26</v>
      </c>
      <c r="AR192" s="54" t="s">
        <v>26</v>
      </c>
      <c r="AS192" s="55" t="s">
        <v>26</v>
      </c>
      <c r="AT192" s="55" t="s">
        <v>26</v>
      </c>
      <c r="AU192" s="56" t="s">
        <v>26</v>
      </c>
      <c r="AV192" s="54" t="s">
        <v>26</v>
      </c>
      <c r="AW192" s="55" t="s">
        <v>26</v>
      </c>
      <c r="AX192" s="55" t="s">
        <v>26</v>
      </c>
      <c r="AY192" s="56" t="s">
        <v>26</v>
      </c>
      <c r="AZ192" s="172" t="s">
        <v>24</v>
      </c>
      <c r="BA192" s="55" t="s">
        <v>26</v>
      </c>
      <c r="BB192" s="55" t="s">
        <v>26</v>
      </c>
      <c r="BC192" s="56" t="s">
        <v>26</v>
      </c>
      <c r="BD192" s="54" t="s">
        <v>26</v>
      </c>
      <c r="BE192" s="55" t="s">
        <v>26</v>
      </c>
      <c r="BF192" s="55" t="s">
        <v>26</v>
      </c>
      <c r="BG192" s="56" t="s">
        <v>26</v>
      </c>
      <c r="BH192" s="9" t="s">
        <v>28</v>
      </c>
      <c r="BI192" s="10" t="s">
        <v>28</v>
      </c>
      <c r="BJ192" s="11" t="s">
        <v>126</v>
      </c>
      <c r="BK192" s="7"/>
      <c r="BL192" s="35"/>
      <c r="BM192" s="18"/>
      <c r="BN192" s="18"/>
      <c r="BO192" s="19"/>
      <c r="BP192" s="20"/>
      <c r="BQ192" s="18"/>
      <c r="BR192" s="18"/>
      <c r="BS192" s="19"/>
      <c r="BT192" s="20"/>
      <c r="BU192" s="18"/>
      <c r="BV192" s="18"/>
      <c r="BW192" s="19"/>
      <c r="BX192" s="20"/>
      <c r="BY192" s="18"/>
      <c r="BZ192" s="18"/>
      <c r="CA192" s="19"/>
      <c r="CB192" s="20"/>
      <c r="CC192" s="18"/>
      <c r="CD192" s="18"/>
      <c r="CE192" s="19"/>
      <c r="CF192" s="112"/>
      <c r="CG192" s="113"/>
      <c r="CH192" s="113"/>
      <c r="CI192" s="114"/>
      <c r="CJ192" s="112"/>
      <c r="CK192" s="113"/>
      <c r="CL192" s="113"/>
      <c r="CM192" s="114"/>
    </row>
    <row r="193" spans="2:91" x14ac:dyDescent="0.35">
      <c r="B193" s="95" t="str">
        <f t="shared" si="27"/>
        <v>36526,6881944444 36526,8958333333</v>
      </c>
      <c r="C193" s="342">
        <f t="shared" si="28"/>
        <v>36526.688194444447</v>
      </c>
      <c r="D193" s="328">
        <f t="shared" si="29"/>
        <v>36526.895833333336</v>
      </c>
      <c r="E193" s="192">
        <v>36526.688194444447</v>
      </c>
      <c r="F193" s="194">
        <v>36526.895833333336</v>
      </c>
      <c r="G193" s="132">
        <v>1.0416666666666666E-2</v>
      </c>
      <c r="H193" s="502" t="s">
        <v>38</v>
      </c>
      <c r="I193" s="503"/>
      <c r="J193" s="504"/>
      <c r="K193" s="7"/>
      <c r="L193" s="20"/>
      <c r="M193" s="18"/>
      <c r="N193" s="18"/>
      <c r="O193" s="19"/>
      <c r="P193" s="20"/>
      <c r="Q193" s="18"/>
      <c r="R193" s="18"/>
      <c r="S193" s="19"/>
      <c r="T193" s="12"/>
      <c r="U193" s="8"/>
      <c r="V193" s="8"/>
      <c r="W193" s="7"/>
      <c r="X193" s="20"/>
      <c r="Y193" s="18"/>
      <c r="Z193" s="18"/>
      <c r="AA193" s="19"/>
      <c r="AB193" s="12"/>
      <c r="AC193" s="8"/>
      <c r="AD193" s="8"/>
      <c r="AE193" s="7"/>
      <c r="AF193" s="12"/>
      <c r="AG193" s="8"/>
      <c r="AH193" s="8"/>
      <c r="AI193" s="7"/>
      <c r="AJ193" s="29"/>
      <c r="AK193" s="30"/>
      <c r="AL193" s="30"/>
      <c r="AM193" s="31"/>
      <c r="AN193" s="29"/>
      <c r="AO193" s="37" t="s">
        <v>125</v>
      </c>
      <c r="AP193" s="59" t="s">
        <v>26</v>
      </c>
      <c r="AQ193" s="56" t="s">
        <v>26</v>
      </c>
      <c r="AR193" s="54" t="s">
        <v>26</v>
      </c>
      <c r="AS193" s="55" t="s">
        <v>26</v>
      </c>
      <c r="AT193" s="55" t="s">
        <v>26</v>
      </c>
      <c r="AU193" s="56" t="s">
        <v>26</v>
      </c>
      <c r="AV193" s="54" t="s">
        <v>26</v>
      </c>
      <c r="AW193" s="55" t="s">
        <v>26</v>
      </c>
      <c r="AX193" s="55" t="s">
        <v>26</v>
      </c>
      <c r="AY193" s="56" t="s">
        <v>26</v>
      </c>
      <c r="AZ193" s="172" t="s">
        <v>24</v>
      </c>
      <c r="BA193" s="55" t="s">
        <v>26</v>
      </c>
      <c r="BB193" s="55" t="s">
        <v>26</v>
      </c>
      <c r="BC193" s="56" t="s">
        <v>26</v>
      </c>
      <c r="BD193" s="54" t="s">
        <v>26</v>
      </c>
      <c r="BE193" s="55" t="s">
        <v>26</v>
      </c>
      <c r="BF193" s="55" t="s">
        <v>26</v>
      </c>
      <c r="BG193" s="56" t="s">
        <v>26</v>
      </c>
      <c r="BH193" s="9" t="s">
        <v>28</v>
      </c>
      <c r="BI193" s="10" t="s">
        <v>28</v>
      </c>
      <c r="BJ193" s="11" t="s">
        <v>126</v>
      </c>
      <c r="BK193" s="7"/>
      <c r="BL193" s="35"/>
      <c r="BM193" s="18"/>
      <c r="BN193" s="18"/>
      <c r="BO193" s="19"/>
      <c r="BP193" s="20"/>
      <c r="BQ193" s="18"/>
      <c r="BR193" s="18"/>
      <c r="BS193" s="19"/>
      <c r="BT193" s="20"/>
      <c r="BU193" s="18"/>
      <c r="BV193" s="18"/>
      <c r="BW193" s="19"/>
      <c r="BX193" s="20"/>
      <c r="BY193" s="18"/>
      <c r="BZ193" s="18"/>
      <c r="CA193" s="19"/>
      <c r="CB193" s="20"/>
      <c r="CC193" s="18"/>
      <c r="CD193" s="18"/>
      <c r="CE193" s="19"/>
      <c r="CF193" s="112"/>
      <c r="CG193" s="113"/>
      <c r="CH193" s="113"/>
      <c r="CI193" s="114"/>
      <c r="CJ193" s="112"/>
      <c r="CK193" s="113"/>
      <c r="CL193" s="113"/>
      <c r="CM193" s="114"/>
    </row>
    <row r="194" spans="2:91" x14ac:dyDescent="0.35">
      <c r="B194" s="95" t="str">
        <f t="shared" si="27"/>
        <v>36526,6777777778 36526,8958333333</v>
      </c>
      <c r="C194" s="342">
        <f t="shared" si="28"/>
        <v>36526.677777777775</v>
      </c>
      <c r="D194" s="328">
        <f t="shared" si="29"/>
        <v>36526.895833333336</v>
      </c>
      <c r="E194" s="192">
        <v>36526.677777777775</v>
      </c>
      <c r="F194" s="194">
        <v>36526.895833333336</v>
      </c>
      <c r="G194" s="132">
        <v>1.0416666666666666E-2</v>
      </c>
      <c r="H194" s="502" t="s">
        <v>42</v>
      </c>
      <c r="I194" s="503"/>
      <c r="J194" s="504"/>
      <c r="K194" s="7"/>
      <c r="L194" s="20"/>
      <c r="M194" s="18"/>
      <c r="N194" s="18"/>
      <c r="O194" s="19"/>
      <c r="P194" s="20"/>
      <c r="Q194" s="18"/>
      <c r="R194" s="18"/>
      <c r="S194" s="19"/>
      <c r="T194" s="12"/>
      <c r="U194" s="8"/>
      <c r="V194" s="8"/>
      <c r="W194" s="7"/>
      <c r="X194" s="20"/>
      <c r="Y194" s="18"/>
      <c r="Z194" s="18"/>
      <c r="AA194" s="19"/>
      <c r="AB194" s="12"/>
      <c r="AC194" s="8"/>
      <c r="AD194" s="8"/>
      <c r="AE194" s="7"/>
      <c r="AF194" s="12"/>
      <c r="AG194" s="8"/>
      <c r="AH194" s="8"/>
      <c r="AI194" s="7"/>
      <c r="AJ194" s="29"/>
      <c r="AK194" s="30"/>
      <c r="AL194" s="30"/>
      <c r="AM194" s="31"/>
      <c r="AN194" s="11" t="s">
        <v>125</v>
      </c>
      <c r="AO194" s="59" t="s">
        <v>26</v>
      </c>
      <c r="AP194" s="55" t="s">
        <v>26</v>
      </c>
      <c r="AQ194" s="56" t="s">
        <v>26</v>
      </c>
      <c r="AR194" s="54" t="s">
        <v>26</v>
      </c>
      <c r="AS194" s="55" t="s">
        <v>26</v>
      </c>
      <c r="AT194" s="55" t="s">
        <v>26</v>
      </c>
      <c r="AU194" s="56" t="s">
        <v>26</v>
      </c>
      <c r="AV194" s="54" t="s">
        <v>26</v>
      </c>
      <c r="AW194" s="55" t="s">
        <v>26</v>
      </c>
      <c r="AX194" s="55" t="s">
        <v>26</v>
      </c>
      <c r="AY194" s="56" t="s">
        <v>26</v>
      </c>
      <c r="AZ194" s="172" t="s">
        <v>24</v>
      </c>
      <c r="BA194" s="55" t="s">
        <v>26</v>
      </c>
      <c r="BB194" s="55" t="s">
        <v>26</v>
      </c>
      <c r="BC194" s="56" t="s">
        <v>26</v>
      </c>
      <c r="BD194" s="54" t="s">
        <v>26</v>
      </c>
      <c r="BE194" s="55" t="s">
        <v>26</v>
      </c>
      <c r="BF194" s="55" t="s">
        <v>26</v>
      </c>
      <c r="BG194" s="56" t="s">
        <v>26</v>
      </c>
      <c r="BH194" s="9" t="s">
        <v>28</v>
      </c>
      <c r="BI194" s="10" t="s">
        <v>28</v>
      </c>
      <c r="BJ194" s="11" t="s">
        <v>126</v>
      </c>
      <c r="BK194" s="7"/>
      <c r="BL194" s="35"/>
      <c r="BM194" s="18"/>
      <c r="BN194" s="18"/>
      <c r="BO194" s="19"/>
      <c r="BP194" s="20"/>
      <c r="BQ194" s="18"/>
      <c r="BR194" s="18"/>
      <c r="BS194" s="19"/>
      <c r="BT194" s="20"/>
      <c r="BU194" s="18"/>
      <c r="BV194" s="18"/>
      <c r="BW194" s="19"/>
      <c r="BX194" s="20"/>
      <c r="BY194" s="18"/>
      <c r="BZ194" s="18"/>
      <c r="CA194" s="19"/>
      <c r="CB194" s="20"/>
      <c r="CC194" s="18"/>
      <c r="CD194" s="18"/>
      <c r="CE194" s="19"/>
      <c r="CF194" s="112"/>
      <c r="CG194" s="113"/>
      <c r="CH194" s="113"/>
      <c r="CI194" s="114"/>
      <c r="CJ194" s="112"/>
      <c r="CK194" s="113"/>
      <c r="CL194" s="113"/>
      <c r="CM194" s="114"/>
    </row>
    <row r="195" spans="2:91" x14ac:dyDescent="0.35">
      <c r="B195" s="95" t="str">
        <f t="shared" si="27"/>
        <v>36526,6673611111 36526,8958333333</v>
      </c>
      <c r="C195" s="342">
        <f t="shared" si="28"/>
        <v>36526.667361111111</v>
      </c>
      <c r="D195" s="328">
        <f t="shared" si="29"/>
        <v>36526.895833333336</v>
      </c>
      <c r="E195" s="192">
        <v>36526.667361111111</v>
      </c>
      <c r="F195" s="194">
        <v>36526.895833333336</v>
      </c>
      <c r="G195" s="132">
        <v>1.0416666666666666E-2</v>
      </c>
      <c r="H195" s="502" t="s">
        <v>43</v>
      </c>
      <c r="I195" s="503"/>
      <c r="J195" s="504"/>
      <c r="K195" s="7"/>
      <c r="L195" s="20"/>
      <c r="M195" s="18"/>
      <c r="N195" s="18"/>
      <c r="O195" s="19"/>
      <c r="P195" s="20"/>
      <c r="Q195" s="18"/>
      <c r="R195" s="18"/>
      <c r="S195" s="19"/>
      <c r="T195" s="12"/>
      <c r="U195" s="8"/>
      <c r="V195" s="8"/>
      <c r="W195" s="7"/>
      <c r="X195" s="20"/>
      <c r="Y195" s="18"/>
      <c r="Z195" s="18"/>
      <c r="AA195" s="19"/>
      <c r="AB195" s="12"/>
      <c r="AC195" s="8"/>
      <c r="AD195" s="8"/>
      <c r="AE195" s="7"/>
      <c r="AF195" s="12"/>
      <c r="AG195" s="8"/>
      <c r="AH195" s="8"/>
      <c r="AI195" s="7"/>
      <c r="AJ195" s="29"/>
      <c r="AK195" s="30"/>
      <c r="AL195" s="30"/>
      <c r="AM195" s="22" t="s">
        <v>125</v>
      </c>
      <c r="AN195" s="60" t="s">
        <v>26</v>
      </c>
      <c r="AO195" s="55" t="s">
        <v>26</v>
      </c>
      <c r="AP195" s="55" t="s">
        <v>26</v>
      </c>
      <c r="AQ195" s="56" t="s">
        <v>26</v>
      </c>
      <c r="AR195" s="54" t="s">
        <v>26</v>
      </c>
      <c r="AS195" s="55" t="s">
        <v>26</v>
      </c>
      <c r="AT195" s="55" t="s">
        <v>26</v>
      </c>
      <c r="AU195" s="56" t="s">
        <v>26</v>
      </c>
      <c r="AV195" s="54" t="s">
        <v>26</v>
      </c>
      <c r="AW195" s="55" t="s">
        <v>26</v>
      </c>
      <c r="AX195" s="55" t="s">
        <v>26</v>
      </c>
      <c r="AY195" s="56" t="s">
        <v>26</v>
      </c>
      <c r="AZ195" s="172" t="s">
        <v>24</v>
      </c>
      <c r="BA195" s="55" t="s">
        <v>26</v>
      </c>
      <c r="BB195" s="55" t="s">
        <v>26</v>
      </c>
      <c r="BC195" s="56" t="s">
        <v>26</v>
      </c>
      <c r="BD195" s="54" t="s">
        <v>26</v>
      </c>
      <c r="BE195" s="55" t="s">
        <v>26</v>
      </c>
      <c r="BF195" s="55" t="s">
        <v>26</v>
      </c>
      <c r="BG195" s="56" t="s">
        <v>26</v>
      </c>
      <c r="BH195" s="9" t="s">
        <v>28</v>
      </c>
      <c r="BI195" s="10" t="s">
        <v>28</v>
      </c>
      <c r="BJ195" s="11" t="s">
        <v>126</v>
      </c>
      <c r="BK195" s="7"/>
      <c r="BL195" s="35"/>
      <c r="BM195" s="18"/>
      <c r="BN195" s="18"/>
      <c r="BO195" s="19"/>
      <c r="BP195" s="20"/>
      <c r="BQ195" s="18"/>
      <c r="BR195" s="18"/>
      <c r="BS195" s="19"/>
      <c r="BT195" s="20"/>
      <c r="BU195" s="18"/>
      <c r="BV195" s="18"/>
      <c r="BW195" s="19"/>
      <c r="BX195" s="20"/>
      <c r="BY195" s="18"/>
      <c r="BZ195" s="18"/>
      <c r="CA195" s="19"/>
      <c r="CB195" s="20"/>
      <c r="CC195" s="18"/>
      <c r="CD195" s="18"/>
      <c r="CE195" s="19"/>
      <c r="CF195" s="112"/>
      <c r="CG195" s="113"/>
      <c r="CH195" s="113"/>
      <c r="CI195" s="114"/>
      <c r="CJ195" s="112"/>
      <c r="CK195" s="113"/>
      <c r="CL195" s="113"/>
      <c r="CM195" s="114"/>
    </row>
    <row r="196" spans="2:91" x14ac:dyDescent="0.35">
      <c r="B196" s="95" t="str">
        <f t="shared" si="27"/>
        <v>36526,6569444444 36526,8958333333</v>
      </c>
      <c r="C196" s="342">
        <f t="shared" si="28"/>
        <v>36526.656944444447</v>
      </c>
      <c r="D196" s="328">
        <f t="shared" si="29"/>
        <v>36526.895833333336</v>
      </c>
      <c r="E196" s="192">
        <v>36526.656944444447</v>
      </c>
      <c r="F196" s="194">
        <v>36526.895833333336</v>
      </c>
      <c r="G196" s="132">
        <v>1.0416666666666666E-2</v>
      </c>
      <c r="H196" s="502" t="s">
        <v>44</v>
      </c>
      <c r="I196" s="503"/>
      <c r="J196" s="504"/>
      <c r="K196" s="7"/>
      <c r="L196" s="20"/>
      <c r="M196" s="18"/>
      <c r="N196" s="18"/>
      <c r="O196" s="19"/>
      <c r="P196" s="20"/>
      <c r="Q196" s="18"/>
      <c r="R196" s="18"/>
      <c r="S196" s="19"/>
      <c r="T196" s="12"/>
      <c r="U196" s="8"/>
      <c r="V196" s="8"/>
      <c r="W196" s="7"/>
      <c r="X196" s="20"/>
      <c r="Y196" s="18"/>
      <c r="Z196" s="18"/>
      <c r="AA196" s="19"/>
      <c r="AB196" s="12"/>
      <c r="AC196" s="8"/>
      <c r="AD196" s="8"/>
      <c r="AE196" s="7"/>
      <c r="AF196" s="12"/>
      <c r="AG196" s="8"/>
      <c r="AH196" s="8"/>
      <c r="AI196" s="7"/>
      <c r="AJ196" s="12"/>
      <c r="AK196" s="8"/>
      <c r="AL196" s="11" t="s">
        <v>125</v>
      </c>
      <c r="AM196" s="61" t="s">
        <v>26</v>
      </c>
      <c r="AN196" s="54" t="s">
        <v>26</v>
      </c>
      <c r="AO196" s="55" t="s">
        <v>26</v>
      </c>
      <c r="AP196" s="55" t="s">
        <v>26</v>
      </c>
      <c r="AQ196" s="56" t="s">
        <v>26</v>
      </c>
      <c r="AR196" s="54" t="s">
        <v>26</v>
      </c>
      <c r="AS196" s="55" t="s">
        <v>26</v>
      </c>
      <c r="AT196" s="55" t="s">
        <v>26</v>
      </c>
      <c r="AU196" s="56" t="s">
        <v>26</v>
      </c>
      <c r="AV196" s="54" t="s">
        <v>26</v>
      </c>
      <c r="AW196" s="55" t="s">
        <v>26</v>
      </c>
      <c r="AX196" s="55" t="s">
        <v>26</v>
      </c>
      <c r="AY196" s="56" t="s">
        <v>26</v>
      </c>
      <c r="AZ196" s="172" t="s">
        <v>24</v>
      </c>
      <c r="BA196" s="55" t="s">
        <v>26</v>
      </c>
      <c r="BB196" s="55" t="s">
        <v>26</v>
      </c>
      <c r="BC196" s="56" t="s">
        <v>26</v>
      </c>
      <c r="BD196" s="54" t="s">
        <v>26</v>
      </c>
      <c r="BE196" s="55" t="s">
        <v>26</v>
      </c>
      <c r="BF196" s="55" t="s">
        <v>26</v>
      </c>
      <c r="BG196" s="56" t="s">
        <v>26</v>
      </c>
      <c r="BH196" s="9" t="s">
        <v>28</v>
      </c>
      <c r="BI196" s="10" t="s">
        <v>28</v>
      </c>
      <c r="BJ196" s="11" t="s">
        <v>126</v>
      </c>
      <c r="BK196" s="7"/>
      <c r="BL196" s="35"/>
      <c r="BM196" s="18"/>
      <c r="BN196" s="18"/>
      <c r="BO196" s="19"/>
      <c r="BP196" s="20"/>
      <c r="BQ196" s="18"/>
      <c r="BR196" s="18"/>
      <c r="BS196" s="19"/>
      <c r="BT196" s="20"/>
      <c r="BU196" s="18"/>
      <c r="BV196" s="18"/>
      <c r="BW196" s="19"/>
      <c r="BX196" s="20"/>
      <c r="BY196" s="18"/>
      <c r="BZ196" s="18"/>
      <c r="CA196" s="19"/>
      <c r="CB196" s="20"/>
      <c r="CC196" s="18"/>
      <c r="CD196" s="18"/>
      <c r="CE196" s="19"/>
      <c r="CF196" s="112"/>
      <c r="CG196" s="113"/>
      <c r="CH196" s="113"/>
      <c r="CI196" s="114"/>
      <c r="CJ196" s="112"/>
      <c r="CK196" s="113"/>
      <c r="CL196" s="113"/>
      <c r="CM196" s="114"/>
    </row>
    <row r="197" spans="2:91" x14ac:dyDescent="0.35">
      <c r="B197" s="95" t="str">
        <f t="shared" si="27"/>
        <v>36526,6465277778 36526,8958333333</v>
      </c>
      <c r="C197" s="342">
        <f t="shared" si="28"/>
        <v>36526.646527777775</v>
      </c>
      <c r="D197" s="328">
        <f t="shared" si="29"/>
        <v>36526.895833333336</v>
      </c>
      <c r="E197" s="192">
        <v>36526.646527777775</v>
      </c>
      <c r="F197" s="194">
        <v>36526.895833333336</v>
      </c>
      <c r="G197" s="132">
        <v>1.0416666666666666E-2</v>
      </c>
      <c r="H197" s="502" t="s">
        <v>45</v>
      </c>
      <c r="I197" s="503"/>
      <c r="J197" s="504"/>
      <c r="K197" s="7"/>
      <c r="L197" s="20"/>
      <c r="M197" s="18"/>
      <c r="N197" s="18"/>
      <c r="O197" s="19"/>
      <c r="P197" s="20"/>
      <c r="Q197" s="18"/>
      <c r="R197" s="18"/>
      <c r="S197" s="19"/>
      <c r="T197" s="12"/>
      <c r="U197" s="8"/>
      <c r="V197" s="8"/>
      <c r="W197" s="7"/>
      <c r="X197" s="20"/>
      <c r="Y197" s="18"/>
      <c r="Z197" s="18"/>
      <c r="AA197" s="19"/>
      <c r="AB197" s="12"/>
      <c r="AC197" s="8"/>
      <c r="AD197" s="8"/>
      <c r="AE197" s="7"/>
      <c r="AF197" s="12"/>
      <c r="AG197" s="8"/>
      <c r="AH197" s="8"/>
      <c r="AI197" s="7"/>
      <c r="AJ197" s="12"/>
      <c r="AK197" s="11" t="s">
        <v>125</v>
      </c>
      <c r="AL197" s="59" t="s">
        <v>26</v>
      </c>
      <c r="AM197" s="56" t="s">
        <v>26</v>
      </c>
      <c r="AN197" s="54" t="s">
        <v>26</v>
      </c>
      <c r="AO197" s="55" t="s">
        <v>26</v>
      </c>
      <c r="AP197" s="55" t="s">
        <v>26</v>
      </c>
      <c r="AQ197" s="56" t="s">
        <v>26</v>
      </c>
      <c r="AR197" s="54" t="s">
        <v>26</v>
      </c>
      <c r="AS197" s="55" t="s">
        <v>26</v>
      </c>
      <c r="AT197" s="55" t="s">
        <v>26</v>
      </c>
      <c r="AU197" s="56" t="s">
        <v>26</v>
      </c>
      <c r="AV197" s="54" t="s">
        <v>26</v>
      </c>
      <c r="AW197" s="55" t="s">
        <v>26</v>
      </c>
      <c r="AX197" s="55" t="s">
        <v>26</v>
      </c>
      <c r="AY197" s="56" t="s">
        <v>26</v>
      </c>
      <c r="AZ197" s="172" t="s">
        <v>24</v>
      </c>
      <c r="BA197" s="55" t="s">
        <v>26</v>
      </c>
      <c r="BB197" s="55" t="s">
        <v>26</v>
      </c>
      <c r="BC197" s="56" t="s">
        <v>26</v>
      </c>
      <c r="BD197" s="54" t="s">
        <v>26</v>
      </c>
      <c r="BE197" s="55" t="s">
        <v>26</v>
      </c>
      <c r="BF197" s="55" t="s">
        <v>26</v>
      </c>
      <c r="BG197" s="56" t="s">
        <v>26</v>
      </c>
      <c r="BH197" s="9" t="s">
        <v>28</v>
      </c>
      <c r="BI197" s="10" t="s">
        <v>28</v>
      </c>
      <c r="BJ197" s="11" t="s">
        <v>126</v>
      </c>
      <c r="BK197" s="7"/>
      <c r="BL197" s="35"/>
      <c r="BM197" s="18"/>
      <c r="BN197" s="18"/>
      <c r="BO197" s="19"/>
      <c r="BP197" s="20"/>
      <c r="BQ197" s="18"/>
      <c r="BR197" s="18"/>
      <c r="BS197" s="19"/>
      <c r="BT197" s="20"/>
      <c r="BU197" s="18"/>
      <c r="BV197" s="18"/>
      <c r="BW197" s="19"/>
      <c r="BX197" s="20"/>
      <c r="BY197" s="18"/>
      <c r="BZ197" s="18"/>
      <c r="CA197" s="19"/>
      <c r="CB197" s="20"/>
      <c r="CC197" s="18"/>
      <c r="CD197" s="18"/>
      <c r="CE197" s="19"/>
      <c r="CF197" s="112"/>
      <c r="CG197" s="113"/>
      <c r="CH197" s="113"/>
      <c r="CI197" s="114"/>
      <c r="CJ197" s="112"/>
      <c r="CK197" s="113"/>
      <c r="CL197" s="113"/>
      <c r="CM197" s="114"/>
    </row>
    <row r="198" spans="2:91" x14ac:dyDescent="0.35">
      <c r="B198" s="95" t="str">
        <f t="shared" si="27"/>
        <v>36526,6361111111 36526,8958333333</v>
      </c>
      <c r="C198" s="342">
        <f t="shared" si="28"/>
        <v>36526.636111111111</v>
      </c>
      <c r="D198" s="328">
        <f t="shared" si="29"/>
        <v>36526.895833333336</v>
      </c>
      <c r="E198" s="192">
        <v>36526.636111111111</v>
      </c>
      <c r="F198" s="194">
        <v>36526.895833333336</v>
      </c>
      <c r="G198" s="132">
        <v>1.0416666666666666E-2</v>
      </c>
      <c r="H198" s="502" t="s">
        <v>46</v>
      </c>
      <c r="I198" s="503"/>
      <c r="J198" s="504"/>
      <c r="K198" s="7"/>
      <c r="L198" s="20"/>
      <c r="M198" s="18"/>
      <c r="N198" s="18"/>
      <c r="O198" s="19"/>
      <c r="P198" s="20"/>
      <c r="Q198" s="18"/>
      <c r="R198" s="18"/>
      <c r="S198" s="19"/>
      <c r="T198" s="12"/>
      <c r="U198" s="8"/>
      <c r="V198" s="8"/>
      <c r="W198" s="7"/>
      <c r="X198" s="20"/>
      <c r="Y198" s="18"/>
      <c r="Z198" s="18"/>
      <c r="AA198" s="19"/>
      <c r="AB198" s="12"/>
      <c r="AC198" s="8"/>
      <c r="AD198" s="8"/>
      <c r="AE198" s="7"/>
      <c r="AF198" s="12"/>
      <c r="AG198" s="8"/>
      <c r="AH198" s="8"/>
      <c r="AI198" s="7"/>
      <c r="AJ198" s="11" t="s">
        <v>125</v>
      </c>
      <c r="AK198" s="59" t="s">
        <v>26</v>
      </c>
      <c r="AL198" s="55" t="s">
        <v>26</v>
      </c>
      <c r="AM198" s="56" t="s">
        <v>26</v>
      </c>
      <c r="AN198" s="54" t="s">
        <v>26</v>
      </c>
      <c r="AO198" s="55" t="s">
        <v>26</v>
      </c>
      <c r="AP198" s="55" t="s">
        <v>26</v>
      </c>
      <c r="AQ198" s="56" t="s">
        <v>26</v>
      </c>
      <c r="AR198" s="54" t="s">
        <v>26</v>
      </c>
      <c r="AS198" s="55" t="s">
        <v>26</v>
      </c>
      <c r="AT198" s="55" t="s">
        <v>26</v>
      </c>
      <c r="AU198" s="56" t="s">
        <v>26</v>
      </c>
      <c r="AV198" s="54" t="s">
        <v>26</v>
      </c>
      <c r="AW198" s="55" t="s">
        <v>26</v>
      </c>
      <c r="AX198" s="55" t="s">
        <v>26</v>
      </c>
      <c r="AY198" s="56" t="s">
        <v>26</v>
      </c>
      <c r="AZ198" s="172" t="s">
        <v>24</v>
      </c>
      <c r="BA198" s="55" t="s">
        <v>26</v>
      </c>
      <c r="BB198" s="55" t="s">
        <v>26</v>
      </c>
      <c r="BC198" s="56" t="s">
        <v>26</v>
      </c>
      <c r="BD198" s="54" t="s">
        <v>26</v>
      </c>
      <c r="BE198" s="55" t="s">
        <v>26</v>
      </c>
      <c r="BF198" s="55" t="s">
        <v>26</v>
      </c>
      <c r="BG198" s="56" t="s">
        <v>26</v>
      </c>
      <c r="BH198" s="9" t="s">
        <v>28</v>
      </c>
      <c r="BI198" s="10" t="s">
        <v>28</v>
      </c>
      <c r="BJ198" s="11" t="s">
        <v>126</v>
      </c>
      <c r="BK198" s="7"/>
      <c r="BL198" s="35"/>
      <c r="BM198" s="18"/>
      <c r="BN198" s="18"/>
      <c r="BO198" s="19"/>
      <c r="BP198" s="20"/>
      <c r="BQ198" s="18"/>
      <c r="BR198" s="18"/>
      <c r="BS198" s="19"/>
      <c r="BT198" s="20"/>
      <c r="BU198" s="18"/>
      <c r="BV198" s="18"/>
      <c r="BW198" s="19"/>
      <c r="BX198" s="20"/>
      <c r="BY198" s="18"/>
      <c r="BZ198" s="18"/>
      <c r="CA198" s="19"/>
      <c r="CB198" s="20"/>
      <c r="CC198" s="18"/>
      <c r="CD198" s="18"/>
      <c r="CE198" s="19"/>
      <c r="CF198" s="112"/>
      <c r="CG198" s="113"/>
      <c r="CH198" s="113"/>
      <c r="CI198" s="114"/>
      <c r="CJ198" s="112"/>
      <c r="CK198" s="113"/>
      <c r="CL198" s="113"/>
      <c r="CM198" s="114"/>
    </row>
    <row r="199" spans="2:91" x14ac:dyDescent="0.35">
      <c r="B199" s="95" t="str">
        <f t="shared" si="27"/>
        <v>36526,6256944444 36526,8958333333</v>
      </c>
      <c r="C199" s="342">
        <f t="shared" si="28"/>
        <v>36526.625694444447</v>
      </c>
      <c r="D199" s="328">
        <f t="shared" si="29"/>
        <v>36526.895833333336</v>
      </c>
      <c r="E199" s="192">
        <v>36526.625694444447</v>
      </c>
      <c r="F199" s="194">
        <v>36526.895833333336</v>
      </c>
      <c r="G199" s="132">
        <v>3.125E-2</v>
      </c>
      <c r="H199" s="502" t="s">
        <v>37</v>
      </c>
      <c r="I199" s="503"/>
      <c r="J199" s="504"/>
      <c r="K199" s="7"/>
      <c r="L199" s="20"/>
      <c r="M199" s="18"/>
      <c r="N199" s="18"/>
      <c r="O199" s="19"/>
      <c r="P199" s="20"/>
      <c r="Q199" s="18"/>
      <c r="R199" s="18"/>
      <c r="S199" s="19"/>
      <c r="T199" s="12"/>
      <c r="U199" s="8"/>
      <c r="V199" s="8"/>
      <c r="W199" s="7"/>
      <c r="X199" s="20"/>
      <c r="Y199" s="18"/>
      <c r="Z199" s="18"/>
      <c r="AA199" s="19"/>
      <c r="AB199" s="12"/>
      <c r="AC199" s="8"/>
      <c r="AD199" s="8"/>
      <c r="AE199" s="7"/>
      <c r="AF199" s="12"/>
      <c r="AG199" s="8"/>
      <c r="AH199" s="8"/>
      <c r="AI199" s="11" t="s">
        <v>125</v>
      </c>
      <c r="AJ199" s="60" t="s">
        <v>26</v>
      </c>
      <c r="AK199" s="55" t="s">
        <v>26</v>
      </c>
      <c r="AL199" s="55" t="s">
        <v>26</v>
      </c>
      <c r="AM199" s="56" t="s">
        <v>26</v>
      </c>
      <c r="AN199" s="54" t="s">
        <v>26</v>
      </c>
      <c r="AO199" s="55" t="s">
        <v>26</v>
      </c>
      <c r="AP199" s="55" t="s">
        <v>26</v>
      </c>
      <c r="AQ199" s="56" t="s">
        <v>26</v>
      </c>
      <c r="AR199" s="5" t="s">
        <v>25</v>
      </c>
      <c r="AS199" s="6" t="s">
        <v>25</v>
      </c>
      <c r="AT199" s="6" t="s">
        <v>25</v>
      </c>
      <c r="AU199" s="56" t="s">
        <v>26</v>
      </c>
      <c r="AV199" s="55" t="s">
        <v>26</v>
      </c>
      <c r="AW199" s="55" t="s">
        <v>26</v>
      </c>
      <c r="AX199" s="55" t="s">
        <v>26</v>
      </c>
      <c r="AY199" s="56" t="s">
        <v>26</v>
      </c>
      <c r="AZ199" s="54" t="s">
        <v>26</v>
      </c>
      <c r="BA199" s="55" t="s">
        <v>26</v>
      </c>
      <c r="BB199" s="55" t="s">
        <v>26</v>
      </c>
      <c r="BC199" s="56" t="s">
        <v>26</v>
      </c>
      <c r="BD199" s="54" t="s">
        <v>26</v>
      </c>
      <c r="BE199" s="55" t="s">
        <v>26</v>
      </c>
      <c r="BF199" s="55" t="s">
        <v>26</v>
      </c>
      <c r="BG199" s="56" t="s">
        <v>26</v>
      </c>
      <c r="BH199" s="9" t="s">
        <v>28</v>
      </c>
      <c r="BI199" s="10" t="s">
        <v>28</v>
      </c>
      <c r="BJ199" s="11" t="s">
        <v>126</v>
      </c>
      <c r="BK199" s="7"/>
      <c r="BL199" s="35"/>
      <c r="BM199" s="18"/>
      <c r="BN199" s="18"/>
      <c r="BO199" s="19"/>
      <c r="BP199" s="20"/>
      <c r="BQ199" s="18"/>
      <c r="BR199" s="18"/>
      <c r="BS199" s="19"/>
      <c r="BT199" s="20"/>
      <c r="BU199" s="18"/>
      <c r="BV199" s="18"/>
      <c r="BW199" s="19"/>
      <c r="BX199" s="20"/>
      <c r="BY199" s="18"/>
      <c r="BZ199" s="18"/>
      <c r="CA199" s="19"/>
      <c r="CB199" s="20"/>
      <c r="CC199" s="18"/>
      <c r="CD199" s="18"/>
      <c r="CE199" s="19"/>
      <c r="CF199" s="112"/>
      <c r="CG199" s="113"/>
      <c r="CH199" s="113"/>
      <c r="CI199" s="114"/>
      <c r="CJ199" s="112"/>
      <c r="CK199" s="113"/>
      <c r="CL199" s="113"/>
      <c r="CM199" s="114"/>
    </row>
    <row r="200" spans="2:91" x14ac:dyDescent="0.35">
      <c r="B200" s="95" t="str">
        <f t="shared" si="27"/>
        <v>36526,6152777778 36526,8958333333</v>
      </c>
      <c r="C200" s="342">
        <f t="shared" si="28"/>
        <v>36526.615277777775</v>
      </c>
      <c r="D200" s="328">
        <f t="shared" si="29"/>
        <v>36526.895833333336</v>
      </c>
      <c r="E200" s="192">
        <v>36526.615277777775</v>
      </c>
      <c r="F200" s="194">
        <v>36526.895833333336</v>
      </c>
      <c r="G200" s="132">
        <v>3.125E-2</v>
      </c>
      <c r="H200" s="502" t="s">
        <v>33</v>
      </c>
      <c r="I200" s="503"/>
      <c r="J200" s="504"/>
      <c r="K200" s="7"/>
      <c r="L200" s="20"/>
      <c r="M200" s="18"/>
      <c r="N200" s="18"/>
      <c r="O200" s="19"/>
      <c r="P200" s="20"/>
      <c r="Q200" s="18"/>
      <c r="R200" s="18"/>
      <c r="S200" s="19"/>
      <c r="T200" s="20"/>
      <c r="U200" s="18"/>
      <c r="V200" s="18"/>
      <c r="W200" s="19"/>
      <c r="X200" s="20"/>
      <c r="Y200" s="18"/>
      <c r="Z200" s="18"/>
      <c r="AA200" s="19"/>
      <c r="AB200" s="12"/>
      <c r="AC200" s="8"/>
      <c r="AD200" s="8"/>
      <c r="AE200" s="7"/>
      <c r="AF200" s="12"/>
      <c r="AG200" s="8"/>
      <c r="AH200" s="11" t="s">
        <v>125</v>
      </c>
      <c r="AI200" s="59" t="s">
        <v>26</v>
      </c>
      <c r="AJ200" s="54" t="s">
        <v>26</v>
      </c>
      <c r="AK200" s="55" t="s">
        <v>26</v>
      </c>
      <c r="AL200" s="55" t="s">
        <v>26</v>
      </c>
      <c r="AM200" s="56" t="s">
        <v>26</v>
      </c>
      <c r="AN200" s="54" t="s">
        <v>26</v>
      </c>
      <c r="AO200" s="55" t="s">
        <v>26</v>
      </c>
      <c r="AP200" s="55" t="s">
        <v>26</v>
      </c>
      <c r="AQ200" s="56" t="s">
        <v>26</v>
      </c>
      <c r="AR200" s="5" t="s">
        <v>25</v>
      </c>
      <c r="AS200" s="6" t="s">
        <v>25</v>
      </c>
      <c r="AT200" s="6" t="s">
        <v>25</v>
      </c>
      <c r="AU200" s="56" t="s">
        <v>26</v>
      </c>
      <c r="AV200" s="55" t="s">
        <v>26</v>
      </c>
      <c r="AW200" s="55" t="s">
        <v>26</v>
      </c>
      <c r="AX200" s="55" t="s">
        <v>26</v>
      </c>
      <c r="AY200" s="56" t="s">
        <v>26</v>
      </c>
      <c r="AZ200" s="54" t="s">
        <v>26</v>
      </c>
      <c r="BA200" s="55" t="s">
        <v>26</v>
      </c>
      <c r="BB200" s="55" t="s">
        <v>26</v>
      </c>
      <c r="BC200" s="56" t="s">
        <v>26</v>
      </c>
      <c r="BD200" s="54" t="s">
        <v>26</v>
      </c>
      <c r="BE200" s="55" t="s">
        <v>26</v>
      </c>
      <c r="BF200" s="55" t="s">
        <v>26</v>
      </c>
      <c r="BG200" s="56" t="s">
        <v>26</v>
      </c>
      <c r="BH200" s="9" t="s">
        <v>28</v>
      </c>
      <c r="BI200" s="10" t="s">
        <v>28</v>
      </c>
      <c r="BJ200" s="11" t="s">
        <v>126</v>
      </c>
      <c r="BK200" s="7"/>
      <c r="BL200" s="35"/>
      <c r="BM200" s="18"/>
      <c r="BN200" s="18"/>
      <c r="BO200" s="19"/>
      <c r="BP200" s="20"/>
      <c r="BQ200" s="18"/>
      <c r="BR200" s="18"/>
      <c r="BS200" s="19"/>
      <c r="BT200" s="20"/>
      <c r="BU200" s="18"/>
      <c r="BV200" s="18"/>
      <c r="BW200" s="19"/>
      <c r="BX200" s="20"/>
      <c r="BY200" s="18"/>
      <c r="BZ200" s="18"/>
      <c r="CA200" s="19"/>
      <c r="CB200" s="20"/>
      <c r="CC200" s="18"/>
      <c r="CD200" s="18"/>
      <c r="CE200" s="19"/>
      <c r="CF200" s="112"/>
      <c r="CG200" s="113"/>
      <c r="CH200" s="113"/>
      <c r="CI200" s="114"/>
      <c r="CJ200" s="112"/>
      <c r="CK200" s="113"/>
      <c r="CL200" s="113"/>
      <c r="CM200" s="114"/>
    </row>
    <row r="201" spans="2:91" x14ac:dyDescent="0.35">
      <c r="B201" s="95" t="str">
        <f t="shared" si="27"/>
        <v>36526,6048611111 36526,8958333333</v>
      </c>
      <c r="C201" s="342">
        <f t="shared" si="28"/>
        <v>36526.604861111111</v>
      </c>
      <c r="D201" s="328">
        <f t="shared" si="29"/>
        <v>36526.895833333336</v>
      </c>
      <c r="E201" s="192">
        <v>36526.604861111111</v>
      </c>
      <c r="F201" s="194">
        <v>36526.895833333336</v>
      </c>
      <c r="G201" s="132">
        <v>3.125E-2</v>
      </c>
      <c r="H201" s="502" t="s">
        <v>47</v>
      </c>
      <c r="I201" s="503"/>
      <c r="J201" s="504"/>
      <c r="K201" s="7"/>
      <c r="L201" s="20"/>
      <c r="M201" s="18"/>
      <c r="N201" s="18"/>
      <c r="O201" s="19"/>
      <c r="P201" s="20"/>
      <c r="Q201" s="18"/>
      <c r="R201" s="18"/>
      <c r="S201" s="19"/>
      <c r="T201" s="20"/>
      <c r="U201" s="18"/>
      <c r="V201" s="18"/>
      <c r="W201" s="19"/>
      <c r="X201" s="20"/>
      <c r="Y201" s="18"/>
      <c r="Z201" s="18"/>
      <c r="AA201" s="19"/>
      <c r="AB201" s="12"/>
      <c r="AC201" s="8"/>
      <c r="AD201" s="8"/>
      <c r="AE201" s="7"/>
      <c r="AF201" s="12"/>
      <c r="AG201" s="11" t="s">
        <v>125</v>
      </c>
      <c r="AH201" s="59" t="s">
        <v>26</v>
      </c>
      <c r="AI201" s="56" t="s">
        <v>26</v>
      </c>
      <c r="AJ201" s="54" t="s">
        <v>26</v>
      </c>
      <c r="AK201" s="55" t="s">
        <v>26</v>
      </c>
      <c r="AL201" s="55" t="s">
        <v>26</v>
      </c>
      <c r="AM201" s="56" t="s">
        <v>26</v>
      </c>
      <c r="AN201" s="54" t="s">
        <v>26</v>
      </c>
      <c r="AO201" s="55" t="s">
        <v>26</v>
      </c>
      <c r="AP201" s="55" t="s">
        <v>26</v>
      </c>
      <c r="AQ201" s="56" t="s">
        <v>26</v>
      </c>
      <c r="AR201" s="5" t="s">
        <v>25</v>
      </c>
      <c r="AS201" s="6" t="s">
        <v>25</v>
      </c>
      <c r="AT201" s="6" t="s">
        <v>25</v>
      </c>
      <c r="AU201" s="56" t="s">
        <v>26</v>
      </c>
      <c r="AV201" s="55" t="s">
        <v>26</v>
      </c>
      <c r="AW201" s="55" t="s">
        <v>26</v>
      </c>
      <c r="AX201" s="55" t="s">
        <v>26</v>
      </c>
      <c r="AY201" s="56" t="s">
        <v>26</v>
      </c>
      <c r="AZ201" s="54" t="s">
        <v>26</v>
      </c>
      <c r="BA201" s="55" t="s">
        <v>26</v>
      </c>
      <c r="BB201" s="55" t="s">
        <v>26</v>
      </c>
      <c r="BC201" s="56" t="s">
        <v>26</v>
      </c>
      <c r="BD201" s="54" t="s">
        <v>26</v>
      </c>
      <c r="BE201" s="55" t="s">
        <v>26</v>
      </c>
      <c r="BF201" s="55" t="s">
        <v>26</v>
      </c>
      <c r="BG201" s="56" t="s">
        <v>26</v>
      </c>
      <c r="BH201" s="9" t="s">
        <v>28</v>
      </c>
      <c r="BI201" s="10" t="s">
        <v>28</v>
      </c>
      <c r="BJ201" s="11" t="s">
        <v>126</v>
      </c>
      <c r="BK201" s="7"/>
      <c r="BL201" s="35"/>
      <c r="BM201" s="18"/>
      <c r="BN201" s="18"/>
      <c r="BO201" s="19"/>
      <c r="BP201" s="20"/>
      <c r="BQ201" s="18"/>
      <c r="BR201" s="18"/>
      <c r="BS201" s="19"/>
      <c r="BT201" s="20"/>
      <c r="BU201" s="18"/>
      <c r="BV201" s="18"/>
      <c r="BW201" s="19"/>
      <c r="BX201" s="20"/>
      <c r="BY201" s="18"/>
      <c r="BZ201" s="18"/>
      <c r="CA201" s="19"/>
      <c r="CB201" s="20"/>
      <c r="CC201" s="18"/>
      <c r="CD201" s="18"/>
      <c r="CE201" s="19"/>
      <c r="CF201" s="112"/>
      <c r="CG201" s="113"/>
      <c r="CH201" s="113"/>
      <c r="CI201" s="114"/>
      <c r="CJ201" s="112"/>
      <c r="CK201" s="113"/>
      <c r="CL201" s="113"/>
      <c r="CM201" s="114"/>
    </row>
    <row r="202" spans="2:91" x14ac:dyDescent="0.35">
      <c r="B202" s="95" t="str">
        <f t="shared" ref="B202:B265" si="30">C202&amp;" "&amp;D202</f>
        <v>36526,5944444444 36526,8958333333</v>
      </c>
      <c r="C202" s="342">
        <f t="shared" ref="C202:C265" si="31">E202</f>
        <v>36526.594444444447</v>
      </c>
      <c r="D202" s="328">
        <f t="shared" ref="D202:D265" si="32">F202</f>
        <v>36526.895833333336</v>
      </c>
      <c r="E202" s="192">
        <v>36526.594444444447</v>
      </c>
      <c r="F202" s="194">
        <v>36526.895833333336</v>
      </c>
      <c r="G202" s="132">
        <v>4.1666666666666664E-2</v>
      </c>
      <c r="H202" s="502" t="s">
        <v>48</v>
      </c>
      <c r="I202" s="503"/>
      <c r="J202" s="504"/>
      <c r="K202" s="7"/>
      <c r="L202" s="20"/>
      <c r="M202" s="18"/>
      <c r="N202" s="18"/>
      <c r="O202" s="19"/>
      <c r="P202" s="20"/>
      <c r="Q202" s="18"/>
      <c r="R202" s="18"/>
      <c r="S202" s="19"/>
      <c r="T202" s="20"/>
      <c r="U202" s="18"/>
      <c r="V202" s="18"/>
      <c r="W202" s="19"/>
      <c r="X202" s="20"/>
      <c r="Y202" s="18"/>
      <c r="Z202" s="18"/>
      <c r="AA202" s="19"/>
      <c r="AB202" s="12"/>
      <c r="AC202" s="8"/>
      <c r="AD202" s="8"/>
      <c r="AE202" s="7"/>
      <c r="AF202" s="11" t="s">
        <v>125</v>
      </c>
      <c r="AG202" s="59" t="s">
        <v>26</v>
      </c>
      <c r="AH202" s="55" t="s">
        <v>26</v>
      </c>
      <c r="AI202" s="56" t="s">
        <v>26</v>
      </c>
      <c r="AJ202" s="54" t="s">
        <v>26</v>
      </c>
      <c r="AK202" s="55" t="s">
        <v>26</v>
      </c>
      <c r="AL202" s="55" t="s">
        <v>26</v>
      </c>
      <c r="AM202" s="56" t="s">
        <v>26</v>
      </c>
      <c r="AN202" s="54" t="s">
        <v>26</v>
      </c>
      <c r="AO202" s="55" t="s">
        <v>26</v>
      </c>
      <c r="AP202" s="55" t="s">
        <v>26</v>
      </c>
      <c r="AQ202" s="56" t="s">
        <v>26</v>
      </c>
      <c r="AR202" s="5" t="s">
        <v>25</v>
      </c>
      <c r="AS202" s="6" t="s">
        <v>25</v>
      </c>
      <c r="AT202" s="6" t="s">
        <v>25</v>
      </c>
      <c r="AU202" s="56" t="s">
        <v>26</v>
      </c>
      <c r="AV202" s="55" t="s">
        <v>26</v>
      </c>
      <c r="AW202" s="55" t="s">
        <v>26</v>
      </c>
      <c r="AX202" s="55" t="s">
        <v>26</v>
      </c>
      <c r="AY202" s="56" t="s">
        <v>26</v>
      </c>
      <c r="AZ202" s="54" t="s">
        <v>26</v>
      </c>
      <c r="BA202" s="55" t="s">
        <v>26</v>
      </c>
      <c r="BB202" s="55" t="s">
        <v>26</v>
      </c>
      <c r="BC202" s="56" t="s">
        <v>26</v>
      </c>
      <c r="BD202" s="172" t="s">
        <v>24</v>
      </c>
      <c r="BE202" s="55" t="s">
        <v>26</v>
      </c>
      <c r="BF202" s="55" t="s">
        <v>26</v>
      </c>
      <c r="BG202" s="56" t="s">
        <v>26</v>
      </c>
      <c r="BH202" s="9" t="s">
        <v>28</v>
      </c>
      <c r="BI202" s="10" t="s">
        <v>28</v>
      </c>
      <c r="BJ202" s="11" t="s">
        <v>126</v>
      </c>
      <c r="BK202" s="7"/>
      <c r="BL202" s="35"/>
      <c r="BM202" s="18"/>
      <c r="BN202" s="18"/>
      <c r="BO202" s="19"/>
      <c r="BP202" s="20"/>
      <c r="BQ202" s="18"/>
      <c r="BR202" s="18"/>
      <c r="BS202" s="19"/>
      <c r="BT202" s="20"/>
      <c r="BU202" s="18"/>
      <c r="BV202" s="18"/>
      <c r="BW202" s="19"/>
      <c r="BX202" s="20"/>
      <c r="BY202" s="18"/>
      <c r="BZ202" s="18"/>
      <c r="CA202" s="19"/>
      <c r="CB202" s="20"/>
      <c r="CC202" s="18"/>
      <c r="CD202" s="18"/>
      <c r="CE202" s="19"/>
      <c r="CF202" s="112"/>
      <c r="CG202" s="113"/>
      <c r="CH202" s="113"/>
      <c r="CI202" s="114"/>
      <c r="CJ202" s="112"/>
      <c r="CK202" s="113"/>
      <c r="CL202" s="113"/>
      <c r="CM202" s="114"/>
    </row>
    <row r="203" spans="2:91" x14ac:dyDescent="0.35">
      <c r="B203" s="95" t="str">
        <f t="shared" si="30"/>
        <v>36526,5840277778 36526,8958333333</v>
      </c>
      <c r="C203" s="342">
        <f t="shared" si="31"/>
        <v>36526.584027777775</v>
      </c>
      <c r="D203" s="328">
        <f t="shared" si="32"/>
        <v>36526.895833333336</v>
      </c>
      <c r="E203" s="192">
        <v>36526.584027777775</v>
      </c>
      <c r="F203" s="194">
        <v>36526.895833333336</v>
      </c>
      <c r="G203" s="132">
        <v>4.1666666666666664E-2</v>
      </c>
      <c r="H203" s="502" t="s">
        <v>49</v>
      </c>
      <c r="I203" s="503"/>
      <c r="J203" s="504"/>
      <c r="K203" s="7"/>
      <c r="L203" s="20"/>
      <c r="M203" s="18"/>
      <c r="N203" s="18"/>
      <c r="O203" s="19"/>
      <c r="P203" s="20"/>
      <c r="Q203" s="18"/>
      <c r="R203" s="18"/>
      <c r="S203" s="19"/>
      <c r="T203" s="20"/>
      <c r="U203" s="18"/>
      <c r="V203" s="18"/>
      <c r="W203" s="19"/>
      <c r="X203" s="20"/>
      <c r="Y203" s="18"/>
      <c r="Z203" s="18"/>
      <c r="AA203" s="19"/>
      <c r="AB203" s="12"/>
      <c r="AC203" s="8"/>
      <c r="AD203" s="8"/>
      <c r="AE203" s="11" t="s">
        <v>125</v>
      </c>
      <c r="AF203" s="59" t="s">
        <v>26</v>
      </c>
      <c r="AG203" s="55" t="s">
        <v>26</v>
      </c>
      <c r="AH203" s="55" t="s">
        <v>26</v>
      </c>
      <c r="AI203" s="56" t="s">
        <v>26</v>
      </c>
      <c r="AJ203" s="54" t="s">
        <v>26</v>
      </c>
      <c r="AK203" s="55" t="s">
        <v>26</v>
      </c>
      <c r="AL203" s="55" t="s">
        <v>26</v>
      </c>
      <c r="AM203" s="56" t="s">
        <v>26</v>
      </c>
      <c r="AN203" s="54" t="s">
        <v>26</v>
      </c>
      <c r="AO203" s="55" t="s">
        <v>26</v>
      </c>
      <c r="AP203" s="55" t="s">
        <v>26</v>
      </c>
      <c r="AQ203" s="56" t="s">
        <v>26</v>
      </c>
      <c r="AR203" s="5" t="s">
        <v>25</v>
      </c>
      <c r="AS203" s="6" t="s">
        <v>25</v>
      </c>
      <c r="AT203" s="6" t="s">
        <v>25</v>
      </c>
      <c r="AU203" s="56" t="s">
        <v>26</v>
      </c>
      <c r="AV203" s="55" t="s">
        <v>26</v>
      </c>
      <c r="AW203" s="55" t="s">
        <v>26</v>
      </c>
      <c r="AX203" s="55" t="s">
        <v>26</v>
      </c>
      <c r="AY203" s="56" t="s">
        <v>26</v>
      </c>
      <c r="AZ203" s="54" t="s">
        <v>26</v>
      </c>
      <c r="BA203" s="55" t="s">
        <v>26</v>
      </c>
      <c r="BB203" s="55" t="s">
        <v>26</v>
      </c>
      <c r="BC203" s="56" t="s">
        <v>26</v>
      </c>
      <c r="BD203" s="172" t="s">
        <v>24</v>
      </c>
      <c r="BE203" s="55" t="s">
        <v>26</v>
      </c>
      <c r="BF203" s="55" t="s">
        <v>26</v>
      </c>
      <c r="BG203" s="56" t="s">
        <v>26</v>
      </c>
      <c r="BH203" s="9" t="s">
        <v>28</v>
      </c>
      <c r="BI203" s="10" t="s">
        <v>28</v>
      </c>
      <c r="BJ203" s="11" t="s">
        <v>126</v>
      </c>
      <c r="BK203" s="7"/>
      <c r="BL203" s="35"/>
      <c r="BM203" s="18"/>
      <c r="BN203" s="18"/>
      <c r="BO203" s="19"/>
      <c r="BP203" s="20"/>
      <c r="BQ203" s="18"/>
      <c r="BR203" s="18"/>
      <c r="BS203" s="19"/>
      <c r="BT203" s="20"/>
      <c r="BU203" s="18"/>
      <c r="BV203" s="18"/>
      <c r="BW203" s="19"/>
      <c r="BX203" s="20"/>
      <c r="BY203" s="18"/>
      <c r="BZ203" s="18"/>
      <c r="CA203" s="19"/>
      <c r="CB203" s="20"/>
      <c r="CC203" s="18"/>
      <c r="CD203" s="18"/>
      <c r="CE203" s="19"/>
      <c r="CF203" s="112"/>
      <c r="CG203" s="113"/>
      <c r="CH203" s="113"/>
      <c r="CI203" s="114"/>
      <c r="CJ203" s="112"/>
      <c r="CK203" s="113"/>
      <c r="CL203" s="113"/>
      <c r="CM203" s="114"/>
    </row>
    <row r="204" spans="2:91" x14ac:dyDescent="0.35">
      <c r="B204" s="95" t="str">
        <f t="shared" si="30"/>
        <v>36526,5631944444 36526,8958333333</v>
      </c>
      <c r="C204" s="342">
        <f t="shared" si="31"/>
        <v>36526.563194444447</v>
      </c>
      <c r="D204" s="328">
        <f t="shared" si="32"/>
        <v>36526.895833333336</v>
      </c>
      <c r="E204" s="192">
        <v>36526.563194444447</v>
      </c>
      <c r="F204" s="194">
        <v>36526.895833333336</v>
      </c>
      <c r="G204" s="132">
        <v>4.1666666666666664E-2</v>
      </c>
      <c r="H204" s="502" t="s">
        <v>3</v>
      </c>
      <c r="I204" s="503"/>
      <c r="J204" s="504"/>
      <c r="K204" s="7"/>
      <c r="L204" s="20"/>
      <c r="M204" s="18"/>
      <c r="N204" s="18"/>
      <c r="O204" s="19"/>
      <c r="P204" s="20"/>
      <c r="Q204" s="18"/>
      <c r="R204" s="18"/>
      <c r="S204" s="19"/>
      <c r="T204" s="20"/>
      <c r="U204" s="18"/>
      <c r="V204" s="18"/>
      <c r="W204" s="19"/>
      <c r="X204" s="20"/>
      <c r="Y204" s="18"/>
      <c r="Z204" s="18"/>
      <c r="AA204" s="19"/>
      <c r="AB204" s="12"/>
      <c r="AC204" s="11" t="s">
        <v>125</v>
      </c>
      <c r="AD204" s="59" t="s">
        <v>26</v>
      </c>
      <c r="AE204" s="56" t="s">
        <v>26</v>
      </c>
      <c r="AF204" s="54" t="s">
        <v>26</v>
      </c>
      <c r="AG204" s="55" t="s">
        <v>26</v>
      </c>
      <c r="AH204" s="55" t="s">
        <v>26</v>
      </c>
      <c r="AI204" s="56" t="s">
        <v>26</v>
      </c>
      <c r="AJ204" s="54" t="s">
        <v>26</v>
      </c>
      <c r="AK204" s="55" t="s">
        <v>26</v>
      </c>
      <c r="AL204" s="55" t="s">
        <v>26</v>
      </c>
      <c r="AM204" s="56" t="s">
        <v>26</v>
      </c>
      <c r="AN204" s="54" t="s">
        <v>26</v>
      </c>
      <c r="AO204" s="55" t="s">
        <v>26</v>
      </c>
      <c r="AP204" s="55" t="s">
        <v>26</v>
      </c>
      <c r="AQ204" s="56" t="s">
        <v>26</v>
      </c>
      <c r="AR204" s="5" t="s">
        <v>25</v>
      </c>
      <c r="AS204" s="6" t="s">
        <v>25</v>
      </c>
      <c r="AT204" s="6" t="s">
        <v>25</v>
      </c>
      <c r="AU204" s="56" t="s">
        <v>26</v>
      </c>
      <c r="AV204" s="55" t="s">
        <v>26</v>
      </c>
      <c r="AW204" s="55" t="s">
        <v>26</v>
      </c>
      <c r="AX204" s="55" t="s">
        <v>26</v>
      </c>
      <c r="AY204" s="56" t="s">
        <v>26</v>
      </c>
      <c r="AZ204" s="54" t="s">
        <v>26</v>
      </c>
      <c r="BA204" s="55" t="s">
        <v>26</v>
      </c>
      <c r="BB204" s="55" t="s">
        <v>26</v>
      </c>
      <c r="BC204" s="56" t="s">
        <v>26</v>
      </c>
      <c r="BD204" s="172" t="s">
        <v>24</v>
      </c>
      <c r="BE204" s="55" t="s">
        <v>26</v>
      </c>
      <c r="BF204" s="55" t="s">
        <v>26</v>
      </c>
      <c r="BG204" s="56" t="s">
        <v>26</v>
      </c>
      <c r="BH204" s="9" t="s">
        <v>28</v>
      </c>
      <c r="BI204" s="10" t="s">
        <v>28</v>
      </c>
      <c r="BJ204" s="11" t="s">
        <v>126</v>
      </c>
      <c r="BK204" s="114"/>
      <c r="BL204" s="35"/>
      <c r="BM204" s="18"/>
      <c r="BN204" s="18"/>
      <c r="BO204" s="19"/>
      <c r="BP204" s="20"/>
      <c r="BQ204" s="18"/>
      <c r="BR204" s="18"/>
      <c r="BS204" s="19"/>
      <c r="BT204" s="20"/>
      <c r="BU204" s="18"/>
      <c r="BV204" s="18"/>
      <c r="BW204" s="19"/>
      <c r="BX204" s="20"/>
      <c r="BY204" s="18"/>
      <c r="BZ204" s="18"/>
      <c r="CA204" s="19"/>
      <c r="CB204" s="20"/>
      <c r="CC204" s="18"/>
      <c r="CD204" s="18"/>
      <c r="CE204" s="19"/>
      <c r="CF204" s="112"/>
      <c r="CG204" s="113"/>
      <c r="CH204" s="113"/>
      <c r="CI204" s="114"/>
      <c r="CJ204" s="112"/>
      <c r="CK204" s="113"/>
      <c r="CL204" s="113"/>
      <c r="CM204" s="114"/>
    </row>
    <row r="205" spans="2:91" x14ac:dyDescent="0.35">
      <c r="B205" s="95" t="str">
        <f t="shared" si="30"/>
        <v>36526,5527777778 36526,8958333333</v>
      </c>
      <c r="C205" s="342">
        <f t="shared" si="31"/>
        <v>36526.552777777775</v>
      </c>
      <c r="D205" s="328">
        <f t="shared" si="32"/>
        <v>36526.895833333336</v>
      </c>
      <c r="E205" s="192">
        <v>36526.552777777775</v>
      </c>
      <c r="F205" s="194">
        <v>36526.895833333336</v>
      </c>
      <c r="G205" s="132">
        <v>4.1666666666666664E-2</v>
      </c>
      <c r="H205" s="502" t="s">
        <v>53</v>
      </c>
      <c r="I205" s="503"/>
      <c r="J205" s="504"/>
      <c r="K205" s="7"/>
      <c r="L205" s="20"/>
      <c r="M205" s="18"/>
      <c r="N205" s="18"/>
      <c r="O205" s="19"/>
      <c r="P205" s="20"/>
      <c r="Q205" s="18"/>
      <c r="R205" s="18"/>
      <c r="S205" s="19"/>
      <c r="T205" s="20"/>
      <c r="U205" s="18"/>
      <c r="V205" s="18"/>
      <c r="W205" s="19"/>
      <c r="X205" s="20"/>
      <c r="Y205" s="18"/>
      <c r="Z205" s="18"/>
      <c r="AA205" s="19"/>
      <c r="AB205" s="11" t="s">
        <v>125</v>
      </c>
      <c r="AC205" s="59" t="s">
        <v>26</v>
      </c>
      <c r="AD205" s="55" t="s">
        <v>26</v>
      </c>
      <c r="AE205" s="56" t="s">
        <v>26</v>
      </c>
      <c r="AF205" s="54" t="s">
        <v>26</v>
      </c>
      <c r="AG205" s="55" t="s">
        <v>26</v>
      </c>
      <c r="AH205" s="55" t="s">
        <v>26</v>
      </c>
      <c r="AI205" s="56" t="s">
        <v>26</v>
      </c>
      <c r="AJ205" s="54" t="s">
        <v>26</v>
      </c>
      <c r="AK205" s="55" t="s">
        <v>26</v>
      </c>
      <c r="AL205" s="55" t="s">
        <v>26</v>
      </c>
      <c r="AM205" s="56" t="s">
        <v>26</v>
      </c>
      <c r="AN205" s="54" t="s">
        <v>26</v>
      </c>
      <c r="AO205" s="55" t="s">
        <v>26</v>
      </c>
      <c r="AP205" s="55" t="s">
        <v>26</v>
      </c>
      <c r="AQ205" s="56" t="s">
        <v>26</v>
      </c>
      <c r="AR205" s="5" t="s">
        <v>25</v>
      </c>
      <c r="AS205" s="6" t="s">
        <v>25</v>
      </c>
      <c r="AT205" s="6" t="s">
        <v>25</v>
      </c>
      <c r="AU205" s="56" t="s">
        <v>26</v>
      </c>
      <c r="AV205" s="55" t="s">
        <v>26</v>
      </c>
      <c r="AW205" s="55" t="s">
        <v>26</v>
      </c>
      <c r="AX205" s="55" t="s">
        <v>26</v>
      </c>
      <c r="AY205" s="56" t="s">
        <v>26</v>
      </c>
      <c r="AZ205" s="54" t="s">
        <v>26</v>
      </c>
      <c r="BA205" s="55" t="s">
        <v>26</v>
      </c>
      <c r="BB205" s="55" t="s">
        <v>26</v>
      </c>
      <c r="BC205" s="56" t="s">
        <v>26</v>
      </c>
      <c r="BD205" s="172" t="s">
        <v>24</v>
      </c>
      <c r="BE205" s="55" t="s">
        <v>26</v>
      </c>
      <c r="BF205" s="55" t="s">
        <v>26</v>
      </c>
      <c r="BG205" s="56" t="s">
        <v>26</v>
      </c>
      <c r="BH205" s="9" t="s">
        <v>28</v>
      </c>
      <c r="BI205" s="10" t="s">
        <v>28</v>
      </c>
      <c r="BJ205" s="11" t="s">
        <v>126</v>
      </c>
      <c r="BK205" s="114"/>
      <c r="BL205" s="35"/>
      <c r="BM205" s="18"/>
      <c r="BN205" s="18"/>
      <c r="BO205" s="19"/>
      <c r="BP205" s="20"/>
      <c r="BQ205" s="18"/>
      <c r="BR205" s="18"/>
      <c r="BS205" s="19"/>
      <c r="BT205" s="20"/>
      <c r="BU205" s="18"/>
      <c r="BV205" s="18"/>
      <c r="BW205" s="19"/>
      <c r="BX205" s="20"/>
      <c r="BY205" s="18"/>
      <c r="BZ205" s="18"/>
      <c r="CA205" s="19"/>
      <c r="CB205" s="20"/>
      <c r="CC205" s="18"/>
      <c r="CD205" s="18"/>
      <c r="CE205" s="19"/>
      <c r="CF205" s="112"/>
      <c r="CG205" s="113"/>
      <c r="CH205" s="113"/>
      <c r="CI205" s="114"/>
      <c r="CJ205" s="112"/>
      <c r="CK205" s="113"/>
      <c r="CL205" s="113"/>
      <c r="CM205" s="114"/>
    </row>
    <row r="206" spans="2:91" x14ac:dyDescent="0.35">
      <c r="B206" s="95" t="str">
        <f t="shared" si="30"/>
        <v>36526,5423611111 36526,8958333333</v>
      </c>
      <c r="C206" s="342">
        <f t="shared" si="31"/>
        <v>36526.542361111111</v>
      </c>
      <c r="D206" s="328">
        <f t="shared" si="32"/>
        <v>36526.895833333336</v>
      </c>
      <c r="E206" s="192">
        <v>36526.542361111111</v>
      </c>
      <c r="F206" s="194">
        <v>36526.895833333336</v>
      </c>
      <c r="G206" s="132">
        <v>4.1666666666666664E-2</v>
      </c>
      <c r="H206" s="502" t="s">
        <v>39</v>
      </c>
      <c r="I206" s="503"/>
      <c r="J206" s="504"/>
      <c r="K206" s="7"/>
      <c r="L206" s="20"/>
      <c r="M206" s="18"/>
      <c r="N206" s="18"/>
      <c r="O206" s="19"/>
      <c r="P206" s="20"/>
      <c r="Q206" s="18"/>
      <c r="R206" s="18"/>
      <c r="S206" s="19"/>
      <c r="T206" s="20"/>
      <c r="U206" s="18"/>
      <c r="V206" s="18"/>
      <c r="W206" s="19"/>
      <c r="X206" s="20"/>
      <c r="Y206" s="18"/>
      <c r="Z206" s="18"/>
      <c r="AA206" s="37" t="s">
        <v>125</v>
      </c>
      <c r="AB206" s="60" t="s">
        <v>26</v>
      </c>
      <c r="AC206" s="55" t="s">
        <v>26</v>
      </c>
      <c r="AD206" s="55" t="s">
        <v>26</v>
      </c>
      <c r="AE206" s="56" t="s">
        <v>26</v>
      </c>
      <c r="AF206" s="54" t="s">
        <v>26</v>
      </c>
      <c r="AG206" s="55" t="s">
        <v>26</v>
      </c>
      <c r="AH206" s="55" t="s">
        <v>26</v>
      </c>
      <c r="AI206" s="56" t="s">
        <v>26</v>
      </c>
      <c r="AJ206" s="54" t="s">
        <v>26</v>
      </c>
      <c r="AK206" s="55" t="s">
        <v>26</v>
      </c>
      <c r="AL206" s="55" t="s">
        <v>26</v>
      </c>
      <c r="AM206" s="56" t="s">
        <v>26</v>
      </c>
      <c r="AN206" s="54" t="s">
        <v>26</v>
      </c>
      <c r="AO206" s="55" t="s">
        <v>26</v>
      </c>
      <c r="AP206" s="55" t="s">
        <v>26</v>
      </c>
      <c r="AQ206" s="56" t="s">
        <v>26</v>
      </c>
      <c r="AR206" s="5" t="s">
        <v>25</v>
      </c>
      <c r="AS206" s="6" t="s">
        <v>25</v>
      </c>
      <c r="AT206" s="6" t="s">
        <v>25</v>
      </c>
      <c r="AU206" s="56" t="s">
        <v>26</v>
      </c>
      <c r="AV206" s="55" t="s">
        <v>26</v>
      </c>
      <c r="AW206" s="55" t="s">
        <v>26</v>
      </c>
      <c r="AX206" s="55" t="s">
        <v>26</v>
      </c>
      <c r="AY206" s="56" t="s">
        <v>26</v>
      </c>
      <c r="AZ206" s="54" t="s">
        <v>26</v>
      </c>
      <c r="BA206" s="55" t="s">
        <v>26</v>
      </c>
      <c r="BB206" s="55" t="s">
        <v>26</v>
      </c>
      <c r="BC206" s="56" t="s">
        <v>26</v>
      </c>
      <c r="BD206" s="172" t="s">
        <v>24</v>
      </c>
      <c r="BE206" s="55" t="s">
        <v>26</v>
      </c>
      <c r="BF206" s="55" t="s">
        <v>26</v>
      </c>
      <c r="BG206" s="56" t="s">
        <v>26</v>
      </c>
      <c r="BH206" s="9" t="s">
        <v>28</v>
      </c>
      <c r="BI206" s="10" t="s">
        <v>28</v>
      </c>
      <c r="BJ206" s="11" t="s">
        <v>126</v>
      </c>
      <c r="BK206" s="114"/>
      <c r="BL206" s="35"/>
      <c r="BM206" s="18"/>
      <c r="BN206" s="18"/>
      <c r="BO206" s="19"/>
      <c r="BP206" s="20"/>
      <c r="BQ206" s="18"/>
      <c r="BR206" s="18"/>
      <c r="BS206" s="19"/>
      <c r="BT206" s="20"/>
      <c r="BU206" s="18"/>
      <c r="BV206" s="18"/>
      <c r="BW206" s="19"/>
      <c r="BX206" s="20"/>
      <c r="BY206" s="18"/>
      <c r="BZ206" s="18"/>
      <c r="CA206" s="19"/>
      <c r="CB206" s="20"/>
      <c r="CC206" s="18"/>
      <c r="CD206" s="18"/>
      <c r="CE206" s="19"/>
      <c r="CF206" s="112"/>
      <c r="CG206" s="113"/>
      <c r="CH206" s="113"/>
      <c r="CI206" s="114"/>
      <c r="CJ206" s="112"/>
      <c r="CK206" s="113"/>
      <c r="CL206" s="113"/>
      <c r="CM206" s="114"/>
    </row>
    <row r="207" spans="2:91" x14ac:dyDescent="0.35">
      <c r="B207" s="95" t="str">
        <f t="shared" si="30"/>
        <v>36526,5319444444 36526,8958333333</v>
      </c>
      <c r="C207" s="342">
        <f t="shared" si="31"/>
        <v>36526.531944444447</v>
      </c>
      <c r="D207" s="328">
        <f t="shared" si="32"/>
        <v>36526.895833333336</v>
      </c>
      <c r="E207" s="192">
        <v>36526.531944444447</v>
      </c>
      <c r="F207" s="194">
        <v>36526.895833333336</v>
      </c>
      <c r="G207" s="132">
        <v>4.1666666666666664E-2</v>
      </c>
      <c r="H207" s="502" t="s">
        <v>36</v>
      </c>
      <c r="I207" s="503"/>
      <c r="J207" s="504"/>
      <c r="K207" s="7"/>
      <c r="L207" s="20"/>
      <c r="M207" s="18"/>
      <c r="N207" s="18"/>
      <c r="O207" s="19"/>
      <c r="P207" s="20"/>
      <c r="Q207" s="18"/>
      <c r="R207" s="18"/>
      <c r="S207" s="19"/>
      <c r="T207" s="20"/>
      <c r="U207" s="18"/>
      <c r="V207" s="18"/>
      <c r="W207" s="19"/>
      <c r="X207" s="20"/>
      <c r="Y207" s="18"/>
      <c r="Z207" s="11" t="s">
        <v>125</v>
      </c>
      <c r="AA207" s="56" t="s">
        <v>26</v>
      </c>
      <c r="AB207" s="59" t="s">
        <v>26</v>
      </c>
      <c r="AC207" s="55" t="s">
        <v>26</v>
      </c>
      <c r="AD207" s="55" t="s">
        <v>26</v>
      </c>
      <c r="AE207" s="56" t="s">
        <v>26</v>
      </c>
      <c r="AF207" s="54" t="s">
        <v>26</v>
      </c>
      <c r="AG207" s="55" t="s">
        <v>26</v>
      </c>
      <c r="AH207" s="55" t="s">
        <v>26</v>
      </c>
      <c r="AI207" s="56" t="s">
        <v>26</v>
      </c>
      <c r="AJ207" s="54" t="s">
        <v>26</v>
      </c>
      <c r="AK207" s="55" t="s">
        <v>26</v>
      </c>
      <c r="AL207" s="55" t="s">
        <v>26</v>
      </c>
      <c r="AM207" s="56" t="s">
        <v>26</v>
      </c>
      <c r="AN207" s="54" t="s">
        <v>26</v>
      </c>
      <c r="AO207" s="55" t="s">
        <v>26</v>
      </c>
      <c r="AP207" s="55" t="s">
        <v>26</v>
      </c>
      <c r="AQ207" s="56" t="s">
        <v>26</v>
      </c>
      <c r="AR207" s="5" t="s">
        <v>25</v>
      </c>
      <c r="AS207" s="6" t="s">
        <v>25</v>
      </c>
      <c r="AT207" s="6" t="s">
        <v>25</v>
      </c>
      <c r="AU207" s="56" t="s">
        <v>26</v>
      </c>
      <c r="AV207" s="55" t="s">
        <v>26</v>
      </c>
      <c r="AW207" s="55" t="s">
        <v>26</v>
      </c>
      <c r="AX207" s="55" t="s">
        <v>26</v>
      </c>
      <c r="AY207" s="56" t="s">
        <v>26</v>
      </c>
      <c r="AZ207" s="54" t="s">
        <v>26</v>
      </c>
      <c r="BA207" s="55" t="s">
        <v>26</v>
      </c>
      <c r="BB207" s="55" t="s">
        <v>26</v>
      </c>
      <c r="BC207" s="56" t="s">
        <v>26</v>
      </c>
      <c r="BD207" s="172" t="s">
        <v>24</v>
      </c>
      <c r="BE207" s="55" t="s">
        <v>26</v>
      </c>
      <c r="BF207" s="55" t="s">
        <v>26</v>
      </c>
      <c r="BG207" s="56" t="s">
        <v>26</v>
      </c>
      <c r="BH207" s="9" t="s">
        <v>28</v>
      </c>
      <c r="BI207" s="10" t="s">
        <v>28</v>
      </c>
      <c r="BJ207" s="11" t="s">
        <v>126</v>
      </c>
      <c r="BK207" s="114"/>
      <c r="BL207" s="35"/>
      <c r="BM207" s="18"/>
      <c r="BN207" s="18"/>
      <c r="BO207" s="19"/>
      <c r="BP207" s="20"/>
      <c r="BQ207" s="18"/>
      <c r="BR207" s="18"/>
      <c r="BS207" s="19"/>
      <c r="BT207" s="20"/>
      <c r="BU207" s="18"/>
      <c r="BV207" s="18"/>
      <c r="BW207" s="19"/>
      <c r="BX207" s="20"/>
      <c r="BY207" s="18"/>
      <c r="BZ207" s="18"/>
      <c r="CA207" s="19"/>
      <c r="CB207" s="20"/>
      <c r="CC207" s="18"/>
      <c r="CD207" s="18"/>
      <c r="CE207" s="19"/>
      <c r="CF207" s="112"/>
      <c r="CG207" s="113"/>
      <c r="CH207" s="113"/>
      <c r="CI207" s="114"/>
      <c r="CJ207" s="112"/>
      <c r="CK207" s="113"/>
      <c r="CL207" s="113"/>
      <c r="CM207" s="114"/>
    </row>
    <row r="208" spans="2:91" ht="15" thickBot="1" x14ac:dyDescent="0.4">
      <c r="B208" s="95" t="str">
        <f t="shared" si="30"/>
        <v>36526,5215277778 36526,8958333333</v>
      </c>
      <c r="C208" s="342">
        <f t="shared" si="31"/>
        <v>36526.521527777775</v>
      </c>
      <c r="D208" s="328">
        <f t="shared" si="32"/>
        <v>36526.895833333336</v>
      </c>
      <c r="E208" s="192">
        <v>36526.521527777775</v>
      </c>
      <c r="F208" s="194">
        <v>36526.895833333336</v>
      </c>
      <c r="G208" s="133">
        <v>5.2083333333333336E-2</v>
      </c>
      <c r="H208" s="505" t="s">
        <v>50</v>
      </c>
      <c r="I208" s="506"/>
      <c r="J208" s="507"/>
      <c r="K208" s="7"/>
      <c r="L208" s="20"/>
      <c r="M208" s="18"/>
      <c r="N208" s="18"/>
      <c r="O208" s="19"/>
      <c r="P208" s="20"/>
      <c r="Q208" s="18"/>
      <c r="R208" s="18"/>
      <c r="S208" s="19"/>
      <c r="T208" s="20"/>
      <c r="U208" s="18"/>
      <c r="V208" s="18"/>
      <c r="W208" s="19"/>
      <c r="X208" s="20"/>
      <c r="Y208" s="11" t="s">
        <v>125</v>
      </c>
      <c r="Z208" s="55" t="s">
        <v>26</v>
      </c>
      <c r="AA208" s="56" t="s">
        <v>26</v>
      </c>
      <c r="AB208" s="54" t="s">
        <v>26</v>
      </c>
      <c r="AC208" s="55" t="s">
        <v>26</v>
      </c>
      <c r="AD208" s="55" t="s">
        <v>26</v>
      </c>
      <c r="AE208" s="56" t="s">
        <v>26</v>
      </c>
      <c r="AF208" s="54" t="s">
        <v>26</v>
      </c>
      <c r="AG208" s="55" t="s">
        <v>26</v>
      </c>
      <c r="AH208" s="55" t="s">
        <v>26</v>
      </c>
      <c r="AI208" s="56" t="s">
        <v>26</v>
      </c>
      <c r="AJ208" s="24" t="s">
        <v>24</v>
      </c>
      <c r="AK208" s="55" t="s">
        <v>26</v>
      </c>
      <c r="AL208" s="55" t="s">
        <v>26</v>
      </c>
      <c r="AM208" s="56" t="s">
        <v>26</v>
      </c>
      <c r="AN208" s="54" t="s">
        <v>26</v>
      </c>
      <c r="AO208" s="55" t="s">
        <v>26</v>
      </c>
      <c r="AP208" s="55" t="s">
        <v>26</v>
      </c>
      <c r="AQ208" s="56" t="s">
        <v>26</v>
      </c>
      <c r="AR208" s="5" t="s">
        <v>25</v>
      </c>
      <c r="AS208" s="6" t="s">
        <v>25</v>
      </c>
      <c r="AT208" s="6" t="s">
        <v>25</v>
      </c>
      <c r="AU208" s="56" t="s">
        <v>26</v>
      </c>
      <c r="AV208" s="55" t="s">
        <v>26</v>
      </c>
      <c r="AW208" s="55" t="s">
        <v>26</v>
      </c>
      <c r="AX208" s="55" t="s">
        <v>26</v>
      </c>
      <c r="AY208" s="56" t="s">
        <v>26</v>
      </c>
      <c r="AZ208" s="54" t="s">
        <v>26</v>
      </c>
      <c r="BA208" s="55" t="s">
        <v>26</v>
      </c>
      <c r="BB208" s="55" t="s">
        <v>26</v>
      </c>
      <c r="BC208" s="56" t="s">
        <v>26</v>
      </c>
      <c r="BD208" s="172" t="s">
        <v>24</v>
      </c>
      <c r="BE208" s="55" t="s">
        <v>26</v>
      </c>
      <c r="BF208" s="55" t="s">
        <v>26</v>
      </c>
      <c r="BG208" s="56" t="s">
        <v>26</v>
      </c>
      <c r="BH208" s="9" t="s">
        <v>28</v>
      </c>
      <c r="BI208" s="10" t="s">
        <v>28</v>
      </c>
      <c r="BJ208" s="11" t="s">
        <v>126</v>
      </c>
      <c r="BK208" s="114"/>
      <c r="BL208" s="35"/>
      <c r="BM208" s="18"/>
      <c r="BN208" s="18"/>
      <c r="BO208" s="19"/>
      <c r="BP208" s="20"/>
      <c r="BQ208" s="18"/>
      <c r="BR208" s="18"/>
      <c r="BS208" s="19"/>
      <c r="BT208" s="20"/>
      <c r="BU208" s="18"/>
      <c r="BV208" s="18"/>
      <c r="BW208" s="19"/>
      <c r="BX208" s="20"/>
      <c r="BY208" s="18"/>
      <c r="BZ208" s="18"/>
      <c r="CA208" s="19"/>
      <c r="CB208" s="20"/>
      <c r="CC208" s="18"/>
      <c r="CD208" s="18"/>
      <c r="CE208" s="19"/>
      <c r="CF208" s="112"/>
      <c r="CG208" s="113"/>
      <c r="CH208" s="113"/>
      <c r="CI208" s="114"/>
      <c r="CJ208" s="112"/>
      <c r="CK208" s="113"/>
      <c r="CL208" s="113"/>
      <c r="CM208" s="114"/>
    </row>
    <row r="209" spans="2:91" ht="15" customHeight="1" thickBot="1" x14ac:dyDescent="0.4">
      <c r="B209" s="95" t="str">
        <f t="shared" si="30"/>
        <v>0 0</v>
      </c>
      <c r="C209" s="342">
        <f t="shared" si="31"/>
        <v>0</v>
      </c>
      <c r="D209" s="328">
        <f t="shared" si="32"/>
        <v>0</v>
      </c>
      <c r="E209" s="185"/>
      <c r="F209" s="186"/>
      <c r="G209" s="73"/>
      <c r="H209" s="499" t="s">
        <v>3</v>
      </c>
      <c r="I209" s="500"/>
      <c r="J209" s="500"/>
      <c r="K209" s="501"/>
      <c r="L209" s="499" t="s">
        <v>4</v>
      </c>
      <c r="M209" s="500"/>
      <c r="N209" s="500"/>
      <c r="O209" s="501"/>
      <c r="P209" s="499" t="s">
        <v>5</v>
      </c>
      <c r="Q209" s="500"/>
      <c r="R209" s="500"/>
      <c r="S209" s="501"/>
      <c r="T209" s="499" t="s">
        <v>6</v>
      </c>
      <c r="U209" s="500"/>
      <c r="V209" s="500"/>
      <c r="W209" s="501"/>
      <c r="X209" s="499" t="s">
        <v>7</v>
      </c>
      <c r="Y209" s="500"/>
      <c r="Z209" s="500"/>
      <c r="AA209" s="501"/>
      <c r="AB209" s="499" t="s">
        <v>8</v>
      </c>
      <c r="AC209" s="500"/>
      <c r="AD209" s="500"/>
      <c r="AE209" s="501"/>
      <c r="AF209" s="499" t="s">
        <v>9</v>
      </c>
      <c r="AG209" s="500"/>
      <c r="AH209" s="500"/>
      <c r="AI209" s="501"/>
      <c r="AJ209" s="499" t="s">
        <v>10</v>
      </c>
      <c r="AK209" s="500"/>
      <c r="AL209" s="500"/>
      <c r="AM209" s="501"/>
      <c r="AN209" s="499" t="s">
        <v>11</v>
      </c>
      <c r="AO209" s="500"/>
      <c r="AP209" s="500"/>
      <c r="AQ209" s="501"/>
      <c r="AR209" s="499" t="s">
        <v>12</v>
      </c>
      <c r="AS209" s="500"/>
      <c r="AT209" s="500"/>
      <c r="AU209" s="501"/>
      <c r="AV209" s="499" t="s">
        <v>13</v>
      </c>
      <c r="AW209" s="500"/>
      <c r="AX209" s="500"/>
      <c r="AY209" s="501"/>
      <c r="AZ209" s="499" t="s">
        <v>14</v>
      </c>
      <c r="BA209" s="500"/>
      <c r="BB209" s="500"/>
      <c r="BC209" s="501"/>
      <c r="BD209" s="499" t="s">
        <v>15</v>
      </c>
      <c r="BE209" s="500"/>
      <c r="BF209" s="500"/>
      <c r="BG209" s="501"/>
      <c r="BH209" s="499" t="s">
        <v>16</v>
      </c>
      <c r="BI209" s="500"/>
      <c r="BJ209" s="500"/>
      <c r="BK209" s="501"/>
      <c r="BL209" s="499" t="s">
        <v>17</v>
      </c>
      <c r="BM209" s="500"/>
      <c r="BN209" s="500"/>
      <c r="BO209" s="501"/>
      <c r="BP209" s="499" t="s">
        <v>18</v>
      </c>
      <c r="BQ209" s="500"/>
      <c r="BR209" s="500"/>
      <c r="BS209" s="501"/>
      <c r="BT209" s="499" t="s">
        <v>19</v>
      </c>
      <c r="BU209" s="500"/>
      <c r="BV209" s="500"/>
      <c r="BW209" s="501"/>
      <c r="BX209" s="499" t="s">
        <v>20</v>
      </c>
      <c r="BY209" s="500"/>
      <c r="BZ209" s="500"/>
      <c r="CA209" s="501"/>
      <c r="CB209" s="499" t="s">
        <v>21</v>
      </c>
      <c r="CC209" s="500"/>
      <c r="CD209" s="500"/>
      <c r="CE209" s="501"/>
      <c r="CF209" s="485" t="s">
        <v>22</v>
      </c>
      <c r="CG209" s="486"/>
      <c r="CH209" s="486"/>
      <c r="CI209" s="487"/>
      <c r="CJ209" s="485" t="s">
        <v>23</v>
      </c>
      <c r="CK209" s="486"/>
      <c r="CL209" s="486"/>
      <c r="CM209" s="487"/>
    </row>
    <row r="210" spans="2:91" x14ac:dyDescent="0.35">
      <c r="B210" s="95" t="str">
        <f t="shared" si="30"/>
        <v>36526,5840277778 36526,7604166667</v>
      </c>
      <c r="C210" s="342">
        <f t="shared" si="31"/>
        <v>36526.584027777775</v>
      </c>
      <c r="D210" s="328">
        <f t="shared" si="32"/>
        <v>36526.760416666664</v>
      </c>
      <c r="E210" s="161">
        <v>36526.584027777775</v>
      </c>
      <c r="F210" s="195">
        <v>36526.760416666664</v>
      </c>
      <c r="G210" s="77">
        <v>1.0416666666666666E-2</v>
      </c>
      <c r="H210" s="508" t="s">
        <v>40</v>
      </c>
      <c r="I210" s="509"/>
      <c r="J210" s="510"/>
      <c r="K210" s="7"/>
      <c r="L210" s="12"/>
      <c r="M210" s="8"/>
      <c r="N210" s="8"/>
      <c r="O210" s="7"/>
      <c r="P210" s="12"/>
      <c r="Q210" s="8"/>
      <c r="R210" s="8"/>
      <c r="S210" s="7"/>
      <c r="T210" s="12"/>
      <c r="U210" s="8"/>
      <c r="V210" s="8"/>
      <c r="W210" s="7"/>
      <c r="X210" s="12"/>
      <c r="Y210" s="8"/>
      <c r="Z210" s="8"/>
      <c r="AA210" s="7"/>
      <c r="AB210" s="12"/>
      <c r="AC210" s="8"/>
      <c r="AD210" s="8"/>
      <c r="AE210" s="22" t="s">
        <v>125</v>
      </c>
      <c r="AF210" s="60" t="s">
        <v>26</v>
      </c>
      <c r="AG210" s="55" t="s">
        <v>26</v>
      </c>
      <c r="AH210" s="55" t="s">
        <v>26</v>
      </c>
      <c r="AI210" s="56" t="s">
        <v>26</v>
      </c>
      <c r="AJ210" s="54" t="s">
        <v>26</v>
      </c>
      <c r="AK210" s="55" t="s">
        <v>26</v>
      </c>
      <c r="AL210" s="55" t="s">
        <v>26</v>
      </c>
      <c r="AM210" s="56" t="s">
        <v>26</v>
      </c>
      <c r="AN210" s="54" t="s">
        <v>26</v>
      </c>
      <c r="AO210" s="55" t="s">
        <v>26</v>
      </c>
      <c r="AP210" s="55" t="s">
        <v>26</v>
      </c>
      <c r="AQ210" s="56" t="s">
        <v>26</v>
      </c>
      <c r="AR210" s="24" t="s">
        <v>24</v>
      </c>
      <c r="AS210" s="55" t="s">
        <v>26</v>
      </c>
      <c r="AT210" s="55" t="s">
        <v>26</v>
      </c>
      <c r="AU210" s="17" t="s">
        <v>28</v>
      </c>
      <c r="AV210" s="9" t="s">
        <v>28</v>
      </c>
      <c r="AW210" s="11" t="s">
        <v>126</v>
      </c>
      <c r="AX210" s="8"/>
      <c r="AY210" s="7"/>
      <c r="AZ210" s="12"/>
      <c r="BA210" s="8"/>
      <c r="BB210" s="8"/>
      <c r="BC210" s="114"/>
      <c r="BD210" s="35"/>
      <c r="BE210" s="8"/>
      <c r="BF210" s="8"/>
      <c r="BG210" s="7"/>
      <c r="BH210" s="35"/>
      <c r="BI210" s="8"/>
      <c r="BJ210" s="8"/>
      <c r="BK210" s="7"/>
      <c r="BL210" s="35"/>
      <c r="BM210" s="8"/>
      <c r="BN210" s="8"/>
      <c r="BO210" s="7"/>
      <c r="BP210" s="20"/>
      <c r="BQ210" s="18"/>
      <c r="BR210" s="18"/>
      <c r="BS210" s="19"/>
      <c r="BT210" s="20"/>
      <c r="BU210" s="18"/>
      <c r="BV210" s="18"/>
      <c r="BW210" s="19"/>
      <c r="BX210" s="20"/>
      <c r="BY210" s="18"/>
      <c r="BZ210" s="18"/>
      <c r="CA210" s="19"/>
      <c r="CB210" s="20"/>
      <c r="CC210" s="18"/>
      <c r="CD210" s="18"/>
      <c r="CE210" s="19"/>
      <c r="CF210" s="112"/>
      <c r="CG210" s="113"/>
      <c r="CH210" s="113"/>
      <c r="CI210" s="114"/>
      <c r="CJ210" s="112"/>
      <c r="CK210" s="113"/>
      <c r="CL210" s="113"/>
      <c r="CM210" s="114"/>
    </row>
    <row r="211" spans="2:91" x14ac:dyDescent="0.35">
      <c r="B211" s="95" t="str">
        <f t="shared" si="30"/>
        <v>36526,5840277778 36526,7708333333</v>
      </c>
      <c r="C211" s="342">
        <f t="shared" si="31"/>
        <v>36526.584027777775</v>
      </c>
      <c r="D211" s="328">
        <f t="shared" si="32"/>
        <v>36526.770833333336</v>
      </c>
      <c r="E211" s="161">
        <v>36526.584027777775</v>
      </c>
      <c r="F211" s="162">
        <v>36526.770833333336</v>
      </c>
      <c r="G211" s="77">
        <v>1.0416666666666666E-2</v>
      </c>
      <c r="H211" s="502" t="s">
        <v>34</v>
      </c>
      <c r="I211" s="503"/>
      <c r="J211" s="504"/>
      <c r="K211" s="7"/>
      <c r="L211" s="12"/>
      <c r="M211" s="8"/>
      <c r="N211" s="8"/>
      <c r="O211" s="7"/>
      <c r="P211" s="12"/>
      <c r="Q211" s="8"/>
      <c r="R211" s="8"/>
      <c r="S211" s="7"/>
      <c r="T211" s="12"/>
      <c r="U211" s="8"/>
      <c r="V211" s="8"/>
      <c r="W211" s="7"/>
      <c r="X211" s="12"/>
      <c r="Y211" s="8"/>
      <c r="Z211" s="8"/>
      <c r="AA211" s="7"/>
      <c r="AB211" s="12"/>
      <c r="AC211" s="8"/>
      <c r="AD211" s="8"/>
      <c r="AE211" s="22" t="s">
        <v>125</v>
      </c>
      <c r="AF211" s="60" t="s">
        <v>26</v>
      </c>
      <c r="AG211" s="55" t="s">
        <v>26</v>
      </c>
      <c r="AH211" s="55" t="s">
        <v>26</v>
      </c>
      <c r="AI211" s="56" t="s">
        <v>26</v>
      </c>
      <c r="AJ211" s="54" t="s">
        <v>26</v>
      </c>
      <c r="AK211" s="55" t="s">
        <v>26</v>
      </c>
      <c r="AL211" s="55" t="s">
        <v>26</v>
      </c>
      <c r="AM211" s="56" t="s">
        <v>26</v>
      </c>
      <c r="AN211" s="54" t="s">
        <v>26</v>
      </c>
      <c r="AO211" s="55" t="s">
        <v>26</v>
      </c>
      <c r="AP211" s="55" t="s">
        <v>26</v>
      </c>
      <c r="AQ211" s="56" t="s">
        <v>26</v>
      </c>
      <c r="AR211" s="24" t="s">
        <v>24</v>
      </c>
      <c r="AS211" s="55" t="s">
        <v>26</v>
      </c>
      <c r="AT211" s="55" t="s">
        <v>26</v>
      </c>
      <c r="AU211" s="56" t="s">
        <v>26</v>
      </c>
      <c r="AV211" s="9" t="s">
        <v>28</v>
      </c>
      <c r="AW211" s="10" t="s">
        <v>28</v>
      </c>
      <c r="AX211" s="11" t="s">
        <v>126</v>
      </c>
      <c r="AY211" s="7"/>
      <c r="AZ211" s="12"/>
      <c r="BA211" s="8"/>
      <c r="BB211" s="8"/>
      <c r="BC211" s="114"/>
      <c r="BD211" s="35"/>
      <c r="BE211" s="8"/>
      <c r="BF211" s="8"/>
      <c r="BG211" s="7"/>
      <c r="BH211" s="35"/>
      <c r="BI211" s="8"/>
      <c r="BJ211" s="8"/>
      <c r="BK211" s="7"/>
      <c r="BL211" s="35"/>
      <c r="BM211" s="8"/>
      <c r="BN211" s="8"/>
      <c r="BO211" s="7"/>
      <c r="BP211" s="20"/>
      <c r="BQ211" s="18"/>
      <c r="BR211" s="18"/>
      <c r="BS211" s="19"/>
      <c r="BT211" s="20"/>
      <c r="BU211" s="18"/>
      <c r="BV211" s="18"/>
      <c r="BW211" s="19"/>
      <c r="BX211" s="20"/>
      <c r="BY211" s="18"/>
      <c r="BZ211" s="18"/>
      <c r="CA211" s="19"/>
      <c r="CB211" s="20"/>
      <c r="CC211" s="18"/>
      <c r="CD211" s="18"/>
      <c r="CE211" s="19"/>
      <c r="CF211" s="112"/>
      <c r="CG211" s="113"/>
      <c r="CH211" s="113"/>
      <c r="CI211" s="114"/>
      <c r="CJ211" s="112"/>
      <c r="CK211" s="113"/>
      <c r="CL211" s="113"/>
      <c r="CM211" s="114"/>
    </row>
    <row r="212" spans="2:91" x14ac:dyDescent="0.35">
      <c r="B212" s="95" t="str">
        <f t="shared" si="30"/>
        <v>36526,5840277778 36526,78125</v>
      </c>
      <c r="C212" s="342">
        <f t="shared" si="31"/>
        <v>36526.584027777775</v>
      </c>
      <c r="D212" s="328">
        <f t="shared" si="32"/>
        <v>36526.78125</v>
      </c>
      <c r="E212" s="161">
        <v>36526.584027777775</v>
      </c>
      <c r="F212" s="162">
        <v>36526.78125</v>
      </c>
      <c r="G212" s="77">
        <v>1.0416666666666666E-2</v>
      </c>
      <c r="H212" s="502" t="s">
        <v>41</v>
      </c>
      <c r="I212" s="503"/>
      <c r="J212" s="504"/>
      <c r="K212" s="7"/>
      <c r="L212" s="12"/>
      <c r="M212" s="8"/>
      <c r="N212" s="8"/>
      <c r="O212" s="7"/>
      <c r="P212" s="12"/>
      <c r="Q212" s="8"/>
      <c r="R212" s="8"/>
      <c r="S212" s="7"/>
      <c r="T212" s="12"/>
      <c r="U212" s="8"/>
      <c r="V212" s="8"/>
      <c r="W212" s="7"/>
      <c r="X212" s="12"/>
      <c r="Y212" s="8"/>
      <c r="Z212" s="8"/>
      <c r="AA212" s="7"/>
      <c r="AB212" s="12"/>
      <c r="AC212" s="8"/>
      <c r="AD212" s="8"/>
      <c r="AE212" s="22" t="s">
        <v>125</v>
      </c>
      <c r="AF212" s="60" t="s">
        <v>26</v>
      </c>
      <c r="AG212" s="55" t="s">
        <v>26</v>
      </c>
      <c r="AH212" s="55" t="s">
        <v>26</v>
      </c>
      <c r="AI212" s="56" t="s">
        <v>26</v>
      </c>
      <c r="AJ212" s="54" t="s">
        <v>26</v>
      </c>
      <c r="AK212" s="55" t="s">
        <v>26</v>
      </c>
      <c r="AL212" s="55" t="s">
        <v>26</v>
      </c>
      <c r="AM212" s="56" t="s">
        <v>26</v>
      </c>
      <c r="AN212" s="54" t="s">
        <v>26</v>
      </c>
      <c r="AO212" s="55" t="s">
        <v>26</v>
      </c>
      <c r="AP212" s="55" t="s">
        <v>26</v>
      </c>
      <c r="AQ212" s="56" t="s">
        <v>26</v>
      </c>
      <c r="AR212" s="24" t="s">
        <v>24</v>
      </c>
      <c r="AS212" s="55" t="s">
        <v>26</v>
      </c>
      <c r="AT212" s="55" t="s">
        <v>26</v>
      </c>
      <c r="AU212" s="56" t="s">
        <v>26</v>
      </c>
      <c r="AV212" s="54" t="s">
        <v>26</v>
      </c>
      <c r="AW212" s="10" t="s">
        <v>28</v>
      </c>
      <c r="AX212" s="10" t="s">
        <v>28</v>
      </c>
      <c r="AY212" s="22" t="s">
        <v>126</v>
      </c>
      <c r="AZ212" s="12"/>
      <c r="BA212" s="8"/>
      <c r="BB212" s="8"/>
      <c r="BC212" s="114"/>
      <c r="BD212" s="35"/>
      <c r="BE212" s="8"/>
      <c r="BF212" s="8"/>
      <c r="BG212" s="7"/>
      <c r="BH212" s="35"/>
      <c r="BI212" s="8"/>
      <c r="BJ212" s="8"/>
      <c r="BK212" s="7"/>
      <c r="BL212" s="35"/>
      <c r="BM212" s="8"/>
      <c r="BN212" s="8"/>
      <c r="BO212" s="7"/>
      <c r="BP212" s="20"/>
      <c r="BQ212" s="18"/>
      <c r="BR212" s="18"/>
      <c r="BS212" s="19"/>
      <c r="BT212" s="20"/>
      <c r="BU212" s="18"/>
      <c r="BV212" s="18"/>
      <c r="BW212" s="19"/>
      <c r="BX212" s="20"/>
      <c r="BY212" s="18"/>
      <c r="BZ212" s="18"/>
      <c r="CA212" s="19"/>
      <c r="CB212" s="20"/>
      <c r="CC212" s="18"/>
      <c r="CD212" s="18"/>
      <c r="CE212" s="19"/>
      <c r="CF212" s="112"/>
      <c r="CG212" s="113"/>
      <c r="CH212" s="113"/>
      <c r="CI212" s="114"/>
      <c r="CJ212" s="112"/>
      <c r="CK212" s="113"/>
      <c r="CL212" s="113"/>
      <c r="CM212" s="114"/>
    </row>
    <row r="213" spans="2:91" x14ac:dyDescent="0.35">
      <c r="B213" s="95" t="str">
        <f t="shared" si="30"/>
        <v>36526,5840277778 36526,7916666667</v>
      </c>
      <c r="C213" s="342">
        <f t="shared" si="31"/>
        <v>36526.584027777775</v>
      </c>
      <c r="D213" s="328">
        <f t="shared" si="32"/>
        <v>36526.791666666664</v>
      </c>
      <c r="E213" s="161">
        <v>36526.584027777775</v>
      </c>
      <c r="F213" s="162">
        <v>36526.791666666664</v>
      </c>
      <c r="G213" s="77">
        <v>1.0416666666666666E-2</v>
      </c>
      <c r="H213" s="502" t="s">
        <v>38</v>
      </c>
      <c r="I213" s="503"/>
      <c r="J213" s="504"/>
      <c r="K213" s="7"/>
      <c r="L213" s="12"/>
      <c r="M213" s="8"/>
      <c r="N213" s="8"/>
      <c r="O213" s="7"/>
      <c r="P213" s="12"/>
      <c r="Q213" s="8"/>
      <c r="R213" s="8"/>
      <c r="S213" s="7"/>
      <c r="T213" s="12"/>
      <c r="U213" s="8"/>
      <c r="V213" s="8"/>
      <c r="W213" s="7"/>
      <c r="X213" s="12"/>
      <c r="Y213" s="8"/>
      <c r="Z213" s="8"/>
      <c r="AA213" s="7"/>
      <c r="AB213" s="12"/>
      <c r="AC213" s="8"/>
      <c r="AD213" s="8"/>
      <c r="AE213" s="22" t="s">
        <v>125</v>
      </c>
      <c r="AF213" s="60" t="s">
        <v>26</v>
      </c>
      <c r="AG213" s="55" t="s">
        <v>26</v>
      </c>
      <c r="AH213" s="55" t="s">
        <v>26</v>
      </c>
      <c r="AI213" s="56" t="s">
        <v>26</v>
      </c>
      <c r="AJ213" s="54" t="s">
        <v>26</v>
      </c>
      <c r="AK213" s="55" t="s">
        <v>26</v>
      </c>
      <c r="AL213" s="55" t="s">
        <v>26</v>
      </c>
      <c r="AM213" s="56" t="s">
        <v>26</v>
      </c>
      <c r="AN213" s="54" t="s">
        <v>26</v>
      </c>
      <c r="AO213" s="55" t="s">
        <v>26</v>
      </c>
      <c r="AP213" s="55" t="s">
        <v>26</v>
      </c>
      <c r="AQ213" s="56" t="s">
        <v>26</v>
      </c>
      <c r="AR213" s="24" t="s">
        <v>24</v>
      </c>
      <c r="AS213" s="55" t="s">
        <v>26</v>
      </c>
      <c r="AT213" s="55" t="s">
        <v>26</v>
      </c>
      <c r="AU213" s="56" t="s">
        <v>26</v>
      </c>
      <c r="AV213" s="54" t="s">
        <v>26</v>
      </c>
      <c r="AW213" s="55" t="s">
        <v>26</v>
      </c>
      <c r="AX213" s="10" t="s">
        <v>28</v>
      </c>
      <c r="AY213" s="28" t="s">
        <v>28</v>
      </c>
      <c r="AZ213" s="11" t="s">
        <v>126</v>
      </c>
      <c r="BA213" s="8"/>
      <c r="BB213" s="8"/>
      <c r="BC213" s="114"/>
      <c r="BD213" s="35"/>
      <c r="BE213" s="8"/>
      <c r="BF213" s="8"/>
      <c r="BG213" s="7"/>
      <c r="BH213" s="35"/>
      <c r="BI213" s="8"/>
      <c r="BJ213" s="8"/>
      <c r="BK213" s="7"/>
      <c r="BL213" s="35"/>
      <c r="BM213" s="8"/>
      <c r="BN213" s="8"/>
      <c r="BO213" s="7"/>
      <c r="BP213" s="20"/>
      <c r="BQ213" s="18"/>
      <c r="BR213" s="18"/>
      <c r="BS213" s="19"/>
      <c r="BT213" s="20"/>
      <c r="BU213" s="18"/>
      <c r="BV213" s="18"/>
      <c r="BW213" s="19"/>
      <c r="BX213" s="20"/>
      <c r="BY213" s="18"/>
      <c r="BZ213" s="18"/>
      <c r="CA213" s="19"/>
      <c r="CB213" s="20"/>
      <c r="CC213" s="18"/>
      <c r="CD213" s="18"/>
      <c r="CE213" s="19"/>
      <c r="CF213" s="112"/>
      <c r="CG213" s="113"/>
      <c r="CH213" s="113"/>
      <c r="CI213" s="114"/>
      <c r="CJ213" s="112"/>
      <c r="CK213" s="113"/>
      <c r="CL213" s="113"/>
      <c r="CM213" s="114"/>
    </row>
    <row r="214" spans="2:91" x14ac:dyDescent="0.35">
      <c r="B214" s="95" t="str">
        <f t="shared" si="30"/>
        <v>36526,5840277778 36526,8020833333</v>
      </c>
      <c r="C214" s="342">
        <f t="shared" si="31"/>
        <v>36526.584027777775</v>
      </c>
      <c r="D214" s="328">
        <f t="shared" si="32"/>
        <v>36526.802083333336</v>
      </c>
      <c r="E214" s="161">
        <v>36526.584027777775</v>
      </c>
      <c r="F214" s="162">
        <v>36526.802083333336</v>
      </c>
      <c r="G214" s="77">
        <v>1.0416666666666666E-2</v>
      </c>
      <c r="H214" s="502" t="s">
        <v>42</v>
      </c>
      <c r="I214" s="503"/>
      <c r="J214" s="504"/>
      <c r="K214" s="7"/>
      <c r="L214" s="12"/>
      <c r="M214" s="8"/>
      <c r="N214" s="8"/>
      <c r="O214" s="7"/>
      <c r="P214" s="12"/>
      <c r="Q214" s="8"/>
      <c r="R214" s="8"/>
      <c r="S214" s="7"/>
      <c r="T214" s="12"/>
      <c r="U214" s="8"/>
      <c r="V214" s="8"/>
      <c r="W214" s="7"/>
      <c r="X214" s="12"/>
      <c r="Y214" s="8"/>
      <c r="Z214" s="8"/>
      <c r="AA214" s="7"/>
      <c r="AB214" s="12"/>
      <c r="AC214" s="8"/>
      <c r="AD214" s="8"/>
      <c r="AE214" s="22" t="s">
        <v>125</v>
      </c>
      <c r="AF214" s="60" t="s">
        <v>26</v>
      </c>
      <c r="AG214" s="55" t="s">
        <v>26</v>
      </c>
      <c r="AH214" s="55" t="s">
        <v>26</v>
      </c>
      <c r="AI214" s="56" t="s">
        <v>26</v>
      </c>
      <c r="AJ214" s="54" t="s">
        <v>26</v>
      </c>
      <c r="AK214" s="55" t="s">
        <v>26</v>
      </c>
      <c r="AL214" s="55" t="s">
        <v>26</v>
      </c>
      <c r="AM214" s="56" t="s">
        <v>26</v>
      </c>
      <c r="AN214" s="54" t="s">
        <v>26</v>
      </c>
      <c r="AO214" s="55" t="s">
        <v>26</v>
      </c>
      <c r="AP214" s="55" t="s">
        <v>26</v>
      </c>
      <c r="AQ214" s="56" t="s">
        <v>26</v>
      </c>
      <c r="AR214" s="24" t="s">
        <v>24</v>
      </c>
      <c r="AS214" s="55" t="s">
        <v>26</v>
      </c>
      <c r="AT214" s="55" t="s">
        <v>26</v>
      </c>
      <c r="AU214" s="56" t="s">
        <v>26</v>
      </c>
      <c r="AV214" s="54" t="s">
        <v>26</v>
      </c>
      <c r="AW214" s="55" t="s">
        <v>26</v>
      </c>
      <c r="AX214" s="55" t="s">
        <v>26</v>
      </c>
      <c r="AY214" s="17" t="s">
        <v>28</v>
      </c>
      <c r="AZ214" s="9" t="s">
        <v>28</v>
      </c>
      <c r="BA214" s="11" t="s">
        <v>126</v>
      </c>
      <c r="BB214" s="8"/>
      <c r="BC214" s="114"/>
      <c r="BD214" s="35"/>
      <c r="BE214" s="8"/>
      <c r="BF214" s="8"/>
      <c r="BG214" s="7"/>
      <c r="BH214" s="35"/>
      <c r="BI214" s="8"/>
      <c r="BJ214" s="8"/>
      <c r="BK214" s="7"/>
      <c r="BL214" s="35"/>
      <c r="BM214" s="8"/>
      <c r="BN214" s="8"/>
      <c r="BO214" s="7"/>
      <c r="BP214" s="20"/>
      <c r="BQ214" s="18"/>
      <c r="BR214" s="18"/>
      <c r="BS214" s="19"/>
      <c r="BT214" s="20"/>
      <c r="BU214" s="18"/>
      <c r="BV214" s="18"/>
      <c r="BW214" s="19"/>
      <c r="BX214" s="20"/>
      <c r="BY214" s="18"/>
      <c r="BZ214" s="18"/>
      <c r="CA214" s="19"/>
      <c r="CB214" s="20"/>
      <c r="CC214" s="18"/>
      <c r="CD214" s="18"/>
      <c r="CE214" s="19"/>
      <c r="CF214" s="112"/>
      <c r="CG214" s="113"/>
      <c r="CH214" s="113"/>
      <c r="CI214" s="114"/>
      <c r="CJ214" s="112"/>
      <c r="CK214" s="113"/>
      <c r="CL214" s="113"/>
      <c r="CM214" s="114"/>
    </row>
    <row r="215" spans="2:91" x14ac:dyDescent="0.35">
      <c r="B215" s="95" t="str">
        <f t="shared" si="30"/>
        <v>36526,5840277778 36526,8125</v>
      </c>
      <c r="C215" s="342">
        <f t="shared" si="31"/>
        <v>36526.584027777775</v>
      </c>
      <c r="D215" s="328">
        <f t="shared" si="32"/>
        <v>36526.8125</v>
      </c>
      <c r="E215" s="161">
        <v>36526.584027777775</v>
      </c>
      <c r="F215" s="162">
        <v>36526.8125</v>
      </c>
      <c r="G215" s="77">
        <v>1.0416666666666666E-2</v>
      </c>
      <c r="H215" s="502" t="s">
        <v>43</v>
      </c>
      <c r="I215" s="503"/>
      <c r="J215" s="504"/>
      <c r="K215" s="7"/>
      <c r="L215" s="12"/>
      <c r="M215" s="8"/>
      <c r="N215" s="8"/>
      <c r="O215" s="7"/>
      <c r="P215" s="12"/>
      <c r="Q215" s="8"/>
      <c r="R215" s="8"/>
      <c r="S215" s="7"/>
      <c r="T215" s="12"/>
      <c r="U215" s="8"/>
      <c r="V215" s="8"/>
      <c r="W215" s="7"/>
      <c r="X215" s="12"/>
      <c r="Y215" s="8"/>
      <c r="Z215" s="8"/>
      <c r="AA215" s="7"/>
      <c r="AB215" s="12"/>
      <c r="AC215" s="8"/>
      <c r="AD215" s="8"/>
      <c r="AE215" s="22" t="s">
        <v>125</v>
      </c>
      <c r="AF215" s="60" t="s">
        <v>26</v>
      </c>
      <c r="AG215" s="55" t="s">
        <v>26</v>
      </c>
      <c r="AH215" s="55" t="s">
        <v>26</v>
      </c>
      <c r="AI215" s="56" t="s">
        <v>26</v>
      </c>
      <c r="AJ215" s="54" t="s">
        <v>26</v>
      </c>
      <c r="AK215" s="55" t="s">
        <v>26</v>
      </c>
      <c r="AL215" s="55" t="s">
        <v>26</v>
      </c>
      <c r="AM215" s="56" t="s">
        <v>26</v>
      </c>
      <c r="AN215" s="54" t="s">
        <v>26</v>
      </c>
      <c r="AO215" s="55" t="s">
        <v>26</v>
      </c>
      <c r="AP215" s="55" t="s">
        <v>26</v>
      </c>
      <c r="AQ215" s="56" t="s">
        <v>26</v>
      </c>
      <c r="AR215" s="24" t="s">
        <v>24</v>
      </c>
      <c r="AS215" s="55" t="s">
        <v>26</v>
      </c>
      <c r="AT215" s="55" t="s">
        <v>26</v>
      </c>
      <c r="AU215" s="56" t="s">
        <v>26</v>
      </c>
      <c r="AV215" s="54" t="s">
        <v>26</v>
      </c>
      <c r="AW215" s="55" t="s">
        <v>26</v>
      </c>
      <c r="AX215" s="55" t="s">
        <v>26</v>
      </c>
      <c r="AY215" s="56" t="s">
        <v>26</v>
      </c>
      <c r="AZ215" s="9" t="s">
        <v>28</v>
      </c>
      <c r="BA215" s="10" t="s">
        <v>28</v>
      </c>
      <c r="BB215" s="11" t="s">
        <v>126</v>
      </c>
      <c r="BC215" s="7"/>
      <c r="BD215" s="35"/>
      <c r="BE215" s="8"/>
      <c r="BF215" s="8"/>
      <c r="BG215" s="7"/>
      <c r="BH215" s="35"/>
      <c r="BI215" s="8"/>
      <c r="BJ215" s="8"/>
      <c r="BK215" s="7"/>
      <c r="BL215" s="35"/>
      <c r="BM215" s="8"/>
      <c r="BN215" s="8"/>
      <c r="BO215" s="7"/>
      <c r="BP215" s="20"/>
      <c r="BQ215" s="18"/>
      <c r="BR215" s="18"/>
      <c r="BS215" s="19"/>
      <c r="BT215" s="20"/>
      <c r="BU215" s="18"/>
      <c r="BV215" s="18"/>
      <c r="BW215" s="19"/>
      <c r="BX215" s="20"/>
      <c r="BY215" s="18"/>
      <c r="BZ215" s="18"/>
      <c r="CA215" s="19"/>
      <c r="CB215" s="20"/>
      <c r="CC215" s="18"/>
      <c r="CD215" s="18"/>
      <c r="CE215" s="19"/>
      <c r="CF215" s="112"/>
      <c r="CG215" s="113"/>
      <c r="CH215" s="113"/>
      <c r="CI215" s="114"/>
      <c r="CJ215" s="112"/>
      <c r="CK215" s="113"/>
      <c r="CL215" s="113"/>
      <c r="CM215" s="114"/>
    </row>
    <row r="216" spans="2:91" x14ac:dyDescent="0.35">
      <c r="B216" s="95" t="str">
        <f t="shared" si="30"/>
        <v>36526,5840277778 36526,8222222222</v>
      </c>
      <c r="C216" s="342">
        <f t="shared" si="31"/>
        <v>36526.584027777775</v>
      </c>
      <c r="D216" s="328">
        <f t="shared" si="32"/>
        <v>36526.822222222225</v>
      </c>
      <c r="E216" s="161">
        <v>36526.584027777775</v>
      </c>
      <c r="F216" s="162">
        <v>36526.822222222225</v>
      </c>
      <c r="G216" s="77">
        <v>1.0416666666666666E-2</v>
      </c>
      <c r="H216" s="502" t="s">
        <v>44</v>
      </c>
      <c r="I216" s="503"/>
      <c r="J216" s="504"/>
      <c r="K216" s="7"/>
      <c r="L216" s="12"/>
      <c r="M216" s="8"/>
      <c r="N216" s="8"/>
      <c r="O216" s="7"/>
      <c r="P216" s="12"/>
      <c r="Q216" s="8"/>
      <c r="R216" s="8"/>
      <c r="S216" s="7"/>
      <c r="T216" s="12"/>
      <c r="U216" s="8"/>
      <c r="V216" s="8"/>
      <c r="W216" s="7"/>
      <c r="X216" s="12"/>
      <c r="Y216" s="8"/>
      <c r="Z216" s="8"/>
      <c r="AA216" s="7"/>
      <c r="AB216" s="12"/>
      <c r="AC216" s="8"/>
      <c r="AD216" s="8"/>
      <c r="AE216" s="22" t="s">
        <v>125</v>
      </c>
      <c r="AF216" s="60" t="s">
        <v>26</v>
      </c>
      <c r="AG216" s="55" t="s">
        <v>26</v>
      </c>
      <c r="AH216" s="55" t="s">
        <v>26</v>
      </c>
      <c r="AI216" s="56" t="s">
        <v>26</v>
      </c>
      <c r="AJ216" s="54" t="s">
        <v>26</v>
      </c>
      <c r="AK216" s="55" t="s">
        <v>26</v>
      </c>
      <c r="AL216" s="55" t="s">
        <v>26</v>
      </c>
      <c r="AM216" s="56" t="s">
        <v>26</v>
      </c>
      <c r="AN216" s="54" t="s">
        <v>26</v>
      </c>
      <c r="AO216" s="55" t="s">
        <v>26</v>
      </c>
      <c r="AP216" s="55" t="s">
        <v>26</v>
      </c>
      <c r="AQ216" s="56" t="s">
        <v>26</v>
      </c>
      <c r="AR216" s="24" t="s">
        <v>24</v>
      </c>
      <c r="AS216" s="55" t="s">
        <v>26</v>
      </c>
      <c r="AT216" s="55" t="s">
        <v>26</v>
      </c>
      <c r="AU216" s="56" t="s">
        <v>26</v>
      </c>
      <c r="AV216" s="55" t="s">
        <v>26</v>
      </c>
      <c r="AW216" s="55" t="s">
        <v>26</v>
      </c>
      <c r="AX216" s="55" t="s">
        <v>26</v>
      </c>
      <c r="AY216" s="56" t="s">
        <v>26</v>
      </c>
      <c r="AZ216" s="54" t="s">
        <v>26</v>
      </c>
      <c r="BA216" s="10" t="s">
        <v>28</v>
      </c>
      <c r="BB216" s="10" t="s">
        <v>28</v>
      </c>
      <c r="BC216" s="22" t="s">
        <v>126</v>
      </c>
      <c r="BD216" s="35"/>
      <c r="BE216" s="8"/>
      <c r="BF216" s="8"/>
      <c r="BG216" s="7"/>
      <c r="BH216" s="12"/>
      <c r="BI216" s="8"/>
      <c r="BJ216" s="8"/>
      <c r="BK216" s="7"/>
      <c r="BL216" s="35"/>
      <c r="BM216" s="8"/>
      <c r="BN216" s="8"/>
      <c r="BO216" s="7"/>
      <c r="BP216" s="20"/>
      <c r="BQ216" s="18"/>
      <c r="BR216" s="18"/>
      <c r="BS216" s="19"/>
      <c r="BT216" s="20"/>
      <c r="BU216" s="18"/>
      <c r="BV216" s="18"/>
      <c r="BW216" s="19"/>
      <c r="BX216" s="20"/>
      <c r="BY216" s="18"/>
      <c r="BZ216" s="18"/>
      <c r="CA216" s="19"/>
      <c r="CB216" s="20"/>
      <c r="CC216" s="18"/>
      <c r="CD216" s="18"/>
      <c r="CE216" s="19"/>
      <c r="CF216" s="112"/>
      <c r="CG216" s="113"/>
      <c r="CH216" s="113"/>
      <c r="CI216" s="114"/>
      <c r="CJ216" s="112"/>
      <c r="CK216" s="113"/>
      <c r="CL216" s="113"/>
      <c r="CM216" s="114"/>
    </row>
    <row r="217" spans="2:91" x14ac:dyDescent="0.35">
      <c r="B217" s="95" t="str">
        <f t="shared" si="30"/>
        <v>36526,5840277778 36526,8333333333</v>
      </c>
      <c r="C217" s="342">
        <f t="shared" si="31"/>
        <v>36526.584027777775</v>
      </c>
      <c r="D217" s="328">
        <f t="shared" si="32"/>
        <v>36526.833333333336</v>
      </c>
      <c r="E217" s="161">
        <v>36526.584027777775</v>
      </c>
      <c r="F217" s="162">
        <v>36526.833333333336</v>
      </c>
      <c r="G217" s="77">
        <v>1.0416666666666666E-2</v>
      </c>
      <c r="H217" s="502" t="s">
        <v>45</v>
      </c>
      <c r="I217" s="503"/>
      <c r="J217" s="504"/>
      <c r="K217" s="7"/>
      <c r="L217" s="12"/>
      <c r="M217" s="8"/>
      <c r="N217" s="8"/>
      <c r="O217" s="7"/>
      <c r="P217" s="12"/>
      <c r="Q217" s="8"/>
      <c r="R217" s="8"/>
      <c r="S217" s="7"/>
      <c r="T217" s="12"/>
      <c r="U217" s="8"/>
      <c r="V217" s="8"/>
      <c r="W217" s="7"/>
      <c r="X217" s="12"/>
      <c r="Y217" s="8"/>
      <c r="Z217" s="8"/>
      <c r="AA217" s="7"/>
      <c r="AB217" s="12"/>
      <c r="AC217" s="8"/>
      <c r="AD217" s="8"/>
      <c r="AE217" s="22" t="s">
        <v>125</v>
      </c>
      <c r="AF217" s="60" t="s">
        <v>26</v>
      </c>
      <c r="AG217" s="55" t="s">
        <v>26</v>
      </c>
      <c r="AH217" s="55" t="s">
        <v>26</v>
      </c>
      <c r="AI217" s="56" t="s">
        <v>26</v>
      </c>
      <c r="AJ217" s="54" t="s">
        <v>26</v>
      </c>
      <c r="AK217" s="55" t="s">
        <v>26</v>
      </c>
      <c r="AL217" s="55" t="s">
        <v>26</v>
      </c>
      <c r="AM217" s="56" t="s">
        <v>26</v>
      </c>
      <c r="AN217" s="54" t="s">
        <v>26</v>
      </c>
      <c r="AO217" s="55" t="s">
        <v>26</v>
      </c>
      <c r="AP217" s="55" t="s">
        <v>26</v>
      </c>
      <c r="AQ217" s="56" t="s">
        <v>26</v>
      </c>
      <c r="AR217" s="24" t="s">
        <v>24</v>
      </c>
      <c r="AS217" s="55" t="s">
        <v>26</v>
      </c>
      <c r="AT217" s="55" t="s">
        <v>26</v>
      </c>
      <c r="AU217" s="56" t="s">
        <v>26</v>
      </c>
      <c r="AV217" s="55" t="s">
        <v>26</v>
      </c>
      <c r="AW217" s="55" t="s">
        <v>26</v>
      </c>
      <c r="AX217" s="55" t="s">
        <v>26</v>
      </c>
      <c r="AY217" s="56" t="s">
        <v>26</v>
      </c>
      <c r="AZ217" s="54" t="s">
        <v>26</v>
      </c>
      <c r="BA217" s="55" t="s">
        <v>26</v>
      </c>
      <c r="BB217" s="10" t="s">
        <v>28</v>
      </c>
      <c r="BC217" s="28" t="s">
        <v>28</v>
      </c>
      <c r="BD217" s="11" t="s">
        <v>126</v>
      </c>
      <c r="BE217" s="8"/>
      <c r="BF217" s="8"/>
      <c r="BG217" s="7"/>
      <c r="BH217" s="12"/>
      <c r="BI217" s="8"/>
      <c r="BJ217" s="8"/>
      <c r="BK217" s="7"/>
      <c r="BL217" s="35"/>
      <c r="BM217" s="8"/>
      <c r="BN217" s="8"/>
      <c r="BO217" s="7"/>
      <c r="BP217" s="20"/>
      <c r="BQ217" s="18"/>
      <c r="BR217" s="18"/>
      <c r="BS217" s="19"/>
      <c r="BT217" s="20"/>
      <c r="BU217" s="18"/>
      <c r="BV217" s="18"/>
      <c r="BW217" s="19"/>
      <c r="BX217" s="20"/>
      <c r="BY217" s="18"/>
      <c r="BZ217" s="18"/>
      <c r="CA217" s="19"/>
      <c r="CB217" s="20"/>
      <c r="CC217" s="18"/>
      <c r="CD217" s="18"/>
      <c r="CE217" s="19"/>
      <c r="CF217" s="112"/>
      <c r="CG217" s="113"/>
      <c r="CH217" s="113"/>
      <c r="CI217" s="114"/>
      <c r="CJ217" s="112"/>
      <c r="CK217" s="113"/>
      <c r="CL217" s="113"/>
      <c r="CM217" s="114"/>
    </row>
    <row r="218" spans="2:91" x14ac:dyDescent="0.35">
      <c r="B218" s="95" t="str">
        <f t="shared" si="30"/>
        <v>36526,5840277778 36526,84375</v>
      </c>
      <c r="C218" s="342">
        <f t="shared" si="31"/>
        <v>36526.584027777775</v>
      </c>
      <c r="D218" s="328">
        <f t="shared" si="32"/>
        <v>36526.84375</v>
      </c>
      <c r="E218" s="161">
        <v>36526.584027777775</v>
      </c>
      <c r="F218" s="162">
        <v>36526.84375</v>
      </c>
      <c r="G218" s="77">
        <v>1.0416666666666666E-2</v>
      </c>
      <c r="H218" s="502" t="s">
        <v>46</v>
      </c>
      <c r="I218" s="503"/>
      <c r="J218" s="504"/>
      <c r="K218" s="7"/>
      <c r="L218" s="12"/>
      <c r="M218" s="8"/>
      <c r="N218" s="8"/>
      <c r="O218" s="7"/>
      <c r="P218" s="12"/>
      <c r="Q218" s="8"/>
      <c r="R218" s="8"/>
      <c r="S218" s="7"/>
      <c r="T218" s="12"/>
      <c r="U218" s="8"/>
      <c r="V218" s="8"/>
      <c r="W218" s="7"/>
      <c r="X218" s="12"/>
      <c r="Y218" s="8"/>
      <c r="Z218" s="8"/>
      <c r="AA218" s="7"/>
      <c r="AB218" s="12"/>
      <c r="AC218" s="8"/>
      <c r="AD218" s="8"/>
      <c r="AE218" s="22" t="s">
        <v>125</v>
      </c>
      <c r="AF218" s="60" t="s">
        <v>26</v>
      </c>
      <c r="AG218" s="55" t="s">
        <v>26</v>
      </c>
      <c r="AH218" s="55" t="s">
        <v>26</v>
      </c>
      <c r="AI218" s="56" t="s">
        <v>26</v>
      </c>
      <c r="AJ218" s="54" t="s">
        <v>26</v>
      </c>
      <c r="AK218" s="55" t="s">
        <v>26</v>
      </c>
      <c r="AL218" s="55" t="s">
        <v>26</v>
      </c>
      <c r="AM218" s="56" t="s">
        <v>26</v>
      </c>
      <c r="AN218" s="54" t="s">
        <v>26</v>
      </c>
      <c r="AO218" s="55" t="s">
        <v>26</v>
      </c>
      <c r="AP218" s="55" t="s">
        <v>26</v>
      </c>
      <c r="AQ218" s="56" t="s">
        <v>26</v>
      </c>
      <c r="AR218" s="24" t="s">
        <v>24</v>
      </c>
      <c r="AS218" s="55" t="s">
        <v>26</v>
      </c>
      <c r="AT218" s="55" t="s">
        <v>26</v>
      </c>
      <c r="AU218" s="56" t="s">
        <v>26</v>
      </c>
      <c r="AV218" s="55" t="s">
        <v>26</v>
      </c>
      <c r="AW218" s="55" t="s">
        <v>26</v>
      </c>
      <c r="AX218" s="55" t="s">
        <v>26</v>
      </c>
      <c r="AY218" s="56" t="s">
        <v>26</v>
      </c>
      <c r="AZ218" s="54" t="s">
        <v>26</v>
      </c>
      <c r="BA218" s="55" t="s">
        <v>26</v>
      </c>
      <c r="BB218" s="55" t="s">
        <v>26</v>
      </c>
      <c r="BC218" s="17" t="s">
        <v>28</v>
      </c>
      <c r="BD218" s="9" t="s">
        <v>28</v>
      </c>
      <c r="BE218" s="11" t="s">
        <v>126</v>
      </c>
      <c r="BF218" s="8"/>
      <c r="BG218" s="7"/>
      <c r="BH218" s="20"/>
      <c r="BI218" s="18"/>
      <c r="BJ218" s="18"/>
      <c r="BK218" s="19"/>
      <c r="BL218" s="20"/>
      <c r="BM218" s="18"/>
      <c r="BN218" s="18"/>
      <c r="BO218" s="19"/>
      <c r="BP218" s="20"/>
      <c r="BQ218" s="18"/>
      <c r="BR218" s="18"/>
      <c r="BS218" s="19"/>
      <c r="BT218" s="20"/>
      <c r="BU218" s="18"/>
      <c r="BV218" s="18"/>
      <c r="BW218" s="19"/>
      <c r="BX218" s="20"/>
      <c r="BY218" s="18"/>
      <c r="BZ218" s="18"/>
      <c r="CA218" s="19"/>
      <c r="CB218" s="20"/>
      <c r="CC218" s="18"/>
      <c r="CD218" s="18"/>
      <c r="CE218" s="19"/>
      <c r="CF218" s="112"/>
      <c r="CG218" s="113"/>
      <c r="CH218" s="113"/>
      <c r="CI218" s="114"/>
      <c r="CJ218" s="112"/>
      <c r="CK218" s="113"/>
      <c r="CL218" s="113"/>
      <c r="CM218" s="114"/>
    </row>
    <row r="219" spans="2:91" x14ac:dyDescent="0.35">
      <c r="B219" s="95" t="str">
        <f t="shared" si="30"/>
        <v>36526,5840277778 36526,8541666667</v>
      </c>
      <c r="C219" s="342">
        <f t="shared" si="31"/>
        <v>36526.584027777775</v>
      </c>
      <c r="D219" s="328">
        <f t="shared" si="32"/>
        <v>36526.854166666664</v>
      </c>
      <c r="E219" s="161">
        <v>36526.584027777775</v>
      </c>
      <c r="F219" s="162">
        <v>36526.854166666664</v>
      </c>
      <c r="G219" s="78">
        <v>3.125E-2</v>
      </c>
      <c r="H219" s="502" t="s">
        <v>37</v>
      </c>
      <c r="I219" s="503"/>
      <c r="J219" s="504"/>
      <c r="K219" s="7"/>
      <c r="L219" s="12"/>
      <c r="M219" s="8"/>
      <c r="N219" s="8"/>
      <c r="O219" s="7"/>
      <c r="P219" s="12"/>
      <c r="Q219" s="8"/>
      <c r="R219" s="8"/>
      <c r="S219" s="7"/>
      <c r="T219" s="12"/>
      <c r="U219" s="8"/>
      <c r="V219" s="8"/>
      <c r="W219" s="7"/>
      <c r="X219" s="12"/>
      <c r="Y219" s="8"/>
      <c r="Z219" s="8"/>
      <c r="AA219" s="7"/>
      <c r="AB219" s="12"/>
      <c r="AC219" s="8"/>
      <c r="AD219" s="8"/>
      <c r="AE219" s="22" t="s">
        <v>125</v>
      </c>
      <c r="AF219" s="60" t="s">
        <v>26</v>
      </c>
      <c r="AG219" s="55" t="s">
        <v>26</v>
      </c>
      <c r="AH219" s="55" t="s">
        <v>26</v>
      </c>
      <c r="AI219" s="56" t="s">
        <v>26</v>
      </c>
      <c r="AJ219" s="54" t="s">
        <v>26</v>
      </c>
      <c r="AK219" s="55" t="s">
        <v>26</v>
      </c>
      <c r="AL219" s="55" t="s">
        <v>26</v>
      </c>
      <c r="AM219" s="56" t="s">
        <v>26</v>
      </c>
      <c r="AN219" s="54" t="s">
        <v>26</v>
      </c>
      <c r="AO219" s="55" t="s">
        <v>26</v>
      </c>
      <c r="AP219" s="55" t="s">
        <v>26</v>
      </c>
      <c r="AQ219" s="56" t="s">
        <v>26</v>
      </c>
      <c r="AR219" s="5" t="s">
        <v>25</v>
      </c>
      <c r="AS219" s="6" t="s">
        <v>25</v>
      </c>
      <c r="AT219" s="6" t="s">
        <v>25</v>
      </c>
      <c r="AU219" s="56" t="s">
        <v>26</v>
      </c>
      <c r="AV219" s="55" t="s">
        <v>26</v>
      </c>
      <c r="AW219" s="55" t="s">
        <v>26</v>
      </c>
      <c r="AX219" s="55" t="s">
        <v>26</v>
      </c>
      <c r="AY219" s="56" t="s">
        <v>26</v>
      </c>
      <c r="AZ219" s="54" t="s">
        <v>26</v>
      </c>
      <c r="BA219" s="55" t="s">
        <v>26</v>
      </c>
      <c r="BB219" s="55" t="s">
        <v>26</v>
      </c>
      <c r="BC219" s="56" t="s">
        <v>26</v>
      </c>
      <c r="BD219" s="9" t="s">
        <v>28</v>
      </c>
      <c r="BE219" s="10" t="s">
        <v>28</v>
      </c>
      <c r="BF219" s="11" t="s">
        <v>126</v>
      </c>
      <c r="BG219" s="7"/>
      <c r="BH219" s="20"/>
      <c r="BI219" s="18"/>
      <c r="BJ219" s="18"/>
      <c r="BK219" s="19"/>
      <c r="BL219" s="20"/>
      <c r="BM219" s="18"/>
      <c r="BN219" s="18"/>
      <c r="BO219" s="19"/>
      <c r="BP219" s="20"/>
      <c r="BQ219" s="18"/>
      <c r="BR219" s="18"/>
      <c r="BS219" s="19"/>
      <c r="BT219" s="20"/>
      <c r="BU219" s="18"/>
      <c r="BV219" s="18"/>
      <c r="BW219" s="19"/>
      <c r="BX219" s="20"/>
      <c r="BY219" s="18"/>
      <c r="BZ219" s="18"/>
      <c r="CA219" s="19"/>
      <c r="CB219" s="20"/>
      <c r="CC219" s="18"/>
      <c r="CD219" s="18"/>
      <c r="CE219" s="19"/>
      <c r="CF219" s="112"/>
      <c r="CG219" s="113"/>
      <c r="CH219" s="113"/>
      <c r="CI219" s="114"/>
      <c r="CJ219" s="112"/>
      <c r="CK219" s="113"/>
      <c r="CL219" s="113"/>
      <c r="CM219" s="114"/>
    </row>
    <row r="220" spans="2:91" x14ac:dyDescent="0.35">
      <c r="B220" s="95" t="str">
        <f t="shared" si="30"/>
        <v>36526,5840277778 36526,8638888889</v>
      </c>
      <c r="C220" s="342">
        <f t="shared" si="31"/>
        <v>36526.584027777775</v>
      </c>
      <c r="D220" s="328">
        <f t="shared" si="32"/>
        <v>36526.863888888889</v>
      </c>
      <c r="E220" s="161">
        <v>36526.584027777775</v>
      </c>
      <c r="F220" s="162">
        <v>36526.863888888889</v>
      </c>
      <c r="G220" s="78">
        <v>3.125E-2</v>
      </c>
      <c r="H220" s="502" t="s">
        <v>33</v>
      </c>
      <c r="I220" s="503"/>
      <c r="J220" s="504"/>
      <c r="K220" s="7"/>
      <c r="L220" s="12"/>
      <c r="M220" s="8"/>
      <c r="N220" s="8"/>
      <c r="O220" s="7"/>
      <c r="P220" s="12"/>
      <c r="Q220" s="8"/>
      <c r="R220" s="8"/>
      <c r="S220" s="7"/>
      <c r="T220" s="12"/>
      <c r="U220" s="8"/>
      <c r="V220" s="8"/>
      <c r="W220" s="7"/>
      <c r="X220" s="12"/>
      <c r="Y220" s="8"/>
      <c r="Z220" s="8"/>
      <c r="AA220" s="7"/>
      <c r="AB220" s="12"/>
      <c r="AC220" s="8"/>
      <c r="AD220" s="8"/>
      <c r="AE220" s="22" t="s">
        <v>125</v>
      </c>
      <c r="AF220" s="60" t="s">
        <v>26</v>
      </c>
      <c r="AG220" s="55" t="s">
        <v>26</v>
      </c>
      <c r="AH220" s="55" t="s">
        <v>26</v>
      </c>
      <c r="AI220" s="56" t="s">
        <v>26</v>
      </c>
      <c r="AJ220" s="54" t="s">
        <v>26</v>
      </c>
      <c r="AK220" s="55" t="s">
        <v>26</v>
      </c>
      <c r="AL220" s="55" t="s">
        <v>26</v>
      </c>
      <c r="AM220" s="56" t="s">
        <v>26</v>
      </c>
      <c r="AN220" s="54" t="s">
        <v>26</v>
      </c>
      <c r="AO220" s="55" t="s">
        <v>26</v>
      </c>
      <c r="AP220" s="55" t="s">
        <v>26</v>
      </c>
      <c r="AQ220" s="56" t="s">
        <v>26</v>
      </c>
      <c r="AR220" s="5" t="s">
        <v>25</v>
      </c>
      <c r="AS220" s="6" t="s">
        <v>25</v>
      </c>
      <c r="AT220" s="6" t="s">
        <v>25</v>
      </c>
      <c r="AU220" s="56" t="s">
        <v>26</v>
      </c>
      <c r="AV220" s="55" t="s">
        <v>26</v>
      </c>
      <c r="AW220" s="55" t="s">
        <v>26</v>
      </c>
      <c r="AX220" s="55" t="s">
        <v>26</v>
      </c>
      <c r="AY220" s="56" t="s">
        <v>26</v>
      </c>
      <c r="AZ220" s="54" t="s">
        <v>26</v>
      </c>
      <c r="BA220" s="55" t="s">
        <v>26</v>
      </c>
      <c r="BB220" s="55" t="s">
        <v>26</v>
      </c>
      <c r="BC220" s="56" t="s">
        <v>26</v>
      </c>
      <c r="BD220" s="54" t="s">
        <v>26</v>
      </c>
      <c r="BE220" s="10" t="s">
        <v>28</v>
      </c>
      <c r="BF220" s="10" t="s">
        <v>28</v>
      </c>
      <c r="BG220" s="22" t="s">
        <v>126</v>
      </c>
      <c r="BH220" s="20"/>
      <c r="BI220" s="18"/>
      <c r="BJ220" s="18"/>
      <c r="BK220" s="19"/>
      <c r="BL220" s="20"/>
      <c r="BM220" s="18"/>
      <c r="BN220" s="18"/>
      <c r="BO220" s="19"/>
      <c r="BP220" s="20"/>
      <c r="BQ220" s="18"/>
      <c r="BR220" s="18"/>
      <c r="BS220" s="19"/>
      <c r="BT220" s="20"/>
      <c r="BU220" s="18"/>
      <c r="BV220" s="18"/>
      <c r="BW220" s="19"/>
      <c r="BX220" s="20"/>
      <c r="BY220" s="18"/>
      <c r="BZ220" s="18"/>
      <c r="CA220" s="19"/>
      <c r="CB220" s="20"/>
      <c r="CC220" s="18"/>
      <c r="CD220" s="18"/>
      <c r="CE220" s="19"/>
      <c r="CF220" s="112"/>
      <c r="CG220" s="113"/>
      <c r="CH220" s="113"/>
      <c r="CI220" s="114"/>
      <c r="CJ220" s="112"/>
      <c r="CK220" s="113"/>
      <c r="CL220" s="113"/>
      <c r="CM220" s="114"/>
    </row>
    <row r="221" spans="2:91" x14ac:dyDescent="0.35">
      <c r="B221" s="95" t="str">
        <f t="shared" si="30"/>
        <v>36526,5840277778 36526,875</v>
      </c>
      <c r="C221" s="342">
        <f t="shared" si="31"/>
        <v>36526.584027777775</v>
      </c>
      <c r="D221" s="328">
        <f t="shared" si="32"/>
        <v>36526.875</v>
      </c>
      <c r="E221" s="161">
        <v>36526.584027777775</v>
      </c>
      <c r="F221" s="162">
        <v>36526.875</v>
      </c>
      <c r="G221" s="78">
        <v>3.125E-2</v>
      </c>
      <c r="H221" s="502" t="s">
        <v>47</v>
      </c>
      <c r="I221" s="503"/>
      <c r="J221" s="504"/>
      <c r="K221" s="7"/>
      <c r="L221" s="12"/>
      <c r="M221" s="8"/>
      <c r="N221" s="8"/>
      <c r="O221" s="7"/>
      <c r="P221" s="12"/>
      <c r="Q221" s="8"/>
      <c r="R221" s="8"/>
      <c r="S221" s="7"/>
      <c r="T221" s="12"/>
      <c r="U221" s="8"/>
      <c r="V221" s="8"/>
      <c r="W221" s="7"/>
      <c r="X221" s="12"/>
      <c r="Y221" s="8"/>
      <c r="Z221" s="8"/>
      <c r="AA221" s="7"/>
      <c r="AB221" s="12"/>
      <c r="AC221" s="8"/>
      <c r="AD221" s="8"/>
      <c r="AE221" s="22" t="s">
        <v>125</v>
      </c>
      <c r="AF221" s="60" t="s">
        <v>26</v>
      </c>
      <c r="AG221" s="55" t="s">
        <v>26</v>
      </c>
      <c r="AH221" s="55" t="s">
        <v>26</v>
      </c>
      <c r="AI221" s="56" t="s">
        <v>26</v>
      </c>
      <c r="AJ221" s="54" t="s">
        <v>26</v>
      </c>
      <c r="AK221" s="55" t="s">
        <v>26</v>
      </c>
      <c r="AL221" s="55" t="s">
        <v>26</v>
      </c>
      <c r="AM221" s="56" t="s">
        <v>26</v>
      </c>
      <c r="AN221" s="54" t="s">
        <v>26</v>
      </c>
      <c r="AO221" s="55" t="s">
        <v>26</v>
      </c>
      <c r="AP221" s="55" t="s">
        <v>26</v>
      </c>
      <c r="AQ221" s="56" t="s">
        <v>26</v>
      </c>
      <c r="AR221" s="5" t="s">
        <v>25</v>
      </c>
      <c r="AS221" s="6" t="s">
        <v>25</v>
      </c>
      <c r="AT221" s="6" t="s">
        <v>25</v>
      </c>
      <c r="AU221" s="56" t="s">
        <v>26</v>
      </c>
      <c r="AV221" s="55" t="s">
        <v>26</v>
      </c>
      <c r="AW221" s="55" t="s">
        <v>26</v>
      </c>
      <c r="AX221" s="55" t="s">
        <v>26</v>
      </c>
      <c r="AY221" s="56" t="s">
        <v>26</v>
      </c>
      <c r="AZ221" s="54" t="s">
        <v>26</v>
      </c>
      <c r="BA221" s="55" t="s">
        <v>26</v>
      </c>
      <c r="BB221" s="55" t="s">
        <v>26</v>
      </c>
      <c r="BC221" s="56" t="s">
        <v>26</v>
      </c>
      <c r="BD221" s="54" t="s">
        <v>26</v>
      </c>
      <c r="BE221" s="55" t="s">
        <v>26</v>
      </c>
      <c r="BF221" s="10" t="s">
        <v>28</v>
      </c>
      <c r="BG221" s="28" t="s">
        <v>28</v>
      </c>
      <c r="BH221" s="11" t="s">
        <v>126</v>
      </c>
      <c r="BI221" s="18"/>
      <c r="BJ221" s="18"/>
      <c r="BK221" s="19"/>
      <c r="BL221" s="20"/>
      <c r="BM221" s="18"/>
      <c r="BN221" s="18"/>
      <c r="BO221" s="19"/>
      <c r="BP221" s="20"/>
      <c r="BQ221" s="18"/>
      <c r="BR221" s="18"/>
      <c r="BS221" s="19"/>
      <c r="BT221" s="20"/>
      <c r="BU221" s="18"/>
      <c r="BV221" s="18"/>
      <c r="BW221" s="19"/>
      <c r="BX221" s="20"/>
      <c r="BY221" s="18"/>
      <c r="BZ221" s="18"/>
      <c r="CA221" s="19"/>
      <c r="CB221" s="20"/>
      <c r="CC221" s="18"/>
      <c r="CD221" s="18"/>
      <c r="CE221" s="19"/>
      <c r="CF221" s="112"/>
      <c r="CG221" s="113"/>
      <c r="CH221" s="113"/>
      <c r="CI221" s="114"/>
      <c r="CJ221" s="112"/>
      <c r="CK221" s="113"/>
      <c r="CL221" s="113"/>
      <c r="CM221" s="114"/>
    </row>
    <row r="222" spans="2:91" x14ac:dyDescent="0.35">
      <c r="B222" s="95" t="str">
        <f t="shared" si="30"/>
        <v>36526,5840277778 36526,8854166667</v>
      </c>
      <c r="C222" s="342">
        <f t="shared" si="31"/>
        <v>36526.584027777775</v>
      </c>
      <c r="D222" s="328">
        <f t="shared" si="32"/>
        <v>36526.885416666664</v>
      </c>
      <c r="E222" s="161">
        <v>36526.584027777775</v>
      </c>
      <c r="F222" s="162">
        <v>36526.885416666664</v>
      </c>
      <c r="G222" s="78">
        <v>4.1666666666666664E-2</v>
      </c>
      <c r="H222" s="502" t="s">
        <v>48</v>
      </c>
      <c r="I222" s="503"/>
      <c r="J222" s="504"/>
      <c r="K222" s="7"/>
      <c r="L222" s="12"/>
      <c r="M222" s="8"/>
      <c r="N222" s="8"/>
      <c r="O222" s="7"/>
      <c r="P222" s="12"/>
      <c r="Q222" s="8"/>
      <c r="R222" s="8"/>
      <c r="S222" s="7"/>
      <c r="T222" s="12"/>
      <c r="U222" s="8"/>
      <c r="V222" s="8"/>
      <c r="W222" s="7"/>
      <c r="X222" s="12"/>
      <c r="Y222" s="8"/>
      <c r="Z222" s="8"/>
      <c r="AA222" s="7"/>
      <c r="AB222" s="12"/>
      <c r="AC222" s="8"/>
      <c r="AD222" s="8"/>
      <c r="AE222" s="22" t="s">
        <v>125</v>
      </c>
      <c r="AF222" s="60" t="s">
        <v>26</v>
      </c>
      <c r="AG222" s="55" t="s">
        <v>26</v>
      </c>
      <c r="AH222" s="55" t="s">
        <v>26</v>
      </c>
      <c r="AI222" s="56" t="s">
        <v>26</v>
      </c>
      <c r="AJ222" s="54" t="s">
        <v>26</v>
      </c>
      <c r="AK222" s="55" t="s">
        <v>26</v>
      </c>
      <c r="AL222" s="55" t="s">
        <v>26</v>
      </c>
      <c r="AM222" s="56" t="s">
        <v>26</v>
      </c>
      <c r="AN222" s="54" t="s">
        <v>26</v>
      </c>
      <c r="AO222" s="55" t="s">
        <v>26</v>
      </c>
      <c r="AP222" s="55" t="s">
        <v>26</v>
      </c>
      <c r="AQ222" s="56" t="s">
        <v>26</v>
      </c>
      <c r="AR222" s="5" t="s">
        <v>25</v>
      </c>
      <c r="AS222" s="6" t="s">
        <v>25</v>
      </c>
      <c r="AT222" s="6" t="s">
        <v>25</v>
      </c>
      <c r="AU222" s="56" t="s">
        <v>26</v>
      </c>
      <c r="AV222" s="55" t="s">
        <v>26</v>
      </c>
      <c r="AW222" s="55" t="s">
        <v>26</v>
      </c>
      <c r="AX222" s="55" t="s">
        <v>26</v>
      </c>
      <c r="AY222" s="56" t="s">
        <v>26</v>
      </c>
      <c r="AZ222" s="54" t="s">
        <v>26</v>
      </c>
      <c r="BA222" s="55" t="s">
        <v>26</v>
      </c>
      <c r="BB222" s="55" t="s">
        <v>26</v>
      </c>
      <c r="BC222" s="56" t="s">
        <v>26</v>
      </c>
      <c r="BD222" s="172" t="s">
        <v>24</v>
      </c>
      <c r="BE222" s="55" t="s">
        <v>26</v>
      </c>
      <c r="BF222" s="55" t="s">
        <v>26</v>
      </c>
      <c r="BG222" s="17" t="s">
        <v>28</v>
      </c>
      <c r="BH222" s="9" t="s">
        <v>28</v>
      </c>
      <c r="BI222" s="11" t="s">
        <v>126</v>
      </c>
      <c r="BJ222" s="8"/>
      <c r="BK222" s="7"/>
      <c r="BL222" s="20"/>
      <c r="BM222" s="18"/>
      <c r="BN222" s="18"/>
      <c r="BO222" s="19"/>
      <c r="BP222" s="20"/>
      <c r="BQ222" s="18"/>
      <c r="BR222" s="18"/>
      <c r="BS222" s="19"/>
      <c r="BT222" s="20"/>
      <c r="BU222" s="18"/>
      <c r="BV222" s="18"/>
      <c r="BW222" s="19"/>
      <c r="BX222" s="20"/>
      <c r="BY222" s="18"/>
      <c r="BZ222" s="18"/>
      <c r="CA222" s="19"/>
      <c r="CB222" s="20"/>
      <c r="CC222" s="18"/>
      <c r="CD222" s="18"/>
      <c r="CE222" s="19"/>
      <c r="CF222" s="112"/>
      <c r="CG222" s="113"/>
      <c r="CH222" s="113"/>
      <c r="CI222" s="114"/>
      <c r="CJ222" s="112"/>
      <c r="CK222" s="113"/>
      <c r="CL222" s="113"/>
      <c r="CM222" s="114"/>
    </row>
    <row r="223" spans="2:91" x14ac:dyDescent="0.35">
      <c r="B223" s="95" t="str">
        <f t="shared" si="30"/>
        <v>36526,5840277778 36526,8958333333</v>
      </c>
      <c r="C223" s="342">
        <f t="shared" si="31"/>
        <v>36526.584027777775</v>
      </c>
      <c r="D223" s="328">
        <f t="shared" si="32"/>
        <v>36526.895833333336</v>
      </c>
      <c r="E223" s="161">
        <v>36526.584027777775</v>
      </c>
      <c r="F223" s="162">
        <v>36526.895833333336</v>
      </c>
      <c r="G223" s="78">
        <v>4.1666666666666664E-2</v>
      </c>
      <c r="H223" s="502" t="s">
        <v>49</v>
      </c>
      <c r="I223" s="503"/>
      <c r="J223" s="504"/>
      <c r="K223" s="7"/>
      <c r="L223" s="12"/>
      <c r="M223" s="8"/>
      <c r="N223" s="8"/>
      <c r="O223" s="7"/>
      <c r="P223" s="12"/>
      <c r="Q223" s="8"/>
      <c r="R223" s="8"/>
      <c r="S223" s="7"/>
      <c r="T223" s="12"/>
      <c r="U223" s="8"/>
      <c r="V223" s="8"/>
      <c r="W223" s="7"/>
      <c r="X223" s="12"/>
      <c r="Y223" s="8"/>
      <c r="Z223" s="8"/>
      <c r="AA223" s="7"/>
      <c r="AB223" s="12"/>
      <c r="AC223" s="8"/>
      <c r="AD223" s="8"/>
      <c r="AE223" s="22" t="s">
        <v>125</v>
      </c>
      <c r="AF223" s="60" t="s">
        <v>26</v>
      </c>
      <c r="AG223" s="55" t="s">
        <v>26</v>
      </c>
      <c r="AH223" s="55" t="s">
        <v>26</v>
      </c>
      <c r="AI223" s="56" t="s">
        <v>26</v>
      </c>
      <c r="AJ223" s="54" t="s">
        <v>26</v>
      </c>
      <c r="AK223" s="55" t="s">
        <v>26</v>
      </c>
      <c r="AL223" s="55" t="s">
        <v>26</v>
      </c>
      <c r="AM223" s="56" t="s">
        <v>26</v>
      </c>
      <c r="AN223" s="54" t="s">
        <v>26</v>
      </c>
      <c r="AO223" s="55" t="s">
        <v>26</v>
      </c>
      <c r="AP223" s="55" t="s">
        <v>26</v>
      </c>
      <c r="AQ223" s="56" t="s">
        <v>26</v>
      </c>
      <c r="AR223" s="5" t="s">
        <v>25</v>
      </c>
      <c r="AS223" s="6" t="s">
        <v>25</v>
      </c>
      <c r="AT223" s="6" t="s">
        <v>25</v>
      </c>
      <c r="AU223" s="56" t="s">
        <v>26</v>
      </c>
      <c r="AV223" s="55" t="s">
        <v>26</v>
      </c>
      <c r="AW223" s="55" t="s">
        <v>26</v>
      </c>
      <c r="AX223" s="55" t="s">
        <v>26</v>
      </c>
      <c r="AY223" s="56" t="s">
        <v>26</v>
      </c>
      <c r="AZ223" s="54" t="s">
        <v>26</v>
      </c>
      <c r="BA223" s="55" t="s">
        <v>26</v>
      </c>
      <c r="BB223" s="55" t="s">
        <v>26</v>
      </c>
      <c r="BC223" s="56" t="s">
        <v>26</v>
      </c>
      <c r="BD223" s="172" t="s">
        <v>24</v>
      </c>
      <c r="BE223" s="55" t="s">
        <v>26</v>
      </c>
      <c r="BF223" s="55" t="s">
        <v>26</v>
      </c>
      <c r="BG223" s="56" t="s">
        <v>26</v>
      </c>
      <c r="BH223" s="9" t="s">
        <v>28</v>
      </c>
      <c r="BI223" s="10" t="s">
        <v>28</v>
      </c>
      <c r="BJ223" s="11" t="s">
        <v>126</v>
      </c>
      <c r="BK223" s="7"/>
      <c r="BL223" s="20"/>
      <c r="BM223" s="18"/>
      <c r="BN223" s="18"/>
      <c r="BO223" s="19"/>
      <c r="BP223" s="20"/>
      <c r="BQ223" s="18"/>
      <c r="BR223" s="18"/>
      <c r="BS223" s="19"/>
      <c r="BT223" s="20"/>
      <c r="BU223" s="18"/>
      <c r="BV223" s="18"/>
      <c r="BW223" s="19"/>
      <c r="BX223" s="20"/>
      <c r="BY223" s="18"/>
      <c r="BZ223" s="18"/>
      <c r="CA223" s="19"/>
      <c r="CB223" s="20"/>
      <c r="CC223" s="18"/>
      <c r="CD223" s="18"/>
      <c r="CE223" s="19"/>
      <c r="CF223" s="112"/>
      <c r="CG223" s="113"/>
      <c r="CH223" s="113"/>
      <c r="CI223" s="114"/>
      <c r="CJ223" s="112"/>
      <c r="CK223" s="113"/>
      <c r="CL223" s="113"/>
      <c r="CM223" s="114"/>
    </row>
    <row r="224" spans="2:91" x14ac:dyDescent="0.35">
      <c r="B224" s="95" t="str">
        <f t="shared" si="30"/>
        <v>36526,5833333333 36526,9055555556</v>
      </c>
      <c r="C224" s="342">
        <f t="shared" si="31"/>
        <v>36526.583333333336</v>
      </c>
      <c r="D224" s="328">
        <f t="shared" si="32"/>
        <v>36526.905555555553</v>
      </c>
      <c r="E224" s="332">
        <v>36526.583333333336</v>
      </c>
      <c r="F224" s="333">
        <v>36526.905555555553</v>
      </c>
      <c r="G224" s="334">
        <v>4.1666666666666664E-2</v>
      </c>
      <c r="H224" s="12"/>
      <c r="I224" s="8"/>
      <c r="J224" s="8"/>
      <c r="K224" s="7"/>
      <c r="L224" s="12"/>
      <c r="M224" s="8"/>
      <c r="N224" s="8"/>
      <c r="O224" s="7"/>
      <c r="P224" s="12"/>
      <c r="Q224" s="8"/>
      <c r="R224" s="8"/>
      <c r="S224" s="7"/>
      <c r="T224" s="12"/>
      <c r="U224" s="8"/>
      <c r="V224" s="8"/>
      <c r="W224" s="7"/>
      <c r="X224" s="12"/>
      <c r="Y224" s="8"/>
      <c r="Z224" s="8"/>
      <c r="AA224" s="7"/>
      <c r="AB224" s="12"/>
      <c r="AC224" s="8"/>
      <c r="AD224" s="8"/>
      <c r="AE224" s="22" t="s">
        <v>125</v>
      </c>
      <c r="AF224" s="60" t="s">
        <v>26</v>
      </c>
      <c r="AG224" s="55" t="s">
        <v>26</v>
      </c>
      <c r="AH224" s="55" t="s">
        <v>26</v>
      </c>
      <c r="AI224" s="56" t="s">
        <v>26</v>
      </c>
      <c r="AJ224" s="54" t="s">
        <v>26</v>
      </c>
      <c r="AK224" s="55" t="s">
        <v>26</v>
      </c>
      <c r="AL224" s="55" t="s">
        <v>26</v>
      </c>
      <c r="AM224" s="56" t="s">
        <v>26</v>
      </c>
      <c r="AN224" s="54" t="s">
        <v>26</v>
      </c>
      <c r="AO224" s="55" t="s">
        <v>26</v>
      </c>
      <c r="AP224" s="55" t="s">
        <v>26</v>
      </c>
      <c r="AQ224" s="56" t="s">
        <v>26</v>
      </c>
      <c r="AR224" s="5" t="s">
        <v>25</v>
      </c>
      <c r="AS224" s="6" t="s">
        <v>25</v>
      </c>
      <c r="AT224" s="6" t="s">
        <v>25</v>
      </c>
      <c r="AU224" s="56" t="s">
        <v>26</v>
      </c>
      <c r="AV224" s="55" t="s">
        <v>26</v>
      </c>
      <c r="AW224" s="55" t="s">
        <v>26</v>
      </c>
      <c r="AX224" s="55" t="s">
        <v>26</v>
      </c>
      <c r="AY224" s="56" t="s">
        <v>26</v>
      </c>
      <c r="AZ224" s="54" t="s">
        <v>26</v>
      </c>
      <c r="BA224" s="55" t="s">
        <v>26</v>
      </c>
      <c r="BB224" s="55" t="s">
        <v>26</v>
      </c>
      <c r="BC224" s="56" t="s">
        <v>26</v>
      </c>
      <c r="BD224" s="54" t="s">
        <v>26</v>
      </c>
      <c r="BE224" s="55" t="s">
        <v>26</v>
      </c>
      <c r="BF224" s="55" t="s">
        <v>26</v>
      </c>
      <c r="BG224" s="56" t="s">
        <v>26</v>
      </c>
      <c r="BH224" s="172" t="s">
        <v>24</v>
      </c>
      <c r="BI224" s="10" t="s">
        <v>28</v>
      </c>
      <c r="BJ224" s="10" t="s">
        <v>28</v>
      </c>
      <c r="BK224" s="22" t="s">
        <v>126</v>
      </c>
      <c r="BL224" s="12"/>
      <c r="BM224" s="8"/>
      <c r="BN224" s="8"/>
      <c r="BO224" s="7"/>
      <c r="BP224" s="12"/>
      <c r="BQ224" s="8"/>
      <c r="BR224" s="8"/>
      <c r="BS224" s="7"/>
      <c r="BT224" s="12"/>
      <c r="BU224" s="8"/>
      <c r="BV224" s="8"/>
      <c r="BW224" s="7"/>
      <c r="BX224" s="12"/>
      <c r="BY224" s="8"/>
      <c r="BZ224" s="8"/>
      <c r="CA224" s="7"/>
      <c r="CB224" s="12"/>
      <c r="CC224" s="8"/>
      <c r="CD224" s="8"/>
      <c r="CE224" s="7"/>
      <c r="CF224" s="482"/>
      <c r="CG224" s="483"/>
      <c r="CH224" s="483"/>
      <c r="CI224" s="484"/>
      <c r="CJ224" s="482"/>
      <c r="CK224" s="483"/>
      <c r="CL224" s="483"/>
      <c r="CM224" s="484"/>
    </row>
    <row r="225" spans="2:91" x14ac:dyDescent="0.35">
      <c r="B225" s="95" t="str">
        <f t="shared" ref="B225" si="33">C225&amp;" "&amp;D225</f>
        <v>36526,5888888889 36526,9111111111</v>
      </c>
      <c r="C225" s="342">
        <f t="shared" ref="C225" si="34">E225</f>
        <v>36526.588888888888</v>
      </c>
      <c r="D225" s="328">
        <f t="shared" ref="D225" si="35">F225</f>
        <v>36526.911111111112</v>
      </c>
      <c r="E225" s="332">
        <v>36526.588888888888</v>
      </c>
      <c r="F225" s="333">
        <v>36526.911111111112</v>
      </c>
      <c r="G225" s="334">
        <v>4.1666666666666664E-2</v>
      </c>
      <c r="H225" s="12"/>
      <c r="I225" s="8"/>
      <c r="J225" s="8"/>
      <c r="K225" s="7"/>
      <c r="L225" s="12"/>
      <c r="M225" s="8"/>
      <c r="N225" s="8"/>
      <c r="O225" s="7"/>
      <c r="P225" s="12"/>
      <c r="Q225" s="8"/>
      <c r="R225" s="8"/>
      <c r="S225" s="7"/>
      <c r="T225" s="12"/>
      <c r="U225" s="8"/>
      <c r="V225" s="8"/>
      <c r="W225" s="7"/>
      <c r="X225" s="12"/>
      <c r="Y225" s="8"/>
      <c r="Z225" s="8"/>
      <c r="AA225" s="7"/>
      <c r="AB225" s="12"/>
      <c r="AC225" s="8"/>
      <c r="AD225" s="8"/>
      <c r="AE225" s="22" t="s">
        <v>125</v>
      </c>
      <c r="AF225" s="60" t="s">
        <v>26</v>
      </c>
      <c r="AG225" s="55" t="s">
        <v>26</v>
      </c>
      <c r="AH225" s="55" t="s">
        <v>26</v>
      </c>
      <c r="AI225" s="56" t="s">
        <v>26</v>
      </c>
      <c r="AJ225" s="54" t="s">
        <v>26</v>
      </c>
      <c r="AK225" s="55" t="s">
        <v>26</v>
      </c>
      <c r="AL225" s="55" t="s">
        <v>26</v>
      </c>
      <c r="AM225" s="56" t="s">
        <v>26</v>
      </c>
      <c r="AN225" s="54" t="s">
        <v>26</v>
      </c>
      <c r="AO225" s="55" t="s">
        <v>26</v>
      </c>
      <c r="AP225" s="55" t="s">
        <v>26</v>
      </c>
      <c r="AQ225" s="56" t="s">
        <v>26</v>
      </c>
      <c r="AR225" s="5" t="s">
        <v>25</v>
      </c>
      <c r="AS225" s="6" t="s">
        <v>25</v>
      </c>
      <c r="AT225" s="6" t="s">
        <v>25</v>
      </c>
      <c r="AU225" s="56" t="s">
        <v>26</v>
      </c>
      <c r="AV225" s="55" t="s">
        <v>26</v>
      </c>
      <c r="AW225" s="55" t="s">
        <v>26</v>
      </c>
      <c r="AX225" s="55" t="s">
        <v>26</v>
      </c>
      <c r="AY225" s="56" t="s">
        <v>26</v>
      </c>
      <c r="AZ225" s="54" t="s">
        <v>26</v>
      </c>
      <c r="BA225" s="55" t="s">
        <v>26</v>
      </c>
      <c r="BB225" s="55" t="s">
        <v>26</v>
      </c>
      <c r="BC225" s="56" t="s">
        <v>26</v>
      </c>
      <c r="BD225" s="54" t="s">
        <v>26</v>
      </c>
      <c r="BE225" s="55" t="s">
        <v>26</v>
      </c>
      <c r="BF225" s="55" t="s">
        <v>26</v>
      </c>
      <c r="BG225" s="56" t="s">
        <v>26</v>
      </c>
      <c r="BH225" s="172" t="s">
        <v>24</v>
      </c>
      <c r="BI225" s="10" t="s">
        <v>28</v>
      </c>
      <c r="BJ225" s="10" t="s">
        <v>28</v>
      </c>
      <c r="BK225" s="22" t="s">
        <v>126</v>
      </c>
      <c r="BL225" s="12"/>
      <c r="BM225" s="8"/>
      <c r="BN225" s="8"/>
      <c r="BO225" s="7"/>
      <c r="BP225" s="12"/>
      <c r="BQ225" s="8"/>
      <c r="BR225" s="8"/>
      <c r="BS225" s="7"/>
      <c r="BT225" s="12"/>
      <c r="BU225" s="8"/>
      <c r="BV225" s="8"/>
      <c r="BW225" s="7"/>
      <c r="BX225" s="12"/>
      <c r="BY225" s="8"/>
      <c r="BZ225" s="8"/>
      <c r="CA225" s="7"/>
      <c r="CB225" s="12"/>
      <c r="CC225" s="8"/>
      <c r="CD225" s="8"/>
      <c r="CE225" s="7"/>
      <c r="CF225" s="482"/>
      <c r="CG225" s="483"/>
      <c r="CH225" s="483"/>
      <c r="CI225" s="484"/>
      <c r="CJ225" s="482"/>
      <c r="CK225" s="483"/>
      <c r="CL225" s="483"/>
      <c r="CM225" s="484"/>
    </row>
    <row r="226" spans="2:91" x14ac:dyDescent="0.35">
      <c r="B226" s="95" t="str">
        <f t="shared" si="30"/>
        <v>36526,5840277778 36526,9270833333</v>
      </c>
      <c r="C226" s="342">
        <f t="shared" si="31"/>
        <v>36526.584027777775</v>
      </c>
      <c r="D226" s="328">
        <f t="shared" si="32"/>
        <v>36526.927083333336</v>
      </c>
      <c r="E226" s="161">
        <v>36526.584027777775</v>
      </c>
      <c r="F226" s="162">
        <v>36526.927083333336</v>
      </c>
      <c r="G226" s="78">
        <v>4.1666666666666664E-2</v>
      </c>
      <c r="H226" s="502" t="s">
        <v>53</v>
      </c>
      <c r="I226" s="503"/>
      <c r="J226" s="504"/>
      <c r="K226" s="7"/>
      <c r="L226" s="12"/>
      <c r="M226" s="8"/>
      <c r="N226" s="8"/>
      <c r="O226" s="7"/>
      <c r="P226" s="12"/>
      <c r="Q226" s="8"/>
      <c r="R226" s="8"/>
      <c r="S226" s="7"/>
      <c r="T226" s="12"/>
      <c r="U226" s="8"/>
      <c r="V226" s="8"/>
      <c r="W226" s="7"/>
      <c r="X226" s="12"/>
      <c r="Y226" s="8"/>
      <c r="Z226" s="8"/>
      <c r="AA226" s="7"/>
      <c r="AB226" s="12"/>
      <c r="AC226" s="8"/>
      <c r="AD226" s="8"/>
      <c r="AE226" s="22" t="s">
        <v>125</v>
      </c>
      <c r="AF226" s="60" t="s">
        <v>26</v>
      </c>
      <c r="AG226" s="55" t="s">
        <v>26</v>
      </c>
      <c r="AH226" s="55" t="s">
        <v>26</v>
      </c>
      <c r="AI226" s="56" t="s">
        <v>26</v>
      </c>
      <c r="AJ226" s="54" t="s">
        <v>26</v>
      </c>
      <c r="AK226" s="55" t="s">
        <v>26</v>
      </c>
      <c r="AL226" s="55" t="s">
        <v>26</v>
      </c>
      <c r="AM226" s="56" t="s">
        <v>26</v>
      </c>
      <c r="AN226" s="54" t="s">
        <v>26</v>
      </c>
      <c r="AO226" s="55" t="s">
        <v>26</v>
      </c>
      <c r="AP226" s="55" t="s">
        <v>26</v>
      </c>
      <c r="AQ226" s="56" t="s">
        <v>26</v>
      </c>
      <c r="AR226" s="5" t="s">
        <v>25</v>
      </c>
      <c r="AS226" s="6" t="s">
        <v>25</v>
      </c>
      <c r="AT226" s="6" t="s">
        <v>25</v>
      </c>
      <c r="AU226" s="56" t="s">
        <v>26</v>
      </c>
      <c r="AV226" s="55" t="s">
        <v>26</v>
      </c>
      <c r="AW226" s="55" t="s">
        <v>26</v>
      </c>
      <c r="AX226" s="55" t="s">
        <v>26</v>
      </c>
      <c r="AY226" s="56" t="s">
        <v>26</v>
      </c>
      <c r="AZ226" s="54" t="s">
        <v>26</v>
      </c>
      <c r="BA226" s="55" t="s">
        <v>26</v>
      </c>
      <c r="BB226" s="55" t="s">
        <v>26</v>
      </c>
      <c r="BC226" s="56" t="s">
        <v>26</v>
      </c>
      <c r="BD226" s="54" t="s">
        <v>26</v>
      </c>
      <c r="BE226" s="55" t="s">
        <v>26</v>
      </c>
      <c r="BF226" s="55" t="s">
        <v>26</v>
      </c>
      <c r="BG226" s="56" t="s">
        <v>26</v>
      </c>
      <c r="BH226" s="172" t="s">
        <v>24</v>
      </c>
      <c r="BI226" s="55" t="s">
        <v>26</v>
      </c>
      <c r="BJ226" s="55" t="s">
        <v>26</v>
      </c>
      <c r="BK226" s="17" t="s">
        <v>28</v>
      </c>
      <c r="BL226" s="9" t="s">
        <v>28</v>
      </c>
      <c r="BM226" s="11" t="s">
        <v>126</v>
      </c>
      <c r="BN226" s="18"/>
      <c r="BO226" s="19"/>
      <c r="BP226" s="12"/>
      <c r="BQ226" s="8"/>
      <c r="BR226" s="8"/>
      <c r="BS226" s="7"/>
      <c r="BT226" s="12"/>
      <c r="BU226" s="8"/>
      <c r="BV226" s="8"/>
      <c r="BW226" s="7"/>
      <c r="BX226" s="12"/>
      <c r="BY226" s="8"/>
      <c r="BZ226" s="8"/>
      <c r="CA226" s="7"/>
      <c r="CB226" s="12"/>
      <c r="CC226" s="8"/>
      <c r="CD226" s="8"/>
      <c r="CE226" s="7"/>
      <c r="CF226" s="112"/>
      <c r="CG226" s="113"/>
      <c r="CH226" s="113"/>
      <c r="CI226" s="114"/>
      <c r="CJ226" s="112"/>
      <c r="CK226" s="113"/>
      <c r="CL226" s="113"/>
      <c r="CM226" s="114"/>
    </row>
    <row r="227" spans="2:91" x14ac:dyDescent="0.35">
      <c r="B227" s="95" t="str">
        <f t="shared" si="30"/>
        <v>36526,5840277778 36526,9375</v>
      </c>
      <c r="C227" s="342">
        <f t="shared" si="31"/>
        <v>36526.584027777775</v>
      </c>
      <c r="D227" s="328">
        <f t="shared" si="32"/>
        <v>36526.9375</v>
      </c>
      <c r="E227" s="161">
        <v>36526.584027777775</v>
      </c>
      <c r="F227" s="162">
        <v>36526.9375</v>
      </c>
      <c r="G227" s="78">
        <v>4.1666666666666664E-2</v>
      </c>
      <c r="H227" s="502" t="s">
        <v>39</v>
      </c>
      <c r="I227" s="503"/>
      <c r="J227" s="504"/>
      <c r="K227" s="7"/>
      <c r="L227" s="12"/>
      <c r="M227" s="8"/>
      <c r="N227" s="8"/>
      <c r="O227" s="7"/>
      <c r="P227" s="12"/>
      <c r="Q227" s="8"/>
      <c r="R227" s="8"/>
      <c r="S227" s="7"/>
      <c r="T227" s="12"/>
      <c r="U227" s="8"/>
      <c r="V227" s="8"/>
      <c r="W227" s="7"/>
      <c r="X227" s="12"/>
      <c r="Y227" s="8"/>
      <c r="Z227" s="8"/>
      <c r="AA227" s="7"/>
      <c r="AB227" s="12"/>
      <c r="AC227" s="8"/>
      <c r="AD227" s="8"/>
      <c r="AE227" s="22" t="s">
        <v>125</v>
      </c>
      <c r="AF227" s="60" t="s">
        <v>26</v>
      </c>
      <c r="AG227" s="55" t="s">
        <v>26</v>
      </c>
      <c r="AH227" s="55" t="s">
        <v>26</v>
      </c>
      <c r="AI227" s="56" t="s">
        <v>26</v>
      </c>
      <c r="AJ227" s="54" t="s">
        <v>26</v>
      </c>
      <c r="AK227" s="55" t="s">
        <v>26</v>
      </c>
      <c r="AL227" s="55" t="s">
        <v>26</v>
      </c>
      <c r="AM227" s="56" t="s">
        <v>26</v>
      </c>
      <c r="AN227" s="54" t="s">
        <v>26</v>
      </c>
      <c r="AO227" s="55" t="s">
        <v>26</v>
      </c>
      <c r="AP227" s="55" t="s">
        <v>26</v>
      </c>
      <c r="AQ227" s="56" t="s">
        <v>26</v>
      </c>
      <c r="AR227" s="5" t="s">
        <v>25</v>
      </c>
      <c r="AS227" s="6" t="s">
        <v>25</v>
      </c>
      <c r="AT227" s="6" t="s">
        <v>25</v>
      </c>
      <c r="AU227" s="56" t="s">
        <v>26</v>
      </c>
      <c r="AV227" s="55" t="s">
        <v>26</v>
      </c>
      <c r="AW227" s="55" t="s">
        <v>26</v>
      </c>
      <c r="AX227" s="55" t="s">
        <v>26</v>
      </c>
      <c r="AY227" s="56" t="s">
        <v>26</v>
      </c>
      <c r="AZ227" s="54" t="s">
        <v>26</v>
      </c>
      <c r="BA227" s="55" t="s">
        <v>26</v>
      </c>
      <c r="BB227" s="55" t="s">
        <v>26</v>
      </c>
      <c r="BC227" s="56" t="s">
        <v>26</v>
      </c>
      <c r="BD227" s="54" t="s">
        <v>26</v>
      </c>
      <c r="BE227" s="55" t="s">
        <v>26</v>
      </c>
      <c r="BF227" s="55" t="s">
        <v>26</v>
      </c>
      <c r="BG227" s="56" t="s">
        <v>26</v>
      </c>
      <c r="BH227" s="172" t="s">
        <v>24</v>
      </c>
      <c r="BI227" s="55" t="s">
        <v>26</v>
      </c>
      <c r="BJ227" s="55" t="s">
        <v>26</v>
      </c>
      <c r="BK227" s="56" t="s">
        <v>26</v>
      </c>
      <c r="BL227" s="9" t="s">
        <v>28</v>
      </c>
      <c r="BM227" s="10" t="s">
        <v>28</v>
      </c>
      <c r="BN227" s="11" t="s">
        <v>126</v>
      </c>
      <c r="BO227" s="7"/>
      <c r="BP227" s="12"/>
      <c r="BQ227" s="8"/>
      <c r="BR227" s="8"/>
      <c r="BS227" s="7"/>
      <c r="BT227" s="12"/>
      <c r="BU227" s="8"/>
      <c r="BV227" s="8"/>
      <c r="BW227" s="7"/>
      <c r="BX227" s="12"/>
      <c r="BY227" s="8"/>
      <c r="BZ227" s="8"/>
      <c r="CA227" s="7"/>
      <c r="CB227" s="12"/>
      <c r="CC227" s="8"/>
      <c r="CD227" s="8"/>
      <c r="CE227" s="7"/>
      <c r="CF227" s="112"/>
      <c r="CG227" s="113"/>
      <c r="CH227" s="113"/>
      <c r="CI227" s="114"/>
      <c r="CJ227" s="112"/>
      <c r="CK227" s="113"/>
      <c r="CL227" s="113"/>
      <c r="CM227" s="114"/>
    </row>
    <row r="228" spans="2:91" x14ac:dyDescent="0.35">
      <c r="B228" s="95" t="str">
        <f t="shared" si="30"/>
        <v>36526,5840277778 36526,9479166667</v>
      </c>
      <c r="C228" s="342">
        <f t="shared" si="31"/>
        <v>36526.584027777775</v>
      </c>
      <c r="D228" s="328">
        <f t="shared" si="32"/>
        <v>36526.947916666664</v>
      </c>
      <c r="E228" s="161">
        <v>36526.584027777775</v>
      </c>
      <c r="F228" s="162">
        <v>36526.947916666664</v>
      </c>
      <c r="G228" s="78">
        <v>4.1666666666666664E-2</v>
      </c>
      <c r="H228" s="502" t="s">
        <v>36</v>
      </c>
      <c r="I228" s="503"/>
      <c r="J228" s="504"/>
      <c r="K228" s="7"/>
      <c r="L228" s="12"/>
      <c r="M228" s="8"/>
      <c r="N228" s="8"/>
      <c r="O228" s="7"/>
      <c r="P228" s="12"/>
      <c r="Q228" s="8"/>
      <c r="R228" s="8"/>
      <c r="S228" s="7"/>
      <c r="T228" s="12"/>
      <c r="U228" s="8"/>
      <c r="V228" s="8"/>
      <c r="W228" s="7"/>
      <c r="X228" s="12"/>
      <c r="Y228" s="8"/>
      <c r="Z228" s="8"/>
      <c r="AA228" s="7"/>
      <c r="AB228" s="12"/>
      <c r="AC228" s="8"/>
      <c r="AD228" s="8"/>
      <c r="AE228" s="22" t="s">
        <v>125</v>
      </c>
      <c r="AF228" s="60" t="s">
        <v>26</v>
      </c>
      <c r="AG228" s="55" t="s">
        <v>26</v>
      </c>
      <c r="AH228" s="55" t="s">
        <v>26</v>
      </c>
      <c r="AI228" s="56" t="s">
        <v>26</v>
      </c>
      <c r="AJ228" s="54" t="s">
        <v>26</v>
      </c>
      <c r="AK228" s="55" t="s">
        <v>26</v>
      </c>
      <c r="AL228" s="55" t="s">
        <v>26</v>
      </c>
      <c r="AM228" s="56" t="s">
        <v>26</v>
      </c>
      <c r="AN228" s="54" t="s">
        <v>26</v>
      </c>
      <c r="AO228" s="55" t="s">
        <v>26</v>
      </c>
      <c r="AP228" s="55" t="s">
        <v>26</v>
      </c>
      <c r="AQ228" s="56" t="s">
        <v>26</v>
      </c>
      <c r="AR228" s="5" t="s">
        <v>25</v>
      </c>
      <c r="AS228" s="6" t="s">
        <v>25</v>
      </c>
      <c r="AT228" s="6" t="s">
        <v>25</v>
      </c>
      <c r="AU228" s="56" t="s">
        <v>26</v>
      </c>
      <c r="AV228" s="55" t="s">
        <v>26</v>
      </c>
      <c r="AW228" s="55" t="s">
        <v>26</v>
      </c>
      <c r="AX228" s="55" t="s">
        <v>26</v>
      </c>
      <c r="AY228" s="56" t="s">
        <v>26</v>
      </c>
      <c r="AZ228" s="54" t="s">
        <v>26</v>
      </c>
      <c r="BA228" s="55" t="s">
        <v>26</v>
      </c>
      <c r="BB228" s="55" t="s">
        <v>26</v>
      </c>
      <c r="BC228" s="56" t="s">
        <v>26</v>
      </c>
      <c r="BD228" s="54" t="s">
        <v>26</v>
      </c>
      <c r="BE228" s="55" t="s">
        <v>26</v>
      </c>
      <c r="BF228" s="55" t="s">
        <v>26</v>
      </c>
      <c r="BG228" s="56" t="s">
        <v>26</v>
      </c>
      <c r="BH228" s="172" t="s">
        <v>24</v>
      </c>
      <c r="BI228" s="55" t="s">
        <v>26</v>
      </c>
      <c r="BJ228" s="55" t="s">
        <v>26</v>
      </c>
      <c r="BK228" s="56" t="s">
        <v>26</v>
      </c>
      <c r="BL228" s="54" t="s">
        <v>26</v>
      </c>
      <c r="BM228" s="10" t="s">
        <v>28</v>
      </c>
      <c r="BN228" s="10" t="s">
        <v>28</v>
      </c>
      <c r="BO228" s="22" t="s">
        <v>126</v>
      </c>
      <c r="BP228" s="12"/>
      <c r="BQ228" s="8"/>
      <c r="BR228" s="8"/>
      <c r="BS228" s="7"/>
      <c r="BT228" s="12"/>
      <c r="BU228" s="8"/>
      <c r="BV228" s="8"/>
      <c r="BW228" s="7"/>
      <c r="BX228" s="12"/>
      <c r="BY228" s="8"/>
      <c r="BZ228" s="8"/>
      <c r="CA228" s="7"/>
      <c r="CB228" s="12"/>
      <c r="CC228" s="8"/>
      <c r="CD228" s="8"/>
      <c r="CE228" s="7"/>
      <c r="CF228" s="112"/>
      <c r="CG228" s="113"/>
      <c r="CH228" s="113"/>
      <c r="CI228" s="114"/>
      <c r="CJ228" s="112"/>
      <c r="CK228" s="113"/>
      <c r="CL228" s="113"/>
      <c r="CM228" s="114"/>
    </row>
    <row r="229" spans="2:91" x14ac:dyDescent="0.35">
      <c r="B229" s="95" t="str">
        <f t="shared" si="30"/>
        <v>36526,5840277778 36526,9583333333</v>
      </c>
      <c r="C229" s="342">
        <f t="shared" si="31"/>
        <v>36526.584027777775</v>
      </c>
      <c r="D229" s="328">
        <f t="shared" si="32"/>
        <v>36526.958333333336</v>
      </c>
      <c r="E229" s="161">
        <v>36526.584027777775</v>
      </c>
      <c r="F229" s="162">
        <v>36526.958333333336</v>
      </c>
      <c r="G229" s="78">
        <v>5.2083333333333336E-2</v>
      </c>
      <c r="H229" s="502" t="s">
        <v>50</v>
      </c>
      <c r="I229" s="503"/>
      <c r="J229" s="504"/>
      <c r="K229" s="7"/>
      <c r="L229" s="12"/>
      <c r="M229" s="8"/>
      <c r="N229" s="8"/>
      <c r="O229" s="7"/>
      <c r="P229" s="12"/>
      <c r="Q229" s="8"/>
      <c r="R229" s="8"/>
      <c r="S229" s="7"/>
      <c r="T229" s="12"/>
      <c r="U229" s="8"/>
      <c r="V229" s="8"/>
      <c r="W229" s="7"/>
      <c r="X229" s="12"/>
      <c r="Y229" s="8"/>
      <c r="Z229" s="8"/>
      <c r="AA229" s="7"/>
      <c r="AB229" s="12"/>
      <c r="AC229" s="8"/>
      <c r="AD229" s="8"/>
      <c r="AE229" s="22" t="s">
        <v>125</v>
      </c>
      <c r="AF229" s="60" t="s">
        <v>26</v>
      </c>
      <c r="AG229" s="55" t="s">
        <v>26</v>
      </c>
      <c r="AH229" s="55" t="s">
        <v>26</v>
      </c>
      <c r="AI229" s="56" t="s">
        <v>26</v>
      </c>
      <c r="AJ229" s="54" t="s">
        <v>26</v>
      </c>
      <c r="AK229" s="55" t="s">
        <v>26</v>
      </c>
      <c r="AL229" s="55" t="s">
        <v>26</v>
      </c>
      <c r="AM229" s="56" t="s">
        <v>26</v>
      </c>
      <c r="AN229" s="54" t="s">
        <v>26</v>
      </c>
      <c r="AO229" s="55" t="s">
        <v>26</v>
      </c>
      <c r="AP229" s="55" t="s">
        <v>26</v>
      </c>
      <c r="AQ229" s="56" t="s">
        <v>26</v>
      </c>
      <c r="AR229" s="5" t="s">
        <v>25</v>
      </c>
      <c r="AS229" s="6" t="s">
        <v>25</v>
      </c>
      <c r="AT229" s="6" t="s">
        <v>25</v>
      </c>
      <c r="AU229" s="56" t="s">
        <v>26</v>
      </c>
      <c r="AV229" s="55" t="s">
        <v>26</v>
      </c>
      <c r="AW229" s="55" t="s">
        <v>26</v>
      </c>
      <c r="AX229" s="55" t="s">
        <v>26</v>
      </c>
      <c r="AY229" s="56" t="s">
        <v>26</v>
      </c>
      <c r="AZ229" s="54" t="s">
        <v>26</v>
      </c>
      <c r="BA229" s="55" t="s">
        <v>26</v>
      </c>
      <c r="BB229" s="55" t="s">
        <v>26</v>
      </c>
      <c r="BC229" s="56" t="s">
        <v>26</v>
      </c>
      <c r="BD229" s="172" t="s">
        <v>24</v>
      </c>
      <c r="BE229" s="55" t="s">
        <v>26</v>
      </c>
      <c r="BF229" s="55" t="s">
        <v>26</v>
      </c>
      <c r="BG229" s="56" t="s">
        <v>26</v>
      </c>
      <c r="BH229" s="54" t="s">
        <v>26</v>
      </c>
      <c r="BI229" s="55" t="s">
        <v>26</v>
      </c>
      <c r="BJ229" s="55" t="s">
        <v>26</v>
      </c>
      <c r="BK229" s="56" t="s">
        <v>26</v>
      </c>
      <c r="BL229" s="172" t="s">
        <v>24</v>
      </c>
      <c r="BM229" s="55" t="s">
        <v>26</v>
      </c>
      <c r="BN229" s="10" t="s">
        <v>28</v>
      </c>
      <c r="BO229" s="28" t="s">
        <v>28</v>
      </c>
      <c r="BP229" s="11" t="s">
        <v>126</v>
      </c>
      <c r="BQ229" s="8"/>
      <c r="BR229" s="8"/>
      <c r="BS229" s="7"/>
      <c r="BT229" s="12"/>
      <c r="BU229" s="8"/>
      <c r="BV229" s="8"/>
      <c r="BW229" s="7"/>
      <c r="BX229" s="12"/>
      <c r="BY229" s="8"/>
      <c r="BZ229" s="8"/>
      <c r="CA229" s="7"/>
      <c r="CB229" s="12"/>
      <c r="CC229" s="8"/>
      <c r="CD229" s="8"/>
      <c r="CE229" s="7"/>
      <c r="CF229" s="112"/>
      <c r="CG229" s="113"/>
      <c r="CH229" s="113"/>
      <c r="CI229" s="114"/>
      <c r="CJ229" s="112"/>
      <c r="CK229" s="113"/>
      <c r="CL229" s="113"/>
      <c r="CM229" s="114"/>
    </row>
    <row r="230" spans="2:91" x14ac:dyDescent="0.35">
      <c r="B230" s="95" t="str">
        <f t="shared" si="30"/>
        <v>36526,5840277778 36526,96875</v>
      </c>
      <c r="C230" s="342">
        <f t="shared" si="31"/>
        <v>36526.584027777775</v>
      </c>
      <c r="D230" s="328">
        <f t="shared" si="32"/>
        <v>36526.96875</v>
      </c>
      <c r="E230" s="161">
        <v>36526.584027777775</v>
      </c>
      <c r="F230" s="162">
        <v>36526.96875</v>
      </c>
      <c r="G230" s="78">
        <v>5.2083333333333336E-2</v>
      </c>
      <c r="H230" s="502" t="s">
        <v>51</v>
      </c>
      <c r="I230" s="503"/>
      <c r="J230" s="504"/>
      <c r="K230" s="7"/>
      <c r="L230" s="12"/>
      <c r="M230" s="8"/>
      <c r="N230" s="8"/>
      <c r="O230" s="7"/>
      <c r="P230" s="12"/>
      <c r="Q230" s="8"/>
      <c r="R230" s="8"/>
      <c r="S230" s="7"/>
      <c r="T230" s="12"/>
      <c r="U230" s="8"/>
      <c r="V230" s="8"/>
      <c r="W230" s="7"/>
      <c r="X230" s="12"/>
      <c r="Y230" s="8"/>
      <c r="Z230" s="8"/>
      <c r="AA230" s="7"/>
      <c r="AB230" s="12"/>
      <c r="AC230" s="8"/>
      <c r="AD230" s="8"/>
      <c r="AE230" s="22" t="s">
        <v>125</v>
      </c>
      <c r="AF230" s="60" t="s">
        <v>26</v>
      </c>
      <c r="AG230" s="55" t="s">
        <v>26</v>
      </c>
      <c r="AH230" s="55" t="s">
        <v>26</v>
      </c>
      <c r="AI230" s="56" t="s">
        <v>26</v>
      </c>
      <c r="AJ230" s="54" t="s">
        <v>26</v>
      </c>
      <c r="AK230" s="55" t="s">
        <v>26</v>
      </c>
      <c r="AL230" s="55" t="s">
        <v>26</v>
      </c>
      <c r="AM230" s="56" t="s">
        <v>26</v>
      </c>
      <c r="AN230" s="54" t="s">
        <v>26</v>
      </c>
      <c r="AO230" s="55" t="s">
        <v>26</v>
      </c>
      <c r="AP230" s="55" t="s">
        <v>26</v>
      </c>
      <c r="AQ230" s="56" t="s">
        <v>26</v>
      </c>
      <c r="AR230" s="5" t="s">
        <v>25</v>
      </c>
      <c r="AS230" s="6" t="s">
        <v>25</v>
      </c>
      <c r="AT230" s="6" t="s">
        <v>25</v>
      </c>
      <c r="AU230" s="56" t="s">
        <v>26</v>
      </c>
      <c r="AV230" s="55" t="s">
        <v>26</v>
      </c>
      <c r="AW230" s="55" t="s">
        <v>26</v>
      </c>
      <c r="AX230" s="55" t="s">
        <v>26</v>
      </c>
      <c r="AY230" s="56" t="s">
        <v>26</v>
      </c>
      <c r="AZ230" s="54" t="s">
        <v>26</v>
      </c>
      <c r="BA230" s="55" t="s">
        <v>26</v>
      </c>
      <c r="BB230" s="55" t="s">
        <v>26</v>
      </c>
      <c r="BC230" s="56" t="s">
        <v>26</v>
      </c>
      <c r="BD230" s="172" t="s">
        <v>24</v>
      </c>
      <c r="BE230" s="55" t="s">
        <v>26</v>
      </c>
      <c r="BF230" s="55" t="s">
        <v>26</v>
      </c>
      <c r="BG230" s="56" t="s">
        <v>26</v>
      </c>
      <c r="BH230" s="54" t="s">
        <v>26</v>
      </c>
      <c r="BI230" s="55" t="s">
        <v>26</v>
      </c>
      <c r="BJ230" s="55" t="s">
        <v>26</v>
      </c>
      <c r="BK230" s="56" t="s">
        <v>26</v>
      </c>
      <c r="BL230" s="172" t="s">
        <v>24</v>
      </c>
      <c r="BM230" s="55" t="s">
        <v>26</v>
      </c>
      <c r="BN230" s="55" t="s">
        <v>26</v>
      </c>
      <c r="BO230" s="17" t="s">
        <v>28</v>
      </c>
      <c r="BP230" s="9" t="s">
        <v>28</v>
      </c>
      <c r="BQ230" s="11" t="s">
        <v>126</v>
      </c>
      <c r="BR230" s="18"/>
      <c r="BS230" s="19"/>
      <c r="BT230" s="12"/>
      <c r="BU230" s="8"/>
      <c r="BV230" s="8"/>
      <c r="BW230" s="7"/>
      <c r="BX230" s="12"/>
      <c r="BY230" s="8"/>
      <c r="BZ230" s="8"/>
      <c r="CA230" s="7"/>
      <c r="CB230" s="12"/>
      <c r="CC230" s="8"/>
      <c r="CD230" s="8"/>
      <c r="CE230" s="7"/>
      <c r="CF230" s="112"/>
      <c r="CG230" s="113"/>
      <c r="CH230" s="113"/>
      <c r="CI230" s="114"/>
      <c r="CJ230" s="112"/>
      <c r="CK230" s="113"/>
      <c r="CL230" s="113"/>
      <c r="CM230" s="114"/>
    </row>
    <row r="231" spans="2:91" x14ac:dyDescent="0.35">
      <c r="B231" s="95" t="str">
        <f t="shared" si="30"/>
        <v>36526,5840277778 36526,9791666667</v>
      </c>
      <c r="C231" s="342">
        <f t="shared" si="31"/>
        <v>36526.584027777775</v>
      </c>
      <c r="D231" s="328">
        <f t="shared" si="32"/>
        <v>36526.979166666664</v>
      </c>
      <c r="E231" s="161">
        <v>36526.584027777775</v>
      </c>
      <c r="F231" s="162">
        <v>36526.979166666664</v>
      </c>
      <c r="G231" s="78">
        <v>5.2083333333333336E-2</v>
      </c>
      <c r="H231" s="502" t="s">
        <v>35</v>
      </c>
      <c r="I231" s="503"/>
      <c r="J231" s="504"/>
      <c r="K231" s="7"/>
      <c r="L231" s="12"/>
      <c r="M231" s="8"/>
      <c r="N231" s="8"/>
      <c r="O231" s="7"/>
      <c r="P231" s="12"/>
      <c r="Q231" s="8"/>
      <c r="R231" s="8"/>
      <c r="S231" s="7"/>
      <c r="T231" s="12"/>
      <c r="U231" s="8"/>
      <c r="V231" s="8"/>
      <c r="W231" s="7"/>
      <c r="X231" s="12"/>
      <c r="Y231" s="8"/>
      <c r="Z231" s="8"/>
      <c r="AA231" s="7"/>
      <c r="AB231" s="12"/>
      <c r="AC231" s="8"/>
      <c r="AD231" s="8"/>
      <c r="AE231" s="22" t="s">
        <v>125</v>
      </c>
      <c r="AF231" s="60" t="s">
        <v>26</v>
      </c>
      <c r="AG231" s="55" t="s">
        <v>26</v>
      </c>
      <c r="AH231" s="55" t="s">
        <v>26</v>
      </c>
      <c r="AI231" s="56" t="s">
        <v>26</v>
      </c>
      <c r="AJ231" s="54" t="s">
        <v>26</v>
      </c>
      <c r="AK231" s="55" t="s">
        <v>26</v>
      </c>
      <c r="AL231" s="55" t="s">
        <v>26</v>
      </c>
      <c r="AM231" s="56" t="s">
        <v>26</v>
      </c>
      <c r="AN231" s="54" t="s">
        <v>26</v>
      </c>
      <c r="AO231" s="55" t="s">
        <v>26</v>
      </c>
      <c r="AP231" s="55" t="s">
        <v>26</v>
      </c>
      <c r="AQ231" s="56" t="s">
        <v>26</v>
      </c>
      <c r="AR231" s="5" t="s">
        <v>25</v>
      </c>
      <c r="AS231" s="6" t="s">
        <v>25</v>
      </c>
      <c r="AT231" s="6" t="s">
        <v>25</v>
      </c>
      <c r="AU231" s="56" t="s">
        <v>26</v>
      </c>
      <c r="AV231" s="55" t="s">
        <v>26</v>
      </c>
      <c r="AW231" s="55" t="s">
        <v>26</v>
      </c>
      <c r="AX231" s="55" t="s">
        <v>26</v>
      </c>
      <c r="AY231" s="56" t="s">
        <v>26</v>
      </c>
      <c r="AZ231" s="54" t="s">
        <v>26</v>
      </c>
      <c r="BA231" s="55" t="s">
        <v>26</v>
      </c>
      <c r="BB231" s="55" t="s">
        <v>26</v>
      </c>
      <c r="BC231" s="56" t="s">
        <v>26</v>
      </c>
      <c r="BD231" s="172" t="s">
        <v>24</v>
      </c>
      <c r="BE231" s="55" t="s">
        <v>26</v>
      </c>
      <c r="BF231" s="55" t="s">
        <v>26</v>
      </c>
      <c r="BG231" s="56" t="s">
        <v>26</v>
      </c>
      <c r="BH231" s="54" t="s">
        <v>26</v>
      </c>
      <c r="BI231" s="55" t="s">
        <v>26</v>
      </c>
      <c r="BJ231" s="55" t="s">
        <v>26</v>
      </c>
      <c r="BK231" s="56" t="s">
        <v>26</v>
      </c>
      <c r="BL231" s="172" t="s">
        <v>24</v>
      </c>
      <c r="BM231" s="55" t="s">
        <v>26</v>
      </c>
      <c r="BN231" s="55" t="s">
        <v>26</v>
      </c>
      <c r="BO231" s="55" t="s">
        <v>26</v>
      </c>
      <c r="BP231" s="9" t="s">
        <v>28</v>
      </c>
      <c r="BQ231" s="10" t="s">
        <v>28</v>
      </c>
      <c r="BR231" s="11" t="s">
        <v>126</v>
      </c>
      <c r="BS231" s="7"/>
      <c r="BT231" s="12"/>
      <c r="BU231" s="8"/>
      <c r="BV231" s="8"/>
      <c r="BW231" s="7"/>
      <c r="BX231" s="12"/>
      <c r="BY231" s="8"/>
      <c r="BZ231" s="8"/>
      <c r="CA231" s="7"/>
      <c r="CB231" s="12"/>
      <c r="CC231" s="8"/>
      <c r="CD231" s="8"/>
      <c r="CE231" s="7"/>
      <c r="CF231" s="112"/>
      <c r="CG231" s="113"/>
      <c r="CH231" s="113"/>
      <c r="CI231" s="114"/>
      <c r="CJ231" s="112"/>
      <c r="CK231" s="113"/>
      <c r="CL231" s="113"/>
      <c r="CM231" s="114"/>
    </row>
    <row r="232" spans="2:91" x14ac:dyDescent="0.35">
      <c r="B232" s="95" t="str">
        <f t="shared" si="30"/>
        <v>36526,5840277778 36526,9895833333</v>
      </c>
      <c r="C232" s="342">
        <f t="shared" si="31"/>
        <v>36526.584027777775</v>
      </c>
      <c r="D232" s="328">
        <f t="shared" si="32"/>
        <v>36526.989583333336</v>
      </c>
      <c r="E232" s="161">
        <v>36526.584027777775</v>
      </c>
      <c r="F232" s="162">
        <v>36526.989583333336</v>
      </c>
      <c r="G232" s="78">
        <v>5.2083333333333336E-2</v>
      </c>
      <c r="H232" s="502" t="s">
        <v>52</v>
      </c>
      <c r="I232" s="503"/>
      <c r="J232" s="504"/>
      <c r="K232" s="7"/>
      <c r="L232" s="12"/>
      <c r="M232" s="8"/>
      <c r="N232" s="8"/>
      <c r="O232" s="7"/>
      <c r="P232" s="12"/>
      <c r="Q232" s="8"/>
      <c r="R232" s="8"/>
      <c r="S232" s="7"/>
      <c r="T232" s="12"/>
      <c r="U232" s="8"/>
      <c r="V232" s="8"/>
      <c r="W232" s="7"/>
      <c r="X232" s="12"/>
      <c r="Y232" s="8"/>
      <c r="Z232" s="8"/>
      <c r="AA232" s="7"/>
      <c r="AB232" s="12"/>
      <c r="AC232" s="8"/>
      <c r="AD232" s="8"/>
      <c r="AE232" s="22" t="s">
        <v>125</v>
      </c>
      <c r="AF232" s="60" t="s">
        <v>26</v>
      </c>
      <c r="AG232" s="55" t="s">
        <v>26</v>
      </c>
      <c r="AH232" s="55" t="s">
        <v>26</v>
      </c>
      <c r="AI232" s="56" t="s">
        <v>26</v>
      </c>
      <c r="AJ232" s="54" t="s">
        <v>26</v>
      </c>
      <c r="AK232" s="55" t="s">
        <v>26</v>
      </c>
      <c r="AL232" s="55" t="s">
        <v>26</v>
      </c>
      <c r="AM232" s="56" t="s">
        <v>26</v>
      </c>
      <c r="AN232" s="54" t="s">
        <v>26</v>
      </c>
      <c r="AO232" s="55" t="s">
        <v>26</v>
      </c>
      <c r="AP232" s="55" t="s">
        <v>26</v>
      </c>
      <c r="AQ232" s="56" t="s">
        <v>26</v>
      </c>
      <c r="AR232" s="5" t="s">
        <v>25</v>
      </c>
      <c r="AS232" s="6" t="s">
        <v>25</v>
      </c>
      <c r="AT232" s="6" t="s">
        <v>25</v>
      </c>
      <c r="AU232" s="56" t="s">
        <v>26</v>
      </c>
      <c r="AV232" s="55" t="s">
        <v>26</v>
      </c>
      <c r="AW232" s="55" t="s">
        <v>26</v>
      </c>
      <c r="AX232" s="55" t="s">
        <v>26</v>
      </c>
      <c r="AY232" s="56" t="s">
        <v>26</v>
      </c>
      <c r="AZ232" s="54" t="s">
        <v>26</v>
      </c>
      <c r="BA232" s="55" t="s">
        <v>26</v>
      </c>
      <c r="BB232" s="55" t="s">
        <v>26</v>
      </c>
      <c r="BC232" s="56" t="s">
        <v>26</v>
      </c>
      <c r="BD232" s="172" t="s">
        <v>24</v>
      </c>
      <c r="BE232" s="55" t="s">
        <v>26</v>
      </c>
      <c r="BF232" s="55" t="s">
        <v>26</v>
      </c>
      <c r="BG232" s="56" t="s">
        <v>26</v>
      </c>
      <c r="BH232" s="54" t="s">
        <v>26</v>
      </c>
      <c r="BI232" s="55" t="s">
        <v>26</v>
      </c>
      <c r="BJ232" s="55" t="s">
        <v>26</v>
      </c>
      <c r="BK232" s="56" t="s">
        <v>26</v>
      </c>
      <c r="BL232" s="172" t="s">
        <v>24</v>
      </c>
      <c r="BM232" s="55" t="s">
        <v>26</v>
      </c>
      <c r="BN232" s="55" t="s">
        <v>26</v>
      </c>
      <c r="BO232" s="55" t="s">
        <v>26</v>
      </c>
      <c r="BP232" s="172" t="s">
        <v>24</v>
      </c>
      <c r="BQ232" s="10" t="s">
        <v>28</v>
      </c>
      <c r="BR232" s="10" t="s">
        <v>28</v>
      </c>
      <c r="BS232" s="22" t="s">
        <v>126</v>
      </c>
      <c r="BT232" s="12"/>
      <c r="BU232" s="8"/>
      <c r="BV232" s="8"/>
      <c r="BW232" s="7"/>
      <c r="BX232" s="12"/>
      <c r="BY232" s="8"/>
      <c r="BZ232" s="8"/>
      <c r="CA232" s="7"/>
      <c r="CB232" s="12"/>
      <c r="CC232" s="8"/>
      <c r="CD232" s="8"/>
      <c r="CE232" s="7"/>
      <c r="CF232" s="112"/>
      <c r="CG232" s="113"/>
      <c r="CH232" s="113"/>
      <c r="CI232" s="114"/>
      <c r="CJ232" s="112"/>
      <c r="CK232" s="113"/>
      <c r="CL232" s="113"/>
      <c r="CM232" s="114"/>
    </row>
    <row r="233" spans="2:91" ht="15" customHeight="1" x14ac:dyDescent="0.35">
      <c r="B233" s="95" t="str">
        <f t="shared" si="30"/>
        <v>36526,5840277778 36527</v>
      </c>
      <c r="C233" s="342">
        <f t="shared" si="31"/>
        <v>36526.584027777775</v>
      </c>
      <c r="D233" s="328">
        <f t="shared" si="32"/>
        <v>36527</v>
      </c>
      <c r="E233" s="161">
        <v>36526.584027777775</v>
      </c>
      <c r="F233" s="196">
        <v>36527</v>
      </c>
      <c r="G233" s="78">
        <v>5.2083333333333336E-2</v>
      </c>
      <c r="H233" s="502" t="s">
        <v>5</v>
      </c>
      <c r="I233" s="503"/>
      <c r="J233" s="504"/>
      <c r="K233" s="7"/>
      <c r="L233" s="12"/>
      <c r="M233" s="8"/>
      <c r="N233" s="8"/>
      <c r="O233" s="7"/>
      <c r="P233" s="12"/>
      <c r="Q233" s="8"/>
      <c r="R233" s="8"/>
      <c r="S233" s="7"/>
      <c r="T233" s="12"/>
      <c r="U233" s="8"/>
      <c r="V233" s="8"/>
      <c r="W233" s="7"/>
      <c r="X233" s="12"/>
      <c r="Y233" s="8"/>
      <c r="Z233" s="8"/>
      <c r="AA233" s="7"/>
      <c r="AB233" s="12"/>
      <c r="AC233" s="8"/>
      <c r="AD233" s="8"/>
      <c r="AE233" s="22" t="s">
        <v>125</v>
      </c>
      <c r="AF233" s="60" t="s">
        <v>26</v>
      </c>
      <c r="AG233" s="55" t="s">
        <v>26</v>
      </c>
      <c r="AH233" s="55" t="s">
        <v>26</v>
      </c>
      <c r="AI233" s="56" t="s">
        <v>26</v>
      </c>
      <c r="AJ233" s="54" t="s">
        <v>26</v>
      </c>
      <c r="AK233" s="55" t="s">
        <v>26</v>
      </c>
      <c r="AL233" s="55" t="s">
        <v>26</v>
      </c>
      <c r="AM233" s="56" t="s">
        <v>26</v>
      </c>
      <c r="AN233" s="54" t="s">
        <v>26</v>
      </c>
      <c r="AO233" s="55" t="s">
        <v>26</v>
      </c>
      <c r="AP233" s="55" t="s">
        <v>26</v>
      </c>
      <c r="AQ233" s="56" t="s">
        <v>26</v>
      </c>
      <c r="AR233" s="5" t="s">
        <v>25</v>
      </c>
      <c r="AS233" s="6" t="s">
        <v>25</v>
      </c>
      <c r="AT233" s="6" t="s">
        <v>25</v>
      </c>
      <c r="AU233" s="56" t="s">
        <v>26</v>
      </c>
      <c r="AV233" s="55" t="s">
        <v>26</v>
      </c>
      <c r="AW233" s="55" t="s">
        <v>26</v>
      </c>
      <c r="AX233" s="55" t="s">
        <v>26</v>
      </c>
      <c r="AY233" s="56" t="s">
        <v>26</v>
      </c>
      <c r="AZ233" s="54" t="s">
        <v>26</v>
      </c>
      <c r="BA233" s="55" t="s">
        <v>26</v>
      </c>
      <c r="BB233" s="55" t="s">
        <v>26</v>
      </c>
      <c r="BC233" s="56" t="s">
        <v>26</v>
      </c>
      <c r="BD233" s="172" t="s">
        <v>24</v>
      </c>
      <c r="BE233" s="55" t="s">
        <v>26</v>
      </c>
      <c r="BF233" s="55" t="s">
        <v>26</v>
      </c>
      <c r="BG233" s="56" t="s">
        <v>26</v>
      </c>
      <c r="BH233" s="54" t="s">
        <v>26</v>
      </c>
      <c r="BI233" s="55" t="s">
        <v>26</v>
      </c>
      <c r="BJ233" s="55" t="s">
        <v>26</v>
      </c>
      <c r="BK233" s="56" t="s">
        <v>26</v>
      </c>
      <c r="BL233" s="172" t="s">
        <v>24</v>
      </c>
      <c r="BM233" s="55" t="s">
        <v>26</v>
      </c>
      <c r="BN233" s="55" t="s">
        <v>26</v>
      </c>
      <c r="BO233" s="55" t="s">
        <v>26</v>
      </c>
      <c r="BP233" s="172" t="s">
        <v>24</v>
      </c>
      <c r="BQ233" s="55" t="s">
        <v>26</v>
      </c>
      <c r="BR233" s="10" t="s">
        <v>28</v>
      </c>
      <c r="BS233" s="28" t="s">
        <v>28</v>
      </c>
      <c r="BT233" s="11" t="s">
        <v>126</v>
      </c>
      <c r="BU233" s="8"/>
      <c r="BV233" s="8"/>
      <c r="BW233" s="7"/>
      <c r="BX233" s="12"/>
      <c r="BY233" s="8"/>
      <c r="BZ233" s="8"/>
      <c r="CA233" s="7"/>
      <c r="CB233" s="12"/>
      <c r="CC233" s="8"/>
      <c r="CD233" s="8"/>
      <c r="CE233" s="7"/>
      <c r="CF233" s="112"/>
      <c r="CG233" s="113"/>
      <c r="CH233" s="113"/>
      <c r="CI233" s="114"/>
      <c r="CJ233" s="112"/>
      <c r="CK233" s="113"/>
      <c r="CL233" s="113"/>
      <c r="CM233" s="114"/>
    </row>
    <row r="234" spans="2:91" x14ac:dyDescent="0.35">
      <c r="B234" s="95" t="str">
        <f t="shared" si="30"/>
        <v>36526,7298611111 36526,90625</v>
      </c>
      <c r="C234" s="342">
        <f t="shared" si="31"/>
        <v>36526.729861111111</v>
      </c>
      <c r="D234" s="328">
        <f t="shared" si="32"/>
        <v>36526.90625</v>
      </c>
      <c r="E234" s="197">
        <v>36526.729861111111</v>
      </c>
      <c r="F234" s="198">
        <v>36526.90625</v>
      </c>
      <c r="G234" s="91">
        <v>1.0416666666666666E-2</v>
      </c>
      <c r="H234" s="502" t="s">
        <v>40</v>
      </c>
      <c r="I234" s="503"/>
      <c r="J234" s="504"/>
      <c r="K234" s="7"/>
      <c r="L234" s="12"/>
      <c r="M234" s="8"/>
      <c r="N234" s="8"/>
      <c r="O234" s="7"/>
      <c r="P234" s="12"/>
      <c r="Q234" s="8"/>
      <c r="R234" s="8"/>
      <c r="S234" s="7"/>
      <c r="T234" s="12"/>
      <c r="U234" s="8"/>
      <c r="V234" s="8"/>
      <c r="W234" s="7"/>
      <c r="X234" s="12"/>
      <c r="Y234" s="8"/>
      <c r="Z234" s="8"/>
      <c r="AA234" s="7"/>
      <c r="AB234" s="12"/>
      <c r="AC234" s="8"/>
      <c r="AD234" s="8"/>
      <c r="AE234" s="7"/>
      <c r="AF234" s="12"/>
      <c r="AG234" s="8"/>
      <c r="AH234" s="8"/>
      <c r="AI234" s="7"/>
      <c r="AJ234" s="12"/>
      <c r="AK234" s="8"/>
      <c r="AL234" s="8"/>
      <c r="AM234" s="7"/>
      <c r="AN234" s="12"/>
      <c r="AO234" s="8"/>
      <c r="AP234" s="8"/>
      <c r="AQ234" s="7"/>
      <c r="AR234" s="12"/>
      <c r="AS234" s="11" t="s">
        <v>125</v>
      </c>
      <c r="AT234" s="59" t="s">
        <v>26</v>
      </c>
      <c r="AU234" s="56" t="s">
        <v>26</v>
      </c>
      <c r="AV234" s="55" t="s">
        <v>26</v>
      </c>
      <c r="AW234" s="55" t="s">
        <v>26</v>
      </c>
      <c r="AX234" s="55" t="s">
        <v>26</v>
      </c>
      <c r="AY234" s="56" t="s">
        <v>26</v>
      </c>
      <c r="AZ234" s="172" t="s">
        <v>24</v>
      </c>
      <c r="BA234" s="55" t="s">
        <v>26</v>
      </c>
      <c r="BB234" s="55" t="s">
        <v>26</v>
      </c>
      <c r="BC234" s="56" t="s">
        <v>26</v>
      </c>
      <c r="BD234" s="54" t="s">
        <v>26</v>
      </c>
      <c r="BE234" s="55" t="s">
        <v>26</v>
      </c>
      <c r="BF234" s="55" t="s">
        <v>26</v>
      </c>
      <c r="BG234" s="56" t="s">
        <v>26</v>
      </c>
      <c r="BH234" s="54" t="s">
        <v>26</v>
      </c>
      <c r="BI234" s="10" t="s">
        <v>28</v>
      </c>
      <c r="BJ234" s="10" t="s">
        <v>28</v>
      </c>
      <c r="BK234" s="22" t="s">
        <v>126</v>
      </c>
      <c r="BL234" s="12"/>
      <c r="BM234" s="8"/>
      <c r="BN234" s="8"/>
      <c r="BO234" s="7"/>
      <c r="BP234" s="12"/>
      <c r="BQ234" s="8"/>
      <c r="BR234" s="8"/>
      <c r="BS234" s="7"/>
      <c r="BT234" s="12"/>
      <c r="BU234" s="8"/>
      <c r="BV234" s="8"/>
      <c r="BW234" s="7"/>
      <c r="BX234" s="12"/>
      <c r="BY234" s="8"/>
      <c r="BZ234" s="8"/>
      <c r="CA234" s="7"/>
      <c r="CB234" s="12"/>
      <c r="CC234" s="8"/>
      <c r="CD234" s="8"/>
      <c r="CE234" s="7"/>
      <c r="CF234" s="112"/>
      <c r="CG234" s="113"/>
      <c r="CH234" s="113"/>
      <c r="CI234" s="114"/>
      <c r="CJ234" s="112"/>
      <c r="CK234" s="113"/>
      <c r="CL234" s="113"/>
      <c r="CM234" s="114"/>
    </row>
    <row r="235" spans="2:91" x14ac:dyDescent="0.35">
      <c r="B235" s="95" t="str">
        <f t="shared" si="30"/>
        <v>36526,7194444444 36526,90625</v>
      </c>
      <c r="C235" s="342">
        <f t="shared" si="31"/>
        <v>36526.719444444447</v>
      </c>
      <c r="D235" s="328">
        <f t="shared" si="32"/>
        <v>36526.90625</v>
      </c>
      <c r="E235" s="197">
        <v>36526.719444444447</v>
      </c>
      <c r="F235" s="198">
        <v>36526.90625</v>
      </c>
      <c r="G235" s="91">
        <v>1.0416666666666666E-2</v>
      </c>
      <c r="H235" s="502" t="s">
        <v>34</v>
      </c>
      <c r="I235" s="503"/>
      <c r="J235" s="504"/>
      <c r="K235" s="7"/>
      <c r="L235" s="12"/>
      <c r="M235" s="8"/>
      <c r="N235" s="8"/>
      <c r="O235" s="7"/>
      <c r="P235" s="12"/>
      <c r="Q235" s="8"/>
      <c r="R235" s="8"/>
      <c r="S235" s="7"/>
      <c r="T235" s="12"/>
      <c r="U235" s="8"/>
      <c r="V235" s="8"/>
      <c r="W235" s="7"/>
      <c r="X235" s="12"/>
      <c r="Y235" s="8"/>
      <c r="Z235" s="8"/>
      <c r="AA235" s="7"/>
      <c r="AB235" s="12"/>
      <c r="AC235" s="8"/>
      <c r="AD235" s="8"/>
      <c r="AE235" s="7"/>
      <c r="AF235" s="12"/>
      <c r="AG235" s="8"/>
      <c r="AH235" s="8"/>
      <c r="AI235" s="7"/>
      <c r="AJ235" s="12"/>
      <c r="AK235" s="8"/>
      <c r="AL235" s="8"/>
      <c r="AM235" s="7"/>
      <c r="AN235" s="12"/>
      <c r="AO235" s="8"/>
      <c r="AP235" s="8"/>
      <c r="AQ235" s="7"/>
      <c r="AR235" s="11" t="s">
        <v>125</v>
      </c>
      <c r="AS235" s="59" t="s">
        <v>26</v>
      </c>
      <c r="AT235" s="55" t="s">
        <v>26</v>
      </c>
      <c r="AU235" s="56" t="s">
        <v>26</v>
      </c>
      <c r="AV235" s="55" t="s">
        <v>26</v>
      </c>
      <c r="AW235" s="55" t="s">
        <v>26</v>
      </c>
      <c r="AX235" s="55" t="s">
        <v>26</v>
      </c>
      <c r="AY235" s="56" t="s">
        <v>26</v>
      </c>
      <c r="AZ235" s="172" t="s">
        <v>24</v>
      </c>
      <c r="BA235" s="55" t="s">
        <v>26</v>
      </c>
      <c r="BB235" s="55" t="s">
        <v>26</v>
      </c>
      <c r="BC235" s="56" t="s">
        <v>26</v>
      </c>
      <c r="BD235" s="54" t="s">
        <v>26</v>
      </c>
      <c r="BE235" s="55" t="s">
        <v>26</v>
      </c>
      <c r="BF235" s="55" t="s">
        <v>26</v>
      </c>
      <c r="BG235" s="56" t="s">
        <v>26</v>
      </c>
      <c r="BH235" s="54" t="s">
        <v>26</v>
      </c>
      <c r="BI235" s="10" t="s">
        <v>28</v>
      </c>
      <c r="BJ235" s="10" t="s">
        <v>28</v>
      </c>
      <c r="BK235" s="22" t="s">
        <v>126</v>
      </c>
      <c r="BL235" s="12"/>
      <c r="BM235" s="8"/>
      <c r="BN235" s="8"/>
      <c r="BO235" s="7"/>
      <c r="BP235" s="12"/>
      <c r="BQ235" s="8"/>
      <c r="BR235" s="8"/>
      <c r="BS235" s="7"/>
      <c r="BT235" s="12"/>
      <c r="BU235" s="8"/>
      <c r="BV235" s="8"/>
      <c r="BW235" s="7"/>
      <c r="BX235" s="12"/>
      <c r="BY235" s="8"/>
      <c r="BZ235" s="8"/>
      <c r="CA235" s="7"/>
      <c r="CB235" s="12"/>
      <c r="CC235" s="8"/>
      <c r="CD235" s="8"/>
      <c r="CE235" s="7"/>
      <c r="CF235" s="112"/>
      <c r="CG235" s="113"/>
      <c r="CH235" s="113"/>
      <c r="CI235" s="114"/>
      <c r="CJ235" s="112"/>
      <c r="CK235" s="113"/>
      <c r="CL235" s="113"/>
      <c r="CM235" s="114"/>
    </row>
    <row r="236" spans="2:91" x14ac:dyDescent="0.35">
      <c r="B236" s="95" t="str">
        <f t="shared" si="30"/>
        <v>36526,7090277778 36526,90625</v>
      </c>
      <c r="C236" s="342">
        <f t="shared" si="31"/>
        <v>36526.709027777775</v>
      </c>
      <c r="D236" s="328">
        <f t="shared" si="32"/>
        <v>36526.90625</v>
      </c>
      <c r="E236" s="197">
        <v>36526.709027777775</v>
      </c>
      <c r="F236" s="198">
        <v>36526.90625</v>
      </c>
      <c r="G236" s="91">
        <v>1.0416666666666666E-2</v>
      </c>
      <c r="H236" s="502" t="s">
        <v>41</v>
      </c>
      <c r="I236" s="503"/>
      <c r="J236" s="504"/>
      <c r="K236" s="7"/>
      <c r="L236" s="12"/>
      <c r="M236" s="8"/>
      <c r="N236" s="8"/>
      <c r="O236" s="7"/>
      <c r="P236" s="12"/>
      <c r="Q236" s="8"/>
      <c r="R236" s="8"/>
      <c r="S236" s="7"/>
      <c r="T236" s="12"/>
      <c r="U236" s="8"/>
      <c r="V236" s="8"/>
      <c r="W236" s="7"/>
      <c r="X236" s="12"/>
      <c r="Y236" s="8"/>
      <c r="Z236" s="8"/>
      <c r="AA236" s="7"/>
      <c r="AB236" s="12"/>
      <c r="AC236" s="8"/>
      <c r="AD236" s="8"/>
      <c r="AE236" s="7"/>
      <c r="AF236" s="12"/>
      <c r="AG236" s="8"/>
      <c r="AH236" s="8"/>
      <c r="AI236" s="7"/>
      <c r="AJ236" s="12"/>
      <c r="AK236" s="8"/>
      <c r="AL236" s="8"/>
      <c r="AM236" s="7"/>
      <c r="AN236" s="12"/>
      <c r="AO236" s="8"/>
      <c r="AP236" s="8"/>
      <c r="AQ236" s="11" t="s">
        <v>125</v>
      </c>
      <c r="AR236" s="60" t="s">
        <v>26</v>
      </c>
      <c r="AS236" s="55" t="s">
        <v>26</v>
      </c>
      <c r="AT236" s="55" t="s">
        <v>26</v>
      </c>
      <c r="AU236" s="56" t="s">
        <v>26</v>
      </c>
      <c r="AV236" s="55" t="s">
        <v>26</v>
      </c>
      <c r="AW236" s="55" t="s">
        <v>26</v>
      </c>
      <c r="AX236" s="55" t="s">
        <v>26</v>
      </c>
      <c r="AY236" s="56" t="s">
        <v>26</v>
      </c>
      <c r="AZ236" s="172" t="s">
        <v>24</v>
      </c>
      <c r="BA236" s="55" t="s">
        <v>26</v>
      </c>
      <c r="BB236" s="55" t="s">
        <v>26</v>
      </c>
      <c r="BC236" s="56" t="s">
        <v>26</v>
      </c>
      <c r="BD236" s="54" t="s">
        <v>26</v>
      </c>
      <c r="BE236" s="55" t="s">
        <v>26</v>
      </c>
      <c r="BF236" s="55" t="s">
        <v>26</v>
      </c>
      <c r="BG236" s="56" t="s">
        <v>26</v>
      </c>
      <c r="BH236" s="54" t="s">
        <v>26</v>
      </c>
      <c r="BI236" s="10" t="s">
        <v>28</v>
      </c>
      <c r="BJ236" s="10" t="s">
        <v>28</v>
      </c>
      <c r="BK236" s="22" t="s">
        <v>126</v>
      </c>
      <c r="BL236" s="12"/>
      <c r="BM236" s="8"/>
      <c r="BN236" s="8"/>
      <c r="BO236" s="7"/>
      <c r="BP236" s="12"/>
      <c r="BQ236" s="8"/>
      <c r="BR236" s="8"/>
      <c r="BS236" s="7"/>
      <c r="BT236" s="12"/>
      <c r="BU236" s="8"/>
      <c r="BV236" s="8"/>
      <c r="BW236" s="7"/>
      <c r="BX236" s="12"/>
      <c r="BY236" s="8"/>
      <c r="BZ236" s="8"/>
      <c r="CA236" s="7"/>
      <c r="CB236" s="12"/>
      <c r="CC236" s="8"/>
      <c r="CD236" s="8"/>
      <c r="CE236" s="7"/>
      <c r="CF236" s="112"/>
      <c r="CG236" s="113"/>
      <c r="CH236" s="113"/>
      <c r="CI236" s="114"/>
      <c r="CJ236" s="112"/>
      <c r="CK236" s="113"/>
      <c r="CL236" s="113"/>
      <c r="CM236" s="114"/>
    </row>
    <row r="237" spans="2:91" x14ac:dyDescent="0.35">
      <c r="B237" s="95" t="str">
        <f t="shared" si="30"/>
        <v>36526,6986111111 36526,90625</v>
      </c>
      <c r="C237" s="342">
        <f t="shared" si="31"/>
        <v>36526.698611111111</v>
      </c>
      <c r="D237" s="328">
        <f t="shared" si="32"/>
        <v>36526.90625</v>
      </c>
      <c r="E237" s="197">
        <v>36526.698611111111</v>
      </c>
      <c r="F237" s="198">
        <v>36526.90625</v>
      </c>
      <c r="G237" s="91">
        <v>1.0416666666666666E-2</v>
      </c>
      <c r="H237" s="502" t="s">
        <v>38</v>
      </c>
      <c r="I237" s="503"/>
      <c r="J237" s="504"/>
      <c r="K237" s="7"/>
      <c r="L237" s="12"/>
      <c r="M237" s="8"/>
      <c r="N237" s="8"/>
      <c r="O237" s="7"/>
      <c r="P237" s="12"/>
      <c r="Q237" s="8"/>
      <c r="R237" s="8"/>
      <c r="S237" s="7"/>
      <c r="T237" s="12"/>
      <c r="U237" s="8"/>
      <c r="V237" s="8"/>
      <c r="W237" s="7"/>
      <c r="X237" s="12"/>
      <c r="Y237" s="8"/>
      <c r="Z237" s="8"/>
      <c r="AA237" s="7"/>
      <c r="AB237" s="12"/>
      <c r="AC237" s="8"/>
      <c r="AD237" s="8"/>
      <c r="AE237" s="7"/>
      <c r="AF237" s="12"/>
      <c r="AG237" s="8"/>
      <c r="AH237" s="8"/>
      <c r="AI237" s="7"/>
      <c r="AJ237" s="12"/>
      <c r="AK237" s="8"/>
      <c r="AL237" s="8"/>
      <c r="AM237" s="7"/>
      <c r="AN237" s="12"/>
      <c r="AO237" s="8"/>
      <c r="AP237" s="11" t="s">
        <v>125</v>
      </c>
      <c r="AQ237" s="59" t="s">
        <v>26</v>
      </c>
      <c r="AR237" s="54" t="s">
        <v>26</v>
      </c>
      <c r="AS237" s="55" t="s">
        <v>26</v>
      </c>
      <c r="AT237" s="55" t="s">
        <v>26</v>
      </c>
      <c r="AU237" s="56" t="s">
        <v>26</v>
      </c>
      <c r="AV237" s="55" t="s">
        <v>26</v>
      </c>
      <c r="AW237" s="55" t="s">
        <v>26</v>
      </c>
      <c r="AX237" s="55" t="s">
        <v>26</v>
      </c>
      <c r="AY237" s="56" t="s">
        <v>26</v>
      </c>
      <c r="AZ237" s="172" t="s">
        <v>24</v>
      </c>
      <c r="BA237" s="55" t="s">
        <v>26</v>
      </c>
      <c r="BB237" s="55" t="s">
        <v>26</v>
      </c>
      <c r="BC237" s="56" t="s">
        <v>26</v>
      </c>
      <c r="BD237" s="54" t="s">
        <v>26</v>
      </c>
      <c r="BE237" s="55" t="s">
        <v>26</v>
      </c>
      <c r="BF237" s="55" t="s">
        <v>26</v>
      </c>
      <c r="BG237" s="56" t="s">
        <v>26</v>
      </c>
      <c r="BH237" s="54" t="s">
        <v>26</v>
      </c>
      <c r="BI237" s="10" t="s">
        <v>28</v>
      </c>
      <c r="BJ237" s="10" t="s">
        <v>28</v>
      </c>
      <c r="BK237" s="22" t="s">
        <v>126</v>
      </c>
      <c r="BL237" s="12"/>
      <c r="BM237" s="8"/>
      <c r="BN237" s="8"/>
      <c r="BO237" s="7"/>
      <c r="BP237" s="12"/>
      <c r="BQ237" s="8"/>
      <c r="BR237" s="8"/>
      <c r="BS237" s="7"/>
      <c r="BT237" s="12"/>
      <c r="BU237" s="8"/>
      <c r="BV237" s="8"/>
      <c r="BW237" s="7"/>
      <c r="BX237" s="12"/>
      <c r="BY237" s="8"/>
      <c r="BZ237" s="8"/>
      <c r="CA237" s="7"/>
      <c r="CB237" s="12"/>
      <c r="CC237" s="8"/>
      <c r="CD237" s="8"/>
      <c r="CE237" s="7"/>
      <c r="CF237" s="112"/>
      <c r="CG237" s="113"/>
      <c r="CH237" s="113"/>
      <c r="CI237" s="114"/>
      <c r="CJ237" s="112"/>
      <c r="CK237" s="113"/>
      <c r="CL237" s="113"/>
      <c r="CM237" s="114"/>
    </row>
    <row r="238" spans="2:91" x14ac:dyDescent="0.35">
      <c r="B238" s="95" t="str">
        <f t="shared" si="30"/>
        <v>36526,6881944444 36526,90625</v>
      </c>
      <c r="C238" s="342">
        <f t="shared" si="31"/>
        <v>36526.688194444447</v>
      </c>
      <c r="D238" s="328">
        <f t="shared" si="32"/>
        <v>36526.90625</v>
      </c>
      <c r="E238" s="197">
        <v>36526.688194444447</v>
      </c>
      <c r="F238" s="198">
        <v>36526.90625</v>
      </c>
      <c r="G238" s="91">
        <v>1.0416666666666666E-2</v>
      </c>
      <c r="H238" s="502" t="s">
        <v>42</v>
      </c>
      <c r="I238" s="503"/>
      <c r="J238" s="504"/>
      <c r="K238" s="7"/>
      <c r="L238" s="12"/>
      <c r="M238" s="8"/>
      <c r="N238" s="8"/>
      <c r="O238" s="7"/>
      <c r="P238" s="12"/>
      <c r="Q238" s="8"/>
      <c r="R238" s="8"/>
      <c r="S238" s="7"/>
      <c r="T238" s="12"/>
      <c r="U238" s="8"/>
      <c r="V238" s="8"/>
      <c r="W238" s="7"/>
      <c r="X238" s="12"/>
      <c r="Y238" s="8"/>
      <c r="Z238" s="8"/>
      <c r="AA238" s="7"/>
      <c r="AB238" s="12"/>
      <c r="AC238" s="8"/>
      <c r="AD238" s="8"/>
      <c r="AE238" s="7"/>
      <c r="AF238" s="12"/>
      <c r="AG238" s="8"/>
      <c r="AH238" s="8"/>
      <c r="AI238" s="7"/>
      <c r="AJ238" s="12"/>
      <c r="AK238" s="8"/>
      <c r="AL238" s="8"/>
      <c r="AM238" s="7"/>
      <c r="AN238" s="12"/>
      <c r="AO238" s="11" t="s">
        <v>125</v>
      </c>
      <c r="AP238" s="59" t="s">
        <v>26</v>
      </c>
      <c r="AQ238" s="56" t="s">
        <v>26</v>
      </c>
      <c r="AR238" s="54" t="s">
        <v>26</v>
      </c>
      <c r="AS238" s="55" t="s">
        <v>26</v>
      </c>
      <c r="AT238" s="55" t="s">
        <v>26</v>
      </c>
      <c r="AU238" s="56" t="s">
        <v>26</v>
      </c>
      <c r="AV238" s="55" t="s">
        <v>26</v>
      </c>
      <c r="AW238" s="55" t="s">
        <v>26</v>
      </c>
      <c r="AX238" s="55" t="s">
        <v>26</v>
      </c>
      <c r="AY238" s="56" t="s">
        <v>26</v>
      </c>
      <c r="AZ238" s="172" t="s">
        <v>24</v>
      </c>
      <c r="BA238" s="55" t="s">
        <v>26</v>
      </c>
      <c r="BB238" s="55" t="s">
        <v>26</v>
      </c>
      <c r="BC238" s="56" t="s">
        <v>26</v>
      </c>
      <c r="BD238" s="54" t="s">
        <v>26</v>
      </c>
      <c r="BE238" s="55" t="s">
        <v>26</v>
      </c>
      <c r="BF238" s="55" t="s">
        <v>26</v>
      </c>
      <c r="BG238" s="56" t="s">
        <v>26</v>
      </c>
      <c r="BH238" s="54" t="s">
        <v>26</v>
      </c>
      <c r="BI238" s="10" t="s">
        <v>28</v>
      </c>
      <c r="BJ238" s="10" t="s">
        <v>28</v>
      </c>
      <c r="BK238" s="22" t="s">
        <v>126</v>
      </c>
      <c r="BL238" s="12"/>
      <c r="BM238" s="8"/>
      <c r="BN238" s="8"/>
      <c r="BO238" s="7"/>
      <c r="BP238" s="12"/>
      <c r="BQ238" s="8"/>
      <c r="BR238" s="8"/>
      <c r="BS238" s="7"/>
      <c r="BT238" s="12"/>
      <c r="BU238" s="8"/>
      <c r="BV238" s="8"/>
      <c r="BW238" s="7"/>
      <c r="BX238" s="12"/>
      <c r="BY238" s="8"/>
      <c r="BZ238" s="8"/>
      <c r="CA238" s="7"/>
      <c r="CB238" s="12"/>
      <c r="CC238" s="8"/>
      <c r="CD238" s="8"/>
      <c r="CE238" s="7"/>
      <c r="CF238" s="112"/>
      <c r="CG238" s="113"/>
      <c r="CH238" s="113"/>
      <c r="CI238" s="114"/>
      <c r="CJ238" s="112"/>
      <c r="CK238" s="113"/>
      <c r="CL238" s="113"/>
      <c r="CM238" s="114"/>
    </row>
    <row r="239" spans="2:91" x14ac:dyDescent="0.35">
      <c r="B239" s="95" t="str">
        <f t="shared" si="30"/>
        <v>36526,6777777778 36526,90625</v>
      </c>
      <c r="C239" s="342">
        <f t="shared" si="31"/>
        <v>36526.677777777775</v>
      </c>
      <c r="D239" s="328">
        <f t="shared" si="32"/>
        <v>36526.90625</v>
      </c>
      <c r="E239" s="197">
        <v>36526.677777777775</v>
      </c>
      <c r="F239" s="198">
        <v>36526.90625</v>
      </c>
      <c r="G239" s="91">
        <v>1.0416666666666666E-2</v>
      </c>
      <c r="H239" s="502" t="s">
        <v>43</v>
      </c>
      <c r="I239" s="503"/>
      <c r="J239" s="504"/>
      <c r="K239" s="7"/>
      <c r="L239" s="12"/>
      <c r="M239" s="8"/>
      <c r="N239" s="8"/>
      <c r="O239" s="7"/>
      <c r="P239" s="12"/>
      <c r="Q239" s="8"/>
      <c r="R239" s="8"/>
      <c r="S239" s="7"/>
      <c r="T239" s="12"/>
      <c r="U239" s="8"/>
      <c r="V239" s="8"/>
      <c r="W239" s="7"/>
      <c r="X239" s="12"/>
      <c r="Y239" s="8"/>
      <c r="Z239" s="8"/>
      <c r="AA239" s="7"/>
      <c r="AB239" s="12"/>
      <c r="AC239" s="8"/>
      <c r="AD239" s="8"/>
      <c r="AE239" s="7"/>
      <c r="AF239" s="12"/>
      <c r="AG239" s="8"/>
      <c r="AH239" s="8"/>
      <c r="AI239" s="7"/>
      <c r="AJ239" s="12"/>
      <c r="AK239" s="8"/>
      <c r="AL239" s="8"/>
      <c r="AM239" s="7"/>
      <c r="AN239" s="11" t="s">
        <v>125</v>
      </c>
      <c r="AO239" s="59" t="s">
        <v>26</v>
      </c>
      <c r="AP239" s="55" t="s">
        <v>26</v>
      </c>
      <c r="AQ239" s="56" t="s">
        <v>26</v>
      </c>
      <c r="AR239" s="54" t="s">
        <v>26</v>
      </c>
      <c r="AS239" s="55" t="s">
        <v>26</v>
      </c>
      <c r="AT239" s="55" t="s">
        <v>26</v>
      </c>
      <c r="AU239" s="56" t="s">
        <v>26</v>
      </c>
      <c r="AV239" s="55" t="s">
        <v>26</v>
      </c>
      <c r="AW239" s="55" t="s">
        <v>26</v>
      </c>
      <c r="AX239" s="55" t="s">
        <v>26</v>
      </c>
      <c r="AY239" s="56" t="s">
        <v>26</v>
      </c>
      <c r="AZ239" s="172" t="s">
        <v>24</v>
      </c>
      <c r="BA239" s="55" t="s">
        <v>26</v>
      </c>
      <c r="BB239" s="55" t="s">
        <v>26</v>
      </c>
      <c r="BC239" s="56" t="s">
        <v>26</v>
      </c>
      <c r="BD239" s="54" t="s">
        <v>26</v>
      </c>
      <c r="BE239" s="55" t="s">
        <v>26</v>
      </c>
      <c r="BF239" s="55" t="s">
        <v>26</v>
      </c>
      <c r="BG239" s="56" t="s">
        <v>26</v>
      </c>
      <c r="BH239" s="54" t="s">
        <v>26</v>
      </c>
      <c r="BI239" s="10" t="s">
        <v>28</v>
      </c>
      <c r="BJ239" s="10" t="s">
        <v>28</v>
      </c>
      <c r="BK239" s="22" t="s">
        <v>126</v>
      </c>
      <c r="BL239" s="12"/>
      <c r="BM239" s="8"/>
      <c r="BN239" s="8"/>
      <c r="BO239" s="7"/>
      <c r="BP239" s="12"/>
      <c r="BQ239" s="8"/>
      <c r="BR239" s="8"/>
      <c r="BS239" s="7"/>
      <c r="BT239" s="12"/>
      <c r="BU239" s="8"/>
      <c r="BV239" s="8"/>
      <c r="BW239" s="7"/>
      <c r="BX239" s="12"/>
      <c r="BY239" s="8"/>
      <c r="BZ239" s="8"/>
      <c r="CA239" s="7"/>
      <c r="CB239" s="12"/>
      <c r="CC239" s="8"/>
      <c r="CD239" s="8"/>
      <c r="CE239" s="7"/>
      <c r="CF239" s="112"/>
      <c r="CG239" s="113"/>
      <c r="CH239" s="113"/>
      <c r="CI239" s="114"/>
      <c r="CJ239" s="112"/>
      <c r="CK239" s="113"/>
      <c r="CL239" s="113"/>
      <c r="CM239" s="114"/>
    </row>
    <row r="240" spans="2:91" x14ac:dyDescent="0.35">
      <c r="B240" s="95" t="str">
        <f t="shared" si="30"/>
        <v>36526,6673611111 36526,90625</v>
      </c>
      <c r="C240" s="342">
        <f t="shared" si="31"/>
        <v>36526.667361111111</v>
      </c>
      <c r="D240" s="328">
        <f t="shared" si="32"/>
        <v>36526.90625</v>
      </c>
      <c r="E240" s="197">
        <v>36526.667361111111</v>
      </c>
      <c r="F240" s="198">
        <v>36526.90625</v>
      </c>
      <c r="G240" s="91">
        <v>1.0416666666666666E-2</v>
      </c>
      <c r="H240" s="502" t="s">
        <v>44</v>
      </c>
      <c r="I240" s="503"/>
      <c r="J240" s="504"/>
      <c r="K240" s="7"/>
      <c r="L240" s="12"/>
      <c r="M240" s="8"/>
      <c r="N240" s="8"/>
      <c r="O240" s="7"/>
      <c r="P240" s="12"/>
      <c r="Q240" s="8"/>
      <c r="R240" s="8"/>
      <c r="S240" s="7"/>
      <c r="T240" s="12"/>
      <c r="U240" s="8"/>
      <c r="V240" s="8"/>
      <c r="W240" s="7"/>
      <c r="X240" s="12"/>
      <c r="Y240" s="8"/>
      <c r="Z240" s="8"/>
      <c r="AA240" s="7"/>
      <c r="AB240" s="12"/>
      <c r="AC240" s="8"/>
      <c r="AD240" s="8"/>
      <c r="AE240" s="7"/>
      <c r="AF240" s="12"/>
      <c r="AG240" s="8"/>
      <c r="AH240" s="8"/>
      <c r="AI240" s="7"/>
      <c r="AJ240" s="12"/>
      <c r="AK240" s="8"/>
      <c r="AL240" s="8"/>
      <c r="AM240" s="37" t="s">
        <v>125</v>
      </c>
      <c r="AN240" s="60" t="s">
        <v>26</v>
      </c>
      <c r="AO240" s="55" t="s">
        <v>26</v>
      </c>
      <c r="AP240" s="55" t="s">
        <v>26</v>
      </c>
      <c r="AQ240" s="56" t="s">
        <v>26</v>
      </c>
      <c r="AR240" s="54" t="s">
        <v>26</v>
      </c>
      <c r="AS240" s="55" t="s">
        <v>26</v>
      </c>
      <c r="AT240" s="55" t="s">
        <v>26</v>
      </c>
      <c r="AU240" s="56" t="s">
        <v>26</v>
      </c>
      <c r="AV240" s="55" t="s">
        <v>26</v>
      </c>
      <c r="AW240" s="55" t="s">
        <v>26</v>
      </c>
      <c r="AX240" s="55" t="s">
        <v>26</v>
      </c>
      <c r="AY240" s="56" t="s">
        <v>26</v>
      </c>
      <c r="AZ240" s="172" t="s">
        <v>24</v>
      </c>
      <c r="BA240" s="55" t="s">
        <v>26</v>
      </c>
      <c r="BB240" s="55" t="s">
        <v>26</v>
      </c>
      <c r="BC240" s="56" t="s">
        <v>26</v>
      </c>
      <c r="BD240" s="54" t="s">
        <v>26</v>
      </c>
      <c r="BE240" s="55" t="s">
        <v>26</v>
      </c>
      <c r="BF240" s="55" t="s">
        <v>26</v>
      </c>
      <c r="BG240" s="56" t="s">
        <v>26</v>
      </c>
      <c r="BH240" s="54" t="s">
        <v>26</v>
      </c>
      <c r="BI240" s="10" t="s">
        <v>28</v>
      </c>
      <c r="BJ240" s="10" t="s">
        <v>28</v>
      </c>
      <c r="BK240" s="22" t="s">
        <v>126</v>
      </c>
      <c r="BL240" s="12"/>
      <c r="BM240" s="8"/>
      <c r="BN240" s="8"/>
      <c r="BO240" s="7"/>
      <c r="BP240" s="12"/>
      <c r="BQ240" s="8"/>
      <c r="BR240" s="8"/>
      <c r="BS240" s="7"/>
      <c r="BT240" s="12"/>
      <c r="BU240" s="8"/>
      <c r="BV240" s="8"/>
      <c r="BW240" s="7"/>
      <c r="BX240" s="12"/>
      <c r="BY240" s="8"/>
      <c r="BZ240" s="8"/>
      <c r="CA240" s="7"/>
      <c r="CB240" s="12"/>
      <c r="CC240" s="8"/>
      <c r="CD240" s="8"/>
      <c r="CE240" s="7"/>
      <c r="CF240" s="112"/>
      <c r="CG240" s="113"/>
      <c r="CH240" s="113"/>
      <c r="CI240" s="114"/>
      <c r="CJ240" s="112"/>
      <c r="CK240" s="113"/>
      <c r="CL240" s="113"/>
      <c r="CM240" s="114"/>
    </row>
    <row r="241" spans="2:91" x14ac:dyDescent="0.35">
      <c r="B241" s="95" t="str">
        <f t="shared" si="30"/>
        <v>36526,6569444444 36526,90625</v>
      </c>
      <c r="C241" s="342">
        <f t="shared" si="31"/>
        <v>36526.656944444447</v>
      </c>
      <c r="D241" s="328">
        <f t="shared" si="32"/>
        <v>36526.90625</v>
      </c>
      <c r="E241" s="197">
        <v>36526.656944444447</v>
      </c>
      <c r="F241" s="198">
        <v>36526.90625</v>
      </c>
      <c r="G241" s="91">
        <v>1.0416666666666666E-2</v>
      </c>
      <c r="H241" s="502" t="s">
        <v>45</v>
      </c>
      <c r="I241" s="503"/>
      <c r="J241" s="504"/>
      <c r="K241" s="7"/>
      <c r="L241" s="12"/>
      <c r="M241" s="8"/>
      <c r="N241" s="8"/>
      <c r="O241" s="7"/>
      <c r="P241" s="12"/>
      <c r="Q241" s="8"/>
      <c r="R241" s="8"/>
      <c r="S241" s="7"/>
      <c r="T241" s="12"/>
      <c r="U241" s="8"/>
      <c r="V241" s="8"/>
      <c r="W241" s="7"/>
      <c r="X241" s="12"/>
      <c r="Y241" s="8"/>
      <c r="Z241" s="8"/>
      <c r="AA241" s="7"/>
      <c r="AB241" s="12"/>
      <c r="AC241" s="8"/>
      <c r="AD241" s="8"/>
      <c r="AE241" s="7"/>
      <c r="AF241" s="12"/>
      <c r="AG241" s="8"/>
      <c r="AH241" s="8"/>
      <c r="AI241" s="7"/>
      <c r="AJ241" s="12"/>
      <c r="AK241" s="8"/>
      <c r="AL241" s="11" t="s">
        <v>125</v>
      </c>
      <c r="AM241" s="59" t="s">
        <v>26</v>
      </c>
      <c r="AN241" s="54" t="s">
        <v>26</v>
      </c>
      <c r="AO241" s="55" t="s">
        <v>26</v>
      </c>
      <c r="AP241" s="55" t="s">
        <v>26</v>
      </c>
      <c r="AQ241" s="56" t="s">
        <v>26</v>
      </c>
      <c r="AR241" s="54" t="s">
        <v>26</v>
      </c>
      <c r="AS241" s="55" t="s">
        <v>26</v>
      </c>
      <c r="AT241" s="55" t="s">
        <v>26</v>
      </c>
      <c r="AU241" s="56" t="s">
        <v>26</v>
      </c>
      <c r="AV241" s="55" t="s">
        <v>26</v>
      </c>
      <c r="AW241" s="55" t="s">
        <v>26</v>
      </c>
      <c r="AX241" s="55" t="s">
        <v>26</v>
      </c>
      <c r="AY241" s="56" t="s">
        <v>26</v>
      </c>
      <c r="AZ241" s="172" t="s">
        <v>24</v>
      </c>
      <c r="BA241" s="55" t="s">
        <v>26</v>
      </c>
      <c r="BB241" s="55" t="s">
        <v>26</v>
      </c>
      <c r="BC241" s="56" t="s">
        <v>26</v>
      </c>
      <c r="BD241" s="54" t="s">
        <v>26</v>
      </c>
      <c r="BE241" s="55" t="s">
        <v>26</v>
      </c>
      <c r="BF241" s="55" t="s">
        <v>26</v>
      </c>
      <c r="BG241" s="56" t="s">
        <v>26</v>
      </c>
      <c r="BH241" s="54" t="s">
        <v>26</v>
      </c>
      <c r="BI241" s="10" t="s">
        <v>28</v>
      </c>
      <c r="BJ241" s="10" t="s">
        <v>28</v>
      </c>
      <c r="BK241" s="22" t="s">
        <v>126</v>
      </c>
      <c r="BL241" s="12"/>
      <c r="BM241" s="8"/>
      <c r="BN241" s="8"/>
      <c r="BO241" s="7"/>
      <c r="BP241" s="12"/>
      <c r="BQ241" s="8"/>
      <c r="BR241" s="8"/>
      <c r="BS241" s="7"/>
      <c r="BT241" s="12"/>
      <c r="BU241" s="8"/>
      <c r="BV241" s="8"/>
      <c r="BW241" s="7"/>
      <c r="BX241" s="12"/>
      <c r="BY241" s="8"/>
      <c r="BZ241" s="8"/>
      <c r="CA241" s="7"/>
      <c r="CB241" s="12"/>
      <c r="CC241" s="8"/>
      <c r="CD241" s="8"/>
      <c r="CE241" s="7"/>
      <c r="CF241" s="112"/>
      <c r="CG241" s="113"/>
      <c r="CH241" s="113"/>
      <c r="CI241" s="114"/>
      <c r="CJ241" s="112"/>
      <c r="CK241" s="113"/>
      <c r="CL241" s="113"/>
      <c r="CM241" s="114"/>
    </row>
    <row r="242" spans="2:91" x14ac:dyDescent="0.35">
      <c r="B242" s="95" t="str">
        <f t="shared" si="30"/>
        <v>36526,6465277778 36526,90625</v>
      </c>
      <c r="C242" s="342">
        <f t="shared" si="31"/>
        <v>36526.646527777775</v>
      </c>
      <c r="D242" s="328">
        <f t="shared" si="32"/>
        <v>36526.90625</v>
      </c>
      <c r="E242" s="197">
        <v>36526.646527777775</v>
      </c>
      <c r="F242" s="198">
        <v>36526.90625</v>
      </c>
      <c r="G242" s="91">
        <v>1.0416666666666666E-2</v>
      </c>
      <c r="H242" s="502" t="s">
        <v>46</v>
      </c>
      <c r="I242" s="503"/>
      <c r="J242" s="504"/>
      <c r="K242" s="7"/>
      <c r="L242" s="12"/>
      <c r="M242" s="8"/>
      <c r="N242" s="8"/>
      <c r="O242" s="7"/>
      <c r="P242" s="12"/>
      <c r="Q242" s="8"/>
      <c r="R242" s="8"/>
      <c r="S242" s="7"/>
      <c r="T242" s="12"/>
      <c r="U242" s="8"/>
      <c r="V242" s="8"/>
      <c r="W242" s="7"/>
      <c r="X242" s="12"/>
      <c r="Y242" s="8"/>
      <c r="Z242" s="8"/>
      <c r="AA242" s="7"/>
      <c r="AB242" s="12"/>
      <c r="AC242" s="8"/>
      <c r="AD242" s="8"/>
      <c r="AE242" s="7"/>
      <c r="AF242" s="12"/>
      <c r="AG242" s="8"/>
      <c r="AH242" s="8"/>
      <c r="AI242" s="7"/>
      <c r="AJ242" s="12"/>
      <c r="AK242" s="11" t="s">
        <v>125</v>
      </c>
      <c r="AL242" s="59" t="s">
        <v>26</v>
      </c>
      <c r="AM242" s="56" t="s">
        <v>26</v>
      </c>
      <c r="AN242" s="54" t="s">
        <v>26</v>
      </c>
      <c r="AO242" s="55" t="s">
        <v>26</v>
      </c>
      <c r="AP242" s="55" t="s">
        <v>26</v>
      </c>
      <c r="AQ242" s="56" t="s">
        <v>26</v>
      </c>
      <c r="AR242" s="54" t="s">
        <v>26</v>
      </c>
      <c r="AS242" s="55" t="s">
        <v>26</v>
      </c>
      <c r="AT242" s="55" t="s">
        <v>26</v>
      </c>
      <c r="AU242" s="56" t="s">
        <v>26</v>
      </c>
      <c r="AV242" s="55" t="s">
        <v>26</v>
      </c>
      <c r="AW242" s="55" t="s">
        <v>26</v>
      </c>
      <c r="AX242" s="55" t="s">
        <v>26</v>
      </c>
      <c r="AY242" s="56" t="s">
        <v>26</v>
      </c>
      <c r="AZ242" s="172" t="s">
        <v>24</v>
      </c>
      <c r="BA242" s="55" t="s">
        <v>26</v>
      </c>
      <c r="BB242" s="55" t="s">
        <v>26</v>
      </c>
      <c r="BC242" s="56" t="s">
        <v>26</v>
      </c>
      <c r="BD242" s="54" t="s">
        <v>26</v>
      </c>
      <c r="BE242" s="55" t="s">
        <v>26</v>
      </c>
      <c r="BF242" s="55" t="s">
        <v>26</v>
      </c>
      <c r="BG242" s="56" t="s">
        <v>26</v>
      </c>
      <c r="BH242" s="54" t="s">
        <v>26</v>
      </c>
      <c r="BI242" s="10" t="s">
        <v>28</v>
      </c>
      <c r="BJ242" s="10" t="s">
        <v>28</v>
      </c>
      <c r="BK242" s="22" t="s">
        <v>126</v>
      </c>
      <c r="BL242" s="12"/>
      <c r="BM242" s="8"/>
      <c r="BN242" s="8"/>
      <c r="BO242" s="7"/>
      <c r="BP242" s="12"/>
      <c r="BQ242" s="8"/>
      <c r="BR242" s="8"/>
      <c r="BS242" s="7"/>
      <c r="BT242" s="12"/>
      <c r="BU242" s="8"/>
      <c r="BV242" s="8"/>
      <c r="BW242" s="7"/>
      <c r="BX242" s="12"/>
      <c r="BY242" s="8"/>
      <c r="BZ242" s="8"/>
      <c r="CA242" s="7"/>
      <c r="CB242" s="12"/>
      <c r="CC242" s="8"/>
      <c r="CD242" s="8"/>
      <c r="CE242" s="7"/>
      <c r="CF242" s="112"/>
      <c r="CG242" s="113"/>
      <c r="CH242" s="113"/>
      <c r="CI242" s="114"/>
      <c r="CJ242" s="112"/>
      <c r="CK242" s="113"/>
      <c r="CL242" s="113"/>
      <c r="CM242" s="114"/>
    </row>
    <row r="243" spans="2:91" x14ac:dyDescent="0.35">
      <c r="B243" s="95" t="str">
        <f t="shared" si="30"/>
        <v>36526,6361111111 36526,90625</v>
      </c>
      <c r="C243" s="342">
        <f t="shared" si="31"/>
        <v>36526.636111111111</v>
      </c>
      <c r="D243" s="328">
        <f t="shared" si="32"/>
        <v>36526.90625</v>
      </c>
      <c r="E243" s="197">
        <v>36526.636111111111</v>
      </c>
      <c r="F243" s="198">
        <v>36526.90625</v>
      </c>
      <c r="G243" s="91">
        <v>3.125E-2</v>
      </c>
      <c r="H243" s="502" t="s">
        <v>37</v>
      </c>
      <c r="I243" s="503"/>
      <c r="J243" s="504"/>
      <c r="K243" s="7"/>
      <c r="L243" s="12"/>
      <c r="M243" s="8"/>
      <c r="N243" s="8"/>
      <c r="O243" s="7"/>
      <c r="P243" s="12"/>
      <c r="Q243" s="8"/>
      <c r="R243" s="8"/>
      <c r="S243" s="7"/>
      <c r="T243" s="12"/>
      <c r="U243" s="8"/>
      <c r="V243" s="8"/>
      <c r="W243" s="7"/>
      <c r="X243" s="12"/>
      <c r="Y243" s="8"/>
      <c r="Z243" s="8"/>
      <c r="AA243" s="7"/>
      <c r="AB243" s="12"/>
      <c r="AC243" s="8"/>
      <c r="AD243" s="8"/>
      <c r="AE243" s="7"/>
      <c r="AF243" s="12"/>
      <c r="AG243" s="8"/>
      <c r="AH243" s="8"/>
      <c r="AI243" s="7"/>
      <c r="AJ243" s="11" t="s">
        <v>125</v>
      </c>
      <c r="AK243" s="59" t="s">
        <v>26</v>
      </c>
      <c r="AL243" s="55" t="s">
        <v>26</v>
      </c>
      <c r="AM243" s="56" t="s">
        <v>26</v>
      </c>
      <c r="AN243" s="54" t="s">
        <v>26</v>
      </c>
      <c r="AO243" s="55" t="s">
        <v>26</v>
      </c>
      <c r="AP243" s="55" t="s">
        <v>26</v>
      </c>
      <c r="AQ243" s="56" t="s">
        <v>26</v>
      </c>
      <c r="AR243" s="54" t="s">
        <v>26</v>
      </c>
      <c r="AS243" s="55" t="s">
        <v>26</v>
      </c>
      <c r="AT243" s="55" t="s">
        <v>26</v>
      </c>
      <c r="AU243" s="56" t="s">
        <v>26</v>
      </c>
      <c r="AV243" s="5" t="s">
        <v>25</v>
      </c>
      <c r="AW243" s="6" t="s">
        <v>25</v>
      </c>
      <c r="AX243" s="6" t="s">
        <v>25</v>
      </c>
      <c r="AY243" s="56" t="s">
        <v>26</v>
      </c>
      <c r="AZ243" s="54" t="s">
        <v>26</v>
      </c>
      <c r="BA243" s="55" t="s">
        <v>26</v>
      </c>
      <c r="BB243" s="55" t="s">
        <v>26</v>
      </c>
      <c r="BC243" s="56" t="s">
        <v>26</v>
      </c>
      <c r="BD243" s="54" t="s">
        <v>26</v>
      </c>
      <c r="BE243" s="55" t="s">
        <v>26</v>
      </c>
      <c r="BF243" s="55" t="s">
        <v>26</v>
      </c>
      <c r="BG243" s="56" t="s">
        <v>26</v>
      </c>
      <c r="BH243" s="54" t="s">
        <v>26</v>
      </c>
      <c r="BI243" s="10" t="s">
        <v>28</v>
      </c>
      <c r="BJ243" s="10" t="s">
        <v>28</v>
      </c>
      <c r="BK243" s="22" t="s">
        <v>126</v>
      </c>
      <c r="BL243" s="12"/>
      <c r="BM243" s="8"/>
      <c r="BN243" s="8"/>
      <c r="BO243" s="7"/>
      <c r="BP243" s="12"/>
      <c r="BQ243" s="8"/>
      <c r="BR243" s="8"/>
      <c r="BS243" s="7"/>
      <c r="BT243" s="12"/>
      <c r="BU243" s="8"/>
      <c r="BV243" s="8"/>
      <c r="BW243" s="7"/>
      <c r="BX243" s="12"/>
      <c r="BY243" s="8"/>
      <c r="BZ243" s="8"/>
      <c r="CA243" s="7"/>
      <c r="CB243" s="12"/>
      <c r="CC243" s="8"/>
      <c r="CD243" s="8"/>
      <c r="CE243" s="7"/>
      <c r="CF243" s="112"/>
      <c r="CG243" s="113"/>
      <c r="CH243" s="113"/>
      <c r="CI243" s="114"/>
      <c r="CJ243" s="112"/>
      <c r="CK243" s="113"/>
      <c r="CL243" s="113"/>
      <c r="CM243" s="114"/>
    </row>
    <row r="244" spans="2:91" x14ac:dyDescent="0.35">
      <c r="B244" s="95" t="str">
        <f t="shared" si="30"/>
        <v>36526,6256944444 36526,90625</v>
      </c>
      <c r="C244" s="342">
        <f t="shared" si="31"/>
        <v>36526.625694444447</v>
      </c>
      <c r="D244" s="328">
        <f t="shared" si="32"/>
        <v>36526.90625</v>
      </c>
      <c r="E244" s="197">
        <v>36526.625694444447</v>
      </c>
      <c r="F244" s="198">
        <v>36526.90625</v>
      </c>
      <c r="G244" s="91">
        <v>3.125E-2</v>
      </c>
      <c r="H244" s="502" t="s">
        <v>33</v>
      </c>
      <c r="I244" s="503"/>
      <c r="J244" s="504"/>
      <c r="K244" s="7"/>
      <c r="L244" s="12"/>
      <c r="M244" s="8"/>
      <c r="N244" s="8"/>
      <c r="O244" s="7"/>
      <c r="P244" s="12"/>
      <c r="Q244" s="8"/>
      <c r="R244" s="8"/>
      <c r="S244" s="7"/>
      <c r="T244" s="12"/>
      <c r="U244" s="8"/>
      <c r="V244" s="8"/>
      <c r="W244" s="7"/>
      <c r="X244" s="12"/>
      <c r="Y244" s="8"/>
      <c r="Z244" s="8"/>
      <c r="AA244" s="7"/>
      <c r="AB244" s="12"/>
      <c r="AC244" s="8"/>
      <c r="AD244" s="8"/>
      <c r="AE244" s="7"/>
      <c r="AF244" s="12"/>
      <c r="AG244" s="8"/>
      <c r="AH244" s="8"/>
      <c r="AI244" s="22" t="s">
        <v>125</v>
      </c>
      <c r="AJ244" s="104" t="s">
        <v>26</v>
      </c>
      <c r="AK244" s="55" t="s">
        <v>26</v>
      </c>
      <c r="AL244" s="55" t="s">
        <v>26</v>
      </c>
      <c r="AM244" s="56" t="s">
        <v>26</v>
      </c>
      <c r="AN244" s="54" t="s">
        <v>26</v>
      </c>
      <c r="AO244" s="55" t="s">
        <v>26</v>
      </c>
      <c r="AP244" s="55" t="s">
        <v>26</v>
      </c>
      <c r="AQ244" s="56" t="s">
        <v>26</v>
      </c>
      <c r="AR244" s="54" t="s">
        <v>26</v>
      </c>
      <c r="AS244" s="55" t="s">
        <v>26</v>
      </c>
      <c r="AT244" s="55" t="s">
        <v>26</v>
      </c>
      <c r="AU244" s="56" t="s">
        <v>26</v>
      </c>
      <c r="AV244" s="5" t="s">
        <v>25</v>
      </c>
      <c r="AW244" s="6" t="s">
        <v>25</v>
      </c>
      <c r="AX244" s="6" t="s">
        <v>25</v>
      </c>
      <c r="AY244" s="56" t="s">
        <v>26</v>
      </c>
      <c r="AZ244" s="54" t="s">
        <v>26</v>
      </c>
      <c r="BA244" s="55" t="s">
        <v>26</v>
      </c>
      <c r="BB244" s="55" t="s">
        <v>26</v>
      </c>
      <c r="BC244" s="56" t="s">
        <v>26</v>
      </c>
      <c r="BD244" s="54" t="s">
        <v>26</v>
      </c>
      <c r="BE244" s="55" t="s">
        <v>26</v>
      </c>
      <c r="BF244" s="55" t="s">
        <v>26</v>
      </c>
      <c r="BG244" s="56" t="s">
        <v>26</v>
      </c>
      <c r="BH244" s="54" t="s">
        <v>26</v>
      </c>
      <c r="BI244" s="10" t="s">
        <v>28</v>
      </c>
      <c r="BJ244" s="10" t="s">
        <v>28</v>
      </c>
      <c r="BK244" s="22" t="s">
        <v>126</v>
      </c>
      <c r="BL244" s="12"/>
      <c r="BM244" s="8"/>
      <c r="BN244" s="8"/>
      <c r="BO244" s="7"/>
      <c r="BP244" s="12"/>
      <c r="BQ244" s="8"/>
      <c r="BR244" s="8"/>
      <c r="BS244" s="7"/>
      <c r="BT244" s="12"/>
      <c r="BU244" s="8"/>
      <c r="BV244" s="8"/>
      <c r="BW244" s="7"/>
      <c r="BX244" s="12"/>
      <c r="BY244" s="8"/>
      <c r="BZ244" s="8"/>
      <c r="CA244" s="7"/>
      <c r="CB244" s="12"/>
      <c r="CC244" s="8"/>
      <c r="CD244" s="8"/>
      <c r="CE244" s="7"/>
      <c r="CF244" s="112"/>
      <c r="CG244" s="113"/>
      <c r="CH244" s="113"/>
      <c r="CI244" s="114"/>
      <c r="CJ244" s="112"/>
      <c r="CK244" s="113"/>
      <c r="CL244" s="113"/>
      <c r="CM244" s="114"/>
    </row>
    <row r="245" spans="2:91" x14ac:dyDescent="0.35">
      <c r="B245" s="95" t="str">
        <f t="shared" si="30"/>
        <v>36526,6152777778 36526,90625</v>
      </c>
      <c r="C245" s="342">
        <f t="shared" si="31"/>
        <v>36526.615277777775</v>
      </c>
      <c r="D245" s="328">
        <f t="shared" si="32"/>
        <v>36526.90625</v>
      </c>
      <c r="E245" s="197">
        <v>36526.615277777775</v>
      </c>
      <c r="F245" s="198">
        <v>36526.90625</v>
      </c>
      <c r="G245" s="91">
        <v>3.125E-2</v>
      </c>
      <c r="H245" s="502" t="s">
        <v>47</v>
      </c>
      <c r="I245" s="503"/>
      <c r="J245" s="504"/>
      <c r="K245" s="7"/>
      <c r="L245" s="12"/>
      <c r="M245" s="8"/>
      <c r="N245" s="8"/>
      <c r="O245" s="7"/>
      <c r="P245" s="12"/>
      <c r="Q245" s="8"/>
      <c r="R245" s="8"/>
      <c r="S245" s="7"/>
      <c r="T245" s="12"/>
      <c r="U245" s="8"/>
      <c r="V245" s="8"/>
      <c r="W245" s="7"/>
      <c r="X245" s="12"/>
      <c r="Y245" s="8"/>
      <c r="Z245" s="8"/>
      <c r="AA245" s="7"/>
      <c r="AB245" s="12"/>
      <c r="AC245" s="8"/>
      <c r="AD245" s="8"/>
      <c r="AE245" s="7"/>
      <c r="AF245" s="12"/>
      <c r="AG245" s="8"/>
      <c r="AH245" s="11" t="s">
        <v>125</v>
      </c>
      <c r="AI245" s="61" t="s">
        <v>26</v>
      </c>
      <c r="AJ245" s="105" t="s">
        <v>26</v>
      </c>
      <c r="AK245" s="55" t="s">
        <v>26</v>
      </c>
      <c r="AL245" s="55" t="s">
        <v>26</v>
      </c>
      <c r="AM245" s="56" t="s">
        <v>26</v>
      </c>
      <c r="AN245" s="54" t="s">
        <v>26</v>
      </c>
      <c r="AO245" s="55" t="s">
        <v>26</v>
      </c>
      <c r="AP245" s="55" t="s">
        <v>26</v>
      </c>
      <c r="AQ245" s="56" t="s">
        <v>26</v>
      </c>
      <c r="AR245" s="54" t="s">
        <v>26</v>
      </c>
      <c r="AS245" s="55" t="s">
        <v>26</v>
      </c>
      <c r="AT245" s="55" t="s">
        <v>26</v>
      </c>
      <c r="AU245" s="56" t="s">
        <v>26</v>
      </c>
      <c r="AV245" s="5" t="s">
        <v>25</v>
      </c>
      <c r="AW245" s="6" t="s">
        <v>25</v>
      </c>
      <c r="AX245" s="6" t="s">
        <v>25</v>
      </c>
      <c r="AY245" s="56" t="s">
        <v>26</v>
      </c>
      <c r="AZ245" s="54" t="s">
        <v>26</v>
      </c>
      <c r="BA245" s="55" t="s">
        <v>26</v>
      </c>
      <c r="BB245" s="55" t="s">
        <v>26</v>
      </c>
      <c r="BC245" s="56" t="s">
        <v>26</v>
      </c>
      <c r="BD245" s="54" t="s">
        <v>26</v>
      </c>
      <c r="BE245" s="55" t="s">
        <v>26</v>
      </c>
      <c r="BF245" s="55" t="s">
        <v>26</v>
      </c>
      <c r="BG245" s="56" t="s">
        <v>26</v>
      </c>
      <c r="BH245" s="54" t="s">
        <v>26</v>
      </c>
      <c r="BI245" s="10" t="s">
        <v>28</v>
      </c>
      <c r="BJ245" s="10" t="s">
        <v>28</v>
      </c>
      <c r="BK245" s="22" t="s">
        <v>126</v>
      </c>
      <c r="BL245" s="12"/>
      <c r="BM245" s="8"/>
      <c r="BN245" s="8"/>
      <c r="BO245" s="7"/>
      <c r="BP245" s="12"/>
      <c r="BQ245" s="8"/>
      <c r="BR245" s="8"/>
      <c r="BS245" s="7"/>
      <c r="BT245" s="12"/>
      <c r="BU245" s="8"/>
      <c r="BV245" s="8"/>
      <c r="BW245" s="7"/>
      <c r="BX245" s="12"/>
      <c r="BY245" s="8"/>
      <c r="BZ245" s="8"/>
      <c r="CA245" s="7"/>
      <c r="CB245" s="12"/>
      <c r="CC245" s="8"/>
      <c r="CD245" s="8"/>
      <c r="CE245" s="7"/>
      <c r="CF245" s="112"/>
      <c r="CG245" s="113"/>
      <c r="CH245" s="113"/>
      <c r="CI245" s="114"/>
      <c r="CJ245" s="112"/>
      <c r="CK245" s="113"/>
      <c r="CL245" s="113"/>
      <c r="CM245" s="114"/>
    </row>
    <row r="246" spans="2:91" x14ac:dyDescent="0.35">
      <c r="B246" s="95" t="str">
        <f t="shared" si="30"/>
        <v>36526,6048611111 36526,90625</v>
      </c>
      <c r="C246" s="342">
        <f t="shared" si="31"/>
        <v>36526.604861111111</v>
      </c>
      <c r="D246" s="328">
        <f t="shared" si="32"/>
        <v>36526.90625</v>
      </c>
      <c r="E246" s="197">
        <v>36526.604861111111</v>
      </c>
      <c r="F246" s="198">
        <v>36526.90625</v>
      </c>
      <c r="G246" s="91">
        <v>4.1666666666666664E-2</v>
      </c>
      <c r="H246" s="502" t="s">
        <v>48</v>
      </c>
      <c r="I246" s="503"/>
      <c r="J246" s="504"/>
      <c r="K246" s="7"/>
      <c r="L246" s="12"/>
      <c r="M246" s="8"/>
      <c r="N246" s="8"/>
      <c r="O246" s="7"/>
      <c r="P246" s="12"/>
      <c r="Q246" s="8"/>
      <c r="R246" s="8"/>
      <c r="S246" s="7"/>
      <c r="T246" s="12"/>
      <c r="U246" s="8"/>
      <c r="V246" s="8"/>
      <c r="W246" s="7"/>
      <c r="X246" s="12"/>
      <c r="Y246" s="8"/>
      <c r="Z246" s="8"/>
      <c r="AA246" s="7"/>
      <c r="AB246" s="12"/>
      <c r="AC246" s="8"/>
      <c r="AD246" s="8"/>
      <c r="AE246" s="7"/>
      <c r="AF246" s="12"/>
      <c r="AG246" s="11" t="s">
        <v>125</v>
      </c>
      <c r="AH246" s="59" t="s">
        <v>26</v>
      </c>
      <c r="AI246" s="56" t="s">
        <v>26</v>
      </c>
      <c r="AJ246" s="55" t="s">
        <v>26</v>
      </c>
      <c r="AK246" s="55" t="s">
        <v>26</v>
      </c>
      <c r="AL246" s="55" t="s">
        <v>26</v>
      </c>
      <c r="AM246" s="56" t="s">
        <v>26</v>
      </c>
      <c r="AN246" s="54" t="s">
        <v>26</v>
      </c>
      <c r="AO246" s="55" t="s">
        <v>26</v>
      </c>
      <c r="AP246" s="55" t="s">
        <v>26</v>
      </c>
      <c r="AQ246" s="56" t="s">
        <v>26</v>
      </c>
      <c r="AR246" s="5" t="s">
        <v>25</v>
      </c>
      <c r="AS246" s="6" t="s">
        <v>25</v>
      </c>
      <c r="AT246" s="6" t="s">
        <v>25</v>
      </c>
      <c r="AU246" s="56" t="s">
        <v>26</v>
      </c>
      <c r="AV246" s="55" t="s">
        <v>26</v>
      </c>
      <c r="AW246" s="55" t="s">
        <v>26</v>
      </c>
      <c r="AX246" s="55" t="s">
        <v>26</v>
      </c>
      <c r="AY246" s="56" t="s">
        <v>26</v>
      </c>
      <c r="AZ246" s="54" t="s">
        <v>26</v>
      </c>
      <c r="BA246" s="55" t="s">
        <v>26</v>
      </c>
      <c r="BB246" s="55" t="s">
        <v>26</v>
      </c>
      <c r="BC246" s="56" t="s">
        <v>26</v>
      </c>
      <c r="BD246" s="54" t="s">
        <v>26</v>
      </c>
      <c r="BE246" s="55" t="s">
        <v>26</v>
      </c>
      <c r="BF246" s="55" t="s">
        <v>26</v>
      </c>
      <c r="BG246" s="56" t="s">
        <v>26</v>
      </c>
      <c r="BH246" s="172" t="s">
        <v>24</v>
      </c>
      <c r="BI246" s="10" t="s">
        <v>28</v>
      </c>
      <c r="BJ246" s="10" t="s">
        <v>28</v>
      </c>
      <c r="BK246" s="22" t="s">
        <v>126</v>
      </c>
      <c r="BL246" s="12"/>
      <c r="BM246" s="8"/>
      <c r="BN246" s="8"/>
      <c r="BO246" s="7"/>
      <c r="BP246" s="12"/>
      <c r="BQ246" s="8"/>
      <c r="BR246" s="8"/>
      <c r="BS246" s="7"/>
      <c r="BT246" s="12"/>
      <c r="BU246" s="8"/>
      <c r="BV246" s="8"/>
      <c r="BW246" s="7"/>
      <c r="BX246" s="12"/>
      <c r="BY246" s="8"/>
      <c r="BZ246" s="8"/>
      <c r="CA246" s="7"/>
      <c r="CB246" s="12"/>
      <c r="CC246" s="8"/>
      <c r="CD246" s="8"/>
      <c r="CE246" s="7"/>
      <c r="CF246" s="112"/>
      <c r="CG246" s="113"/>
      <c r="CH246" s="113"/>
      <c r="CI246" s="114"/>
      <c r="CJ246" s="112"/>
      <c r="CK246" s="113"/>
      <c r="CL246" s="113"/>
      <c r="CM246" s="114"/>
    </row>
    <row r="247" spans="2:91" x14ac:dyDescent="0.35">
      <c r="B247" s="95" t="str">
        <f t="shared" si="30"/>
        <v>36526,5944444444 36526,90625</v>
      </c>
      <c r="C247" s="342">
        <f t="shared" si="31"/>
        <v>36526.594444444447</v>
      </c>
      <c r="D247" s="328">
        <f t="shared" si="32"/>
        <v>36526.90625</v>
      </c>
      <c r="E247" s="197">
        <v>36526.594444444447</v>
      </c>
      <c r="F247" s="198">
        <v>36526.90625</v>
      </c>
      <c r="G247" s="91">
        <v>4.1666666666666664E-2</v>
      </c>
      <c r="H247" s="502" t="s">
        <v>49</v>
      </c>
      <c r="I247" s="503"/>
      <c r="J247" s="504"/>
      <c r="K247" s="7"/>
      <c r="L247" s="12"/>
      <c r="M247" s="8"/>
      <c r="N247" s="8"/>
      <c r="O247" s="7"/>
      <c r="P247" s="12"/>
      <c r="Q247" s="8"/>
      <c r="R247" s="8"/>
      <c r="S247" s="7"/>
      <c r="T247" s="12"/>
      <c r="U247" s="8"/>
      <c r="V247" s="8"/>
      <c r="W247" s="7"/>
      <c r="X247" s="12"/>
      <c r="Y247" s="8"/>
      <c r="Z247" s="8"/>
      <c r="AA247" s="7"/>
      <c r="AB247" s="12"/>
      <c r="AC247" s="8"/>
      <c r="AD247" s="8"/>
      <c r="AE247" s="7"/>
      <c r="AF247" s="11" t="s">
        <v>125</v>
      </c>
      <c r="AG247" s="59" t="s">
        <v>26</v>
      </c>
      <c r="AH247" s="55" t="s">
        <v>26</v>
      </c>
      <c r="AI247" s="56" t="s">
        <v>26</v>
      </c>
      <c r="AJ247" s="55" t="s">
        <v>26</v>
      </c>
      <c r="AK247" s="55" t="s">
        <v>26</v>
      </c>
      <c r="AL247" s="55" t="s">
        <v>26</v>
      </c>
      <c r="AM247" s="56" t="s">
        <v>26</v>
      </c>
      <c r="AN247" s="54" t="s">
        <v>26</v>
      </c>
      <c r="AO247" s="55" t="s">
        <v>26</v>
      </c>
      <c r="AP247" s="55" t="s">
        <v>26</v>
      </c>
      <c r="AQ247" s="56" t="s">
        <v>26</v>
      </c>
      <c r="AR247" s="5" t="s">
        <v>25</v>
      </c>
      <c r="AS247" s="6" t="s">
        <v>25</v>
      </c>
      <c r="AT247" s="6" t="s">
        <v>25</v>
      </c>
      <c r="AU247" s="56" t="s">
        <v>26</v>
      </c>
      <c r="AV247" s="55" t="s">
        <v>26</v>
      </c>
      <c r="AW247" s="55" t="s">
        <v>26</v>
      </c>
      <c r="AX247" s="55" t="s">
        <v>26</v>
      </c>
      <c r="AY247" s="56" t="s">
        <v>26</v>
      </c>
      <c r="AZ247" s="54" t="s">
        <v>26</v>
      </c>
      <c r="BA247" s="55" t="s">
        <v>26</v>
      </c>
      <c r="BB247" s="55" t="s">
        <v>26</v>
      </c>
      <c r="BC247" s="56" t="s">
        <v>26</v>
      </c>
      <c r="BD247" s="54" t="s">
        <v>26</v>
      </c>
      <c r="BE247" s="55" t="s">
        <v>26</v>
      </c>
      <c r="BF247" s="55" t="s">
        <v>26</v>
      </c>
      <c r="BG247" s="56" t="s">
        <v>26</v>
      </c>
      <c r="BH247" s="172" t="s">
        <v>24</v>
      </c>
      <c r="BI247" s="10" t="s">
        <v>28</v>
      </c>
      <c r="BJ247" s="10" t="s">
        <v>28</v>
      </c>
      <c r="BK247" s="22" t="s">
        <v>126</v>
      </c>
      <c r="BL247" s="12"/>
      <c r="BM247" s="8"/>
      <c r="BN247" s="8"/>
      <c r="BO247" s="7"/>
      <c r="BP247" s="12"/>
      <c r="BQ247" s="8"/>
      <c r="BR247" s="8"/>
      <c r="BS247" s="7"/>
      <c r="BT247" s="12"/>
      <c r="BU247" s="8"/>
      <c r="BV247" s="8"/>
      <c r="BW247" s="7"/>
      <c r="BX247" s="12"/>
      <c r="BY247" s="8"/>
      <c r="BZ247" s="8"/>
      <c r="CA247" s="7"/>
      <c r="CB247" s="12"/>
      <c r="CC247" s="8"/>
      <c r="CD247" s="8"/>
      <c r="CE247" s="7"/>
      <c r="CF247" s="112"/>
      <c r="CG247" s="113"/>
      <c r="CH247" s="113"/>
      <c r="CI247" s="114"/>
      <c r="CJ247" s="112"/>
      <c r="CK247" s="113"/>
      <c r="CL247" s="113"/>
      <c r="CM247" s="114"/>
    </row>
    <row r="248" spans="2:91" x14ac:dyDescent="0.35">
      <c r="B248" s="95" t="str">
        <f t="shared" si="30"/>
        <v>36526,5736111111 36526,90625</v>
      </c>
      <c r="C248" s="342">
        <f t="shared" si="31"/>
        <v>36526.573611111111</v>
      </c>
      <c r="D248" s="328">
        <f t="shared" si="32"/>
        <v>36526.90625</v>
      </c>
      <c r="E248" s="197">
        <v>36526.573611111111</v>
      </c>
      <c r="F248" s="198">
        <v>36526.90625</v>
      </c>
      <c r="G248" s="91">
        <v>4.1666666666666664E-2</v>
      </c>
      <c r="H248" s="502" t="s">
        <v>3</v>
      </c>
      <c r="I248" s="503"/>
      <c r="J248" s="504"/>
      <c r="K248" s="7"/>
      <c r="L248" s="12"/>
      <c r="M248" s="8"/>
      <c r="N248" s="8"/>
      <c r="O248" s="7"/>
      <c r="P248" s="12"/>
      <c r="Q248" s="8"/>
      <c r="R248" s="8"/>
      <c r="S248" s="7"/>
      <c r="T248" s="12"/>
      <c r="U248" s="8"/>
      <c r="V248" s="8"/>
      <c r="W248" s="7"/>
      <c r="X248" s="20"/>
      <c r="Y248" s="18"/>
      <c r="Z248" s="18"/>
      <c r="AA248" s="19"/>
      <c r="AB248" s="12"/>
      <c r="AC248" s="8"/>
      <c r="AD248" s="11" t="s">
        <v>125</v>
      </c>
      <c r="AE248" s="61" t="s">
        <v>26</v>
      </c>
      <c r="AF248" s="105" t="s">
        <v>26</v>
      </c>
      <c r="AG248" s="55" t="s">
        <v>26</v>
      </c>
      <c r="AH248" s="55" t="s">
        <v>26</v>
      </c>
      <c r="AI248" s="56" t="s">
        <v>26</v>
      </c>
      <c r="AJ248" s="55" t="s">
        <v>26</v>
      </c>
      <c r="AK248" s="55" t="s">
        <v>26</v>
      </c>
      <c r="AL248" s="55" t="s">
        <v>26</v>
      </c>
      <c r="AM248" s="56" t="s">
        <v>26</v>
      </c>
      <c r="AN248" s="54" t="s">
        <v>26</v>
      </c>
      <c r="AO248" s="55" t="s">
        <v>26</v>
      </c>
      <c r="AP248" s="55" t="s">
        <v>26</v>
      </c>
      <c r="AQ248" s="56" t="s">
        <v>26</v>
      </c>
      <c r="AR248" s="5" t="s">
        <v>25</v>
      </c>
      <c r="AS248" s="6" t="s">
        <v>25</v>
      </c>
      <c r="AT248" s="6" t="s">
        <v>25</v>
      </c>
      <c r="AU248" s="56" t="s">
        <v>26</v>
      </c>
      <c r="AV248" s="55" t="s">
        <v>26</v>
      </c>
      <c r="AW248" s="55" t="s">
        <v>26</v>
      </c>
      <c r="AX248" s="55" t="s">
        <v>26</v>
      </c>
      <c r="AY248" s="56" t="s">
        <v>26</v>
      </c>
      <c r="AZ248" s="54" t="s">
        <v>26</v>
      </c>
      <c r="BA248" s="55" t="s">
        <v>26</v>
      </c>
      <c r="BB248" s="55" t="s">
        <v>26</v>
      </c>
      <c r="BC248" s="56" t="s">
        <v>26</v>
      </c>
      <c r="BD248" s="54" t="s">
        <v>26</v>
      </c>
      <c r="BE248" s="55" t="s">
        <v>26</v>
      </c>
      <c r="BF248" s="55" t="s">
        <v>26</v>
      </c>
      <c r="BG248" s="56" t="s">
        <v>26</v>
      </c>
      <c r="BH248" s="172" t="s">
        <v>24</v>
      </c>
      <c r="BI248" s="10" t="s">
        <v>28</v>
      </c>
      <c r="BJ248" s="10" t="s">
        <v>28</v>
      </c>
      <c r="BK248" s="22" t="s">
        <v>126</v>
      </c>
      <c r="BL248" s="12"/>
      <c r="BM248" s="8"/>
      <c r="BN248" s="8"/>
      <c r="BO248" s="7"/>
      <c r="BP248" s="12"/>
      <c r="BQ248" s="8"/>
      <c r="BR248" s="8"/>
      <c r="BS248" s="7"/>
      <c r="BT248" s="12"/>
      <c r="BU248" s="8"/>
      <c r="BV248" s="8"/>
      <c r="BW248" s="7"/>
      <c r="BX248" s="12"/>
      <c r="BY248" s="8"/>
      <c r="BZ248" s="8"/>
      <c r="CA248" s="7"/>
      <c r="CB248" s="12"/>
      <c r="CC248" s="8"/>
      <c r="CD248" s="8"/>
      <c r="CE248" s="7"/>
      <c r="CF248" s="119"/>
      <c r="CG248" s="120"/>
      <c r="CH248" s="120"/>
      <c r="CI248" s="121"/>
      <c r="CJ248" s="119"/>
      <c r="CK248" s="120"/>
      <c r="CL248" s="120"/>
      <c r="CM248" s="121"/>
    </row>
    <row r="249" spans="2:91" x14ac:dyDescent="0.35">
      <c r="B249" s="95" t="str">
        <f t="shared" si="30"/>
        <v>36526,5631944444 36526,90625</v>
      </c>
      <c r="C249" s="342">
        <f t="shared" si="31"/>
        <v>36526.563194444447</v>
      </c>
      <c r="D249" s="328">
        <f t="shared" si="32"/>
        <v>36526.90625</v>
      </c>
      <c r="E249" s="197">
        <v>36526.563194444447</v>
      </c>
      <c r="F249" s="198">
        <v>36526.90625</v>
      </c>
      <c r="G249" s="91">
        <v>4.1666666666666664E-2</v>
      </c>
      <c r="H249" s="502" t="s">
        <v>53</v>
      </c>
      <c r="I249" s="503"/>
      <c r="J249" s="504"/>
      <c r="K249" s="7"/>
      <c r="L249" s="12"/>
      <c r="M249" s="8"/>
      <c r="N249" s="8"/>
      <c r="O249" s="7"/>
      <c r="P249" s="12"/>
      <c r="Q249" s="8"/>
      <c r="R249" s="8"/>
      <c r="S249" s="7"/>
      <c r="T249" s="12"/>
      <c r="U249" s="8"/>
      <c r="V249" s="8"/>
      <c r="W249" s="7"/>
      <c r="X249" s="20"/>
      <c r="Y249" s="18"/>
      <c r="Z249" s="18"/>
      <c r="AA249" s="19"/>
      <c r="AB249" s="12"/>
      <c r="AC249" s="11" t="s">
        <v>125</v>
      </c>
      <c r="AD249" s="59" t="s">
        <v>26</v>
      </c>
      <c r="AE249" s="56" t="s">
        <v>26</v>
      </c>
      <c r="AF249" s="55" t="s">
        <v>26</v>
      </c>
      <c r="AG249" s="55" t="s">
        <v>26</v>
      </c>
      <c r="AH249" s="55" t="s">
        <v>26</v>
      </c>
      <c r="AI249" s="56" t="s">
        <v>26</v>
      </c>
      <c r="AJ249" s="55" t="s">
        <v>26</v>
      </c>
      <c r="AK249" s="55" t="s">
        <v>26</v>
      </c>
      <c r="AL249" s="55" t="s">
        <v>26</v>
      </c>
      <c r="AM249" s="56" t="s">
        <v>26</v>
      </c>
      <c r="AN249" s="54" t="s">
        <v>26</v>
      </c>
      <c r="AO249" s="55" t="s">
        <v>26</v>
      </c>
      <c r="AP249" s="55" t="s">
        <v>26</v>
      </c>
      <c r="AQ249" s="56" t="s">
        <v>26</v>
      </c>
      <c r="AR249" s="5" t="s">
        <v>25</v>
      </c>
      <c r="AS249" s="6" t="s">
        <v>25</v>
      </c>
      <c r="AT249" s="6" t="s">
        <v>25</v>
      </c>
      <c r="AU249" s="56" t="s">
        <v>26</v>
      </c>
      <c r="AV249" s="55" t="s">
        <v>26</v>
      </c>
      <c r="AW249" s="55" t="s">
        <v>26</v>
      </c>
      <c r="AX249" s="55" t="s">
        <v>26</v>
      </c>
      <c r="AY249" s="56" t="s">
        <v>26</v>
      </c>
      <c r="AZ249" s="54" t="s">
        <v>26</v>
      </c>
      <c r="BA249" s="55" t="s">
        <v>26</v>
      </c>
      <c r="BB249" s="55" t="s">
        <v>26</v>
      </c>
      <c r="BC249" s="56" t="s">
        <v>26</v>
      </c>
      <c r="BD249" s="54" t="s">
        <v>26</v>
      </c>
      <c r="BE249" s="55" t="s">
        <v>26</v>
      </c>
      <c r="BF249" s="55" t="s">
        <v>26</v>
      </c>
      <c r="BG249" s="56" t="s">
        <v>26</v>
      </c>
      <c r="BH249" s="172" t="s">
        <v>24</v>
      </c>
      <c r="BI249" s="10" t="s">
        <v>28</v>
      </c>
      <c r="BJ249" s="10" t="s">
        <v>28</v>
      </c>
      <c r="BK249" s="22" t="s">
        <v>126</v>
      </c>
      <c r="BL249" s="12"/>
      <c r="BM249" s="8"/>
      <c r="BN249" s="8"/>
      <c r="BO249" s="7"/>
      <c r="BP249" s="12"/>
      <c r="BQ249" s="8"/>
      <c r="BR249" s="8"/>
      <c r="BS249" s="7"/>
      <c r="BT249" s="12"/>
      <c r="BU249" s="8"/>
      <c r="BV249" s="8"/>
      <c r="BW249" s="7"/>
      <c r="BX249" s="12"/>
      <c r="BY249" s="8"/>
      <c r="BZ249" s="8"/>
      <c r="CA249" s="7"/>
      <c r="CB249" s="12"/>
      <c r="CC249" s="8"/>
      <c r="CD249" s="8"/>
      <c r="CE249" s="7"/>
      <c r="CF249" s="119"/>
      <c r="CG249" s="120"/>
      <c r="CH249" s="120"/>
      <c r="CI249" s="121"/>
      <c r="CJ249" s="119"/>
      <c r="CK249" s="120"/>
      <c r="CL249" s="120"/>
      <c r="CM249" s="121"/>
    </row>
    <row r="250" spans="2:91" x14ac:dyDescent="0.35">
      <c r="B250" s="95" t="str">
        <f t="shared" si="30"/>
        <v>36526,5527777778 36526,90625</v>
      </c>
      <c r="C250" s="342">
        <f t="shared" si="31"/>
        <v>36526.552777777775</v>
      </c>
      <c r="D250" s="328">
        <f t="shared" si="32"/>
        <v>36526.90625</v>
      </c>
      <c r="E250" s="197">
        <v>36526.552777777775</v>
      </c>
      <c r="F250" s="198">
        <v>36526.90625</v>
      </c>
      <c r="G250" s="91">
        <v>4.1666666666666664E-2</v>
      </c>
      <c r="H250" s="502" t="s">
        <v>39</v>
      </c>
      <c r="I250" s="503"/>
      <c r="J250" s="504"/>
      <c r="K250" s="7"/>
      <c r="L250" s="12"/>
      <c r="M250" s="8"/>
      <c r="N250" s="8"/>
      <c r="O250" s="7"/>
      <c r="P250" s="12"/>
      <c r="Q250" s="8"/>
      <c r="R250" s="8"/>
      <c r="S250" s="7"/>
      <c r="T250" s="12"/>
      <c r="U250" s="8"/>
      <c r="V250" s="8"/>
      <c r="W250" s="7"/>
      <c r="X250" s="20"/>
      <c r="Y250" s="18"/>
      <c r="Z250" s="18"/>
      <c r="AA250" s="19"/>
      <c r="AB250" s="11" t="s">
        <v>125</v>
      </c>
      <c r="AC250" s="59" t="s">
        <v>26</v>
      </c>
      <c r="AD250" s="55" t="s">
        <v>26</v>
      </c>
      <c r="AE250" s="56" t="s">
        <v>26</v>
      </c>
      <c r="AF250" s="55" t="s">
        <v>26</v>
      </c>
      <c r="AG250" s="55" t="s">
        <v>26</v>
      </c>
      <c r="AH250" s="55" t="s">
        <v>26</v>
      </c>
      <c r="AI250" s="56" t="s">
        <v>26</v>
      </c>
      <c r="AJ250" s="55" t="s">
        <v>26</v>
      </c>
      <c r="AK250" s="55" t="s">
        <v>26</v>
      </c>
      <c r="AL250" s="55" t="s">
        <v>26</v>
      </c>
      <c r="AM250" s="56" t="s">
        <v>26</v>
      </c>
      <c r="AN250" s="54" t="s">
        <v>26</v>
      </c>
      <c r="AO250" s="55" t="s">
        <v>26</v>
      </c>
      <c r="AP250" s="55" t="s">
        <v>26</v>
      </c>
      <c r="AQ250" s="56" t="s">
        <v>26</v>
      </c>
      <c r="AR250" s="5" t="s">
        <v>25</v>
      </c>
      <c r="AS250" s="6" t="s">
        <v>25</v>
      </c>
      <c r="AT250" s="6" t="s">
        <v>25</v>
      </c>
      <c r="AU250" s="56" t="s">
        <v>26</v>
      </c>
      <c r="AV250" s="55" t="s">
        <v>26</v>
      </c>
      <c r="AW250" s="55" t="s">
        <v>26</v>
      </c>
      <c r="AX250" s="55" t="s">
        <v>26</v>
      </c>
      <c r="AY250" s="56" t="s">
        <v>26</v>
      </c>
      <c r="AZ250" s="54" t="s">
        <v>26</v>
      </c>
      <c r="BA250" s="55" t="s">
        <v>26</v>
      </c>
      <c r="BB250" s="55" t="s">
        <v>26</v>
      </c>
      <c r="BC250" s="56" t="s">
        <v>26</v>
      </c>
      <c r="BD250" s="54" t="s">
        <v>26</v>
      </c>
      <c r="BE250" s="55" t="s">
        <v>26</v>
      </c>
      <c r="BF250" s="55" t="s">
        <v>26</v>
      </c>
      <c r="BG250" s="56" t="s">
        <v>26</v>
      </c>
      <c r="BH250" s="172" t="s">
        <v>24</v>
      </c>
      <c r="BI250" s="10" t="s">
        <v>28</v>
      </c>
      <c r="BJ250" s="10" t="s">
        <v>28</v>
      </c>
      <c r="BK250" s="22" t="s">
        <v>126</v>
      </c>
      <c r="BL250" s="12"/>
      <c r="BM250" s="8"/>
      <c r="BN250" s="8"/>
      <c r="BO250" s="7"/>
      <c r="BP250" s="12"/>
      <c r="BQ250" s="8"/>
      <c r="BR250" s="8"/>
      <c r="BS250" s="7"/>
      <c r="BT250" s="12"/>
      <c r="BU250" s="8"/>
      <c r="BV250" s="8"/>
      <c r="BW250" s="7"/>
      <c r="BX250" s="12"/>
      <c r="BY250" s="8"/>
      <c r="BZ250" s="8"/>
      <c r="CA250" s="7"/>
      <c r="CB250" s="12"/>
      <c r="CC250" s="8"/>
      <c r="CD250" s="8"/>
      <c r="CE250" s="7"/>
      <c r="CF250" s="119"/>
      <c r="CG250" s="120"/>
      <c r="CH250" s="120"/>
      <c r="CI250" s="121"/>
      <c r="CJ250" s="119"/>
      <c r="CK250" s="120"/>
      <c r="CL250" s="120"/>
      <c r="CM250" s="121"/>
    </row>
    <row r="251" spans="2:91" x14ac:dyDescent="0.35">
      <c r="B251" s="95" t="str">
        <f t="shared" si="30"/>
        <v>36526,5423611111 36526,90625</v>
      </c>
      <c r="C251" s="342">
        <f t="shared" si="31"/>
        <v>36526.542361111111</v>
      </c>
      <c r="D251" s="328">
        <f t="shared" si="32"/>
        <v>36526.90625</v>
      </c>
      <c r="E251" s="197">
        <v>36526.542361111111</v>
      </c>
      <c r="F251" s="198">
        <v>36526.90625</v>
      </c>
      <c r="G251" s="91">
        <v>4.1666666666666664E-2</v>
      </c>
      <c r="H251" s="502" t="s">
        <v>36</v>
      </c>
      <c r="I251" s="503"/>
      <c r="J251" s="504"/>
      <c r="K251" s="7"/>
      <c r="L251" s="12"/>
      <c r="M251" s="8"/>
      <c r="N251" s="8"/>
      <c r="O251" s="7"/>
      <c r="P251" s="12"/>
      <c r="Q251" s="8"/>
      <c r="R251" s="8"/>
      <c r="S251" s="7"/>
      <c r="T251" s="12"/>
      <c r="U251" s="8"/>
      <c r="V251" s="8"/>
      <c r="W251" s="7"/>
      <c r="X251" s="20"/>
      <c r="Y251" s="18"/>
      <c r="Z251" s="18"/>
      <c r="AA251" s="22" t="s">
        <v>125</v>
      </c>
      <c r="AB251" s="104" t="s">
        <v>26</v>
      </c>
      <c r="AC251" s="55" t="s">
        <v>26</v>
      </c>
      <c r="AD251" s="55" t="s">
        <v>26</v>
      </c>
      <c r="AE251" s="56" t="s">
        <v>26</v>
      </c>
      <c r="AF251" s="55" t="s">
        <v>26</v>
      </c>
      <c r="AG251" s="55" t="s">
        <v>26</v>
      </c>
      <c r="AH251" s="55" t="s">
        <v>26</v>
      </c>
      <c r="AI251" s="56" t="s">
        <v>26</v>
      </c>
      <c r="AJ251" s="55" t="s">
        <v>26</v>
      </c>
      <c r="AK251" s="55" t="s">
        <v>26</v>
      </c>
      <c r="AL251" s="55" t="s">
        <v>26</v>
      </c>
      <c r="AM251" s="56" t="s">
        <v>26</v>
      </c>
      <c r="AN251" s="54" t="s">
        <v>26</v>
      </c>
      <c r="AO251" s="55" t="s">
        <v>26</v>
      </c>
      <c r="AP251" s="55" t="s">
        <v>26</v>
      </c>
      <c r="AQ251" s="56" t="s">
        <v>26</v>
      </c>
      <c r="AR251" s="5" t="s">
        <v>25</v>
      </c>
      <c r="AS251" s="6" t="s">
        <v>25</v>
      </c>
      <c r="AT251" s="6" t="s">
        <v>25</v>
      </c>
      <c r="AU251" s="56" t="s">
        <v>26</v>
      </c>
      <c r="AV251" s="55" t="s">
        <v>26</v>
      </c>
      <c r="AW251" s="55" t="s">
        <v>26</v>
      </c>
      <c r="AX251" s="55" t="s">
        <v>26</v>
      </c>
      <c r="AY251" s="56" t="s">
        <v>26</v>
      </c>
      <c r="AZ251" s="54" t="s">
        <v>26</v>
      </c>
      <c r="BA251" s="55" t="s">
        <v>26</v>
      </c>
      <c r="BB251" s="55" t="s">
        <v>26</v>
      </c>
      <c r="BC251" s="56" t="s">
        <v>26</v>
      </c>
      <c r="BD251" s="54" t="s">
        <v>26</v>
      </c>
      <c r="BE251" s="55" t="s">
        <v>26</v>
      </c>
      <c r="BF251" s="55" t="s">
        <v>26</v>
      </c>
      <c r="BG251" s="56" t="s">
        <v>26</v>
      </c>
      <c r="BH251" s="172" t="s">
        <v>24</v>
      </c>
      <c r="BI251" s="10" t="s">
        <v>28</v>
      </c>
      <c r="BJ251" s="10" t="s">
        <v>28</v>
      </c>
      <c r="BK251" s="22" t="s">
        <v>126</v>
      </c>
      <c r="BL251" s="12"/>
      <c r="BM251" s="8"/>
      <c r="BN251" s="8"/>
      <c r="BO251" s="7"/>
      <c r="BP251" s="12"/>
      <c r="BQ251" s="8"/>
      <c r="BR251" s="8"/>
      <c r="BS251" s="7"/>
      <c r="BT251" s="12"/>
      <c r="BU251" s="8"/>
      <c r="BV251" s="8"/>
      <c r="BW251" s="7"/>
      <c r="BX251" s="12"/>
      <c r="BY251" s="8"/>
      <c r="BZ251" s="8"/>
      <c r="CA251" s="7"/>
      <c r="CB251" s="12"/>
      <c r="CC251" s="8"/>
      <c r="CD251" s="8"/>
      <c r="CE251" s="7"/>
      <c r="CF251" s="119"/>
      <c r="CG251" s="120"/>
      <c r="CH251" s="120"/>
      <c r="CI251" s="121"/>
      <c r="CJ251" s="119"/>
      <c r="CK251" s="120"/>
      <c r="CL251" s="120"/>
      <c r="CM251" s="121"/>
    </row>
    <row r="252" spans="2:91" x14ac:dyDescent="0.35">
      <c r="B252" s="95" t="str">
        <f t="shared" si="30"/>
        <v>36526,5319444444 36526,90625</v>
      </c>
      <c r="C252" s="342">
        <f t="shared" si="31"/>
        <v>36526.531944444447</v>
      </c>
      <c r="D252" s="328">
        <f t="shared" si="32"/>
        <v>36526.90625</v>
      </c>
      <c r="E252" s="197">
        <v>36526.531944444447</v>
      </c>
      <c r="F252" s="198">
        <v>36526.90625</v>
      </c>
      <c r="G252" s="91">
        <v>5.2083333333333336E-2</v>
      </c>
      <c r="H252" s="502" t="s">
        <v>50</v>
      </c>
      <c r="I252" s="503"/>
      <c r="J252" s="504"/>
      <c r="K252" s="7"/>
      <c r="L252" s="12"/>
      <c r="M252" s="8"/>
      <c r="N252" s="8"/>
      <c r="O252" s="7"/>
      <c r="P252" s="12"/>
      <c r="Q252" s="8"/>
      <c r="R252" s="8"/>
      <c r="S252" s="7"/>
      <c r="T252" s="12"/>
      <c r="U252" s="8"/>
      <c r="V252" s="8"/>
      <c r="W252" s="7"/>
      <c r="X252" s="20"/>
      <c r="Y252" s="18"/>
      <c r="Z252" s="11" t="s">
        <v>125</v>
      </c>
      <c r="AA252" s="59" t="s">
        <v>26</v>
      </c>
      <c r="AB252" s="54" t="s">
        <v>26</v>
      </c>
      <c r="AC252" s="55" t="s">
        <v>26</v>
      </c>
      <c r="AD252" s="55" t="s">
        <v>26</v>
      </c>
      <c r="AE252" s="56" t="s">
        <v>26</v>
      </c>
      <c r="AF252" s="55" t="s">
        <v>26</v>
      </c>
      <c r="AG252" s="55" t="s">
        <v>26</v>
      </c>
      <c r="AH252" s="55" t="s">
        <v>26</v>
      </c>
      <c r="AI252" s="56" t="s">
        <v>26</v>
      </c>
      <c r="AJ252" s="172" t="s">
        <v>24</v>
      </c>
      <c r="AK252" s="55" t="s">
        <v>26</v>
      </c>
      <c r="AL252" s="55" t="s">
        <v>26</v>
      </c>
      <c r="AM252" s="56" t="s">
        <v>26</v>
      </c>
      <c r="AN252" s="54" t="s">
        <v>26</v>
      </c>
      <c r="AO252" s="55" t="s">
        <v>26</v>
      </c>
      <c r="AP252" s="55" t="s">
        <v>26</v>
      </c>
      <c r="AQ252" s="56" t="s">
        <v>26</v>
      </c>
      <c r="AR252" s="5" t="s">
        <v>25</v>
      </c>
      <c r="AS252" s="6" t="s">
        <v>25</v>
      </c>
      <c r="AT252" s="6" t="s">
        <v>25</v>
      </c>
      <c r="AU252" s="56" t="s">
        <v>26</v>
      </c>
      <c r="AV252" s="55" t="s">
        <v>26</v>
      </c>
      <c r="AW252" s="55" t="s">
        <v>26</v>
      </c>
      <c r="AX252" s="55" t="s">
        <v>26</v>
      </c>
      <c r="AY252" s="56" t="s">
        <v>26</v>
      </c>
      <c r="AZ252" s="54" t="s">
        <v>26</v>
      </c>
      <c r="BA252" s="55" t="s">
        <v>26</v>
      </c>
      <c r="BB252" s="55" t="s">
        <v>26</v>
      </c>
      <c r="BC252" s="56" t="s">
        <v>26</v>
      </c>
      <c r="BD252" s="54" t="s">
        <v>26</v>
      </c>
      <c r="BE252" s="55" t="s">
        <v>26</v>
      </c>
      <c r="BF252" s="55" t="s">
        <v>26</v>
      </c>
      <c r="BG252" s="56" t="s">
        <v>26</v>
      </c>
      <c r="BH252" s="172" t="s">
        <v>24</v>
      </c>
      <c r="BI252" s="10" t="s">
        <v>28</v>
      </c>
      <c r="BJ252" s="10" t="s">
        <v>28</v>
      </c>
      <c r="BK252" s="22" t="s">
        <v>126</v>
      </c>
      <c r="BL252" s="12"/>
      <c r="BM252" s="8"/>
      <c r="BN252" s="8"/>
      <c r="BO252" s="7"/>
      <c r="BP252" s="12"/>
      <c r="BQ252" s="8"/>
      <c r="BR252" s="8"/>
      <c r="BS252" s="7"/>
      <c r="BT252" s="12"/>
      <c r="BU252" s="8"/>
      <c r="BV252" s="8"/>
      <c r="BW252" s="7"/>
      <c r="BX252" s="12"/>
      <c r="BY252" s="8"/>
      <c r="BZ252" s="8"/>
      <c r="CA252" s="7"/>
      <c r="CB252" s="12"/>
      <c r="CC252" s="8"/>
      <c r="CD252" s="8"/>
      <c r="CE252" s="7"/>
      <c r="CF252" s="119"/>
      <c r="CG252" s="120"/>
      <c r="CH252" s="120"/>
      <c r="CI252" s="121"/>
      <c r="CJ252" s="119"/>
      <c r="CK252" s="120"/>
      <c r="CL252" s="120"/>
      <c r="CM252" s="121"/>
    </row>
    <row r="253" spans="2:91" x14ac:dyDescent="0.35">
      <c r="B253" s="95" t="str">
        <f t="shared" si="30"/>
        <v>36526,5215277778 36526,90625</v>
      </c>
      <c r="C253" s="342">
        <f t="shared" si="31"/>
        <v>36526.521527777775</v>
      </c>
      <c r="D253" s="328">
        <f t="shared" si="32"/>
        <v>36526.90625</v>
      </c>
      <c r="E253" s="197">
        <v>36526.521527777775</v>
      </c>
      <c r="F253" s="198">
        <v>36526.90625</v>
      </c>
      <c r="G253" s="91">
        <v>5.2083333333333336E-2</v>
      </c>
      <c r="H253" s="491" t="s">
        <v>51</v>
      </c>
      <c r="I253" s="492"/>
      <c r="J253" s="492"/>
      <c r="K253" s="7"/>
      <c r="L253" s="12"/>
      <c r="M253" s="8"/>
      <c r="N253" s="8"/>
      <c r="O253" s="7"/>
      <c r="P253" s="12"/>
      <c r="Q253" s="8"/>
      <c r="R253" s="8"/>
      <c r="S253" s="7"/>
      <c r="T253" s="12"/>
      <c r="U253" s="8"/>
      <c r="V253" s="8"/>
      <c r="W253" s="7"/>
      <c r="X253" s="20"/>
      <c r="Y253" s="11" t="s">
        <v>125</v>
      </c>
      <c r="Z253" s="59" t="s">
        <v>26</v>
      </c>
      <c r="AA253" s="56" t="s">
        <v>26</v>
      </c>
      <c r="AB253" s="55" t="s">
        <v>26</v>
      </c>
      <c r="AC253" s="55" t="s">
        <v>26</v>
      </c>
      <c r="AD253" s="55" t="s">
        <v>26</v>
      </c>
      <c r="AE253" s="56" t="s">
        <v>26</v>
      </c>
      <c r="AF253" s="55" t="s">
        <v>26</v>
      </c>
      <c r="AG253" s="55" t="s">
        <v>26</v>
      </c>
      <c r="AH253" s="55" t="s">
        <v>26</v>
      </c>
      <c r="AI253" s="56" t="s">
        <v>26</v>
      </c>
      <c r="AJ253" s="172" t="s">
        <v>24</v>
      </c>
      <c r="AK253" s="55" t="s">
        <v>26</v>
      </c>
      <c r="AL253" s="55" t="s">
        <v>26</v>
      </c>
      <c r="AM253" s="56" t="s">
        <v>26</v>
      </c>
      <c r="AN253" s="54" t="s">
        <v>26</v>
      </c>
      <c r="AO253" s="55" t="s">
        <v>26</v>
      </c>
      <c r="AP253" s="55" t="s">
        <v>26</v>
      </c>
      <c r="AQ253" s="56" t="s">
        <v>26</v>
      </c>
      <c r="AR253" s="5" t="s">
        <v>25</v>
      </c>
      <c r="AS253" s="6" t="s">
        <v>25</v>
      </c>
      <c r="AT253" s="6" t="s">
        <v>25</v>
      </c>
      <c r="AU253" s="56" t="s">
        <v>26</v>
      </c>
      <c r="AV253" s="55" t="s">
        <v>26</v>
      </c>
      <c r="AW253" s="55" t="s">
        <v>26</v>
      </c>
      <c r="AX253" s="55" t="s">
        <v>26</v>
      </c>
      <c r="AY253" s="56" t="s">
        <v>26</v>
      </c>
      <c r="AZ253" s="54" t="s">
        <v>26</v>
      </c>
      <c r="BA253" s="55" t="s">
        <v>26</v>
      </c>
      <c r="BB253" s="55" t="s">
        <v>26</v>
      </c>
      <c r="BC253" s="56" t="s">
        <v>26</v>
      </c>
      <c r="BD253" s="54" t="s">
        <v>26</v>
      </c>
      <c r="BE253" s="55" t="s">
        <v>26</v>
      </c>
      <c r="BF253" s="55" t="s">
        <v>26</v>
      </c>
      <c r="BG253" s="56" t="s">
        <v>26</v>
      </c>
      <c r="BH253" s="172" t="s">
        <v>24</v>
      </c>
      <c r="BI253" s="10" t="s">
        <v>28</v>
      </c>
      <c r="BJ253" s="10" t="s">
        <v>28</v>
      </c>
      <c r="BK253" s="22" t="s">
        <v>126</v>
      </c>
      <c r="BL253" s="12"/>
      <c r="BM253" s="8"/>
      <c r="BN253" s="8"/>
      <c r="BO253" s="7"/>
      <c r="BP253" s="12"/>
      <c r="BQ253" s="8"/>
      <c r="BR253" s="8"/>
      <c r="BS253" s="7"/>
      <c r="BT253" s="12"/>
      <c r="BU253" s="8"/>
      <c r="BV253" s="8"/>
      <c r="BW253" s="7"/>
      <c r="BX253" s="12"/>
      <c r="BY253" s="8"/>
      <c r="BZ253" s="8"/>
      <c r="CA253" s="7"/>
      <c r="CB253" s="12"/>
      <c r="CC253" s="8"/>
      <c r="CD253" s="8"/>
      <c r="CE253" s="7"/>
      <c r="CF253" s="119"/>
      <c r="CG253" s="120"/>
      <c r="CH253" s="120"/>
      <c r="CI253" s="121"/>
      <c r="CJ253" s="119"/>
      <c r="CK253" s="120"/>
      <c r="CL253" s="120"/>
      <c r="CM253" s="121"/>
    </row>
    <row r="254" spans="2:91" x14ac:dyDescent="0.35">
      <c r="B254" s="95" t="str">
        <f t="shared" si="30"/>
        <v>36526,5527777778 36526,90625</v>
      </c>
      <c r="C254" s="342">
        <f t="shared" si="31"/>
        <v>36526.552777777775</v>
      </c>
      <c r="D254" s="328">
        <f t="shared" si="32"/>
        <v>36526.90625</v>
      </c>
      <c r="E254" s="197">
        <v>36526.552777777775</v>
      </c>
      <c r="F254" s="198">
        <v>36526.90625</v>
      </c>
      <c r="G254" s="91">
        <v>5.2083333333333336E-2</v>
      </c>
      <c r="H254" s="491" t="s">
        <v>35</v>
      </c>
      <c r="I254" s="492"/>
      <c r="J254" s="492"/>
      <c r="K254" s="7"/>
      <c r="L254" s="12"/>
      <c r="M254" s="8"/>
      <c r="N254" s="8"/>
      <c r="O254" s="7"/>
      <c r="P254" s="12"/>
      <c r="Q254" s="8"/>
      <c r="R254" s="8"/>
      <c r="S254" s="7"/>
      <c r="T254" s="12"/>
      <c r="U254" s="8"/>
      <c r="V254" s="8"/>
      <c r="W254" s="7"/>
      <c r="X254" s="11" t="s">
        <v>125</v>
      </c>
      <c r="Y254" s="59" t="s">
        <v>26</v>
      </c>
      <c r="Z254" s="55" t="s">
        <v>26</v>
      </c>
      <c r="AA254" s="56" t="s">
        <v>26</v>
      </c>
      <c r="AB254" s="55" t="s">
        <v>26</v>
      </c>
      <c r="AC254" s="55" t="s">
        <v>26</v>
      </c>
      <c r="AD254" s="55" t="s">
        <v>26</v>
      </c>
      <c r="AE254" s="56" t="s">
        <v>26</v>
      </c>
      <c r="AF254" s="55" t="s">
        <v>26</v>
      </c>
      <c r="AG254" s="55" t="s">
        <v>26</v>
      </c>
      <c r="AH254" s="55" t="s">
        <v>26</v>
      </c>
      <c r="AI254" s="56" t="s">
        <v>26</v>
      </c>
      <c r="AJ254" s="172" t="s">
        <v>24</v>
      </c>
      <c r="AK254" s="55" t="s">
        <v>26</v>
      </c>
      <c r="AL254" s="55" t="s">
        <v>26</v>
      </c>
      <c r="AM254" s="56" t="s">
        <v>26</v>
      </c>
      <c r="AN254" s="54" t="s">
        <v>26</v>
      </c>
      <c r="AO254" s="55" t="s">
        <v>26</v>
      </c>
      <c r="AP254" s="55" t="s">
        <v>26</v>
      </c>
      <c r="AQ254" s="56" t="s">
        <v>26</v>
      </c>
      <c r="AR254" s="5" t="s">
        <v>25</v>
      </c>
      <c r="AS254" s="6" t="s">
        <v>25</v>
      </c>
      <c r="AT254" s="6" t="s">
        <v>25</v>
      </c>
      <c r="AU254" s="56" t="s">
        <v>26</v>
      </c>
      <c r="AV254" s="55" t="s">
        <v>26</v>
      </c>
      <c r="AW254" s="55" t="s">
        <v>26</v>
      </c>
      <c r="AX254" s="55" t="s">
        <v>26</v>
      </c>
      <c r="AY254" s="56" t="s">
        <v>26</v>
      </c>
      <c r="AZ254" s="54" t="s">
        <v>26</v>
      </c>
      <c r="BA254" s="55" t="s">
        <v>26</v>
      </c>
      <c r="BB254" s="55" t="s">
        <v>26</v>
      </c>
      <c r="BC254" s="56" t="s">
        <v>26</v>
      </c>
      <c r="BD254" s="54" t="s">
        <v>26</v>
      </c>
      <c r="BE254" s="55" t="s">
        <v>26</v>
      </c>
      <c r="BF254" s="55" t="s">
        <v>26</v>
      </c>
      <c r="BG254" s="56" t="s">
        <v>26</v>
      </c>
      <c r="BH254" s="172" t="s">
        <v>24</v>
      </c>
      <c r="BI254" s="10" t="s">
        <v>28</v>
      </c>
      <c r="BJ254" s="10" t="s">
        <v>28</v>
      </c>
      <c r="BK254" s="22" t="s">
        <v>126</v>
      </c>
      <c r="BL254" s="12"/>
      <c r="BM254" s="8"/>
      <c r="BN254" s="8"/>
      <c r="BO254" s="7"/>
      <c r="BP254" s="12"/>
      <c r="BQ254" s="8"/>
      <c r="BR254" s="8"/>
      <c r="BS254" s="7"/>
      <c r="BT254" s="12"/>
      <c r="BU254" s="8"/>
      <c r="BV254" s="8"/>
      <c r="BW254" s="7"/>
      <c r="BX254" s="12"/>
      <c r="BY254" s="8"/>
      <c r="BZ254" s="8"/>
      <c r="CA254" s="7"/>
      <c r="CB254" s="12"/>
      <c r="CC254" s="8"/>
      <c r="CD254" s="8"/>
      <c r="CE254" s="7"/>
      <c r="CF254" s="119"/>
      <c r="CG254" s="120"/>
      <c r="CH254" s="120"/>
      <c r="CI254" s="121"/>
      <c r="CJ254" s="119"/>
      <c r="CK254" s="120"/>
      <c r="CL254" s="120"/>
      <c r="CM254" s="121"/>
    </row>
    <row r="255" spans="2:91" x14ac:dyDescent="0.35">
      <c r="B255" s="95" t="str">
        <f t="shared" si="30"/>
        <v>36526,5006944444 36526,90625</v>
      </c>
      <c r="C255" s="342">
        <f t="shared" si="31"/>
        <v>36526.500694444447</v>
      </c>
      <c r="D255" s="328">
        <f t="shared" si="32"/>
        <v>36526.90625</v>
      </c>
      <c r="E255" s="197">
        <v>36526.500694444447</v>
      </c>
      <c r="F255" s="198">
        <v>36526.90625</v>
      </c>
      <c r="G255" s="91">
        <v>5.2083333333333336E-2</v>
      </c>
      <c r="H255" s="491" t="s">
        <v>52</v>
      </c>
      <c r="I255" s="492"/>
      <c r="J255" s="492"/>
      <c r="K255" s="7"/>
      <c r="L255" s="12"/>
      <c r="M255" s="8"/>
      <c r="N255" s="8"/>
      <c r="O255" s="7"/>
      <c r="P255" s="12"/>
      <c r="Q255" s="8"/>
      <c r="R255" s="8"/>
      <c r="S255" s="7"/>
      <c r="T255" s="12"/>
      <c r="U255" s="8"/>
      <c r="V255" s="8"/>
      <c r="W255" s="37" t="s">
        <v>125</v>
      </c>
      <c r="X255" s="59" t="s">
        <v>26</v>
      </c>
      <c r="Y255" s="55" t="s">
        <v>26</v>
      </c>
      <c r="Z255" s="55" t="s">
        <v>26</v>
      </c>
      <c r="AA255" s="56" t="s">
        <v>26</v>
      </c>
      <c r="AB255" s="55" t="s">
        <v>26</v>
      </c>
      <c r="AC255" s="55" t="s">
        <v>26</v>
      </c>
      <c r="AD255" s="55" t="s">
        <v>26</v>
      </c>
      <c r="AE255" s="56" t="s">
        <v>26</v>
      </c>
      <c r="AF255" s="55" t="s">
        <v>26</v>
      </c>
      <c r="AG255" s="55" t="s">
        <v>26</v>
      </c>
      <c r="AH255" s="55" t="s">
        <v>26</v>
      </c>
      <c r="AI255" s="56" t="s">
        <v>26</v>
      </c>
      <c r="AJ255" s="172" t="s">
        <v>24</v>
      </c>
      <c r="AK255" s="55" t="s">
        <v>26</v>
      </c>
      <c r="AL255" s="55" t="s">
        <v>26</v>
      </c>
      <c r="AM255" s="56" t="s">
        <v>26</v>
      </c>
      <c r="AN255" s="54" t="s">
        <v>26</v>
      </c>
      <c r="AO255" s="55" t="s">
        <v>26</v>
      </c>
      <c r="AP255" s="55" t="s">
        <v>26</v>
      </c>
      <c r="AQ255" s="56" t="s">
        <v>26</v>
      </c>
      <c r="AR255" s="5" t="s">
        <v>25</v>
      </c>
      <c r="AS255" s="6" t="s">
        <v>25</v>
      </c>
      <c r="AT255" s="6" t="s">
        <v>25</v>
      </c>
      <c r="AU255" s="56" t="s">
        <v>26</v>
      </c>
      <c r="AV255" s="55" t="s">
        <v>26</v>
      </c>
      <c r="AW255" s="55" t="s">
        <v>26</v>
      </c>
      <c r="AX255" s="55" t="s">
        <v>26</v>
      </c>
      <c r="AY255" s="56" t="s">
        <v>26</v>
      </c>
      <c r="AZ255" s="54" t="s">
        <v>26</v>
      </c>
      <c r="BA255" s="55" t="s">
        <v>26</v>
      </c>
      <c r="BB255" s="55" t="s">
        <v>26</v>
      </c>
      <c r="BC255" s="56" t="s">
        <v>26</v>
      </c>
      <c r="BD255" s="54" t="s">
        <v>26</v>
      </c>
      <c r="BE255" s="55" t="s">
        <v>26</v>
      </c>
      <c r="BF255" s="55" t="s">
        <v>26</v>
      </c>
      <c r="BG255" s="56" t="s">
        <v>26</v>
      </c>
      <c r="BH255" s="172" t="s">
        <v>24</v>
      </c>
      <c r="BI255" s="10" t="s">
        <v>28</v>
      </c>
      <c r="BJ255" s="10" t="s">
        <v>28</v>
      </c>
      <c r="BK255" s="22" t="s">
        <v>126</v>
      </c>
      <c r="BL255" s="12"/>
      <c r="BM255" s="8"/>
      <c r="BN255" s="8"/>
      <c r="BO255" s="7"/>
      <c r="BP255" s="12"/>
      <c r="BQ255" s="8"/>
      <c r="BR255" s="8"/>
      <c r="BS255" s="7"/>
      <c r="BT255" s="12"/>
      <c r="BU255" s="8"/>
      <c r="BV255" s="8"/>
      <c r="BW255" s="7"/>
      <c r="BX255" s="12"/>
      <c r="BY255" s="8"/>
      <c r="BZ255" s="8"/>
      <c r="CA255" s="7"/>
      <c r="CB255" s="12"/>
      <c r="CC255" s="8"/>
      <c r="CD255" s="8"/>
      <c r="CE255" s="7"/>
      <c r="CF255" s="119"/>
      <c r="CG255" s="120"/>
      <c r="CH255" s="120"/>
      <c r="CI255" s="121"/>
      <c r="CJ255" s="119"/>
      <c r="CK255" s="120"/>
      <c r="CL255" s="120"/>
      <c r="CM255" s="121"/>
    </row>
    <row r="256" spans="2:91" ht="15" thickBot="1" x14ac:dyDescent="0.4">
      <c r="B256" s="95" t="str">
        <f t="shared" si="30"/>
        <v>36526,4902777778 36526,90625</v>
      </c>
      <c r="C256" s="342">
        <f t="shared" si="31"/>
        <v>36526.490277777775</v>
      </c>
      <c r="D256" s="328">
        <f t="shared" si="32"/>
        <v>36526.90625</v>
      </c>
      <c r="E256" s="197">
        <v>36526.490277777775</v>
      </c>
      <c r="F256" s="198">
        <v>36526.90625</v>
      </c>
      <c r="G256" s="91">
        <v>5.2083333333333336E-2</v>
      </c>
      <c r="H256" s="491" t="s">
        <v>5</v>
      </c>
      <c r="I256" s="492"/>
      <c r="J256" s="492"/>
      <c r="K256" s="7"/>
      <c r="L256" s="12"/>
      <c r="M256" s="8"/>
      <c r="N256" s="8"/>
      <c r="O256" s="7"/>
      <c r="P256" s="12"/>
      <c r="Q256" s="8"/>
      <c r="R256" s="8"/>
      <c r="S256" s="7"/>
      <c r="T256" s="12"/>
      <c r="U256" s="8"/>
      <c r="V256" s="11" t="s">
        <v>125</v>
      </c>
      <c r="W256" s="106" t="s">
        <v>26</v>
      </c>
      <c r="X256" s="105" t="s">
        <v>26</v>
      </c>
      <c r="Y256" s="55" t="s">
        <v>26</v>
      </c>
      <c r="Z256" s="55" t="s">
        <v>26</v>
      </c>
      <c r="AA256" s="56" t="s">
        <v>26</v>
      </c>
      <c r="AB256" s="55" t="s">
        <v>26</v>
      </c>
      <c r="AC256" s="55" t="s">
        <v>26</v>
      </c>
      <c r="AD256" s="55" t="s">
        <v>26</v>
      </c>
      <c r="AE256" s="56" t="s">
        <v>26</v>
      </c>
      <c r="AF256" s="55" t="s">
        <v>26</v>
      </c>
      <c r="AG256" s="55" t="s">
        <v>26</v>
      </c>
      <c r="AH256" s="55" t="s">
        <v>26</v>
      </c>
      <c r="AI256" s="56" t="s">
        <v>26</v>
      </c>
      <c r="AJ256" s="172" t="s">
        <v>24</v>
      </c>
      <c r="AK256" s="55" t="s">
        <v>26</v>
      </c>
      <c r="AL256" s="55" t="s">
        <v>26</v>
      </c>
      <c r="AM256" s="56" t="s">
        <v>26</v>
      </c>
      <c r="AN256" s="54" t="s">
        <v>26</v>
      </c>
      <c r="AO256" s="55" t="s">
        <v>26</v>
      </c>
      <c r="AP256" s="55" t="s">
        <v>26</v>
      </c>
      <c r="AQ256" s="56" t="s">
        <v>26</v>
      </c>
      <c r="AR256" s="5" t="s">
        <v>25</v>
      </c>
      <c r="AS256" s="6" t="s">
        <v>25</v>
      </c>
      <c r="AT256" s="6" t="s">
        <v>25</v>
      </c>
      <c r="AU256" s="56" t="s">
        <v>26</v>
      </c>
      <c r="AV256" s="55" t="s">
        <v>26</v>
      </c>
      <c r="AW256" s="55" t="s">
        <v>26</v>
      </c>
      <c r="AX256" s="55" t="s">
        <v>26</v>
      </c>
      <c r="AY256" s="56" t="s">
        <v>26</v>
      </c>
      <c r="AZ256" s="54" t="s">
        <v>26</v>
      </c>
      <c r="BA256" s="55" t="s">
        <v>26</v>
      </c>
      <c r="BB256" s="55" t="s">
        <v>26</v>
      </c>
      <c r="BC256" s="56" t="s">
        <v>26</v>
      </c>
      <c r="BD256" s="54" t="s">
        <v>26</v>
      </c>
      <c r="BE256" s="55" t="s">
        <v>26</v>
      </c>
      <c r="BF256" s="55" t="s">
        <v>26</v>
      </c>
      <c r="BG256" s="56" t="s">
        <v>26</v>
      </c>
      <c r="BH256" s="172" t="s">
        <v>24</v>
      </c>
      <c r="BI256" s="10" t="s">
        <v>28</v>
      </c>
      <c r="BJ256" s="10" t="s">
        <v>28</v>
      </c>
      <c r="BK256" s="22" t="s">
        <v>126</v>
      </c>
      <c r="BL256" s="12"/>
      <c r="BM256" s="8"/>
      <c r="BN256" s="8"/>
      <c r="BO256" s="7"/>
      <c r="BP256" s="12"/>
      <c r="BQ256" s="8"/>
      <c r="BR256" s="8"/>
      <c r="BS256" s="7"/>
      <c r="BT256" s="12"/>
      <c r="BU256" s="8"/>
      <c r="BV256" s="8"/>
      <c r="BW256" s="7"/>
      <c r="BX256" s="12"/>
      <c r="BY256" s="8"/>
      <c r="BZ256" s="8"/>
      <c r="CA256" s="7"/>
      <c r="CB256" s="12"/>
      <c r="CC256" s="8"/>
      <c r="CD256" s="8"/>
      <c r="CE256" s="7"/>
      <c r="CF256" s="119"/>
      <c r="CG256" s="120"/>
      <c r="CH256" s="120"/>
      <c r="CI256" s="121"/>
      <c r="CJ256" s="119"/>
      <c r="CK256" s="120"/>
      <c r="CL256" s="120"/>
      <c r="CM256" s="121"/>
    </row>
    <row r="257" spans="2:91" ht="15" customHeight="1" thickBot="1" x14ac:dyDescent="0.4">
      <c r="B257" s="95" t="str">
        <f t="shared" si="30"/>
        <v>0 0</v>
      </c>
      <c r="C257" s="342">
        <f t="shared" si="31"/>
        <v>0</v>
      </c>
      <c r="D257" s="328">
        <f t="shared" si="32"/>
        <v>0</v>
      </c>
      <c r="E257" s="185"/>
      <c r="F257" s="186"/>
      <c r="G257" s="73"/>
      <c r="H257" s="499" t="s">
        <v>3</v>
      </c>
      <c r="I257" s="500"/>
      <c r="J257" s="500"/>
      <c r="K257" s="501"/>
      <c r="L257" s="499" t="s">
        <v>4</v>
      </c>
      <c r="M257" s="500"/>
      <c r="N257" s="500"/>
      <c r="O257" s="501"/>
      <c r="P257" s="499" t="s">
        <v>5</v>
      </c>
      <c r="Q257" s="500"/>
      <c r="R257" s="500"/>
      <c r="S257" s="501"/>
      <c r="T257" s="499" t="s">
        <v>6</v>
      </c>
      <c r="U257" s="500"/>
      <c r="V257" s="500"/>
      <c r="W257" s="501"/>
      <c r="X257" s="499" t="s">
        <v>7</v>
      </c>
      <c r="Y257" s="500"/>
      <c r="Z257" s="500"/>
      <c r="AA257" s="501"/>
      <c r="AB257" s="499" t="s">
        <v>8</v>
      </c>
      <c r="AC257" s="500"/>
      <c r="AD257" s="500"/>
      <c r="AE257" s="501"/>
      <c r="AF257" s="499" t="s">
        <v>9</v>
      </c>
      <c r="AG257" s="500"/>
      <c r="AH257" s="500"/>
      <c r="AI257" s="501"/>
      <c r="AJ257" s="499" t="s">
        <v>10</v>
      </c>
      <c r="AK257" s="500"/>
      <c r="AL257" s="500"/>
      <c r="AM257" s="501"/>
      <c r="AN257" s="499" t="s">
        <v>11</v>
      </c>
      <c r="AO257" s="500"/>
      <c r="AP257" s="500"/>
      <c r="AQ257" s="501"/>
      <c r="AR257" s="499" t="s">
        <v>12</v>
      </c>
      <c r="AS257" s="500"/>
      <c r="AT257" s="500"/>
      <c r="AU257" s="501"/>
      <c r="AV257" s="499" t="s">
        <v>13</v>
      </c>
      <c r="AW257" s="500"/>
      <c r="AX257" s="500"/>
      <c r="AY257" s="501"/>
      <c r="AZ257" s="499" t="s">
        <v>14</v>
      </c>
      <c r="BA257" s="500"/>
      <c r="BB257" s="500"/>
      <c r="BC257" s="501"/>
      <c r="BD257" s="499" t="s">
        <v>15</v>
      </c>
      <c r="BE257" s="500"/>
      <c r="BF257" s="500"/>
      <c r="BG257" s="501"/>
      <c r="BH257" s="499" t="s">
        <v>16</v>
      </c>
      <c r="BI257" s="500"/>
      <c r="BJ257" s="500"/>
      <c r="BK257" s="501"/>
      <c r="BL257" s="499" t="s">
        <v>17</v>
      </c>
      <c r="BM257" s="500"/>
      <c r="BN257" s="500"/>
      <c r="BO257" s="501"/>
      <c r="BP257" s="499" t="s">
        <v>18</v>
      </c>
      <c r="BQ257" s="500"/>
      <c r="BR257" s="500"/>
      <c r="BS257" s="501"/>
      <c r="BT257" s="499" t="s">
        <v>19</v>
      </c>
      <c r="BU257" s="500"/>
      <c r="BV257" s="500"/>
      <c r="BW257" s="501"/>
      <c r="BX257" s="499" t="s">
        <v>20</v>
      </c>
      <c r="BY257" s="500"/>
      <c r="BZ257" s="500"/>
      <c r="CA257" s="501"/>
      <c r="CB257" s="499" t="s">
        <v>21</v>
      </c>
      <c r="CC257" s="500"/>
      <c r="CD257" s="500"/>
      <c r="CE257" s="501"/>
      <c r="CF257" s="485" t="s">
        <v>22</v>
      </c>
      <c r="CG257" s="486"/>
      <c r="CH257" s="486"/>
      <c r="CI257" s="487"/>
      <c r="CJ257" s="485" t="s">
        <v>23</v>
      </c>
      <c r="CK257" s="486"/>
      <c r="CL257" s="486"/>
      <c r="CM257" s="487"/>
    </row>
    <row r="258" spans="2:91" x14ac:dyDescent="0.35">
      <c r="B258" s="95" t="str">
        <f t="shared" si="30"/>
        <v>36526,6256944444 36526,8020833333</v>
      </c>
      <c r="C258" s="342">
        <f t="shared" si="31"/>
        <v>36526.625694444447</v>
      </c>
      <c r="D258" s="328">
        <f t="shared" si="32"/>
        <v>36526.802083333336</v>
      </c>
      <c r="E258" s="199">
        <v>36526.625694444447</v>
      </c>
      <c r="F258" s="200">
        <v>36526.802083333336</v>
      </c>
      <c r="G258" s="129">
        <v>1.0416666666666666E-2</v>
      </c>
      <c r="H258" s="491" t="s">
        <v>40</v>
      </c>
      <c r="I258" s="492"/>
      <c r="J258" s="492"/>
      <c r="K258" s="7"/>
      <c r="L258" s="12"/>
      <c r="M258" s="8"/>
      <c r="N258" s="8"/>
      <c r="O258" s="7"/>
      <c r="P258" s="12"/>
      <c r="Q258" s="8"/>
      <c r="R258" s="8"/>
      <c r="S258" s="7"/>
      <c r="T258" s="12"/>
      <c r="U258" s="8"/>
      <c r="V258" s="8"/>
      <c r="W258" s="7"/>
      <c r="X258" s="12"/>
      <c r="Y258" s="8"/>
      <c r="Z258" s="8"/>
      <c r="AA258" s="7"/>
      <c r="AB258" s="12"/>
      <c r="AC258" s="8"/>
      <c r="AD258" s="8"/>
      <c r="AE258" s="7"/>
      <c r="AF258" s="12"/>
      <c r="AG258" s="8"/>
      <c r="AH258" s="8"/>
      <c r="AI258" s="22" t="s">
        <v>125</v>
      </c>
      <c r="AJ258" s="60" t="s">
        <v>26</v>
      </c>
      <c r="AK258" s="55" t="s">
        <v>26</v>
      </c>
      <c r="AL258" s="55" t="s">
        <v>26</v>
      </c>
      <c r="AM258" s="56" t="s">
        <v>26</v>
      </c>
      <c r="AN258" s="54" t="s">
        <v>26</v>
      </c>
      <c r="AO258" s="55" t="s">
        <v>26</v>
      </c>
      <c r="AP258" s="55" t="s">
        <v>26</v>
      </c>
      <c r="AQ258" s="56" t="s">
        <v>26</v>
      </c>
      <c r="AR258" s="54" t="s">
        <v>26</v>
      </c>
      <c r="AS258" s="55" t="s">
        <v>26</v>
      </c>
      <c r="AT258" s="55" t="s">
        <v>26</v>
      </c>
      <c r="AU258" s="56" t="s">
        <v>26</v>
      </c>
      <c r="AV258" s="24" t="s">
        <v>24</v>
      </c>
      <c r="AW258" s="55" t="s">
        <v>26</v>
      </c>
      <c r="AX258" s="55" t="s">
        <v>26</v>
      </c>
      <c r="AY258" s="17" t="s">
        <v>28</v>
      </c>
      <c r="AZ258" s="9" t="s">
        <v>28</v>
      </c>
      <c r="BA258" s="11" t="s">
        <v>126</v>
      </c>
      <c r="BB258" s="8"/>
      <c r="BC258" s="7"/>
      <c r="BD258" s="12"/>
      <c r="BE258" s="8"/>
      <c r="BF258" s="8"/>
      <c r="BG258" s="114"/>
      <c r="BH258" s="35"/>
      <c r="BI258" s="8"/>
      <c r="BJ258" s="8"/>
      <c r="BK258" s="7"/>
      <c r="BL258" s="35"/>
      <c r="BM258" s="8"/>
      <c r="BN258" s="8"/>
      <c r="BO258" s="7"/>
      <c r="BP258" s="35"/>
      <c r="BQ258" s="8"/>
      <c r="BR258" s="8"/>
      <c r="BS258" s="7"/>
      <c r="BT258" s="12"/>
      <c r="BU258" s="8"/>
      <c r="BV258" s="8"/>
      <c r="BW258" s="7"/>
      <c r="BX258" s="12"/>
      <c r="BY258" s="8"/>
      <c r="BZ258" s="8"/>
      <c r="CA258" s="7"/>
      <c r="CB258" s="12"/>
      <c r="CC258" s="8"/>
      <c r="CD258" s="8"/>
      <c r="CE258" s="7"/>
      <c r="CF258" s="112"/>
      <c r="CG258" s="113"/>
      <c r="CH258" s="113"/>
      <c r="CI258" s="114"/>
      <c r="CJ258" s="112"/>
      <c r="CK258" s="113"/>
      <c r="CL258" s="113"/>
      <c r="CM258" s="114"/>
    </row>
    <row r="259" spans="2:91" x14ac:dyDescent="0.35">
      <c r="B259" s="95" t="str">
        <f t="shared" si="30"/>
        <v>36526,6256944444 36526,8125</v>
      </c>
      <c r="C259" s="342">
        <f t="shared" si="31"/>
        <v>36526.625694444447</v>
      </c>
      <c r="D259" s="328">
        <f t="shared" si="32"/>
        <v>36526.8125</v>
      </c>
      <c r="E259" s="199">
        <v>36526.625694444447</v>
      </c>
      <c r="F259" s="200">
        <v>36526.8125</v>
      </c>
      <c r="G259" s="129">
        <v>1.0416666666666666E-2</v>
      </c>
      <c r="H259" s="491" t="s">
        <v>34</v>
      </c>
      <c r="I259" s="492"/>
      <c r="J259" s="492"/>
      <c r="K259" s="7"/>
      <c r="L259" s="12"/>
      <c r="M259" s="8"/>
      <c r="N259" s="8"/>
      <c r="O259" s="7"/>
      <c r="P259" s="12"/>
      <c r="Q259" s="8"/>
      <c r="R259" s="8"/>
      <c r="S259" s="7"/>
      <c r="T259" s="12"/>
      <c r="U259" s="8"/>
      <c r="V259" s="8"/>
      <c r="W259" s="7"/>
      <c r="X259" s="12"/>
      <c r="Y259" s="8"/>
      <c r="Z259" s="8"/>
      <c r="AA259" s="7"/>
      <c r="AB259" s="12"/>
      <c r="AC259" s="8"/>
      <c r="AD259" s="8"/>
      <c r="AE259" s="7"/>
      <c r="AF259" s="12"/>
      <c r="AG259" s="8"/>
      <c r="AH259" s="8"/>
      <c r="AI259" s="22" t="s">
        <v>125</v>
      </c>
      <c r="AJ259" s="60" t="s">
        <v>26</v>
      </c>
      <c r="AK259" s="55" t="s">
        <v>26</v>
      </c>
      <c r="AL259" s="55" t="s">
        <v>26</v>
      </c>
      <c r="AM259" s="56" t="s">
        <v>26</v>
      </c>
      <c r="AN259" s="54" t="s">
        <v>26</v>
      </c>
      <c r="AO259" s="55" t="s">
        <v>26</v>
      </c>
      <c r="AP259" s="55" t="s">
        <v>26</v>
      </c>
      <c r="AQ259" s="56" t="s">
        <v>26</v>
      </c>
      <c r="AR259" s="54" t="s">
        <v>26</v>
      </c>
      <c r="AS259" s="55" t="s">
        <v>26</v>
      </c>
      <c r="AT259" s="55" t="s">
        <v>26</v>
      </c>
      <c r="AU259" s="56" t="s">
        <v>26</v>
      </c>
      <c r="AV259" s="24" t="s">
        <v>24</v>
      </c>
      <c r="AW259" s="55" t="s">
        <v>26</v>
      </c>
      <c r="AX259" s="55" t="s">
        <v>26</v>
      </c>
      <c r="AY259" s="56" t="s">
        <v>26</v>
      </c>
      <c r="AZ259" s="9" t="s">
        <v>28</v>
      </c>
      <c r="BA259" s="10" t="s">
        <v>28</v>
      </c>
      <c r="BB259" s="11" t="s">
        <v>126</v>
      </c>
      <c r="BC259" s="7"/>
      <c r="BD259" s="12"/>
      <c r="BE259" s="8"/>
      <c r="BF259" s="8"/>
      <c r="BG259" s="114"/>
      <c r="BH259" s="35"/>
      <c r="BI259" s="8"/>
      <c r="BJ259" s="8"/>
      <c r="BK259" s="7"/>
      <c r="BL259" s="35"/>
      <c r="BM259" s="8"/>
      <c r="BN259" s="8"/>
      <c r="BO259" s="7"/>
      <c r="BP259" s="35"/>
      <c r="BQ259" s="8"/>
      <c r="BR259" s="8"/>
      <c r="BS259" s="7"/>
      <c r="BT259" s="12"/>
      <c r="BU259" s="8"/>
      <c r="BV259" s="8"/>
      <c r="BW259" s="7"/>
      <c r="BX259" s="12"/>
      <c r="BY259" s="8"/>
      <c r="BZ259" s="8"/>
      <c r="CA259" s="7"/>
      <c r="CB259" s="12"/>
      <c r="CC259" s="8"/>
      <c r="CD259" s="8"/>
      <c r="CE259" s="7"/>
      <c r="CF259" s="112"/>
      <c r="CG259" s="113"/>
      <c r="CH259" s="113"/>
      <c r="CI259" s="114"/>
      <c r="CJ259" s="112"/>
      <c r="CK259" s="113"/>
      <c r="CL259" s="113"/>
      <c r="CM259" s="114"/>
    </row>
    <row r="260" spans="2:91" x14ac:dyDescent="0.35">
      <c r="B260" s="95" t="str">
        <f t="shared" si="30"/>
        <v>36526,6256944444 36526,8229166667</v>
      </c>
      <c r="C260" s="342">
        <f t="shared" si="31"/>
        <v>36526.625694444447</v>
      </c>
      <c r="D260" s="328">
        <f t="shared" si="32"/>
        <v>36526.822916666664</v>
      </c>
      <c r="E260" s="199">
        <v>36526.625694444447</v>
      </c>
      <c r="F260" s="200">
        <v>36526.822916666664</v>
      </c>
      <c r="G260" s="129">
        <v>1.0416666666666666E-2</v>
      </c>
      <c r="H260" s="491" t="s">
        <v>41</v>
      </c>
      <c r="I260" s="492"/>
      <c r="J260" s="492"/>
      <c r="K260" s="7"/>
      <c r="L260" s="12"/>
      <c r="M260" s="8"/>
      <c r="N260" s="8"/>
      <c r="O260" s="7"/>
      <c r="P260" s="12"/>
      <c r="Q260" s="8"/>
      <c r="R260" s="8"/>
      <c r="S260" s="7"/>
      <c r="T260" s="12"/>
      <c r="U260" s="8"/>
      <c r="V260" s="8"/>
      <c r="W260" s="7"/>
      <c r="X260" s="12"/>
      <c r="Y260" s="8"/>
      <c r="Z260" s="8"/>
      <c r="AA260" s="7"/>
      <c r="AB260" s="12"/>
      <c r="AC260" s="8"/>
      <c r="AD260" s="8"/>
      <c r="AE260" s="7"/>
      <c r="AF260" s="12"/>
      <c r="AG260" s="8"/>
      <c r="AH260" s="8"/>
      <c r="AI260" s="22" t="s">
        <v>125</v>
      </c>
      <c r="AJ260" s="60" t="s">
        <v>26</v>
      </c>
      <c r="AK260" s="55" t="s">
        <v>26</v>
      </c>
      <c r="AL260" s="55" t="s">
        <v>26</v>
      </c>
      <c r="AM260" s="56" t="s">
        <v>26</v>
      </c>
      <c r="AN260" s="54" t="s">
        <v>26</v>
      </c>
      <c r="AO260" s="55" t="s">
        <v>26</v>
      </c>
      <c r="AP260" s="55" t="s">
        <v>26</v>
      </c>
      <c r="AQ260" s="56" t="s">
        <v>26</v>
      </c>
      <c r="AR260" s="54" t="s">
        <v>26</v>
      </c>
      <c r="AS260" s="55" t="s">
        <v>26</v>
      </c>
      <c r="AT260" s="55" t="s">
        <v>26</v>
      </c>
      <c r="AU260" s="56" t="s">
        <v>26</v>
      </c>
      <c r="AV260" s="24" t="s">
        <v>24</v>
      </c>
      <c r="AW260" s="55" t="s">
        <v>26</v>
      </c>
      <c r="AX260" s="55" t="s">
        <v>26</v>
      </c>
      <c r="AY260" s="56" t="s">
        <v>26</v>
      </c>
      <c r="AZ260" s="55" t="s">
        <v>26</v>
      </c>
      <c r="BA260" s="10" t="s">
        <v>28</v>
      </c>
      <c r="BB260" s="10" t="s">
        <v>28</v>
      </c>
      <c r="BC260" s="22" t="s">
        <v>126</v>
      </c>
      <c r="BD260" s="12"/>
      <c r="BE260" s="8"/>
      <c r="BF260" s="8"/>
      <c r="BG260" s="114"/>
      <c r="BH260" s="35"/>
      <c r="BI260" s="8"/>
      <c r="BJ260" s="8"/>
      <c r="BK260" s="7"/>
      <c r="BL260" s="35"/>
      <c r="BM260" s="8"/>
      <c r="BN260" s="8"/>
      <c r="BO260" s="7"/>
      <c r="BP260" s="35"/>
      <c r="BQ260" s="8"/>
      <c r="BR260" s="8"/>
      <c r="BS260" s="7"/>
      <c r="BT260" s="12"/>
      <c r="BU260" s="8"/>
      <c r="BV260" s="8"/>
      <c r="BW260" s="7"/>
      <c r="BX260" s="12"/>
      <c r="BY260" s="8"/>
      <c r="BZ260" s="8"/>
      <c r="CA260" s="7"/>
      <c r="CB260" s="12"/>
      <c r="CC260" s="8"/>
      <c r="CD260" s="8"/>
      <c r="CE260" s="7"/>
      <c r="CF260" s="112"/>
      <c r="CG260" s="113"/>
      <c r="CH260" s="113"/>
      <c r="CI260" s="114"/>
      <c r="CJ260" s="112"/>
      <c r="CK260" s="113"/>
      <c r="CL260" s="113"/>
      <c r="CM260" s="114"/>
    </row>
    <row r="261" spans="2:91" x14ac:dyDescent="0.35">
      <c r="B261" s="95" t="str">
        <f t="shared" si="30"/>
        <v>36526,6256944444 36526,8333333333</v>
      </c>
      <c r="C261" s="342">
        <f t="shared" si="31"/>
        <v>36526.625694444447</v>
      </c>
      <c r="D261" s="328">
        <f t="shared" si="32"/>
        <v>36526.833333333336</v>
      </c>
      <c r="E261" s="199">
        <v>36526.625694444447</v>
      </c>
      <c r="F261" s="200">
        <v>36526.833333333336</v>
      </c>
      <c r="G261" s="129">
        <v>1.0416666666666666E-2</v>
      </c>
      <c r="H261" s="491" t="s">
        <v>38</v>
      </c>
      <c r="I261" s="492"/>
      <c r="J261" s="492"/>
      <c r="K261" s="7"/>
      <c r="L261" s="12"/>
      <c r="M261" s="8"/>
      <c r="N261" s="8"/>
      <c r="O261" s="7"/>
      <c r="P261" s="12"/>
      <c r="Q261" s="8"/>
      <c r="R261" s="8"/>
      <c r="S261" s="7"/>
      <c r="T261" s="12"/>
      <c r="U261" s="8"/>
      <c r="V261" s="8"/>
      <c r="W261" s="7"/>
      <c r="X261" s="12"/>
      <c r="Y261" s="8"/>
      <c r="Z261" s="8"/>
      <c r="AA261" s="7"/>
      <c r="AB261" s="12"/>
      <c r="AC261" s="8"/>
      <c r="AD261" s="8"/>
      <c r="AE261" s="7"/>
      <c r="AF261" s="12"/>
      <c r="AG261" s="8"/>
      <c r="AH261" s="8"/>
      <c r="AI261" s="22" t="s">
        <v>125</v>
      </c>
      <c r="AJ261" s="60" t="s">
        <v>26</v>
      </c>
      <c r="AK261" s="55" t="s">
        <v>26</v>
      </c>
      <c r="AL261" s="55" t="s">
        <v>26</v>
      </c>
      <c r="AM261" s="56" t="s">
        <v>26</v>
      </c>
      <c r="AN261" s="54" t="s">
        <v>26</v>
      </c>
      <c r="AO261" s="55" t="s">
        <v>26</v>
      </c>
      <c r="AP261" s="55" t="s">
        <v>26</v>
      </c>
      <c r="AQ261" s="56" t="s">
        <v>26</v>
      </c>
      <c r="AR261" s="54" t="s">
        <v>26</v>
      </c>
      <c r="AS261" s="55" t="s">
        <v>26</v>
      </c>
      <c r="AT261" s="55" t="s">
        <v>26</v>
      </c>
      <c r="AU261" s="56" t="s">
        <v>26</v>
      </c>
      <c r="AV261" s="24" t="s">
        <v>24</v>
      </c>
      <c r="AW261" s="55" t="s">
        <v>26</v>
      </c>
      <c r="AX261" s="55" t="s">
        <v>26</v>
      </c>
      <c r="AY261" s="56" t="s">
        <v>26</v>
      </c>
      <c r="AZ261" s="55" t="s">
        <v>26</v>
      </c>
      <c r="BA261" s="55" t="s">
        <v>26</v>
      </c>
      <c r="BB261" s="10" t="s">
        <v>28</v>
      </c>
      <c r="BC261" s="28" t="s">
        <v>28</v>
      </c>
      <c r="BD261" s="11" t="s">
        <v>126</v>
      </c>
      <c r="BE261" s="8"/>
      <c r="BF261" s="8"/>
      <c r="BG261" s="114"/>
      <c r="BH261" s="35"/>
      <c r="BI261" s="8"/>
      <c r="BJ261" s="8"/>
      <c r="BK261" s="7"/>
      <c r="BL261" s="35"/>
      <c r="BM261" s="8"/>
      <c r="BN261" s="8"/>
      <c r="BO261" s="7"/>
      <c r="BP261" s="35"/>
      <c r="BQ261" s="8"/>
      <c r="BR261" s="8"/>
      <c r="BS261" s="7"/>
      <c r="BT261" s="12"/>
      <c r="BU261" s="8"/>
      <c r="BV261" s="8"/>
      <c r="BW261" s="7"/>
      <c r="BX261" s="12"/>
      <c r="BY261" s="8"/>
      <c r="BZ261" s="8"/>
      <c r="CA261" s="7"/>
      <c r="CB261" s="12"/>
      <c r="CC261" s="8"/>
      <c r="CD261" s="8"/>
      <c r="CE261" s="7"/>
      <c r="CF261" s="112"/>
      <c r="CG261" s="113"/>
      <c r="CH261" s="113"/>
      <c r="CI261" s="114"/>
      <c r="CJ261" s="112"/>
      <c r="CK261" s="113"/>
      <c r="CL261" s="113"/>
      <c r="CM261" s="114"/>
    </row>
    <row r="262" spans="2:91" x14ac:dyDescent="0.35">
      <c r="B262" s="95" t="str">
        <f t="shared" si="30"/>
        <v>36526,6256944444 36526,84375</v>
      </c>
      <c r="C262" s="342">
        <f t="shared" si="31"/>
        <v>36526.625694444447</v>
      </c>
      <c r="D262" s="328">
        <f t="shared" si="32"/>
        <v>36526.84375</v>
      </c>
      <c r="E262" s="199">
        <v>36526.625694444447</v>
      </c>
      <c r="F262" s="200">
        <v>36526.84375</v>
      </c>
      <c r="G262" s="129">
        <v>1.0416666666666666E-2</v>
      </c>
      <c r="H262" s="491" t="s">
        <v>42</v>
      </c>
      <c r="I262" s="492"/>
      <c r="J262" s="492"/>
      <c r="K262" s="7"/>
      <c r="L262" s="12"/>
      <c r="M262" s="8"/>
      <c r="N262" s="8"/>
      <c r="O262" s="7"/>
      <c r="P262" s="12"/>
      <c r="Q262" s="8"/>
      <c r="R262" s="8"/>
      <c r="S262" s="7"/>
      <c r="T262" s="12"/>
      <c r="U262" s="8"/>
      <c r="V262" s="8"/>
      <c r="W262" s="7"/>
      <c r="X262" s="12"/>
      <c r="Y262" s="8"/>
      <c r="Z262" s="8"/>
      <c r="AA262" s="7"/>
      <c r="AB262" s="12"/>
      <c r="AC262" s="8"/>
      <c r="AD262" s="8"/>
      <c r="AE262" s="7"/>
      <c r="AF262" s="12"/>
      <c r="AG262" s="8"/>
      <c r="AH262" s="8"/>
      <c r="AI262" s="22" t="s">
        <v>125</v>
      </c>
      <c r="AJ262" s="60" t="s">
        <v>26</v>
      </c>
      <c r="AK262" s="55" t="s">
        <v>26</v>
      </c>
      <c r="AL262" s="55" t="s">
        <v>26</v>
      </c>
      <c r="AM262" s="56" t="s">
        <v>26</v>
      </c>
      <c r="AN262" s="54" t="s">
        <v>26</v>
      </c>
      <c r="AO262" s="55" t="s">
        <v>26</v>
      </c>
      <c r="AP262" s="55" t="s">
        <v>26</v>
      </c>
      <c r="AQ262" s="56" t="s">
        <v>26</v>
      </c>
      <c r="AR262" s="54" t="s">
        <v>26</v>
      </c>
      <c r="AS262" s="55" t="s">
        <v>26</v>
      </c>
      <c r="AT262" s="55" t="s">
        <v>26</v>
      </c>
      <c r="AU262" s="56" t="s">
        <v>26</v>
      </c>
      <c r="AV262" s="24" t="s">
        <v>24</v>
      </c>
      <c r="AW262" s="55" t="s">
        <v>26</v>
      </c>
      <c r="AX262" s="55" t="s">
        <v>26</v>
      </c>
      <c r="AY262" s="56" t="s">
        <v>26</v>
      </c>
      <c r="AZ262" s="55" t="s">
        <v>26</v>
      </c>
      <c r="BA262" s="55" t="s">
        <v>26</v>
      </c>
      <c r="BB262" s="55" t="s">
        <v>26</v>
      </c>
      <c r="BC262" s="17" t="s">
        <v>28</v>
      </c>
      <c r="BD262" s="9" t="s">
        <v>28</v>
      </c>
      <c r="BE262" s="11" t="s">
        <v>126</v>
      </c>
      <c r="BF262" s="8"/>
      <c r="BG262" s="114"/>
      <c r="BH262" s="35"/>
      <c r="BI262" s="8"/>
      <c r="BJ262" s="8"/>
      <c r="BK262" s="7"/>
      <c r="BL262" s="35"/>
      <c r="BM262" s="8"/>
      <c r="BN262" s="8"/>
      <c r="BO262" s="7"/>
      <c r="BP262" s="35"/>
      <c r="BQ262" s="8"/>
      <c r="BR262" s="8"/>
      <c r="BS262" s="7"/>
      <c r="BT262" s="12"/>
      <c r="BU262" s="8"/>
      <c r="BV262" s="8"/>
      <c r="BW262" s="7"/>
      <c r="BX262" s="12"/>
      <c r="BY262" s="8"/>
      <c r="BZ262" s="8"/>
      <c r="CA262" s="7"/>
      <c r="CB262" s="12"/>
      <c r="CC262" s="8"/>
      <c r="CD262" s="8"/>
      <c r="CE262" s="7"/>
      <c r="CF262" s="112"/>
      <c r="CG262" s="113"/>
      <c r="CH262" s="113"/>
      <c r="CI262" s="114"/>
      <c r="CJ262" s="112"/>
      <c r="CK262" s="113"/>
      <c r="CL262" s="113"/>
      <c r="CM262" s="114"/>
    </row>
    <row r="263" spans="2:91" x14ac:dyDescent="0.35">
      <c r="B263" s="95" t="str">
        <f t="shared" si="30"/>
        <v>36526,6256944444 36526,8541666667</v>
      </c>
      <c r="C263" s="342">
        <f t="shared" si="31"/>
        <v>36526.625694444447</v>
      </c>
      <c r="D263" s="328">
        <f t="shared" si="32"/>
        <v>36526.854166666664</v>
      </c>
      <c r="E263" s="199">
        <v>36526.625694444447</v>
      </c>
      <c r="F263" s="200">
        <v>36526.854166666664</v>
      </c>
      <c r="G263" s="129">
        <v>1.0416666666666666E-2</v>
      </c>
      <c r="H263" s="491" t="s">
        <v>43</v>
      </c>
      <c r="I263" s="492"/>
      <c r="J263" s="492"/>
      <c r="K263" s="7"/>
      <c r="L263" s="12"/>
      <c r="M263" s="8"/>
      <c r="N263" s="8"/>
      <c r="O263" s="7"/>
      <c r="P263" s="12"/>
      <c r="Q263" s="8"/>
      <c r="R263" s="8"/>
      <c r="S263" s="7"/>
      <c r="T263" s="12"/>
      <c r="U263" s="8"/>
      <c r="V263" s="8"/>
      <c r="W263" s="7"/>
      <c r="X263" s="12"/>
      <c r="Y263" s="8"/>
      <c r="Z263" s="8"/>
      <c r="AA263" s="7"/>
      <c r="AB263" s="12"/>
      <c r="AC263" s="8"/>
      <c r="AD263" s="8"/>
      <c r="AE263" s="7"/>
      <c r="AF263" s="12"/>
      <c r="AG263" s="8"/>
      <c r="AH263" s="8"/>
      <c r="AI263" s="22" t="s">
        <v>125</v>
      </c>
      <c r="AJ263" s="60" t="s">
        <v>26</v>
      </c>
      <c r="AK263" s="55" t="s">
        <v>26</v>
      </c>
      <c r="AL263" s="55" t="s">
        <v>26</v>
      </c>
      <c r="AM263" s="56" t="s">
        <v>26</v>
      </c>
      <c r="AN263" s="54" t="s">
        <v>26</v>
      </c>
      <c r="AO263" s="55" t="s">
        <v>26</v>
      </c>
      <c r="AP263" s="55" t="s">
        <v>26</v>
      </c>
      <c r="AQ263" s="56" t="s">
        <v>26</v>
      </c>
      <c r="AR263" s="54" t="s">
        <v>26</v>
      </c>
      <c r="AS263" s="55" t="s">
        <v>26</v>
      </c>
      <c r="AT263" s="55" t="s">
        <v>26</v>
      </c>
      <c r="AU263" s="56" t="s">
        <v>26</v>
      </c>
      <c r="AV263" s="24" t="s">
        <v>24</v>
      </c>
      <c r="AW263" s="55" t="s">
        <v>26</v>
      </c>
      <c r="AX263" s="55" t="s">
        <v>26</v>
      </c>
      <c r="AY263" s="56" t="s">
        <v>26</v>
      </c>
      <c r="AZ263" s="55" t="s">
        <v>26</v>
      </c>
      <c r="BA263" s="55" t="s">
        <v>26</v>
      </c>
      <c r="BB263" s="55" t="s">
        <v>26</v>
      </c>
      <c r="BC263" s="56" t="s">
        <v>26</v>
      </c>
      <c r="BD263" s="9" t="s">
        <v>28</v>
      </c>
      <c r="BE263" s="10" t="s">
        <v>28</v>
      </c>
      <c r="BF263" s="11" t="s">
        <v>126</v>
      </c>
      <c r="BG263" s="7"/>
      <c r="BH263" s="35"/>
      <c r="BI263" s="8"/>
      <c r="BJ263" s="8"/>
      <c r="BK263" s="7"/>
      <c r="BL263" s="35"/>
      <c r="BM263" s="8"/>
      <c r="BN263" s="8"/>
      <c r="BO263" s="7"/>
      <c r="BP263" s="35"/>
      <c r="BQ263" s="8"/>
      <c r="BR263" s="8"/>
      <c r="BS263" s="7"/>
      <c r="BT263" s="12"/>
      <c r="BU263" s="8"/>
      <c r="BV263" s="8"/>
      <c r="BW263" s="7"/>
      <c r="BX263" s="12"/>
      <c r="BY263" s="8"/>
      <c r="BZ263" s="8"/>
      <c r="CA263" s="7"/>
      <c r="CB263" s="12"/>
      <c r="CC263" s="8"/>
      <c r="CD263" s="8"/>
      <c r="CE263" s="7"/>
      <c r="CF263" s="112"/>
      <c r="CG263" s="113"/>
      <c r="CH263" s="113"/>
      <c r="CI263" s="114"/>
      <c r="CJ263" s="112"/>
      <c r="CK263" s="113"/>
      <c r="CL263" s="113"/>
      <c r="CM263" s="114"/>
    </row>
    <row r="264" spans="2:91" x14ac:dyDescent="0.35">
      <c r="B264" s="95" t="str">
        <f t="shared" si="30"/>
        <v>36526,6256944444 36526,8645833333</v>
      </c>
      <c r="C264" s="342">
        <f t="shared" si="31"/>
        <v>36526.625694444447</v>
      </c>
      <c r="D264" s="328">
        <f t="shared" si="32"/>
        <v>36526.864583333336</v>
      </c>
      <c r="E264" s="199">
        <v>36526.625694444447</v>
      </c>
      <c r="F264" s="200">
        <v>36526.864583333336</v>
      </c>
      <c r="G264" s="129">
        <v>1.0416666666666666E-2</v>
      </c>
      <c r="H264" s="491" t="s">
        <v>44</v>
      </c>
      <c r="I264" s="492"/>
      <c r="J264" s="492"/>
      <c r="K264" s="7"/>
      <c r="L264" s="12"/>
      <c r="M264" s="8"/>
      <c r="N264" s="8"/>
      <c r="O264" s="7"/>
      <c r="P264" s="12"/>
      <c r="Q264" s="8"/>
      <c r="R264" s="8"/>
      <c r="S264" s="7"/>
      <c r="T264" s="12"/>
      <c r="U264" s="8"/>
      <c r="V264" s="8"/>
      <c r="W264" s="7"/>
      <c r="X264" s="12"/>
      <c r="Y264" s="8"/>
      <c r="Z264" s="8"/>
      <c r="AA264" s="7"/>
      <c r="AB264" s="12"/>
      <c r="AC264" s="8"/>
      <c r="AD264" s="8"/>
      <c r="AE264" s="7"/>
      <c r="AF264" s="12"/>
      <c r="AG264" s="8"/>
      <c r="AH264" s="8"/>
      <c r="AI264" s="22" t="s">
        <v>125</v>
      </c>
      <c r="AJ264" s="60" t="s">
        <v>26</v>
      </c>
      <c r="AK264" s="55" t="s">
        <v>26</v>
      </c>
      <c r="AL264" s="55" t="s">
        <v>26</v>
      </c>
      <c r="AM264" s="56" t="s">
        <v>26</v>
      </c>
      <c r="AN264" s="54" t="s">
        <v>26</v>
      </c>
      <c r="AO264" s="55" t="s">
        <v>26</v>
      </c>
      <c r="AP264" s="55" t="s">
        <v>26</v>
      </c>
      <c r="AQ264" s="56" t="s">
        <v>26</v>
      </c>
      <c r="AR264" s="54" t="s">
        <v>26</v>
      </c>
      <c r="AS264" s="55" t="s">
        <v>26</v>
      </c>
      <c r="AT264" s="55" t="s">
        <v>26</v>
      </c>
      <c r="AU264" s="56" t="s">
        <v>26</v>
      </c>
      <c r="AV264" s="24" t="s">
        <v>24</v>
      </c>
      <c r="AW264" s="55" t="s">
        <v>26</v>
      </c>
      <c r="AX264" s="55" t="s">
        <v>26</v>
      </c>
      <c r="AY264" s="56" t="s">
        <v>26</v>
      </c>
      <c r="AZ264" s="55" t="s">
        <v>26</v>
      </c>
      <c r="BA264" s="55" t="s">
        <v>26</v>
      </c>
      <c r="BB264" s="55" t="s">
        <v>26</v>
      </c>
      <c r="BC264" s="56" t="s">
        <v>26</v>
      </c>
      <c r="BD264" s="54" t="s">
        <v>26</v>
      </c>
      <c r="BE264" s="10" t="s">
        <v>28</v>
      </c>
      <c r="BF264" s="10" t="s">
        <v>28</v>
      </c>
      <c r="BG264" s="22" t="s">
        <v>126</v>
      </c>
      <c r="BH264" s="35"/>
      <c r="BI264" s="8"/>
      <c r="BJ264" s="8"/>
      <c r="BK264" s="7"/>
      <c r="BL264" s="12"/>
      <c r="BM264" s="8"/>
      <c r="BN264" s="8"/>
      <c r="BO264" s="7"/>
      <c r="BP264" s="35"/>
      <c r="BQ264" s="8"/>
      <c r="BR264" s="8"/>
      <c r="BS264" s="7"/>
      <c r="BT264" s="12"/>
      <c r="BU264" s="8"/>
      <c r="BV264" s="8"/>
      <c r="BW264" s="7"/>
      <c r="BX264" s="12"/>
      <c r="BY264" s="8"/>
      <c r="BZ264" s="8"/>
      <c r="CA264" s="7"/>
      <c r="CB264" s="12"/>
      <c r="CC264" s="8"/>
      <c r="CD264" s="8"/>
      <c r="CE264" s="7"/>
      <c r="CF264" s="112"/>
      <c r="CG264" s="113"/>
      <c r="CH264" s="113"/>
      <c r="CI264" s="114"/>
      <c r="CJ264" s="112"/>
      <c r="CK264" s="113"/>
      <c r="CL264" s="113"/>
      <c r="CM264" s="114"/>
    </row>
    <row r="265" spans="2:91" x14ac:dyDescent="0.35">
      <c r="B265" s="95" t="str">
        <f t="shared" si="30"/>
        <v>36526,6256944444 36526,875</v>
      </c>
      <c r="C265" s="342">
        <f t="shared" si="31"/>
        <v>36526.625694444447</v>
      </c>
      <c r="D265" s="328">
        <f t="shared" si="32"/>
        <v>36526.875</v>
      </c>
      <c r="E265" s="199">
        <v>36526.625694444447</v>
      </c>
      <c r="F265" s="200">
        <v>36526.875</v>
      </c>
      <c r="G265" s="129">
        <v>1.0416666666666666E-2</v>
      </c>
      <c r="H265" s="491" t="s">
        <v>45</v>
      </c>
      <c r="I265" s="492"/>
      <c r="J265" s="492"/>
      <c r="K265" s="7"/>
      <c r="L265" s="12"/>
      <c r="M265" s="8"/>
      <c r="N265" s="8"/>
      <c r="O265" s="7"/>
      <c r="P265" s="12"/>
      <c r="Q265" s="8"/>
      <c r="R265" s="8"/>
      <c r="S265" s="7"/>
      <c r="T265" s="12"/>
      <c r="U265" s="8"/>
      <c r="V265" s="8"/>
      <c r="W265" s="7"/>
      <c r="X265" s="12"/>
      <c r="Y265" s="8"/>
      <c r="Z265" s="8"/>
      <c r="AA265" s="7"/>
      <c r="AB265" s="12"/>
      <c r="AC265" s="8"/>
      <c r="AD265" s="8"/>
      <c r="AE265" s="7"/>
      <c r="AF265" s="12"/>
      <c r="AG265" s="8"/>
      <c r="AH265" s="8"/>
      <c r="AI265" s="22" t="s">
        <v>125</v>
      </c>
      <c r="AJ265" s="60" t="s">
        <v>26</v>
      </c>
      <c r="AK265" s="55" t="s">
        <v>26</v>
      </c>
      <c r="AL265" s="55" t="s">
        <v>26</v>
      </c>
      <c r="AM265" s="56" t="s">
        <v>26</v>
      </c>
      <c r="AN265" s="54" t="s">
        <v>26</v>
      </c>
      <c r="AO265" s="55" t="s">
        <v>26</v>
      </c>
      <c r="AP265" s="55" t="s">
        <v>26</v>
      </c>
      <c r="AQ265" s="56" t="s">
        <v>26</v>
      </c>
      <c r="AR265" s="54" t="s">
        <v>26</v>
      </c>
      <c r="AS265" s="55" t="s">
        <v>26</v>
      </c>
      <c r="AT265" s="55" t="s">
        <v>26</v>
      </c>
      <c r="AU265" s="56" t="s">
        <v>26</v>
      </c>
      <c r="AV265" s="24" t="s">
        <v>24</v>
      </c>
      <c r="AW265" s="55" t="s">
        <v>26</v>
      </c>
      <c r="AX265" s="55" t="s">
        <v>26</v>
      </c>
      <c r="AY265" s="56" t="s">
        <v>26</v>
      </c>
      <c r="AZ265" s="55" t="s">
        <v>26</v>
      </c>
      <c r="BA265" s="55" t="s">
        <v>26</v>
      </c>
      <c r="BB265" s="55" t="s">
        <v>26</v>
      </c>
      <c r="BC265" s="56" t="s">
        <v>26</v>
      </c>
      <c r="BD265" s="54" t="s">
        <v>26</v>
      </c>
      <c r="BE265" s="55" t="s">
        <v>26</v>
      </c>
      <c r="BF265" s="10" t="s">
        <v>28</v>
      </c>
      <c r="BG265" s="28" t="s">
        <v>28</v>
      </c>
      <c r="BH265" s="11" t="s">
        <v>126</v>
      </c>
      <c r="BI265" s="8"/>
      <c r="BJ265" s="8"/>
      <c r="BK265" s="7"/>
      <c r="BL265" s="12"/>
      <c r="BM265" s="8"/>
      <c r="BN265" s="8"/>
      <c r="BO265" s="7"/>
      <c r="BP265" s="35"/>
      <c r="BQ265" s="8"/>
      <c r="BR265" s="8"/>
      <c r="BS265" s="7"/>
      <c r="BT265" s="12"/>
      <c r="BU265" s="8"/>
      <c r="BV265" s="8"/>
      <c r="BW265" s="7"/>
      <c r="BX265" s="12"/>
      <c r="BY265" s="8"/>
      <c r="BZ265" s="8"/>
      <c r="CA265" s="7"/>
      <c r="CB265" s="12"/>
      <c r="CC265" s="8"/>
      <c r="CD265" s="8"/>
      <c r="CE265" s="7"/>
      <c r="CF265" s="112"/>
      <c r="CG265" s="113"/>
      <c r="CH265" s="113"/>
      <c r="CI265" s="114"/>
      <c r="CJ265" s="112"/>
      <c r="CK265" s="113"/>
      <c r="CL265" s="113"/>
      <c r="CM265" s="114"/>
    </row>
    <row r="266" spans="2:91" x14ac:dyDescent="0.35">
      <c r="B266" s="95" t="str">
        <f t="shared" ref="B266:B330" si="36">C266&amp;" "&amp;D266</f>
        <v>36526,6256944444 36526,8854166667</v>
      </c>
      <c r="C266" s="342">
        <f t="shared" ref="C266:C330" si="37">E266</f>
        <v>36526.625694444447</v>
      </c>
      <c r="D266" s="328">
        <f t="shared" ref="D266:D330" si="38">F266</f>
        <v>36526.885416666664</v>
      </c>
      <c r="E266" s="199">
        <v>36526.625694444447</v>
      </c>
      <c r="F266" s="200">
        <v>36526.885416666664</v>
      </c>
      <c r="G266" s="129">
        <v>1.0416666666666666E-2</v>
      </c>
      <c r="H266" s="491" t="s">
        <v>46</v>
      </c>
      <c r="I266" s="492"/>
      <c r="J266" s="492"/>
      <c r="K266" s="7"/>
      <c r="L266" s="12"/>
      <c r="M266" s="8"/>
      <c r="N266" s="8"/>
      <c r="O266" s="7"/>
      <c r="P266" s="12"/>
      <c r="Q266" s="8"/>
      <c r="R266" s="8"/>
      <c r="S266" s="7"/>
      <c r="T266" s="12"/>
      <c r="U266" s="8"/>
      <c r="V266" s="8"/>
      <c r="W266" s="7"/>
      <c r="X266" s="12"/>
      <c r="Y266" s="8"/>
      <c r="Z266" s="8"/>
      <c r="AA266" s="7"/>
      <c r="AB266" s="12"/>
      <c r="AC266" s="8"/>
      <c r="AD266" s="8"/>
      <c r="AE266" s="7"/>
      <c r="AF266" s="12"/>
      <c r="AG266" s="8"/>
      <c r="AH266" s="8"/>
      <c r="AI266" s="22" t="s">
        <v>125</v>
      </c>
      <c r="AJ266" s="60" t="s">
        <v>26</v>
      </c>
      <c r="AK266" s="55" t="s">
        <v>26</v>
      </c>
      <c r="AL266" s="55" t="s">
        <v>26</v>
      </c>
      <c r="AM266" s="56" t="s">
        <v>26</v>
      </c>
      <c r="AN266" s="54" t="s">
        <v>26</v>
      </c>
      <c r="AO266" s="55" t="s">
        <v>26</v>
      </c>
      <c r="AP266" s="55" t="s">
        <v>26</v>
      </c>
      <c r="AQ266" s="56" t="s">
        <v>26</v>
      </c>
      <c r="AR266" s="54" t="s">
        <v>26</v>
      </c>
      <c r="AS266" s="55" t="s">
        <v>26</v>
      </c>
      <c r="AT266" s="55" t="s">
        <v>26</v>
      </c>
      <c r="AU266" s="56" t="s">
        <v>26</v>
      </c>
      <c r="AV266" s="24" t="s">
        <v>24</v>
      </c>
      <c r="AW266" s="55" t="s">
        <v>26</v>
      </c>
      <c r="AX266" s="55" t="s">
        <v>26</v>
      </c>
      <c r="AY266" s="56" t="s">
        <v>26</v>
      </c>
      <c r="AZ266" s="55" t="s">
        <v>26</v>
      </c>
      <c r="BA266" s="55" t="s">
        <v>26</v>
      </c>
      <c r="BB266" s="55" t="s">
        <v>26</v>
      </c>
      <c r="BC266" s="56" t="s">
        <v>26</v>
      </c>
      <c r="BD266" s="54" t="s">
        <v>26</v>
      </c>
      <c r="BE266" s="55" t="s">
        <v>26</v>
      </c>
      <c r="BF266" s="55" t="s">
        <v>26</v>
      </c>
      <c r="BG266" s="17" t="s">
        <v>28</v>
      </c>
      <c r="BH266" s="9" t="s">
        <v>28</v>
      </c>
      <c r="BI266" s="11" t="s">
        <v>126</v>
      </c>
      <c r="BJ266" s="8"/>
      <c r="BK266" s="7"/>
      <c r="BL266" s="20"/>
      <c r="BM266" s="18"/>
      <c r="BN266" s="18"/>
      <c r="BO266" s="19"/>
      <c r="BP266" s="20"/>
      <c r="BQ266" s="18"/>
      <c r="BR266" s="18"/>
      <c r="BS266" s="19"/>
      <c r="BT266" s="12"/>
      <c r="BU266" s="8"/>
      <c r="BV266" s="8"/>
      <c r="BW266" s="7"/>
      <c r="BX266" s="12"/>
      <c r="BY266" s="8"/>
      <c r="BZ266" s="8"/>
      <c r="CA266" s="7"/>
      <c r="CB266" s="12"/>
      <c r="CC266" s="8"/>
      <c r="CD266" s="8"/>
      <c r="CE266" s="7"/>
      <c r="CF266" s="112"/>
      <c r="CG266" s="113"/>
      <c r="CH266" s="113"/>
      <c r="CI266" s="114"/>
      <c r="CJ266" s="112"/>
      <c r="CK266" s="113"/>
      <c r="CL266" s="113"/>
      <c r="CM266" s="114"/>
    </row>
    <row r="267" spans="2:91" x14ac:dyDescent="0.35">
      <c r="B267" s="95" t="str">
        <f t="shared" si="36"/>
        <v>36526,6256944444 36526,8958333333</v>
      </c>
      <c r="C267" s="342">
        <f t="shared" si="37"/>
        <v>36526.625694444447</v>
      </c>
      <c r="D267" s="328">
        <f t="shared" si="38"/>
        <v>36526.895833333336</v>
      </c>
      <c r="E267" s="199">
        <v>36526.625694444447</v>
      </c>
      <c r="F267" s="200">
        <v>36526.895833333336</v>
      </c>
      <c r="G267" s="129">
        <v>3.125E-2</v>
      </c>
      <c r="H267" s="491" t="s">
        <v>37</v>
      </c>
      <c r="I267" s="492"/>
      <c r="J267" s="492"/>
      <c r="K267" s="7"/>
      <c r="L267" s="12"/>
      <c r="M267" s="8"/>
      <c r="N267" s="8"/>
      <c r="O267" s="7"/>
      <c r="P267" s="12"/>
      <c r="Q267" s="8"/>
      <c r="R267" s="8"/>
      <c r="S267" s="7"/>
      <c r="T267" s="12"/>
      <c r="U267" s="8"/>
      <c r="V267" s="8"/>
      <c r="W267" s="7"/>
      <c r="X267" s="12"/>
      <c r="Y267" s="8"/>
      <c r="Z267" s="8"/>
      <c r="AA267" s="7"/>
      <c r="AB267" s="12"/>
      <c r="AC267" s="8"/>
      <c r="AD267" s="8"/>
      <c r="AE267" s="7"/>
      <c r="AF267" s="12"/>
      <c r="AG267" s="8"/>
      <c r="AH267" s="8"/>
      <c r="AI267" s="22" t="s">
        <v>125</v>
      </c>
      <c r="AJ267" s="60" t="s">
        <v>26</v>
      </c>
      <c r="AK267" s="55" t="s">
        <v>26</v>
      </c>
      <c r="AL267" s="55" t="s">
        <v>26</v>
      </c>
      <c r="AM267" s="56" t="s">
        <v>26</v>
      </c>
      <c r="AN267" s="54" t="s">
        <v>26</v>
      </c>
      <c r="AO267" s="55" t="s">
        <v>26</v>
      </c>
      <c r="AP267" s="55" t="s">
        <v>26</v>
      </c>
      <c r="AQ267" s="56" t="s">
        <v>26</v>
      </c>
      <c r="AR267" s="54" t="s">
        <v>26</v>
      </c>
      <c r="AS267" s="55" t="s">
        <v>26</v>
      </c>
      <c r="AT267" s="55" t="s">
        <v>26</v>
      </c>
      <c r="AU267" s="56" t="s">
        <v>26</v>
      </c>
      <c r="AV267" s="5" t="s">
        <v>25</v>
      </c>
      <c r="AW267" s="6" t="s">
        <v>25</v>
      </c>
      <c r="AX267" s="6" t="s">
        <v>25</v>
      </c>
      <c r="AY267" s="56" t="s">
        <v>26</v>
      </c>
      <c r="AZ267" s="55" t="s">
        <v>26</v>
      </c>
      <c r="BA267" s="55" t="s">
        <v>26</v>
      </c>
      <c r="BB267" s="55" t="s">
        <v>26</v>
      </c>
      <c r="BC267" s="56" t="s">
        <v>26</v>
      </c>
      <c r="BD267" s="54" t="s">
        <v>26</v>
      </c>
      <c r="BE267" s="55" t="s">
        <v>26</v>
      </c>
      <c r="BF267" s="55" t="s">
        <v>26</v>
      </c>
      <c r="BG267" s="56" t="s">
        <v>26</v>
      </c>
      <c r="BH267" s="9" t="s">
        <v>28</v>
      </c>
      <c r="BI267" s="10" t="s">
        <v>28</v>
      </c>
      <c r="BJ267" s="11" t="s">
        <v>126</v>
      </c>
      <c r="BK267" s="7"/>
      <c r="BL267" s="20"/>
      <c r="BM267" s="18"/>
      <c r="BN267" s="18"/>
      <c r="BO267" s="19"/>
      <c r="BP267" s="20"/>
      <c r="BQ267" s="18"/>
      <c r="BR267" s="18"/>
      <c r="BS267" s="19"/>
      <c r="BT267" s="12"/>
      <c r="BU267" s="8"/>
      <c r="BV267" s="8"/>
      <c r="BW267" s="7"/>
      <c r="BX267" s="12"/>
      <c r="BY267" s="8"/>
      <c r="BZ267" s="8"/>
      <c r="CA267" s="7"/>
      <c r="CB267" s="12"/>
      <c r="CC267" s="8"/>
      <c r="CD267" s="8"/>
      <c r="CE267" s="7"/>
      <c r="CF267" s="112"/>
      <c r="CG267" s="113"/>
      <c r="CH267" s="113"/>
      <c r="CI267" s="114"/>
      <c r="CJ267" s="112"/>
      <c r="CK267" s="113"/>
      <c r="CL267" s="113"/>
      <c r="CM267" s="114"/>
    </row>
    <row r="268" spans="2:91" x14ac:dyDescent="0.35">
      <c r="B268" s="95" t="str">
        <f t="shared" si="36"/>
        <v>36526,6256944444 36526,90625</v>
      </c>
      <c r="C268" s="342">
        <f t="shared" si="37"/>
        <v>36526.625694444447</v>
      </c>
      <c r="D268" s="328">
        <f t="shared" si="38"/>
        <v>36526.90625</v>
      </c>
      <c r="E268" s="199">
        <v>36526.625694444447</v>
      </c>
      <c r="F268" s="200">
        <v>36526.90625</v>
      </c>
      <c r="G268" s="129">
        <v>3.125E-2</v>
      </c>
      <c r="H268" s="491" t="s">
        <v>33</v>
      </c>
      <c r="I268" s="492"/>
      <c r="J268" s="492"/>
      <c r="K268" s="7"/>
      <c r="L268" s="12"/>
      <c r="M268" s="8"/>
      <c r="N268" s="8"/>
      <c r="O268" s="7"/>
      <c r="P268" s="12"/>
      <c r="Q268" s="8"/>
      <c r="R268" s="8"/>
      <c r="S268" s="7"/>
      <c r="T268" s="12"/>
      <c r="U268" s="8"/>
      <c r="V268" s="8"/>
      <c r="W268" s="7"/>
      <c r="X268" s="12"/>
      <c r="Y268" s="8"/>
      <c r="Z268" s="8"/>
      <c r="AA268" s="7"/>
      <c r="AB268" s="12"/>
      <c r="AC268" s="8"/>
      <c r="AD268" s="8"/>
      <c r="AE268" s="7"/>
      <c r="AF268" s="12"/>
      <c r="AG268" s="8"/>
      <c r="AH268" s="8"/>
      <c r="AI268" s="22" t="s">
        <v>125</v>
      </c>
      <c r="AJ268" s="60" t="s">
        <v>26</v>
      </c>
      <c r="AK268" s="55" t="s">
        <v>26</v>
      </c>
      <c r="AL268" s="55" t="s">
        <v>26</v>
      </c>
      <c r="AM268" s="56" t="s">
        <v>26</v>
      </c>
      <c r="AN268" s="54" t="s">
        <v>26</v>
      </c>
      <c r="AO268" s="55" t="s">
        <v>26</v>
      </c>
      <c r="AP268" s="55" t="s">
        <v>26</v>
      </c>
      <c r="AQ268" s="56" t="s">
        <v>26</v>
      </c>
      <c r="AR268" s="54" t="s">
        <v>26</v>
      </c>
      <c r="AS268" s="55" t="s">
        <v>26</v>
      </c>
      <c r="AT268" s="55" t="s">
        <v>26</v>
      </c>
      <c r="AU268" s="56" t="s">
        <v>26</v>
      </c>
      <c r="AV268" s="5" t="s">
        <v>25</v>
      </c>
      <c r="AW268" s="6" t="s">
        <v>25</v>
      </c>
      <c r="AX268" s="6" t="s">
        <v>25</v>
      </c>
      <c r="AY268" s="56" t="s">
        <v>26</v>
      </c>
      <c r="AZ268" s="55" t="s">
        <v>26</v>
      </c>
      <c r="BA268" s="55" t="s">
        <v>26</v>
      </c>
      <c r="BB268" s="55" t="s">
        <v>26</v>
      </c>
      <c r="BC268" s="56" t="s">
        <v>26</v>
      </c>
      <c r="BD268" s="54" t="s">
        <v>26</v>
      </c>
      <c r="BE268" s="55" t="s">
        <v>26</v>
      </c>
      <c r="BF268" s="55" t="s">
        <v>26</v>
      </c>
      <c r="BG268" s="56" t="s">
        <v>26</v>
      </c>
      <c r="BH268" s="54" t="s">
        <v>26</v>
      </c>
      <c r="BI268" s="10" t="s">
        <v>28</v>
      </c>
      <c r="BJ268" s="10" t="s">
        <v>28</v>
      </c>
      <c r="BK268" s="22" t="s">
        <v>126</v>
      </c>
      <c r="BL268" s="20"/>
      <c r="BM268" s="18"/>
      <c r="BN268" s="18"/>
      <c r="BO268" s="19"/>
      <c r="BP268" s="20"/>
      <c r="BQ268" s="18"/>
      <c r="BR268" s="18"/>
      <c r="BS268" s="19"/>
      <c r="BT268" s="12"/>
      <c r="BU268" s="8"/>
      <c r="BV268" s="8"/>
      <c r="BW268" s="7"/>
      <c r="BX268" s="12"/>
      <c r="BY268" s="8"/>
      <c r="BZ268" s="8"/>
      <c r="CA268" s="7"/>
      <c r="CB268" s="12"/>
      <c r="CC268" s="8"/>
      <c r="CD268" s="8"/>
      <c r="CE268" s="7"/>
      <c r="CF268" s="112"/>
      <c r="CG268" s="113"/>
      <c r="CH268" s="113"/>
      <c r="CI268" s="114"/>
      <c r="CJ268" s="112"/>
      <c r="CK268" s="113"/>
      <c r="CL268" s="113"/>
      <c r="CM268" s="114"/>
    </row>
    <row r="269" spans="2:91" x14ac:dyDescent="0.35">
      <c r="B269" s="95" t="str">
        <f t="shared" si="36"/>
        <v>36526,6256944444 36526,9166666667</v>
      </c>
      <c r="C269" s="342">
        <f t="shared" si="37"/>
        <v>36526.625694444447</v>
      </c>
      <c r="D269" s="328">
        <f t="shared" si="38"/>
        <v>36526.916666666664</v>
      </c>
      <c r="E269" s="199">
        <v>36526.625694444447</v>
      </c>
      <c r="F269" s="200">
        <v>36526.916666666664</v>
      </c>
      <c r="G269" s="129">
        <v>3.125E-2</v>
      </c>
      <c r="H269" s="491" t="s">
        <v>47</v>
      </c>
      <c r="I269" s="492"/>
      <c r="J269" s="492"/>
      <c r="K269" s="7"/>
      <c r="L269" s="12"/>
      <c r="M269" s="8"/>
      <c r="N269" s="8"/>
      <c r="O269" s="7"/>
      <c r="P269" s="12"/>
      <c r="Q269" s="8"/>
      <c r="R269" s="8"/>
      <c r="S269" s="7"/>
      <c r="T269" s="12"/>
      <c r="U269" s="8"/>
      <c r="V269" s="8"/>
      <c r="W269" s="7"/>
      <c r="X269" s="12"/>
      <c r="Y269" s="8"/>
      <c r="Z269" s="8"/>
      <c r="AA269" s="7"/>
      <c r="AB269" s="12"/>
      <c r="AC269" s="8"/>
      <c r="AD269" s="8"/>
      <c r="AE269" s="7"/>
      <c r="AF269" s="12"/>
      <c r="AG269" s="8"/>
      <c r="AH269" s="8"/>
      <c r="AI269" s="22" t="s">
        <v>125</v>
      </c>
      <c r="AJ269" s="60" t="s">
        <v>26</v>
      </c>
      <c r="AK269" s="55" t="s">
        <v>26</v>
      </c>
      <c r="AL269" s="55" t="s">
        <v>26</v>
      </c>
      <c r="AM269" s="56" t="s">
        <v>26</v>
      </c>
      <c r="AN269" s="54" t="s">
        <v>26</v>
      </c>
      <c r="AO269" s="55" t="s">
        <v>26</v>
      </c>
      <c r="AP269" s="55" t="s">
        <v>26</v>
      </c>
      <c r="AQ269" s="56" t="s">
        <v>26</v>
      </c>
      <c r="AR269" s="54" t="s">
        <v>26</v>
      </c>
      <c r="AS269" s="55" t="s">
        <v>26</v>
      </c>
      <c r="AT269" s="55" t="s">
        <v>26</v>
      </c>
      <c r="AU269" s="56" t="s">
        <v>26</v>
      </c>
      <c r="AV269" s="5" t="s">
        <v>25</v>
      </c>
      <c r="AW269" s="6" t="s">
        <v>25</v>
      </c>
      <c r="AX269" s="6" t="s">
        <v>25</v>
      </c>
      <c r="AY269" s="56" t="s">
        <v>26</v>
      </c>
      <c r="AZ269" s="55" t="s">
        <v>26</v>
      </c>
      <c r="BA269" s="55" t="s">
        <v>26</v>
      </c>
      <c r="BB269" s="55" t="s">
        <v>26</v>
      </c>
      <c r="BC269" s="56" t="s">
        <v>26</v>
      </c>
      <c r="BD269" s="54" t="s">
        <v>26</v>
      </c>
      <c r="BE269" s="55" t="s">
        <v>26</v>
      </c>
      <c r="BF269" s="55" t="s">
        <v>26</v>
      </c>
      <c r="BG269" s="56" t="s">
        <v>26</v>
      </c>
      <c r="BH269" s="54" t="s">
        <v>26</v>
      </c>
      <c r="BI269" s="55" t="s">
        <v>26</v>
      </c>
      <c r="BJ269" s="10" t="s">
        <v>28</v>
      </c>
      <c r="BK269" s="28" t="s">
        <v>28</v>
      </c>
      <c r="BL269" s="11" t="s">
        <v>126</v>
      </c>
      <c r="BM269" s="18"/>
      <c r="BN269" s="18"/>
      <c r="BO269" s="19"/>
      <c r="BP269" s="20"/>
      <c r="BQ269" s="18"/>
      <c r="BR269" s="18"/>
      <c r="BS269" s="19"/>
      <c r="BT269" s="12"/>
      <c r="BU269" s="8"/>
      <c r="BV269" s="8"/>
      <c r="BW269" s="7"/>
      <c r="BX269" s="12"/>
      <c r="BY269" s="8"/>
      <c r="BZ269" s="8"/>
      <c r="CA269" s="7"/>
      <c r="CB269" s="12"/>
      <c r="CC269" s="8"/>
      <c r="CD269" s="8"/>
      <c r="CE269" s="7"/>
      <c r="CF269" s="112"/>
      <c r="CG269" s="113"/>
      <c r="CH269" s="113"/>
      <c r="CI269" s="114"/>
      <c r="CJ269" s="112"/>
      <c r="CK269" s="113"/>
      <c r="CL269" s="113"/>
      <c r="CM269" s="114"/>
    </row>
    <row r="270" spans="2:91" x14ac:dyDescent="0.35">
      <c r="B270" s="95" t="str">
        <f t="shared" si="36"/>
        <v>36526,6256944444 36526,9270833333</v>
      </c>
      <c r="C270" s="342">
        <f t="shared" si="37"/>
        <v>36526.625694444447</v>
      </c>
      <c r="D270" s="328">
        <f t="shared" si="38"/>
        <v>36526.927083333336</v>
      </c>
      <c r="E270" s="199">
        <v>36526.625694444447</v>
      </c>
      <c r="F270" s="200">
        <v>36526.927083333336</v>
      </c>
      <c r="G270" s="129">
        <v>4.1666666666666664E-2</v>
      </c>
      <c r="H270" s="491" t="s">
        <v>48</v>
      </c>
      <c r="I270" s="492"/>
      <c r="J270" s="492"/>
      <c r="K270" s="7"/>
      <c r="L270" s="12"/>
      <c r="M270" s="8"/>
      <c r="N270" s="8"/>
      <c r="O270" s="7"/>
      <c r="P270" s="12"/>
      <c r="Q270" s="8"/>
      <c r="R270" s="8"/>
      <c r="S270" s="7"/>
      <c r="T270" s="12"/>
      <c r="U270" s="8"/>
      <c r="V270" s="8"/>
      <c r="W270" s="7"/>
      <c r="X270" s="12"/>
      <c r="Y270" s="8"/>
      <c r="Z270" s="8"/>
      <c r="AA270" s="7"/>
      <c r="AB270" s="12"/>
      <c r="AC270" s="8"/>
      <c r="AD270" s="8"/>
      <c r="AE270" s="7"/>
      <c r="AF270" s="12"/>
      <c r="AG270" s="8"/>
      <c r="AH270" s="8"/>
      <c r="AI270" s="22" t="s">
        <v>125</v>
      </c>
      <c r="AJ270" s="60" t="s">
        <v>26</v>
      </c>
      <c r="AK270" s="55" t="s">
        <v>26</v>
      </c>
      <c r="AL270" s="55" t="s">
        <v>26</v>
      </c>
      <c r="AM270" s="56" t="s">
        <v>26</v>
      </c>
      <c r="AN270" s="54" t="s">
        <v>26</v>
      </c>
      <c r="AO270" s="55" t="s">
        <v>26</v>
      </c>
      <c r="AP270" s="55" t="s">
        <v>26</v>
      </c>
      <c r="AQ270" s="56" t="s">
        <v>26</v>
      </c>
      <c r="AR270" s="54" t="s">
        <v>26</v>
      </c>
      <c r="AS270" s="55" t="s">
        <v>26</v>
      </c>
      <c r="AT270" s="55" t="s">
        <v>26</v>
      </c>
      <c r="AU270" s="56" t="s">
        <v>26</v>
      </c>
      <c r="AV270" s="5" t="s">
        <v>25</v>
      </c>
      <c r="AW270" s="6" t="s">
        <v>25</v>
      </c>
      <c r="AX270" s="6" t="s">
        <v>25</v>
      </c>
      <c r="AY270" s="56" t="s">
        <v>26</v>
      </c>
      <c r="AZ270" s="55" t="s">
        <v>26</v>
      </c>
      <c r="BA270" s="55" t="s">
        <v>26</v>
      </c>
      <c r="BB270" s="55" t="s">
        <v>26</v>
      </c>
      <c r="BC270" s="56" t="s">
        <v>26</v>
      </c>
      <c r="BD270" s="54" t="s">
        <v>26</v>
      </c>
      <c r="BE270" s="55" t="s">
        <v>26</v>
      </c>
      <c r="BF270" s="55" t="s">
        <v>26</v>
      </c>
      <c r="BG270" s="56" t="s">
        <v>26</v>
      </c>
      <c r="BH270" s="172" t="s">
        <v>24</v>
      </c>
      <c r="BI270" s="55" t="s">
        <v>26</v>
      </c>
      <c r="BJ270" s="55" t="s">
        <v>26</v>
      </c>
      <c r="BK270" s="17" t="s">
        <v>28</v>
      </c>
      <c r="BL270" s="9" t="s">
        <v>28</v>
      </c>
      <c r="BM270" s="11" t="s">
        <v>126</v>
      </c>
      <c r="BN270" s="8"/>
      <c r="BO270" s="7"/>
      <c r="BP270" s="20"/>
      <c r="BQ270" s="18"/>
      <c r="BR270" s="18"/>
      <c r="BS270" s="19"/>
      <c r="BT270" s="12"/>
      <c r="BU270" s="8"/>
      <c r="BV270" s="8"/>
      <c r="BW270" s="7"/>
      <c r="BX270" s="12"/>
      <c r="BY270" s="8"/>
      <c r="BZ270" s="8"/>
      <c r="CA270" s="7"/>
      <c r="CB270" s="12"/>
      <c r="CC270" s="8"/>
      <c r="CD270" s="8"/>
      <c r="CE270" s="7"/>
      <c r="CF270" s="112"/>
      <c r="CG270" s="113"/>
      <c r="CH270" s="113"/>
      <c r="CI270" s="114"/>
      <c r="CJ270" s="112"/>
      <c r="CK270" s="113"/>
      <c r="CL270" s="113"/>
      <c r="CM270" s="114"/>
    </row>
    <row r="271" spans="2:91" x14ac:dyDescent="0.35">
      <c r="B271" s="95" t="str">
        <f t="shared" si="36"/>
        <v>36526,6256944444 36526,9375</v>
      </c>
      <c r="C271" s="342">
        <f t="shared" si="37"/>
        <v>36526.625694444447</v>
      </c>
      <c r="D271" s="328">
        <f t="shared" si="38"/>
        <v>36526.9375</v>
      </c>
      <c r="E271" s="199">
        <v>36526.625694444447</v>
      </c>
      <c r="F271" s="200">
        <v>36526.9375</v>
      </c>
      <c r="G271" s="129">
        <v>4.1666666666666664E-2</v>
      </c>
      <c r="H271" s="491" t="s">
        <v>49</v>
      </c>
      <c r="I271" s="492"/>
      <c r="J271" s="492"/>
      <c r="K271" s="7"/>
      <c r="L271" s="12"/>
      <c r="M271" s="8"/>
      <c r="N271" s="8"/>
      <c r="O271" s="7"/>
      <c r="P271" s="12"/>
      <c r="Q271" s="8"/>
      <c r="R271" s="8"/>
      <c r="S271" s="7"/>
      <c r="T271" s="12"/>
      <c r="U271" s="8"/>
      <c r="V271" s="8"/>
      <c r="W271" s="7"/>
      <c r="X271" s="12"/>
      <c r="Y271" s="8"/>
      <c r="Z271" s="8"/>
      <c r="AA271" s="7"/>
      <c r="AB271" s="12"/>
      <c r="AC271" s="8"/>
      <c r="AD271" s="8"/>
      <c r="AE271" s="7"/>
      <c r="AF271" s="12"/>
      <c r="AG271" s="8"/>
      <c r="AH271" s="8"/>
      <c r="AI271" s="22" t="s">
        <v>125</v>
      </c>
      <c r="AJ271" s="60" t="s">
        <v>26</v>
      </c>
      <c r="AK271" s="55" t="s">
        <v>26</v>
      </c>
      <c r="AL271" s="55" t="s">
        <v>26</v>
      </c>
      <c r="AM271" s="56" t="s">
        <v>26</v>
      </c>
      <c r="AN271" s="54" t="s">
        <v>26</v>
      </c>
      <c r="AO271" s="55" t="s">
        <v>26</v>
      </c>
      <c r="AP271" s="55" t="s">
        <v>26</v>
      </c>
      <c r="AQ271" s="56" t="s">
        <v>26</v>
      </c>
      <c r="AR271" s="54" t="s">
        <v>26</v>
      </c>
      <c r="AS271" s="55" t="s">
        <v>26</v>
      </c>
      <c r="AT271" s="55" t="s">
        <v>26</v>
      </c>
      <c r="AU271" s="56" t="s">
        <v>26</v>
      </c>
      <c r="AV271" s="5" t="s">
        <v>25</v>
      </c>
      <c r="AW271" s="6" t="s">
        <v>25</v>
      </c>
      <c r="AX271" s="6" t="s">
        <v>25</v>
      </c>
      <c r="AY271" s="56" t="s">
        <v>26</v>
      </c>
      <c r="AZ271" s="55" t="s">
        <v>26</v>
      </c>
      <c r="BA271" s="55" t="s">
        <v>26</v>
      </c>
      <c r="BB271" s="55" t="s">
        <v>26</v>
      </c>
      <c r="BC271" s="56" t="s">
        <v>26</v>
      </c>
      <c r="BD271" s="54" t="s">
        <v>26</v>
      </c>
      <c r="BE271" s="55" t="s">
        <v>26</v>
      </c>
      <c r="BF271" s="55" t="s">
        <v>26</v>
      </c>
      <c r="BG271" s="56" t="s">
        <v>26</v>
      </c>
      <c r="BH271" s="172" t="s">
        <v>24</v>
      </c>
      <c r="BI271" s="55" t="s">
        <v>26</v>
      </c>
      <c r="BJ271" s="55" t="s">
        <v>26</v>
      </c>
      <c r="BK271" s="56" t="s">
        <v>26</v>
      </c>
      <c r="BL271" s="9" t="s">
        <v>28</v>
      </c>
      <c r="BM271" s="10" t="s">
        <v>28</v>
      </c>
      <c r="BN271" s="11" t="s">
        <v>126</v>
      </c>
      <c r="BO271" s="7"/>
      <c r="BP271" s="20"/>
      <c r="BQ271" s="18"/>
      <c r="BR271" s="18"/>
      <c r="BS271" s="19"/>
      <c r="BT271" s="12"/>
      <c r="BU271" s="8"/>
      <c r="BV271" s="8"/>
      <c r="BW271" s="7"/>
      <c r="BX271" s="12"/>
      <c r="BY271" s="8"/>
      <c r="BZ271" s="8"/>
      <c r="CA271" s="7"/>
      <c r="CB271" s="12"/>
      <c r="CC271" s="8"/>
      <c r="CD271" s="8"/>
      <c r="CE271" s="7"/>
      <c r="CF271" s="112"/>
      <c r="CG271" s="113"/>
      <c r="CH271" s="113"/>
      <c r="CI271" s="114"/>
      <c r="CJ271" s="112"/>
      <c r="CK271" s="113"/>
      <c r="CL271" s="113"/>
      <c r="CM271" s="114"/>
    </row>
    <row r="272" spans="2:91" x14ac:dyDescent="0.35">
      <c r="B272" s="95" t="str">
        <f t="shared" si="36"/>
        <v>36526,625 36526,9472222222</v>
      </c>
      <c r="C272" s="342">
        <f t="shared" si="37"/>
        <v>36526.625</v>
      </c>
      <c r="D272" s="328">
        <f t="shared" si="38"/>
        <v>36526.947222222225</v>
      </c>
      <c r="E272" s="332">
        <v>36526.625</v>
      </c>
      <c r="F272" s="333">
        <v>36526.947222222225</v>
      </c>
      <c r="G272" s="334">
        <v>4.1666666666666664E-2</v>
      </c>
      <c r="H272" s="12"/>
      <c r="I272" s="8"/>
      <c r="J272" s="8"/>
      <c r="K272" s="7"/>
      <c r="L272" s="12"/>
      <c r="M272" s="8"/>
      <c r="N272" s="8"/>
      <c r="O272" s="7"/>
      <c r="P272" s="12"/>
      <c r="Q272" s="8"/>
      <c r="R272" s="8"/>
      <c r="S272" s="7"/>
      <c r="T272" s="12"/>
      <c r="U272" s="8"/>
      <c r="V272" s="8"/>
      <c r="W272" s="7"/>
      <c r="X272" s="12"/>
      <c r="Y272" s="8"/>
      <c r="Z272" s="8"/>
      <c r="AA272" s="7"/>
      <c r="AB272" s="12"/>
      <c r="AC272" s="8"/>
      <c r="AD272" s="8"/>
      <c r="AE272" s="7"/>
      <c r="AF272" s="12"/>
      <c r="AG272" s="8"/>
      <c r="AH272" s="8"/>
      <c r="AI272" s="22" t="s">
        <v>125</v>
      </c>
      <c r="AJ272" s="60" t="s">
        <v>26</v>
      </c>
      <c r="AK272" s="55" t="s">
        <v>26</v>
      </c>
      <c r="AL272" s="55" t="s">
        <v>26</v>
      </c>
      <c r="AM272" s="56" t="s">
        <v>26</v>
      </c>
      <c r="AN272" s="54" t="s">
        <v>26</v>
      </c>
      <c r="AO272" s="55" t="s">
        <v>26</v>
      </c>
      <c r="AP272" s="55" t="s">
        <v>26</v>
      </c>
      <c r="AQ272" s="56" t="s">
        <v>26</v>
      </c>
      <c r="AR272" s="54" t="s">
        <v>26</v>
      </c>
      <c r="AS272" s="55" t="s">
        <v>26</v>
      </c>
      <c r="AT272" s="55" t="s">
        <v>26</v>
      </c>
      <c r="AU272" s="56" t="s">
        <v>26</v>
      </c>
      <c r="AV272" s="5" t="s">
        <v>25</v>
      </c>
      <c r="AW272" s="6" t="s">
        <v>25</v>
      </c>
      <c r="AX272" s="6" t="s">
        <v>25</v>
      </c>
      <c r="AY272" s="56" t="s">
        <v>26</v>
      </c>
      <c r="AZ272" s="55" t="s">
        <v>26</v>
      </c>
      <c r="BA272" s="55" t="s">
        <v>26</v>
      </c>
      <c r="BB272" s="55" t="s">
        <v>26</v>
      </c>
      <c r="BC272" s="56" t="s">
        <v>26</v>
      </c>
      <c r="BD272" s="54" t="s">
        <v>26</v>
      </c>
      <c r="BE272" s="55" t="s">
        <v>26</v>
      </c>
      <c r="BF272" s="55" t="s">
        <v>26</v>
      </c>
      <c r="BG272" s="56" t="s">
        <v>26</v>
      </c>
      <c r="BH272" s="172" t="s">
        <v>24</v>
      </c>
      <c r="BI272" s="55" t="s">
        <v>26</v>
      </c>
      <c r="BJ272" s="55" t="s">
        <v>26</v>
      </c>
      <c r="BK272" s="56" t="s">
        <v>26</v>
      </c>
      <c r="BL272" s="54" t="s">
        <v>26</v>
      </c>
      <c r="BM272" s="10" t="s">
        <v>28</v>
      </c>
      <c r="BN272" s="10" t="s">
        <v>28</v>
      </c>
      <c r="BO272" s="22" t="s">
        <v>126</v>
      </c>
      <c r="BP272" s="20"/>
      <c r="BQ272" s="18"/>
      <c r="BR272" s="18"/>
      <c r="BS272" s="19"/>
      <c r="BT272" s="20"/>
      <c r="BU272" s="18"/>
      <c r="BV272" s="18"/>
      <c r="BW272" s="19"/>
      <c r="BX272" s="20"/>
      <c r="BY272" s="18"/>
      <c r="BZ272" s="18"/>
      <c r="CA272" s="19"/>
      <c r="CB272" s="20"/>
      <c r="CC272" s="18"/>
      <c r="CD272" s="18"/>
      <c r="CE272" s="19"/>
      <c r="CF272" s="482"/>
      <c r="CG272" s="483"/>
      <c r="CH272" s="483"/>
      <c r="CI272" s="484"/>
      <c r="CJ272" s="482"/>
      <c r="CK272" s="483"/>
      <c r="CL272" s="483"/>
      <c r="CM272" s="484"/>
    </row>
    <row r="273" spans="2:91" x14ac:dyDescent="0.35">
      <c r="B273" s="95" t="str">
        <f t="shared" ref="B273" si="39">C273&amp;" "&amp;D273</f>
        <v>36526,6305555556 36526,9527777778</v>
      </c>
      <c r="C273" s="342">
        <f t="shared" ref="C273" si="40">E273</f>
        <v>36526.630555555559</v>
      </c>
      <c r="D273" s="328">
        <f t="shared" ref="D273" si="41">F273</f>
        <v>36526.952777777777</v>
      </c>
      <c r="E273" s="332">
        <v>36526.630555555559</v>
      </c>
      <c r="F273" s="333">
        <v>36526.952777777777</v>
      </c>
      <c r="G273" s="334">
        <v>4.1666666666666664E-2</v>
      </c>
      <c r="H273" s="12"/>
      <c r="I273" s="8"/>
      <c r="J273" s="8"/>
      <c r="K273" s="7"/>
      <c r="L273" s="12"/>
      <c r="M273" s="8"/>
      <c r="N273" s="8"/>
      <c r="O273" s="7"/>
      <c r="P273" s="12"/>
      <c r="Q273" s="8"/>
      <c r="R273" s="8"/>
      <c r="S273" s="7"/>
      <c r="T273" s="12"/>
      <c r="U273" s="8"/>
      <c r="V273" s="8"/>
      <c r="W273" s="7"/>
      <c r="X273" s="12"/>
      <c r="Y273" s="8"/>
      <c r="Z273" s="8"/>
      <c r="AA273" s="7"/>
      <c r="AB273" s="12"/>
      <c r="AC273" s="8"/>
      <c r="AD273" s="8"/>
      <c r="AE273" s="7"/>
      <c r="AF273" s="12"/>
      <c r="AG273" s="8"/>
      <c r="AH273" s="8"/>
      <c r="AI273" s="22" t="s">
        <v>125</v>
      </c>
      <c r="AJ273" s="60" t="s">
        <v>26</v>
      </c>
      <c r="AK273" s="55" t="s">
        <v>26</v>
      </c>
      <c r="AL273" s="55" t="s">
        <v>26</v>
      </c>
      <c r="AM273" s="56" t="s">
        <v>26</v>
      </c>
      <c r="AN273" s="54" t="s">
        <v>26</v>
      </c>
      <c r="AO273" s="55" t="s">
        <v>26</v>
      </c>
      <c r="AP273" s="55" t="s">
        <v>26</v>
      </c>
      <c r="AQ273" s="56" t="s">
        <v>26</v>
      </c>
      <c r="AR273" s="54" t="s">
        <v>26</v>
      </c>
      <c r="AS273" s="55" t="s">
        <v>26</v>
      </c>
      <c r="AT273" s="55" t="s">
        <v>26</v>
      </c>
      <c r="AU273" s="56" t="s">
        <v>26</v>
      </c>
      <c r="AV273" s="5" t="s">
        <v>25</v>
      </c>
      <c r="AW273" s="6" t="s">
        <v>25</v>
      </c>
      <c r="AX273" s="6" t="s">
        <v>25</v>
      </c>
      <c r="AY273" s="56" t="s">
        <v>26</v>
      </c>
      <c r="AZ273" s="55" t="s">
        <v>26</v>
      </c>
      <c r="BA273" s="55" t="s">
        <v>26</v>
      </c>
      <c r="BB273" s="55" t="s">
        <v>26</v>
      </c>
      <c r="BC273" s="56" t="s">
        <v>26</v>
      </c>
      <c r="BD273" s="54" t="s">
        <v>26</v>
      </c>
      <c r="BE273" s="55" t="s">
        <v>26</v>
      </c>
      <c r="BF273" s="55" t="s">
        <v>26</v>
      </c>
      <c r="BG273" s="56" t="s">
        <v>26</v>
      </c>
      <c r="BH273" s="172" t="s">
        <v>24</v>
      </c>
      <c r="BI273" s="55" t="s">
        <v>26</v>
      </c>
      <c r="BJ273" s="55" t="s">
        <v>26</v>
      </c>
      <c r="BK273" s="56" t="s">
        <v>26</v>
      </c>
      <c r="BL273" s="54" t="s">
        <v>26</v>
      </c>
      <c r="BM273" s="10" t="s">
        <v>28</v>
      </c>
      <c r="BN273" s="10" t="s">
        <v>28</v>
      </c>
      <c r="BO273" s="22" t="s">
        <v>126</v>
      </c>
      <c r="BP273" s="20"/>
      <c r="BQ273" s="18"/>
      <c r="BR273" s="18"/>
      <c r="BS273" s="19"/>
      <c r="BT273" s="20"/>
      <c r="BU273" s="18"/>
      <c r="BV273" s="18"/>
      <c r="BW273" s="19"/>
      <c r="BX273" s="20"/>
      <c r="BY273" s="18"/>
      <c r="BZ273" s="18"/>
      <c r="CA273" s="19"/>
      <c r="CB273" s="20"/>
      <c r="CC273" s="18"/>
      <c r="CD273" s="18"/>
      <c r="CE273" s="19"/>
      <c r="CF273" s="482"/>
      <c r="CG273" s="483"/>
      <c r="CH273" s="483"/>
      <c r="CI273" s="484"/>
      <c r="CJ273" s="482"/>
      <c r="CK273" s="483"/>
      <c r="CL273" s="483"/>
      <c r="CM273" s="484"/>
    </row>
    <row r="274" spans="2:91" x14ac:dyDescent="0.35">
      <c r="B274" s="95" t="str">
        <f t="shared" si="36"/>
        <v>36526,6256944444 36526,9583333333</v>
      </c>
      <c r="C274" s="342">
        <f t="shared" si="37"/>
        <v>36526.625694444447</v>
      </c>
      <c r="D274" s="328">
        <f t="shared" si="38"/>
        <v>36526.958333333336</v>
      </c>
      <c r="E274" s="199">
        <v>36526.625694444447</v>
      </c>
      <c r="F274" s="200">
        <v>36526.958333333336</v>
      </c>
      <c r="G274" s="129">
        <v>4.1666666666666664E-2</v>
      </c>
      <c r="H274" s="491" t="s">
        <v>3</v>
      </c>
      <c r="I274" s="492"/>
      <c r="J274" s="492"/>
      <c r="K274" s="7"/>
      <c r="L274" s="29"/>
      <c r="M274" s="30"/>
      <c r="N274" s="30"/>
      <c r="O274" s="31"/>
      <c r="P274" s="29"/>
      <c r="Q274" s="30"/>
      <c r="R274" s="30"/>
      <c r="S274" s="31"/>
      <c r="T274" s="29"/>
      <c r="U274" s="30"/>
      <c r="V274" s="30"/>
      <c r="W274" s="31"/>
      <c r="X274" s="29"/>
      <c r="Y274" s="30"/>
      <c r="Z274" s="30"/>
      <c r="AA274" s="31"/>
      <c r="AB274" s="12"/>
      <c r="AC274" s="8"/>
      <c r="AD274" s="8"/>
      <c r="AE274" s="7"/>
      <c r="AF274" s="29"/>
      <c r="AG274" s="30"/>
      <c r="AH274" s="30"/>
      <c r="AI274" s="22" t="s">
        <v>125</v>
      </c>
      <c r="AJ274" s="60" t="s">
        <v>26</v>
      </c>
      <c r="AK274" s="55" t="s">
        <v>26</v>
      </c>
      <c r="AL274" s="55" t="s">
        <v>26</v>
      </c>
      <c r="AM274" s="56" t="s">
        <v>26</v>
      </c>
      <c r="AN274" s="54" t="s">
        <v>26</v>
      </c>
      <c r="AO274" s="55" t="s">
        <v>26</v>
      </c>
      <c r="AP274" s="55" t="s">
        <v>26</v>
      </c>
      <c r="AQ274" s="56" t="s">
        <v>26</v>
      </c>
      <c r="AR274" s="54" t="s">
        <v>26</v>
      </c>
      <c r="AS274" s="55" t="s">
        <v>26</v>
      </c>
      <c r="AT274" s="55" t="s">
        <v>26</v>
      </c>
      <c r="AU274" s="56" t="s">
        <v>26</v>
      </c>
      <c r="AV274" s="5" t="s">
        <v>25</v>
      </c>
      <c r="AW274" s="6" t="s">
        <v>25</v>
      </c>
      <c r="AX274" s="6" t="s">
        <v>25</v>
      </c>
      <c r="AY274" s="56" t="s">
        <v>26</v>
      </c>
      <c r="AZ274" s="55" t="s">
        <v>26</v>
      </c>
      <c r="BA274" s="55" t="s">
        <v>26</v>
      </c>
      <c r="BB274" s="55" t="s">
        <v>26</v>
      </c>
      <c r="BC274" s="56" t="s">
        <v>26</v>
      </c>
      <c r="BD274" s="54" t="s">
        <v>26</v>
      </c>
      <c r="BE274" s="55" t="s">
        <v>26</v>
      </c>
      <c r="BF274" s="55" t="s">
        <v>26</v>
      </c>
      <c r="BG274" s="56" t="s">
        <v>26</v>
      </c>
      <c r="BH274" s="54" t="s">
        <v>26</v>
      </c>
      <c r="BI274" s="55" t="s">
        <v>26</v>
      </c>
      <c r="BJ274" s="55" t="s">
        <v>26</v>
      </c>
      <c r="BK274" s="56" t="s">
        <v>26</v>
      </c>
      <c r="BL274" s="172" t="s">
        <v>24</v>
      </c>
      <c r="BM274" s="55" t="s">
        <v>26</v>
      </c>
      <c r="BN274" s="10" t="s">
        <v>28</v>
      </c>
      <c r="BO274" s="28" t="s">
        <v>28</v>
      </c>
      <c r="BP274" s="11" t="s">
        <v>126</v>
      </c>
      <c r="BQ274" s="8"/>
      <c r="BR274" s="8"/>
      <c r="BS274" s="7"/>
      <c r="BT274" s="12"/>
      <c r="BU274" s="8"/>
      <c r="BV274" s="8"/>
      <c r="BW274" s="7"/>
      <c r="BX274" s="12"/>
      <c r="BY274" s="8"/>
      <c r="BZ274" s="8"/>
      <c r="CA274" s="7"/>
      <c r="CB274" s="12"/>
      <c r="CC274" s="8"/>
      <c r="CD274" s="8"/>
      <c r="CE274" s="7"/>
      <c r="CF274" s="113"/>
      <c r="CG274" s="113"/>
      <c r="CH274" s="113"/>
      <c r="CI274" s="113"/>
      <c r="CJ274" s="115"/>
      <c r="CK274" s="116"/>
      <c r="CL274" s="116"/>
      <c r="CM274" s="117"/>
    </row>
    <row r="275" spans="2:91" x14ac:dyDescent="0.35">
      <c r="B275" s="95" t="str">
        <f t="shared" si="36"/>
        <v>36526,6256944444 36526,96875</v>
      </c>
      <c r="C275" s="342">
        <f t="shared" si="37"/>
        <v>36526.625694444447</v>
      </c>
      <c r="D275" s="328">
        <f t="shared" si="38"/>
        <v>36526.96875</v>
      </c>
      <c r="E275" s="199">
        <v>36526.625694444447</v>
      </c>
      <c r="F275" s="200">
        <v>36526.96875</v>
      </c>
      <c r="G275" s="129">
        <v>4.1666666666666664E-2</v>
      </c>
      <c r="H275" s="491" t="s">
        <v>53</v>
      </c>
      <c r="I275" s="492"/>
      <c r="J275" s="492"/>
      <c r="K275" s="7"/>
      <c r="L275" s="29"/>
      <c r="M275" s="30"/>
      <c r="N275" s="30"/>
      <c r="O275" s="31"/>
      <c r="P275" s="29"/>
      <c r="Q275" s="30"/>
      <c r="R275" s="30"/>
      <c r="S275" s="31"/>
      <c r="T275" s="29"/>
      <c r="U275" s="30"/>
      <c r="V275" s="30"/>
      <c r="W275" s="31"/>
      <c r="X275" s="29"/>
      <c r="Y275" s="30"/>
      <c r="Z275" s="30"/>
      <c r="AA275" s="31"/>
      <c r="AB275" s="12"/>
      <c r="AC275" s="8"/>
      <c r="AD275" s="8"/>
      <c r="AE275" s="7"/>
      <c r="AF275" s="29"/>
      <c r="AG275" s="30"/>
      <c r="AH275" s="30"/>
      <c r="AI275" s="22" t="s">
        <v>125</v>
      </c>
      <c r="AJ275" s="60" t="s">
        <v>26</v>
      </c>
      <c r="AK275" s="55" t="s">
        <v>26</v>
      </c>
      <c r="AL275" s="55" t="s">
        <v>26</v>
      </c>
      <c r="AM275" s="56" t="s">
        <v>26</v>
      </c>
      <c r="AN275" s="54" t="s">
        <v>26</v>
      </c>
      <c r="AO275" s="55" t="s">
        <v>26</v>
      </c>
      <c r="AP275" s="55" t="s">
        <v>26</v>
      </c>
      <c r="AQ275" s="56" t="s">
        <v>26</v>
      </c>
      <c r="AR275" s="54" t="s">
        <v>26</v>
      </c>
      <c r="AS275" s="55" t="s">
        <v>26</v>
      </c>
      <c r="AT275" s="55" t="s">
        <v>26</v>
      </c>
      <c r="AU275" s="56" t="s">
        <v>26</v>
      </c>
      <c r="AV275" s="5" t="s">
        <v>25</v>
      </c>
      <c r="AW275" s="6" t="s">
        <v>25</v>
      </c>
      <c r="AX275" s="6" t="s">
        <v>25</v>
      </c>
      <c r="AY275" s="56" t="s">
        <v>26</v>
      </c>
      <c r="AZ275" s="55" t="s">
        <v>26</v>
      </c>
      <c r="BA275" s="55" t="s">
        <v>26</v>
      </c>
      <c r="BB275" s="55" t="s">
        <v>26</v>
      </c>
      <c r="BC275" s="56" t="s">
        <v>26</v>
      </c>
      <c r="BD275" s="54" t="s">
        <v>26</v>
      </c>
      <c r="BE275" s="55" t="s">
        <v>26</v>
      </c>
      <c r="BF275" s="55" t="s">
        <v>26</v>
      </c>
      <c r="BG275" s="56" t="s">
        <v>26</v>
      </c>
      <c r="BH275" s="54" t="s">
        <v>26</v>
      </c>
      <c r="BI275" s="55" t="s">
        <v>26</v>
      </c>
      <c r="BJ275" s="55" t="s">
        <v>26</v>
      </c>
      <c r="BK275" s="56" t="s">
        <v>26</v>
      </c>
      <c r="BL275" s="172" t="s">
        <v>24</v>
      </c>
      <c r="BM275" s="55" t="s">
        <v>26</v>
      </c>
      <c r="BN275" s="55" t="s">
        <v>26</v>
      </c>
      <c r="BO275" s="17" t="s">
        <v>28</v>
      </c>
      <c r="BP275" s="9" t="s">
        <v>28</v>
      </c>
      <c r="BQ275" s="11" t="s">
        <v>126</v>
      </c>
      <c r="BR275" s="18"/>
      <c r="BS275" s="19"/>
      <c r="BT275" s="12"/>
      <c r="BU275" s="8"/>
      <c r="BV275" s="8"/>
      <c r="BW275" s="7"/>
      <c r="BX275" s="12"/>
      <c r="BY275" s="8"/>
      <c r="BZ275" s="8"/>
      <c r="CA275" s="7"/>
      <c r="CB275" s="12"/>
      <c r="CC275" s="8"/>
      <c r="CD275" s="8"/>
      <c r="CE275" s="7"/>
      <c r="CF275" s="113"/>
      <c r="CG275" s="113"/>
      <c r="CH275" s="113"/>
      <c r="CI275" s="113"/>
      <c r="CJ275" s="115"/>
      <c r="CK275" s="116"/>
      <c r="CL275" s="116"/>
      <c r="CM275" s="117"/>
    </row>
    <row r="276" spans="2:91" x14ac:dyDescent="0.35">
      <c r="B276" s="95" t="str">
        <f t="shared" si="36"/>
        <v>36526,6256944444 36526,9791666667</v>
      </c>
      <c r="C276" s="342">
        <f t="shared" si="37"/>
        <v>36526.625694444447</v>
      </c>
      <c r="D276" s="328">
        <f t="shared" si="38"/>
        <v>36526.979166666664</v>
      </c>
      <c r="E276" s="283">
        <v>36526.625694444447</v>
      </c>
      <c r="F276" s="200">
        <v>36526.979166666664</v>
      </c>
      <c r="G276" s="129">
        <v>4.1666666666666664E-2</v>
      </c>
      <c r="H276" s="491" t="s">
        <v>39</v>
      </c>
      <c r="I276" s="492"/>
      <c r="J276" s="492"/>
      <c r="K276" s="7"/>
      <c r="L276" s="29"/>
      <c r="M276" s="30"/>
      <c r="N276" s="30"/>
      <c r="O276" s="31"/>
      <c r="P276" s="29"/>
      <c r="Q276" s="30"/>
      <c r="R276" s="30"/>
      <c r="S276" s="31"/>
      <c r="T276" s="29"/>
      <c r="U276" s="30"/>
      <c r="V276" s="30"/>
      <c r="W276" s="31"/>
      <c r="X276" s="29"/>
      <c r="Y276" s="30"/>
      <c r="Z276" s="30"/>
      <c r="AA276" s="31"/>
      <c r="AB276" s="12"/>
      <c r="AC276" s="8"/>
      <c r="AD276" s="8"/>
      <c r="AE276" s="7"/>
      <c r="AF276" s="29"/>
      <c r="AG276" s="30"/>
      <c r="AH276" s="30"/>
      <c r="AI276" s="22" t="s">
        <v>125</v>
      </c>
      <c r="AJ276" s="60" t="s">
        <v>26</v>
      </c>
      <c r="AK276" s="55" t="s">
        <v>26</v>
      </c>
      <c r="AL276" s="55" t="s">
        <v>26</v>
      </c>
      <c r="AM276" s="56" t="s">
        <v>26</v>
      </c>
      <c r="AN276" s="54" t="s">
        <v>26</v>
      </c>
      <c r="AO276" s="55" t="s">
        <v>26</v>
      </c>
      <c r="AP276" s="55" t="s">
        <v>26</v>
      </c>
      <c r="AQ276" s="56" t="s">
        <v>26</v>
      </c>
      <c r="AR276" s="54" t="s">
        <v>26</v>
      </c>
      <c r="AS276" s="55" t="s">
        <v>26</v>
      </c>
      <c r="AT276" s="55" t="s">
        <v>26</v>
      </c>
      <c r="AU276" s="56" t="s">
        <v>26</v>
      </c>
      <c r="AV276" s="5" t="s">
        <v>25</v>
      </c>
      <c r="AW276" s="6" t="s">
        <v>25</v>
      </c>
      <c r="AX276" s="6" t="s">
        <v>25</v>
      </c>
      <c r="AY276" s="56" t="s">
        <v>26</v>
      </c>
      <c r="AZ276" s="55" t="s">
        <v>26</v>
      </c>
      <c r="BA276" s="55" t="s">
        <v>26</v>
      </c>
      <c r="BB276" s="55" t="s">
        <v>26</v>
      </c>
      <c r="BC276" s="56" t="s">
        <v>26</v>
      </c>
      <c r="BD276" s="54" t="s">
        <v>26</v>
      </c>
      <c r="BE276" s="55" t="s">
        <v>26</v>
      </c>
      <c r="BF276" s="55" t="s">
        <v>26</v>
      </c>
      <c r="BG276" s="56" t="s">
        <v>26</v>
      </c>
      <c r="BH276" s="54" t="s">
        <v>26</v>
      </c>
      <c r="BI276" s="55" t="s">
        <v>26</v>
      </c>
      <c r="BJ276" s="55" t="s">
        <v>26</v>
      </c>
      <c r="BK276" s="56" t="s">
        <v>26</v>
      </c>
      <c r="BL276" s="172" t="s">
        <v>24</v>
      </c>
      <c r="BM276" s="55" t="s">
        <v>26</v>
      </c>
      <c r="BN276" s="55" t="s">
        <v>26</v>
      </c>
      <c r="BO276" s="17" t="s">
        <v>28</v>
      </c>
      <c r="BP276" s="9" t="s">
        <v>28</v>
      </c>
      <c r="BQ276" s="55" t="s">
        <v>26</v>
      </c>
      <c r="BR276" s="11" t="s">
        <v>126</v>
      </c>
      <c r="BS276" s="7"/>
      <c r="BT276" s="12"/>
      <c r="BU276" s="8"/>
      <c r="BV276" s="8"/>
      <c r="BW276" s="7"/>
      <c r="BX276" s="12"/>
      <c r="BY276" s="8"/>
      <c r="BZ276" s="8"/>
      <c r="CA276" s="7"/>
      <c r="CB276" s="12"/>
      <c r="CC276" s="8"/>
      <c r="CD276" s="8"/>
      <c r="CE276" s="7"/>
      <c r="CF276" s="113"/>
      <c r="CG276" s="113"/>
      <c r="CH276" s="113"/>
      <c r="CI276" s="113"/>
      <c r="CJ276" s="115"/>
      <c r="CK276" s="116"/>
      <c r="CL276" s="116"/>
      <c r="CM276" s="117"/>
    </row>
    <row r="277" spans="2:91" x14ac:dyDescent="0.35">
      <c r="B277" s="95" t="str">
        <f t="shared" si="36"/>
        <v>36526,6256944444 36526,9895833333</v>
      </c>
      <c r="C277" s="342">
        <f t="shared" si="37"/>
        <v>36526.625694444447</v>
      </c>
      <c r="D277" s="328">
        <f t="shared" si="38"/>
        <v>36526.989583333336</v>
      </c>
      <c r="E277" s="199">
        <v>36526.625694444447</v>
      </c>
      <c r="F277" s="200">
        <v>36526.989583333336</v>
      </c>
      <c r="G277" s="129">
        <v>4.1666666666666664E-2</v>
      </c>
      <c r="H277" s="491" t="s">
        <v>36</v>
      </c>
      <c r="I277" s="492"/>
      <c r="J277" s="492"/>
      <c r="K277" s="7"/>
      <c r="L277" s="29"/>
      <c r="M277" s="30"/>
      <c r="N277" s="30"/>
      <c r="O277" s="31"/>
      <c r="P277" s="29"/>
      <c r="Q277" s="30"/>
      <c r="R277" s="30"/>
      <c r="S277" s="31"/>
      <c r="T277" s="29"/>
      <c r="U277" s="30"/>
      <c r="V277" s="30"/>
      <c r="W277" s="31"/>
      <c r="X277" s="29"/>
      <c r="Y277" s="30"/>
      <c r="Z277" s="30"/>
      <c r="AA277" s="31"/>
      <c r="AB277" s="12"/>
      <c r="AC277" s="8"/>
      <c r="AD277" s="8"/>
      <c r="AE277" s="7"/>
      <c r="AF277" s="29"/>
      <c r="AG277" s="30"/>
      <c r="AH277" s="30"/>
      <c r="AI277" s="22" t="s">
        <v>125</v>
      </c>
      <c r="AJ277" s="60" t="s">
        <v>26</v>
      </c>
      <c r="AK277" s="55" t="s">
        <v>26</v>
      </c>
      <c r="AL277" s="55" t="s">
        <v>26</v>
      </c>
      <c r="AM277" s="56" t="s">
        <v>26</v>
      </c>
      <c r="AN277" s="54" t="s">
        <v>26</v>
      </c>
      <c r="AO277" s="55" t="s">
        <v>26</v>
      </c>
      <c r="AP277" s="55" t="s">
        <v>26</v>
      </c>
      <c r="AQ277" s="56" t="s">
        <v>26</v>
      </c>
      <c r="AR277" s="54" t="s">
        <v>26</v>
      </c>
      <c r="AS277" s="55" t="s">
        <v>26</v>
      </c>
      <c r="AT277" s="55" t="s">
        <v>26</v>
      </c>
      <c r="AU277" s="56" t="s">
        <v>26</v>
      </c>
      <c r="AV277" s="5" t="s">
        <v>25</v>
      </c>
      <c r="AW277" s="6" t="s">
        <v>25</v>
      </c>
      <c r="AX277" s="6" t="s">
        <v>25</v>
      </c>
      <c r="AY277" s="56" t="s">
        <v>26</v>
      </c>
      <c r="AZ277" s="55" t="s">
        <v>26</v>
      </c>
      <c r="BA277" s="55" t="s">
        <v>26</v>
      </c>
      <c r="BB277" s="55" t="s">
        <v>26</v>
      </c>
      <c r="BC277" s="56" t="s">
        <v>26</v>
      </c>
      <c r="BD277" s="54" t="s">
        <v>26</v>
      </c>
      <c r="BE277" s="55" t="s">
        <v>26</v>
      </c>
      <c r="BF277" s="55" t="s">
        <v>26</v>
      </c>
      <c r="BG277" s="56" t="s">
        <v>26</v>
      </c>
      <c r="BH277" s="54" t="s">
        <v>26</v>
      </c>
      <c r="BI277" s="55" t="s">
        <v>26</v>
      </c>
      <c r="BJ277" s="55" t="s">
        <v>26</v>
      </c>
      <c r="BK277" s="56" t="s">
        <v>26</v>
      </c>
      <c r="BL277" s="172" t="s">
        <v>24</v>
      </c>
      <c r="BM277" s="55" t="s">
        <v>26</v>
      </c>
      <c r="BN277" s="55" t="s">
        <v>26</v>
      </c>
      <c r="BO277" s="17" t="s">
        <v>28</v>
      </c>
      <c r="BP277" s="9" t="s">
        <v>28</v>
      </c>
      <c r="BQ277" s="55" t="s">
        <v>26</v>
      </c>
      <c r="BR277" s="55" t="s">
        <v>26</v>
      </c>
      <c r="BS277" s="11" t="s">
        <v>126</v>
      </c>
      <c r="BT277" s="12"/>
      <c r="BU277" s="8"/>
      <c r="BV277" s="8"/>
      <c r="BW277" s="7"/>
      <c r="BX277" s="12"/>
      <c r="BY277" s="8"/>
      <c r="BZ277" s="8"/>
      <c r="CA277" s="7"/>
      <c r="CB277" s="12"/>
      <c r="CC277" s="8"/>
      <c r="CD277" s="8"/>
      <c r="CE277" s="7"/>
      <c r="CF277" s="113"/>
      <c r="CG277" s="113"/>
      <c r="CH277" s="113"/>
      <c r="CI277" s="113"/>
      <c r="CJ277" s="115"/>
      <c r="CK277" s="116"/>
      <c r="CL277" s="116"/>
      <c r="CM277" s="117"/>
    </row>
    <row r="278" spans="2:91" x14ac:dyDescent="0.35">
      <c r="B278" s="95" t="str">
        <f t="shared" si="36"/>
        <v>36526,6256944444 36527</v>
      </c>
      <c r="C278" s="342">
        <f t="shared" si="37"/>
        <v>36526.625694444447</v>
      </c>
      <c r="D278" s="328">
        <f t="shared" si="38"/>
        <v>36527</v>
      </c>
      <c r="E278" s="199">
        <v>36526.625694444447</v>
      </c>
      <c r="F278" s="200">
        <v>36527</v>
      </c>
      <c r="G278" s="129">
        <v>5.2083333333333336E-2</v>
      </c>
      <c r="H278" s="491" t="s">
        <v>50</v>
      </c>
      <c r="I278" s="492"/>
      <c r="J278" s="492"/>
      <c r="K278" s="7"/>
      <c r="L278" s="29"/>
      <c r="M278" s="30"/>
      <c r="N278" s="30"/>
      <c r="O278" s="31"/>
      <c r="P278" s="29"/>
      <c r="Q278" s="30"/>
      <c r="R278" s="30"/>
      <c r="S278" s="31"/>
      <c r="T278" s="29"/>
      <c r="U278" s="30"/>
      <c r="V278" s="30"/>
      <c r="W278" s="31"/>
      <c r="X278" s="29"/>
      <c r="Y278" s="30"/>
      <c r="Z278" s="30"/>
      <c r="AA278" s="31"/>
      <c r="AB278" s="12"/>
      <c r="AC278" s="8"/>
      <c r="AD278" s="8"/>
      <c r="AE278" s="7"/>
      <c r="AF278" s="29"/>
      <c r="AG278" s="30"/>
      <c r="AH278" s="30"/>
      <c r="AI278" s="22" t="s">
        <v>125</v>
      </c>
      <c r="AJ278" s="60" t="s">
        <v>26</v>
      </c>
      <c r="AK278" s="55" t="s">
        <v>26</v>
      </c>
      <c r="AL278" s="55" t="s">
        <v>26</v>
      </c>
      <c r="AM278" s="56" t="s">
        <v>26</v>
      </c>
      <c r="AN278" s="54" t="s">
        <v>26</v>
      </c>
      <c r="AO278" s="55" t="s">
        <v>26</v>
      </c>
      <c r="AP278" s="55" t="s">
        <v>26</v>
      </c>
      <c r="AQ278" s="56" t="s">
        <v>26</v>
      </c>
      <c r="AR278" s="172" t="s">
        <v>24</v>
      </c>
      <c r="AS278" s="55" t="s">
        <v>26</v>
      </c>
      <c r="AT278" s="55" t="s">
        <v>26</v>
      </c>
      <c r="AU278" s="56" t="s">
        <v>26</v>
      </c>
      <c r="AV278" s="54" t="s">
        <v>26</v>
      </c>
      <c r="AW278" s="55" t="s">
        <v>26</v>
      </c>
      <c r="AX278" s="55" t="s">
        <v>26</v>
      </c>
      <c r="AY278" s="56" t="s">
        <v>26</v>
      </c>
      <c r="AZ278" s="5" t="s">
        <v>25</v>
      </c>
      <c r="BA278" s="6" t="s">
        <v>25</v>
      </c>
      <c r="BB278" s="6" t="s">
        <v>25</v>
      </c>
      <c r="BC278" s="56" t="s">
        <v>26</v>
      </c>
      <c r="BD278" s="54" t="s">
        <v>26</v>
      </c>
      <c r="BE278" s="55" t="s">
        <v>26</v>
      </c>
      <c r="BF278" s="55" t="s">
        <v>26</v>
      </c>
      <c r="BG278" s="56" t="s">
        <v>26</v>
      </c>
      <c r="BH278" s="54" t="s">
        <v>26</v>
      </c>
      <c r="BI278" s="55" t="s">
        <v>26</v>
      </c>
      <c r="BJ278" s="55" t="s">
        <v>26</v>
      </c>
      <c r="BK278" s="56" t="s">
        <v>26</v>
      </c>
      <c r="BL278" s="172" t="s">
        <v>24</v>
      </c>
      <c r="BM278" s="55" t="s">
        <v>26</v>
      </c>
      <c r="BN278" s="55" t="s">
        <v>26</v>
      </c>
      <c r="BO278" s="17" t="s">
        <v>28</v>
      </c>
      <c r="BP278" s="9" t="s">
        <v>28</v>
      </c>
      <c r="BQ278" s="55" t="s">
        <v>26</v>
      </c>
      <c r="BR278" s="55" t="s">
        <v>26</v>
      </c>
      <c r="BS278" s="56" t="s">
        <v>26</v>
      </c>
      <c r="BT278" s="11" t="s">
        <v>126</v>
      </c>
      <c r="BU278" s="8"/>
      <c r="BV278" s="8"/>
      <c r="BW278" s="7"/>
      <c r="BX278" s="12"/>
      <c r="BY278" s="8"/>
      <c r="BZ278" s="8"/>
      <c r="CA278" s="7"/>
      <c r="CB278" s="12"/>
      <c r="CC278" s="8"/>
      <c r="CD278" s="8"/>
      <c r="CE278" s="7"/>
      <c r="CF278" s="113"/>
      <c r="CG278" s="113"/>
      <c r="CH278" s="113"/>
      <c r="CI278" s="113"/>
      <c r="CJ278" s="115"/>
      <c r="CK278" s="116"/>
      <c r="CL278" s="116"/>
      <c r="CM278" s="117"/>
    </row>
    <row r="279" spans="2:91" x14ac:dyDescent="0.35">
      <c r="B279" s="95" t="str">
        <f t="shared" si="36"/>
        <v>36526,6256944444 36527,0104166667</v>
      </c>
      <c r="C279" s="342">
        <f t="shared" si="37"/>
        <v>36526.625694444447</v>
      </c>
      <c r="D279" s="328">
        <f t="shared" si="38"/>
        <v>36527.010416666664</v>
      </c>
      <c r="E279" s="199">
        <v>36526.625694444447</v>
      </c>
      <c r="F279" s="200">
        <v>36527.010416666664</v>
      </c>
      <c r="G279" s="129">
        <v>5.2083333333333336E-2</v>
      </c>
      <c r="H279" s="491" t="s">
        <v>51</v>
      </c>
      <c r="I279" s="492"/>
      <c r="J279" s="492"/>
      <c r="K279" s="7"/>
      <c r="L279" s="29"/>
      <c r="M279" s="30"/>
      <c r="N279" s="30"/>
      <c r="O279" s="31"/>
      <c r="P279" s="29"/>
      <c r="Q279" s="30"/>
      <c r="R279" s="30"/>
      <c r="S279" s="31"/>
      <c r="T279" s="29"/>
      <c r="U279" s="30"/>
      <c r="V279" s="30"/>
      <c r="W279" s="31"/>
      <c r="X279" s="29"/>
      <c r="Y279" s="30"/>
      <c r="Z279" s="30"/>
      <c r="AA279" s="31"/>
      <c r="AB279" s="12"/>
      <c r="AC279" s="8"/>
      <c r="AD279" s="8"/>
      <c r="AE279" s="7"/>
      <c r="AF279" s="29"/>
      <c r="AG279" s="30"/>
      <c r="AH279" s="30"/>
      <c r="AI279" s="22" t="s">
        <v>125</v>
      </c>
      <c r="AJ279" s="60" t="s">
        <v>26</v>
      </c>
      <c r="AK279" s="55" t="s">
        <v>26</v>
      </c>
      <c r="AL279" s="55" t="s">
        <v>26</v>
      </c>
      <c r="AM279" s="56" t="s">
        <v>26</v>
      </c>
      <c r="AN279" s="54" t="s">
        <v>26</v>
      </c>
      <c r="AO279" s="55" t="s">
        <v>26</v>
      </c>
      <c r="AP279" s="55" t="s">
        <v>26</v>
      </c>
      <c r="AQ279" s="56" t="s">
        <v>26</v>
      </c>
      <c r="AR279" s="172" t="s">
        <v>24</v>
      </c>
      <c r="AS279" s="55" t="s">
        <v>26</v>
      </c>
      <c r="AT279" s="55" t="s">
        <v>26</v>
      </c>
      <c r="AU279" s="56" t="s">
        <v>26</v>
      </c>
      <c r="AV279" s="54" t="s">
        <v>26</v>
      </c>
      <c r="AW279" s="55" t="s">
        <v>26</v>
      </c>
      <c r="AX279" s="55" t="s">
        <v>26</v>
      </c>
      <c r="AY279" s="56" t="s">
        <v>26</v>
      </c>
      <c r="AZ279" s="5" t="s">
        <v>25</v>
      </c>
      <c r="BA279" s="6" t="s">
        <v>25</v>
      </c>
      <c r="BB279" s="6" t="s">
        <v>25</v>
      </c>
      <c r="BC279" s="56" t="s">
        <v>26</v>
      </c>
      <c r="BD279" s="54" t="s">
        <v>26</v>
      </c>
      <c r="BE279" s="55" t="s">
        <v>26</v>
      </c>
      <c r="BF279" s="55" t="s">
        <v>26</v>
      </c>
      <c r="BG279" s="56" t="s">
        <v>26</v>
      </c>
      <c r="BH279" s="54" t="s">
        <v>26</v>
      </c>
      <c r="BI279" s="55" t="s">
        <v>26</v>
      </c>
      <c r="BJ279" s="55" t="s">
        <v>26</v>
      </c>
      <c r="BK279" s="56" t="s">
        <v>26</v>
      </c>
      <c r="BL279" s="172" t="s">
        <v>24</v>
      </c>
      <c r="BM279" s="55" t="s">
        <v>26</v>
      </c>
      <c r="BN279" s="55" t="s">
        <v>26</v>
      </c>
      <c r="BO279" s="17" t="s">
        <v>28</v>
      </c>
      <c r="BP279" s="9" t="s">
        <v>28</v>
      </c>
      <c r="BQ279" s="55" t="s">
        <v>26</v>
      </c>
      <c r="BR279" s="55" t="s">
        <v>26</v>
      </c>
      <c r="BS279" s="56" t="s">
        <v>26</v>
      </c>
      <c r="BT279" s="54" t="s">
        <v>26</v>
      </c>
      <c r="BU279" s="11" t="s">
        <v>126</v>
      </c>
      <c r="BV279" s="18"/>
      <c r="BW279" s="19"/>
      <c r="BX279" s="12"/>
      <c r="BY279" s="8"/>
      <c r="BZ279" s="8"/>
      <c r="CA279" s="7"/>
      <c r="CB279" s="12"/>
      <c r="CC279" s="8"/>
      <c r="CD279" s="8"/>
      <c r="CE279" s="7"/>
      <c r="CF279" s="113"/>
      <c r="CG279" s="113"/>
      <c r="CH279" s="113"/>
      <c r="CI279" s="113"/>
      <c r="CJ279" s="115"/>
      <c r="CK279" s="116"/>
      <c r="CL279" s="116"/>
      <c r="CM279" s="117"/>
    </row>
    <row r="280" spans="2:91" x14ac:dyDescent="0.35">
      <c r="B280" s="95" t="str">
        <f t="shared" si="36"/>
        <v>36526,6256944444 36527,0208333333</v>
      </c>
      <c r="C280" s="342">
        <f t="shared" si="37"/>
        <v>36526.625694444447</v>
      </c>
      <c r="D280" s="328">
        <f t="shared" si="38"/>
        <v>36527.020833333336</v>
      </c>
      <c r="E280" s="199">
        <v>36526.625694444447</v>
      </c>
      <c r="F280" s="200">
        <v>36527.020833333336</v>
      </c>
      <c r="G280" s="129">
        <v>5.2083333333333336E-2</v>
      </c>
      <c r="H280" s="491" t="s">
        <v>35</v>
      </c>
      <c r="I280" s="492"/>
      <c r="J280" s="492"/>
      <c r="K280" s="7"/>
      <c r="L280" s="29"/>
      <c r="M280" s="30"/>
      <c r="N280" s="30"/>
      <c r="O280" s="31"/>
      <c r="P280" s="29"/>
      <c r="Q280" s="30"/>
      <c r="R280" s="30"/>
      <c r="S280" s="31"/>
      <c r="T280" s="29"/>
      <c r="U280" s="30"/>
      <c r="V280" s="30"/>
      <c r="W280" s="31"/>
      <c r="X280" s="29"/>
      <c r="Y280" s="30"/>
      <c r="Z280" s="30"/>
      <c r="AA280" s="31"/>
      <c r="AB280" s="12"/>
      <c r="AC280" s="8"/>
      <c r="AD280" s="8"/>
      <c r="AE280" s="7"/>
      <c r="AF280" s="29"/>
      <c r="AG280" s="30"/>
      <c r="AH280" s="30"/>
      <c r="AI280" s="22" t="s">
        <v>125</v>
      </c>
      <c r="AJ280" s="60" t="s">
        <v>26</v>
      </c>
      <c r="AK280" s="55" t="s">
        <v>26</v>
      </c>
      <c r="AL280" s="55" t="s">
        <v>26</v>
      </c>
      <c r="AM280" s="56" t="s">
        <v>26</v>
      </c>
      <c r="AN280" s="54" t="s">
        <v>26</v>
      </c>
      <c r="AO280" s="55" t="s">
        <v>26</v>
      </c>
      <c r="AP280" s="55" t="s">
        <v>26</v>
      </c>
      <c r="AQ280" s="56" t="s">
        <v>26</v>
      </c>
      <c r="AR280" s="172" t="s">
        <v>24</v>
      </c>
      <c r="AS280" s="55" t="s">
        <v>26</v>
      </c>
      <c r="AT280" s="55" t="s">
        <v>26</v>
      </c>
      <c r="AU280" s="56" t="s">
        <v>26</v>
      </c>
      <c r="AV280" s="54" t="s">
        <v>26</v>
      </c>
      <c r="AW280" s="55" t="s">
        <v>26</v>
      </c>
      <c r="AX280" s="55" t="s">
        <v>26</v>
      </c>
      <c r="AY280" s="56" t="s">
        <v>26</v>
      </c>
      <c r="AZ280" s="5" t="s">
        <v>25</v>
      </c>
      <c r="BA280" s="6" t="s">
        <v>25</v>
      </c>
      <c r="BB280" s="6" t="s">
        <v>25</v>
      </c>
      <c r="BC280" s="56" t="s">
        <v>26</v>
      </c>
      <c r="BD280" s="54" t="s">
        <v>26</v>
      </c>
      <c r="BE280" s="55" t="s">
        <v>26</v>
      </c>
      <c r="BF280" s="55" t="s">
        <v>26</v>
      </c>
      <c r="BG280" s="56" t="s">
        <v>26</v>
      </c>
      <c r="BH280" s="54" t="s">
        <v>26</v>
      </c>
      <c r="BI280" s="55" t="s">
        <v>26</v>
      </c>
      <c r="BJ280" s="55" t="s">
        <v>26</v>
      </c>
      <c r="BK280" s="56" t="s">
        <v>26</v>
      </c>
      <c r="BL280" s="172" t="s">
        <v>24</v>
      </c>
      <c r="BM280" s="55" t="s">
        <v>26</v>
      </c>
      <c r="BN280" s="55" t="s">
        <v>26</v>
      </c>
      <c r="BO280" s="17" t="s">
        <v>28</v>
      </c>
      <c r="BP280" s="9" t="s">
        <v>28</v>
      </c>
      <c r="BQ280" s="55" t="s">
        <v>26</v>
      </c>
      <c r="BR280" s="55" t="s">
        <v>26</v>
      </c>
      <c r="BS280" s="56" t="s">
        <v>26</v>
      </c>
      <c r="BT280" s="54" t="s">
        <v>26</v>
      </c>
      <c r="BU280" s="55" t="s">
        <v>26</v>
      </c>
      <c r="BV280" s="11" t="s">
        <v>126</v>
      </c>
      <c r="BW280" s="7"/>
      <c r="BX280" s="12"/>
      <c r="BY280" s="8"/>
      <c r="BZ280" s="8"/>
      <c r="CA280" s="7"/>
      <c r="CB280" s="12"/>
      <c r="CC280" s="8"/>
      <c r="CD280" s="8"/>
      <c r="CE280" s="7"/>
      <c r="CF280" s="113"/>
      <c r="CG280" s="113"/>
      <c r="CH280" s="113"/>
      <c r="CI280" s="113"/>
      <c r="CJ280" s="115"/>
      <c r="CK280" s="116"/>
      <c r="CL280" s="116"/>
      <c r="CM280" s="117"/>
    </row>
    <row r="281" spans="2:91" x14ac:dyDescent="0.35">
      <c r="B281" s="95" t="str">
        <f t="shared" si="36"/>
        <v>36526,6256944444 36527,03125</v>
      </c>
      <c r="C281" s="342">
        <f t="shared" si="37"/>
        <v>36526.625694444447</v>
      </c>
      <c r="D281" s="328">
        <f t="shared" si="38"/>
        <v>36527.03125</v>
      </c>
      <c r="E281" s="199">
        <v>36526.625694444447</v>
      </c>
      <c r="F281" s="200">
        <v>36527.03125</v>
      </c>
      <c r="G281" s="129">
        <v>5.2083333333333336E-2</v>
      </c>
      <c r="H281" s="491" t="s">
        <v>52</v>
      </c>
      <c r="I281" s="492"/>
      <c r="J281" s="492"/>
      <c r="K281" s="7"/>
      <c r="L281" s="29"/>
      <c r="M281" s="30"/>
      <c r="N281" s="30"/>
      <c r="O281" s="31"/>
      <c r="P281" s="29"/>
      <c r="Q281" s="30"/>
      <c r="R281" s="30"/>
      <c r="S281" s="31"/>
      <c r="T281" s="29"/>
      <c r="U281" s="30"/>
      <c r="V281" s="30"/>
      <c r="W281" s="31"/>
      <c r="X281" s="29"/>
      <c r="Y281" s="30"/>
      <c r="Z281" s="30"/>
      <c r="AA281" s="31"/>
      <c r="AB281" s="12"/>
      <c r="AC281" s="8"/>
      <c r="AD281" s="8"/>
      <c r="AE281" s="7"/>
      <c r="AF281" s="29"/>
      <c r="AG281" s="30"/>
      <c r="AH281" s="30"/>
      <c r="AI281" s="22" t="s">
        <v>125</v>
      </c>
      <c r="AJ281" s="60" t="s">
        <v>26</v>
      </c>
      <c r="AK281" s="55" t="s">
        <v>26</v>
      </c>
      <c r="AL281" s="55" t="s">
        <v>26</v>
      </c>
      <c r="AM281" s="56" t="s">
        <v>26</v>
      </c>
      <c r="AN281" s="54" t="s">
        <v>26</v>
      </c>
      <c r="AO281" s="55" t="s">
        <v>26</v>
      </c>
      <c r="AP281" s="55" t="s">
        <v>26</v>
      </c>
      <c r="AQ281" s="56" t="s">
        <v>26</v>
      </c>
      <c r="AR281" s="172" t="s">
        <v>24</v>
      </c>
      <c r="AS281" s="55" t="s">
        <v>26</v>
      </c>
      <c r="AT281" s="55" t="s">
        <v>26</v>
      </c>
      <c r="AU281" s="56" t="s">
        <v>26</v>
      </c>
      <c r="AV281" s="54" t="s">
        <v>26</v>
      </c>
      <c r="AW281" s="55" t="s">
        <v>26</v>
      </c>
      <c r="AX281" s="55" t="s">
        <v>26</v>
      </c>
      <c r="AY281" s="56" t="s">
        <v>26</v>
      </c>
      <c r="AZ281" s="5" t="s">
        <v>25</v>
      </c>
      <c r="BA281" s="6" t="s">
        <v>25</v>
      </c>
      <c r="BB281" s="6" t="s">
        <v>25</v>
      </c>
      <c r="BC281" s="56" t="s">
        <v>26</v>
      </c>
      <c r="BD281" s="54" t="s">
        <v>26</v>
      </c>
      <c r="BE281" s="55" t="s">
        <v>26</v>
      </c>
      <c r="BF281" s="55" t="s">
        <v>26</v>
      </c>
      <c r="BG281" s="56" t="s">
        <v>26</v>
      </c>
      <c r="BH281" s="54" t="s">
        <v>26</v>
      </c>
      <c r="BI281" s="55" t="s">
        <v>26</v>
      </c>
      <c r="BJ281" s="55" t="s">
        <v>26</v>
      </c>
      <c r="BK281" s="56" t="s">
        <v>26</v>
      </c>
      <c r="BL281" s="172" t="s">
        <v>24</v>
      </c>
      <c r="BM281" s="55" t="s">
        <v>26</v>
      </c>
      <c r="BN281" s="55" t="s">
        <v>26</v>
      </c>
      <c r="BO281" s="17" t="s">
        <v>28</v>
      </c>
      <c r="BP281" s="9" t="s">
        <v>28</v>
      </c>
      <c r="BQ281" s="55" t="s">
        <v>26</v>
      </c>
      <c r="BR281" s="55" t="s">
        <v>26</v>
      </c>
      <c r="BS281" s="56" t="s">
        <v>26</v>
      </c>
      <c r="BT281" s="54" t="s">
        <v>26</v>
      </c>
      <c r="BU281" s="55" t="s">
        <v>26</v>
      </c>
      <c r="BV281" s="55" t="s">
        <v>26</v>
      </c>
      <c r="BW281" s="22" t="s">
        <v>126</v>
      </c>
      <c r="BX281" s="12"/>
      <c r="BY281" s="8"/>
      <c r="BZ281" s="8"/>
      <c r="CA281" s="7"/>
      <c r="CB281" s="12"/>
      <c r="CC281" s="8"/>
      <c r="CD281" s="8"/>
      <c r="CE281" s="7"/>
      <c r="CF281" s="113"/>
      <c r="CG281" s="113"/>
      <c r="CH281" s="113"/>
      <c r="CI281" s="113"/>
      <c r="CJ281" s="115"/>
      <c r="CK281" s="116"/>
      <c r="CL281" s="116"/>
      <c r="CM281" s="117"/>
    </row>
    <row r="282" spans="2:91" x14ac:dyDescent="0.35">
      <c r="B282" s="95" t="str">
        <f t="shared" si="36"/>
        <v>36526,6152777778 36526,9479166667</v>
      </c>
      <c r="C282" s="342">
        <f t="shared" si="37"/>
        <v>36526.615277777775</v>
      </c>
      <c r="D282" s="328">
        <f t="shared" si="38"/>
        <v>36526.947916666664</v>
      </c>
      <c r="E282" s="199">
        <v>36526.615277777775</v>
      </c>
      <c r="F282" s="200">
        <v>36526.947916666664</v>
      </c>
      <c r="G282" s="129">
        <v>4.1666666666666664E-2</v>
      </c>
      <c r="H282" s="491" t="s">
        <v>3</v>
      </c>
      <c r="I282" s="492"/>
      <c r="J282" s="492"/>
      <c r="K282" s="7"/>
      <c r="L282" s="29"/>
      <c r="M282" s="30"/>
      <c r="N282" s="30"/>
      <c r="O282" s="31"/>
      <c r="P282" s="29"/>
      <c r="Q282" s="30"/>
      <c r="R282" s="30"/>
      <c r="S282" s="31"/>
      <c r="T282" s="29"/>
      <c r="U282" s="30"/>
      <c r="V282" s="30"/>
      <c r="W282" s="31"/>
      <c r="X282" s="12"/>
      <c r="Y282" s="8"/>
      <c r="Z282" s="8"/>
      <c r="AA282" s="7"/>
      <c r="AB282" s="12"/>
      <c r="AC282" s="8"/>
      <c r="AD282" s="8"/>
      <c r="AE282" s="7"/>
      <c r="AF282" s="12"/>
      <c r="AG282" s="8"/>
      <c r="AH282" s="11" t="s">
        <v>125</v>
      </c>
      <c r="AI282" s="59" t="s">
        <v>26</v>
      </c>
      <c r="AJ282" s="54" t="s">
        <v>26</v>
      </c>
      <c r="AK282" s="55" t="s">
        <v>26</v>
      </c>
      <c r="AL282" s="55" t="s">
        <v>26</v>
      </c>
      <c r="AM282" s="56" t="s">
        <v>26</v>
      </c>
      <c r="AN282" s="54" t="s">
        <v>26</v>
      </c>
      <c r="AO282" s="55" t="s">
        <v>26</v>
      </c>
      <c r="AP282" s="55" t="s">
        <v>26</v>
      </c>
      <c r="AQ282" s="56" t="s">
        <v>26</v>
      </c>
      <c r="AR282" s="54" t="s">
        <v>26</v>
      </c>
      <c r="AS282" s="55" t="s">
        <v>26</v>
      </c>
      <c r="AT282" s="55" t="s">
        <v>26</v>
      </c>
      <c r="AU282" s="56" t="s">
        <v>26</v>
      </c>
      <c r="AV282" s="5" t="s">
        <v>25</v>
      </c>
      <c r="AW282" s="6" t="s">
        <v>25</v>
      </c>
      <c r="AX282" s="6" t="s">
        <v>25</v>
      </c>
      <c r="AY282" s="56" t="s">
        <v>26</v>
      </c>
      <c r="AZ282" s="54" t="s">
        <v>26</v>
      </c>
      <c r="BA282" s="55" t="s">
        <v>26</v>
      </c>
      <c r="BB282" s="55" t="s">
        <v>26</v>
      </c>
      <c r="BC282" s="56" t="s">
        <v>26</v>
      </c>
      <c r="BD282" s="54" t="s">
        <v>26</v>
      </c>
      <c r="BE282" s="55" t="s">
        <v>26</v>
      </c>
      <c r="BF282" s="55" t="s">
        <v>26</v>
      </c>
      <c r="BG282" s="56" t="s">
        <v>26</v>
      </c>
      <c r="BH282" s="54" t="s">
        <v>26</v>
      </c>
      <c r="BI282" s="55" t="s">
        <v>26</v>
      </c>
      <c r="BJ282" s="55" t="s">
        <v>26</v>
      </c>
      <c r="BK282" s="56" t="s">
        <v>26</v>
      </c>
      <c r="BL282" s="172" t="s">
        <v>24</v>
      </c>
      <c r="BM282" s="10" t="s">
        <v>28</v>
      </c>
      <c r="BN282" s="10" t="s">
        <v>28</v>
      </c>
      <c r="BO282" s="22" t="s">
        <v>126</v>
      </c>
      <c r="BP282" s="35"/>
      <c r="BQ282" s="8"/>
      <c r="BR282" s="8"/>
      <c r="BS282" s="7"/>
      <c r="BT282" s="35"/>
      <c r="BU282" s="8"/>
      <c r="BV282" s="8"/>
      <c r="BW282" s="7"/>
      <c r="BX282" s="35"/>
      <c r="BY282" s="8"/>
      <c r="BZ282" s="8"/>
      <c r="CA282" s="7"/>
      <c r="CB282" s="35"/>
      <c r="CC282" s="8"/>
      <c r="CD282" s="8"/>
      <c r="CE282" s="7"/>
      <c r="CF282" s="113"/>
      <c r="CG282" s="113"/>
      <c r="CH282" s="113"/>
      <c r="CI282" s="113"/>
      <c r="CJ282" s="115"/>
      <c r="CK282" s="116"/>
      <c r="CL282" s="116"/>
      <c r="CM282" s="117"/>
    </row>
    <row r="283" spans="2:91" x14ac:dyDescent="0.35">
      <c r="B283" s="95" t="str">
        <f t="shared" si="36"/>
        <v>36526,6048611111 36526,9479166667</v>
      </c>
      <c r="C283" s="342">
        <f t="shared" si="37"/>
        <v>36526.604861111111</v>
      </c>
      <c r="D283" s="328">
        <f t="shared" si="38"/>
        <v>36526.947916666664</v>
      </c>
      <c r="E283" s="199">
        <v>36526.604861111111</v>
      </c>
      <c r="F283" s="200">
        <v>36526.947916666664</v>
      </c>
      <c r="G283" s="129">
        <v>4.1666666666666664E-2</v>
      </c>
      <c r="H283" s="491" t="s">
        <v>53</v>
      </c>
      <c r="I283" s="492"/>
      <c r="J283" s="492"/>
      <c r="K283" s="7"/>
      <c r="L283" s="29"/>
      <c r="M283" s="30"/>
      <c r="N283" s="30"/>
      <c r="O283" s="31"/>
      <c r="P283" s="29"/>
      <c r="Q283" s="30"/>
      <c r="R283" s="30"/>
      <c r="S283" s="31"/>
      <c r="T283" s="29"/>
      <c r="U283" s="30"/>
      <c r="V283" s="30"/>
      <c r="W283" s="31"/>
      <c r="X283" s="29"/>
      <c r="Y283" s="30"/>
      <c r="Z283" s="30"/>
      <c r="AA283" s="31"/>
      <c r="AB283" s="29"/>
      <c r="AC283" s="30"/>
      <c r="AD283" s="30"/>
      <c r="AE283" s="7"/>
      <c r="AF283" s="29"/>
      <c r="AG283" s="11" t="s">
        <v>125</v>
      </c>
      <c r="AH283" s="104" t="s">
        <v>26</v>
      </c>
      <c r="AI283" s="56" t="s">
        <v>26</v>
      </c>
      <c r="AJ283" s="54" t="s">
        <v>26</v>
      </c>
      <c r="AK283" s="55" t="s">
        <v>26</v>
      </c>
      <c r="AL283" s="55" t="s">
        <v>26</v>
      </c>
      <c r="AM283" s="56" t="s">
        <v>26</v>
      </c>
      <c r="AN283" s="54" t="s">
        <v>26</v>
      </c>
      <c r="AO283" s="55" t="s">
        <v>26</v>
      </c>
      <c r="AP283" s="55" t="s">
        <v>26</v>
      </c>
      <c r="AQ283" s="56" t="s">
        <v>26</v>
      </c>
      <c r="AR283" s="54" t="s">
        <v>26</v>
      </c>
      <c r="AS283" s="55" t="s">
        <v>26</v>
      </c>
      <c r="AT283" s="55" t="s">
        <v>26</v>
      </c>
      <c r="AU283" s="56" t="s">
        <v>26</v>
      </c>
      <c r="AV283" s="5" t="s">
        <v>25</v>
      </c>
      <c r="AW283" s="6" t="s">
        <v>25</v>
      </c>
      <c r="AX283" s="6" t="s">
        <v>25</v>
      </c>
      <c r="AY283" s="56" t="s">
        <v>26</v>
      </c>
      <c r="AZ283" s="54" t="s">
        <v>26</v>
      </c>
      <c r="BA283" s="55" t="s">
        <v>26</v>
      </c>
      <c r="BB283" s="55" t="s">
        <v>26</v>
      </c>
      <c r="BC283" s="56" t="s">
        <v>26</v>
      </c>
      <c r="BD283" s="54" t="s">
        <v>26</v>
      </c>
      <c r="BE283" s="55" t="s">
        <v>26</v>
      </c>
      <c r="BF283" s="55" t="s">
        <v>26</v>
      </c>
      <c r="BG283" s="56" t="s">
        <v>26</v>
      </c>
      <c r="BH283" s="54" t="s">
        <v>26</v>
      </c>
      <c r="BI283" s="55" t="s">
        <v>26</v>
      </c>
      <c r="BJ283" s="55" t="s">
        <v>26</v>
      </c>
      <c r="BK283" s="56" t="s">
        <v>26</v>
      </c>
      <c r="BL283" s="172" t="s">
        <v>24</v>
      </c>
      <c r="BM283" s="10" t="s">
        <v>28</v>
      </c>
      <c r="BN283" s="10" t="s">
        <v>28</v>
      </c>
      <c r="BO283" s="22" t="s">
        <v>126</v>
      </c>
      <c r="BP283" s="35"/>
      <c r="BQ283" s="8"/>
      <c r="BR283" s="8"/>
      <c r="BS283" s="7"/>
      <c r="BT283" s="35"/>
      <c r="BU283" s="8"/>
      <c r="BV283" s="8"/>
      <c r="BW283" s="7"/>
      <c r="BX283" s="35"/>
      <c r="BY283" s="8"/>
      <c r="BZ283" s="8"/>
      <c r="CA283" s="7"/>
      <c r="CB283" s="35"/>
      <c r="CC283" s="8"/>
      <c r="CD283" s="8"/>
      <c r="CE283" s="7"/>
      <c r="CF283" s="113"/>
      <c r="CG283" s="113"/>
      <c r="CH283" s="113"/>
      <c r="CI283" s="113"/>
      <c r="CJ283" s="115"/>
      <c r="CK283" s="116"/>
      <c r="CL283" s="116"/>
      <c r="CM283" s="117"/>
    </row>
    <row r="284" spans="2:91" x14ac:dyDescent="0.35">
      <c r="B284" s="95" t="str">
        <f t="shared" si="36"/>
        <v>36526,5944444444 36526,9479166667</v>
      </c>
      <c r="C284" s="342">
        <f t="shared" si="37"/>
        <v>36526.594444444447</v>
      </c>
      <c r="D284" s="328">
        <f t="shared" si="38"/>
        <v>36526.947916666664</v>
      </c>
      <c r="E284" s="199">
        <v>36526.594444444447</v>
      </c>
      <c r="F284" s="200">
        <v>36526.947916666664</v>
      </c>
      <c r="G284" s="129">
        <v>4.1666666666666664E-2</v>
      </c>
      <c r="H284" s="491" t="s">
        <v>39</v>
      </c>
      <c r="I284" s="492"/>
      <c r="J284" s="492"/>
      <c r="K284" s="7"/>
      <c r="L284" s="29"/>
      <c r="M284" s="30"/>
      <c r="N284" s="30"/>
      <c r="O284" s="31"/>
      <c r="P284" s="29"/>
      <c r="Q284" s="30"/>
      <c r="R284" s="30"/>
      <c r="S284" s="31"/>
      <c r="T284" s="29"/>
      <c r="U284" s="30"/>
      <c r="V284" s="30"/>
      <c r="W284" s="31"/>
      <c r="X284" s="29"/>
      <c r="Y284" s="30"/>
      <c r="Z284" s="30"/>
      <c r="AA284" s="31"/>
      <c r="AB284" s="29"/>
      <c r="AC284" s="30"/>
      <c r="AD284" s="30"/>
      <c r="AE284" s="7"/>
      <c r="AF284" s="16" t="s">
        <v>125</v>
      </c>
      <c r="AG284" s="104" t="s">
        <v>26</v>
      </c>
      <c r="AH284" s="55" t="s">
        <v>26</v>
      </c>
      <c r="AI284" s="56" t="s">
        <v>26</v>
      </c>
      <c r="AJ284" s="54" t="s">
        <v>26</v>
      </c>
      <c r="AK284" s="55" t="s">
        <v>26</v>
      </c>
      <c r="AL284" s="55" t="s">
        <v>26</v>
      </c>
      <c r="AM284" s="56" t="s">
        <v>26</v>
      </c>
      <c r="AN284" s="54" t="s">
        <v>26</v>
      </c>
      <c r="AO284" s="55" t="s">
        <v>26</v>
      </c>
      <c r="AP284" s="55" t="s">
        <v>26</v>
      </c>
      <c r="AQ284" s="56" t="s">
        <v>26</v>
      </c>
      <c r="AR284" s="5" t="s">
        <v>25</v>
      </c>
      <c r="AS284" s="6" t="s">
        <v>25</v>
      </c>
      <c r="AT284" s="6" t="s">
        <v>25</v>
      </c>
      <c r="AU284" s="56" t="s">
        <v>26</v>
      </c>
      <c r="AV284" s="54" t="s">
        <v>26</v>
      </c>
      <c r="AW284" s="55" t="s">
        <v>26</v>
      </c>
      <c r="AX284" s="55" t="s">
        <v>26</v>
      </c>
      <c r="AY284" s="56" t="s">
        <v>26</v>
      </c>
      <c r="AZ284" s="54" t="s">
        <v>26</v>
      </c>
      <c r="BA284" s="55" t="s">
        <v>26</v>
      </c>
      <c r="BB284" s="55" t="s">
        <v>26</v>
      </c>
      <c r="BC284" s="56" t="s">
        <v>26</v>
      </c>
      <c r="BD284" s="54" t="s">
        <v>26</v>
      </c>
      <c r="BE284" s="55" t="s">
        <v>26</v>
      </c>
      <c r="BF284" s="55" t="s">
        <v>26</v>
      </c>
      <c r="BG284" s="56" t="s">
        <v>26</v>
      </c>
      <c r="BH284" s="172" t="s">
        <v>24</v>
      </c>
      <c r="BI284" s="55" t="s">
        <v>26</v>
      </c>
      <c r="BJ284" s="55" t="s">
        <v>26</v>
      </c>
      <c r="BK284" s="56" t="s">
        <v>26</v>
      </c>
      <c r="BL284" s="54" t="s">
        <v>26</v>
      </c>
      <c r="BM284" s="10" t="s">
        <v>28</v>
      </c>
      <c r="BN284" s="10" t="s">
        <v>28</v>
      </c>
      <c r="BO284" s="22" t="s">
        <v>126</v>
      </c>
      <c r="BP284" s="35"/>
      <c r="BQ284" s="8"/>
      <c r="BR284" s="8"/>
      <c r="BS284" s="7"/>
      <c r="BT284" s="35"/>
      <c r="BU284" s="8"/>
      <c r="BV284" s="8"/>
      <c r="BW284" s="7"/>
      <c r="BX284" s="35"/>
      <c r="BY284" s="8"/>
      <c r="BZ284" s="8"/>
      <c r="CA284" s="7"/>
      <c r="CB284" s="35"/>
      <c r="CC284" s="8"/>
      <c r="CD284" s="8"/>
      <c r="CE284" s="7"/>
      <c r="CF284" s="113"/>
      <c r="CG284" s="113"/>
      <c r="CH284" s="113"/>
      <c r="CI284" s="113"/>
      <c r="CJ284" s="115"/>
      <c r="CK284" s="116"/>
      <c r="CL284" s="116"/>
      <c r="CM284" s="117"/>
    </row>
    <row r="285" spans="2:91" x14ac:dyDescent="0.35">
      <c r="B285" s="95" t="str">
        <f t="shared" si="36"/>
        <v>36526,5840277778 36526,9479166667</v>
      </c>
      <c r="C285" s="342">
        <f t="shared" si="37"/>
        <v>36526.584027777775</v>
      </c>
      <c r="D285" s="328">
        <f t="shared" si="38"/>
        <v>36526.947916666664</v>
      </c>
      <c r="E285" s="199">
        <v>36526.584027777775</v>
      </c>
      <c r="F285" s="200">
        <v>36526.947916666664</v>
      </c>
      <c r="G285" s="129">
        <v>4.1666666666666664E-2</v>
      </c>
      <c r="H285" s="491" t="s">
        <v>36</v>
      </c>
      <c r="I285" s="492"/>
      <c r="J285" s="492"/>
      <c r="K285" s="7"/>
      <c r="L285" s="29"/>
      <c r="M285" s="30"/>
      <c r="N285" s="30"/>
      <c r="O285" s="31"/>
      <c r="P285" s="29"/>
      <c r="Q285" s="30"/>
      <c r="R285" s="30"/>
      <c r="S285" s="31"/>
      <c r="T285" s="29"/>
      <c r="U285" s="30"/>
      <c r="V285" s="30"/>
      <c r="W285" s="31"/>
      <c r="X285" s="29"/>
      <c r="Y285" s="30"/>
      <c r="Z285" s="30"/>
      <c r="AA285" s="31"/>
      <c r="AB285" s="29"/>
      <c r="AC285" s="30"/>
      <c r="AD285" s="30"/>
      <c r="AE285" s="11" t="s">
        <v>125</v>
      </c>
      <c r="AF285" s="60" t="s">
        <v>26</v>
      </c>
      <c r="AG285" s="55" t="s">
        <v>26</v>
      </c>
      <c r="AH285" s="55" t="s">
        <v>26</v>
      </c>
      <c r="AI285" s="56" t="s">
        <v>26</v>
      </c>
      <c r="AJ285" s="54" t="s">
        <v>26</v>
      </c>
      <c r="AK285" s="55" t="s">
        <v>26</v>
      </c>
      <c r="AL285" s="55" t="s">
        <v>26</v>
      </c>
      <c r="AM285" s="56" t="s">
        <v>26</v>
      </c>
      <c r="AN285" s="54" t="s">
        <v>26</v>
      </c>
      <c r="AO285" s="55" t="s">
        <v>26</v>
      </c>
      <c r="AP285" s="55" t="s">
        <v>26</v>
      </c>
      <c r="AQ285" s="56" t="s">
        <v>26</v>
      </c>
      <c r="AR285" s="5" t="s">
        <v>25</v>
      </c>
      <c r="AS285" s="6" t="s">
        <v>25</v>
      </c>
      <c r="AT285" s="6" t="s">
        <v>25</v>
      </c>
      <c r="AU285" s="56" t="s">
        <v>26</v>
      </c>
      <c r="AV285" s="54" t="s">
        <v>26</v>
      </c>
      <c r="AW285" s="55" t="s">
        <v>26</v>
      </c>
      <c r="AX285" s="55" t="s">
        <v>26</v>
      </c>
      <c r="AY285" s="56" t="s">
        <v>26</v>
      </c>
      <c r="AZ285" s="54" t="s">
        <v>26</v>
      </c>
      <c r="BA285" s="55" t="s">
        <v>26</v>
      </c>
      <c r="BB285" s="55" t="s">
        <v>26</v>
      </c>
      <c r="BC285" s="56" t="s">
        <v>26</v>
      </c>
      <c r="BD285" s="54" t="s">
        <v>26</v>
      </c>
      <c r="BE285" s="55" t="s">
        <v>26</v>
      </c>
      <c r="BF285" s="55" t="s">
        <v>26</v>
      </c>
      <c r="BG285" s="56" t="s">
        <v>26</v>
      </c>
      <c r="BH285" s="172" t="s">
        <v>24</v>
      </c>
      <c r="BI285" s="55" t="s">
        <v>26</v>
      </c>
      <c r="BJ285" s="55" t="s">
        <v>26</v>
      </c>
      <c r="BK285" s="56" t="s">
        <v>26</v>
      </c>
      <c r="BL285" s="54" t="s">
        <v>26</v>
      </c>
      <c r="BM285" s="10" t="s">
        <v>28</v>
      </c>
      <c r="BN285" s="10" t="s">
        <v>28</v>
      </c>
      <c r="BO285" s="22" t="s">
        <v>126</v>
      </c>
      <c r="BP285" s="35"/>
      <c r="BQ285" s="8"/>
      <c r="BR285" s="8"/>
      <c r="BS285" s="7"/>
      <c r="BT285" s="35"/>
      <c r="BU285" s="8"/>
      <c r="BV285" s="8"/>
      <c r="BW285" s="7"/>
      <c r="BX285" s="35"/>
      <c r="BY285" s="8"/>
      <c r="BZ285" s="8"/>
      <c r="CA285" s="7"/>
      <c r="CB285" s="35"/>
      <c r="CC285" s="8"/>
      <c r="CD285" s="8"/>
      <c r="CE285" s="7"/>
      <c r="CF285" s="113"/>
      <c r="CG285" s="113"/>
      <c r="CH285" s="113"/>
      <c r="CI285" s="113"/>
      <c r="CJ285" s="115"/>
      <c r="CK285" s="116"/>
      <c r="CL285" s="116"/>
      <c r="CM285" s="117"/>
    </row>
    <row r="286" spans="2:91" x14ac:dyDescent="0.35">
      <c r="B286" s="95" t="str">
        <f t="shared" si="36"/>
        <v>36526,5736111111 36526,9479166667</v>
      </c>
      <c r="C286" s="342">
        <f t="shared" si="37"/>
        <v>36526.573611111111</v>
      </c>
      <c r="D286" s="328">
        <f t="shared" si="38"/>
        <v>36526.947916666664</v>
      </c>
      <c r="E286" s="199">
        <v>36526.573611111111</v>
      </c>
      <c r="F286" s="200">
        <v>36526.947916666664</v>
      </c>
      <c r="G286" s="129">
        <v>5.2083333333333336E-2</v>
      </c>
      <c r="H286" s="491" t="s">
        <v>50</v>
      </c>
      <c r="I286" s="492"/>
      <c r="J286" s="492"/>
      <c r="K286" s="7"/>
      <c r="L286" s="29"/>
      <c r="M286" s="30"/>
      <c r="N286" s="30"/>
      <c r="O286" s="31"/>
      <c r="P286" s="29"/>
      <c r="Q286" s="30"/>
      <c r="R286" s="30"/>
      <c r="S286" s="31"/>
      <c r="T286" s="29"/>
      <c r="U286" s="30"/>
      <c r="V286" s="30"/>
      <c r="W286" s="31"/>
      <c r="X286" s="29"/>
      <c r="Y286" s="30"/>
      <c r="Z286" s="30"/>
      <c r="AA286" s="31"/>
      <c r="AB286" s="29"/>
      <c r="AC286" s="30"/>
      <c r="AD286" s="11" t="s">
        <v>125</v>
      </c>
      <c r="AE286" s="59" t="s">
        <v>26</v>
      </c>
      <c r="AF286" s="54" t="s">
        <v>26</v>
      </c>
      <c r="AG286" s="55" t="s">
        <v>26</v>
      </c>
      <c r="AH286" s="55" t="s">
        <v>26</v>
      </c>
      <c r="AI286" s="56" t="s">
        <v>26</v>
      </c>
      <c r="AJ286" s="54" t="s">
        <v>26</v>
      </c>
      <c r="AK286" s="55" t="s">
        <v>26</v>
      </c>
      <c r="AL286" s="55" t="s">
        <v>26</v>
      </c>
      <c r="AM286" s="56" t="s">
        <v>26</v>
      </c>
      <c r="AN286" s="172" t="s">
        <v>24</v>
      </c>
      <c r="AO286" s="55" t="s">
        <v>26</v>
      </c>
      <c r="AP286" s="55" t="s">
        <v>26</v>
      </c>
      <c r="AQ286" s="56" t="s">
        <v>26</v>
      </c>
      <c r="AR286" s="54" t="s">
        <v>26</v>
      </c>
      <c r="AS286" s="55" t="s">
        <v>26</v>
      </c>
      <c r="AT286" s="55" t="s">
        <v>26</v>
      </c>
      <c r="AU286" s="56" t="s">
        <v>26</v>
      </c>
      <c r="AV286" s="5" t="s">
        <v>25</v>
      </c>
      <c r="AW286" s="6" t="s">
        <v>25</v>
      </c>
      <c r="AX286" s="6" t="s">
        <v>25</v>
      </c>
      <c r="AY286" s="56" t="s">
        <v>26</v>
      </c>
      <c r="AZ286" s="54" t="s">
        <v>26</v>
      </c>
      <c r="BA286" s="55" t="s">
        <v>26</v>
      </c>
      <c r="BB286" s="55" t="s">
        <v>26</v>
      </c>
      <c r="BC286" s="56" t="s">
        <v>26</v>
      </c>
      <c r="BD286" s="54" t="s">
        <v>26</v>
      </c>
      <c r="BE286" s="55" t="s">
        <v>26</v>
      </c>
      <c r="BF286" s="55" t="s">
        <v>26</v>
      </c>
      <c r="BG286" s="56" t="s">
        <v>26</v>
      </c>
      <c r="BH286" s="54" t="s">
        <v>26</v>
      </c>
      <c r="BI286" s="55" t="s">
        <v>26</v>
      </c>
      <c r="BJ286" s="55" t="s">
        <v>26</v>
      </c>
      <c r="BK286" s="56" t="s">
        <v>26</v>
      </c>
      <c r="BL286" s="172" t="s">
        <v>24</v>
      </c>
      <c r="BM286" s="10" t="s">
        <v>28</v>
      </c>
      <c r="BN286" s="10" t="s">
        <v>28</v>
      </c>
      <c r="BO286" s="22" t="s">
        <v>126</v>
      </c>
      <c r="BP286" s="35"/>
      <c r="BQ286" s="8"/>
      <c r="BR286" s="8"/>
      <c r="BS286" s="7"/>
      <c r="BT286" s="35"/>
      <c r="BU286" s="8"/>
      <c r="BV286" s="8"/>
      <c r="BW286" s="7"/>
      <c r="BX286" s="35"/>
      <c r="BY286" s="8"/>
      <c r="BZ286" s="8"/>
      <c r="CA286" s="7"/>
      <c r="CB286" s="35"/>
      <c r="CC286" s="8"/>
      <c r="CD286" s="8"/>
      <c r="CE286" s="7"/>
      <c r="CF286" s="113"/>
      <c r="CG286" s="113"/>
      <c r="CH286" s="113"/>
      <c r="CI286" s="113"/>
      <c r="CJ286" s="115"/>
      <c r="CK286" s="116"/>
      <c r="CL286" s="116"/>
      <c r="CM286" s="117"/>
    </row>
    <row r="287" spans="2:91" x14ac:dyDescent="0.35">
      <c r="B287" s="95" t="str">
        <f t="shared" si="36"/>
        <v>36526,5631944444 36526,9479166667</v>
      </c>
      <c r="C287" s="342">
        <f t="shared" si="37"/>
        <v>36526.563194444447</v>
      </c>
      <c r="D287" s="328">
        <f t="shared" si="38"/>
        <v>36526.947916666664</v>
      </c>
      <c r="E287" s="199">
        <v>36526.563194444447</v>
      </c>
      <c r="F287" s="200">
        <v>36526.947916666664</v>
      </c>
      <c r="G287" s="129">
        <v>5.2083333333333336E-2</v>
      </c>
      <c r="H287" s="491" t="s">
        <v>51</v>
      </c>
      <c r="I287" s="492"/>
      <c r="J287" s="492"/>
      <c r="K287" s="7"/>
      <c r="L287" s="29"/>
      <c r="M287" s="30"/>
      <c r="N287" s="30"/>
      <c r="O287" s="31"/>
      <c r="P287" s="29"/>
      <c r="Q287" s="30"/>
      <c r="R287" s="30"/>
      <c r="S287" s="31"/>
      <c r="T287" s="29"/>
      <c r="U287" s="30"/>
      <c r="V287" s="30"/>
      <c r="W287" s="31"/>
      <c r="X287" s="29"/>
      <c r="Y287" s="30"/>
      <c r="Z287" s="30"/>
      <c r="AA287" s="31"/>
      <c r="AB287" s="29"/>
      <c r="AC287" s="37" t="s">
        <v>125</v>
      </c>
      <c r="AD287" s="59" t="s">
        <v>26</v>
      </c>
      <c r="AE287" s="56" t="s">
        <v>26</v>
      </c>
      <c r="AF287" s="54" t="s">
        <v>26</v>
      </c>
      <c r="AG287" s="55" t="s">
        <v>26</v>
      </c>
      <c r="AH287" s="55" t="s">
        <v>26</v>
      </c>
      <c r="AI287" s="56" t="s">
        <v>26</v>
      </c>
      <c r="AJ287" s="54" t="s">
        <v>26</v>
      </c>
      <c r="AK287" s="55" t="s">
        <v>26</v>
      </c>
      <c r="AL287" s="55" t="s">
        <v>26</v>
      </c>
      <c r="AM287" s="56" t="s">
        <v>26</v>
      </c>
      <c r="AN287" s="172" t="s">
        <v>24</v>
      </c>
      <c r="AO287" s="55" t="s">
        <v>26</v>
      </c>
      <c r="AP287" s="55" t="s">
        <v>26</v>
      </c>
      <c r="AQ287" s="56" t="s">
        <v>26</v>
      </c>
      <c r="AR287" s="54" t="s">
        <v>26</v>
      </c>
      <c r="AS287" s="55" t="s">
        <v>26</v>
      </c>
      <c r="AT287" s="55" t="s">
        <v>26</v>
      </c>
      <c r="AU287" s="56" t="s">
        <v>26</v>
      </c>
      <c r="AV287" s="5" t="s">
        <v>25</v>
      </c>
      <c r="AW287" s="6" t="s">
        <v>25</v>
      </c>
      <c r="AX287" s="6" t="s">
        <v>25</v>
      </c>
      <c r="AY287" s="56" t="s">
        <v>26</v>
      </c>
      <c r="AZ287" s="54" t="s">
        <v>26</v>
      </c>
      <c r="BA287" s="55" t="s">
        <v>26</v>
      </c>
      <c r="BB287" s="55" t="s">
        <v>26</v>
      </c>
      <c r="BC287" s="56" t="s">
        <v>26</v>
      </c>
      <c r="BD287" s="54" t="s">
        <v>26</v>
      </c>
      <c r="BE287" s="55" t="s">
        <v>26</v>
      </c>
      <c r="BF287" s="55" t="s">
        <v>26</v>
      </c>
      <c r="BG287" s="56" t="s">
        <v>26</v>
      </c>
      <c r="BH287" s="54" t="s">
        <v>26</v>
      </c>
      <c r="BI287" s="55" t="s">
        <v>26</v>
      </c>
      <c r="BJ287" s="55" t="s">
        <v>26</v>
      </c>
      <c r="BK287" s="56" t="s">
        <v>26</v>
      </c>
      <c r="BL287" s="172" t="s">
        <v>24</v>
      </c>
      <c r="BM287" s="10" t="s">
        <v>28</v>
      </c>
      <c r="BN287" s="10" t="s">
        <v>28</v>
      </c>
      <c r="BO287" s="22" t="s">
        <v>126</v>
      </c>
      <c r="BP287" s="35"/>
      <c r="BQ287" s="8"/>
      <c r="BR287" s="8"/>
      <c r="BS287" s="7"/>
      <c r="BT287" s="35"/>
      <c r="BU287" s="8"/>
      <c r="BV287" s="8"/>
      <c r="BW287" s="7"/>
      <c r="BX287" s="35"/>
      <c r="BY287" s="8"/>
      <c r="BZ287" s="8"/>
      <c r="CA287" s="7"/>
      <c r="CB287" s="35"/>
      <c r="CC287" s="8"/>
      <c r="CD287" s="8"/>
      <c r="CE287" s="7"/>
      <c r="CF287" s="113"/>
      <c r="CG287" s="113"/>
      <c r="CH287" s="113"/>
      <c r="CI287" s="113"/>
      <c r="CJ287" s="115"/>
      <c r="CK287" s="116"/>
      <c r="CL287" s="116"/>
      <c r="CM287" s="117"/>
    </row>
    <row r="288" spans="2:91" x14ac:dyDescent="0.35">
      <c r="B288" s="95" t="str">
        <f t="shared" si="36"/>
        <v>36526,5527777778 36526,9479166667</v>
      </c>
      <c r="C288" s="342">
        <f t="shared" si="37"/>
        <v>36526.552777777775</v>
      </c>
      <c r="D288" s="328">
        <f t="shared" si="38"/>
        <v>36526.947916666664</v>
      </c>
      <c r="E288" s="199">
        <v>36526.552777777775</v>
      </c>
      <c r="F288" s="200">
        <v>36526.947916666664</v>
      </c>
      <c r="G288" s="129">
        <v>5.2083333333333336E-2</v>
      </c>
      <c r="H288" s="491" t="s">
        <v>35</v>
      </c>
      <c r="I288" s="492"/>
      <c r="J288" s="492"/>
      <c r="K288" s="7"/>
      <c r="L288" s="29"/>
      <c r="M288" s="30"/>
      <c r="N288" s="30"/>
      <c r="O288" s="31"/>
      <c r="P288" s="29"/>
      <c r="Q288" s="30"/>
      <c r="R288" s="30"/>
      <c r="S288" s="31"/>
      <c r="T288" s="29"/>
      <c r="U288" s="30"/>
      <c r="V288" s="30"/>
      <c r="W288" s="31"/>
      <c r="X288" s="29"/>
      <c r="Y288" s="30"/>
      <c r="Z288" s="30"/>
      <c r="AA288" s="31"/>
      <c r="AB288" s="11" t="s">
        <v>125</v>
      </c>
      <c r="AC288" s="59" t="s">
        <v>26</v>
      </c>
      <c r="AD288" s="55" t="s">
        <v>26</v>
      </c>
      <c r="AE288" s="56" t="s">
        <v>26</v>
      </c>
      <c r="AF288" s="54" t="s">
        <v>26</v>
      </c>
      <c r="AG288" s="55" t="s">
        <v>26</v>
      </c>
      <c r="AH288" s="55" t="s">
        <v>26</v>
      </c>
      <c r="AI288" s="56" t="s">
        <v>26</v>
      </c>
      <c r="AJ288" s="54" t="s">
        <v>26</v>
      </c>
      <c r="AK288" s="55" t="s">
        <v>26</v>
      </c>
      <c r="AL288" s="55" t="s">
        <v>26</v>
      </c>
      <c r="AM288" s="56" t="s">
        <v>26</v>
      </c>
      <c r="AN288" s="172" t="s">
        <v>24</v>
      </c>
      <c r="AO288" s="55" t="s">
        <v>26</v>
      </c>
      <c r="AP288" s="55" t="s">
        <v>26</v>
      </c>
      <c r="AQ288" s="56" t="s">
        <v>26</v>
      </c>
      <c r="AR288" s="54" t="s">
        <v>26</v>
      </c>
      <c r="AS288" s="55" t="s">
        <v>26</v>
      </c>
      <c r="AT288" s="55" t="s">
        <v>26</v>
      </c>
      <c r="AU288" s="56" t="s">
        <v>26</v>
      </c>
      <c r="AV288" s="5" t="s">
        <v>25</v>
      </c>
      <c r="AW288" s="6" t="s">
        <v>25</v>
      </c>
      <c r="AX288" s="6" t="s">
        <v>25</v>
      </c>
      <c r="AY288" s="56" t="s">
        <v>26</v>
      </c>
      <c r="AZ288" s="54" t="s">
        <v>26</v>
      </c>
      <c r="BA288" s="55" t="s">
        <v>26</v>
      </c>
      <c r="BB288" s="55" t="s">
        <v>26</v>
      </c>
      <c r="BC288" s="56" t="s">
        <v>26</v>
      </c>
      <c r="BD288" s="54" t="s">
        <v>26</v>
      </c>
      <c r="BE288" s="55" t="s">
        <v>26</v>
      </c>
      <c r="BF288" s="55" t="s">
        <v>26</v>
      </c>
      <c r="BG288" s="56" t="s">
        <v>26</v>
      </c>
      <c r="BH288" s="54" t="s">
        <v>26</v>
      </c>
      <c r="BI288" s="55" t="s">
        <v>26</v>
      </c>
      <c r="BJ288" s="55" t="s">
        <v>26</v>
      </c>
      <c r="BK288" s="56" t="s">
        <v>26</v>
      </c>
      <c r="BL288" s="172" t="s">
        <v>24</v>
      </c>
      <c r="BM288" s="10" t="s">
        <v>28</v>
      </c>
      <c r="BN288" s="10" t="s">
        <v>28</v>
      </c>
      <c r="BO288" s="22" t="s">
        <v>126</v>
      </c>
      <c r="BP288" s="35"/>
      <c r="BQ288" s="8"/>
      <c r="BR288" s="8"/>
      <c r="BS288" s="7"/>
      <c r="BT288" s="35"/>
      <c r="BU288" s="8"/>
      <c r="BV288" s="8"/>
      <c r="BW288" s="7"/>
      <c r="BX288" s="35"/>
      <c r="BY288" s="8"/>
      <c r="BZ288" s="8"/>
      <c r="CA288" s="7"/>
      <c r="CB288" s="35"/>
      <c r="CC288" s="8"/>
      <c r="CD288" s="8"/>
      <c r="CE288" s="7"/>
      <c r="CF288" s="113"/>
      <c r="CG288" s="113"/>
      <c r="CH288" s="113"/>
      <c r="CI288" s="113"/>
      <c r="CJ288" s="115"/>
      <c r="CK288" s="116"/>
      <c r="CL288" s="116"/>
      <c r="CM288" s="117"/>
    </row>
    <row r="289" spans="2:91" x14ac:dyDescent="0.35">
      <c r="B289" s="95" t="str">
        <f t="shared" si="36"/>
        <v>36526,5423611111 36526,9479166667</v>
      </c>
      <c r="C289" s="342">
        <f t="shared" si="37"/>
        <v>36526.542361111111</v>
      </c>
      <c r="D289" s="328">
        <f t="shared" si="38"/>
        <v>36526.947916666664</v>
      </c>
      <c r="E289" s="199">
        <v>36526.542361111111</v>
      </c>
      <c r="F289" s="200">
        <v>36526.947916666664</v>
      </c>
      <c r="G289" s="129">
        <v>5.2083333333333336E-2</v>
      </c>
      <c r="H289" s="491" t="s">
        <v>52</v>
      </c>
      <c r="I289" s="492"/>
      <c r="J289" s="492"/>
      <c r="K289" s="7"/>
      <c r="L289" s="29"/>
      <c r="M289" s="30"/>
      <c r="N289" s="30"/>
      <c r="O289" s="31"/>
      <c r="P289" s="29"/>
      <c r="Q289" s="30"/>
      <c r="R289" s="30"/>
      <c r="S289" s="31"/>
      <c r="T289" s="29"/>
      <c r="U289" s="30"/>
      <c r="V289" s="30"/>
      <c r="W289" s="31"/>
      <c r="X289" s="29"/>
      <c r="Y289" s="30"/>
      <c r="Z289" s="30"/>
      <c r="AA289" s="22" t="s">
        <v>125</v>
      </c>
      <c r="AB289" s="60" t="s">
        <v>26</v>
      </c>
      <c r="AC289" s="55" t="s">
        <v>26</v>
      </c>
      <c r="AD289" s="55" t="s">
        <v>26</v>
      </c>
      <c r="AE289" s="56" t="s">
        <v>26</v>
      </c>
      <c r="AF289" s="54" t="s">
        <v>26</v>
      </c>
      <c r="AG289" s="55" t="s">
        <v>26</v>
      </c>
      <c r="AH289" s="55" t="s">
        <v>26</v>
      </c>
      <c r="AI289" s="56" t="s">
        <v>26</v>
      </c>
      <c r="AJ289" s="54" t="s">
        <v>26</v>
      </c>
      <c r="AK289" s="55" t="s">
        <v>26</v>
      </c>
      <c r="AL289" s="55" t="s">
        <v>26</v>
      </c>
      <c r="AM289" s="56" t="s">
        <v>26</v>
      </c>
      <c r="AN289" s="172" t="s">
        <v>24</v>
      </c>
      <c r="AO289" s="55" t="s">
        <v>26</v>
      </c>
      <c r="AP289" s="55" t="s">
        <v>26</v>
      </c>
      <c r="AQ289" s="56" t="s">
        <v>26</v>
      </c>
      <c r="AR289" s="54" t="s">
        <v>26</v>
      </c>
      <c r="AS289" s="55" t="s">
        <v>26</v>
      </c>
      <c r="AT289" s="55" t="s">
        <v>26</v>
      </c>
      <c r="AU289" s="56" t="s">
        <v>26</v>
      </c>
      <c r="AV289" s="5" t="s">
        <v>25</v>
      </c>
      <c r="AW289" s="6" t="s">
        <v>25</v>
      </c>
      <c r="AX289" s="6" t="s">
        <v>25</v>
      </c>
      <c r="AY289" s="56" t="s">
        <v>26</v>
      </c>
      <c r="AZ289" s="54" t="s">
        <v>26</v>
      </c>
      <c r="BA289" s="55" t="s">
        <v>26</v>
      </c>
      <c r="BB289" s="55" t="s">
        <v>26</v>
      </c>
      <c r="BC289" s="56" t="s">
        <v>26</v>
      </c>
      <c r="BD289" s="54" t="s">
        <v>26</v>
      </c>
      <c r="BE289" s="55" t="s">
        <v>26</v>
      </c>
      <c r="BF289" s="55" t="s">
        <v>26</v>
      </c>
      <c r="BG289" s="56" t="s">
        <v>26</v>
      </c>
      <c r="BH289" s="54" t="s">
        <v>26</v>
      </c>
      <c r="BI289" s="55" t="s">
        <v>26</v>
      </c>
      <c r="BJ289" s="55" t="s">
        <v>26</v>
      </c>
      <c r="BK289" s="56" t="s">
        <v>26</v>
      </c>
      <c r="BL289" s="172" t="s">
        <v>24</v>
      </c>
      <c r="BM289" s="10" t="s">
        <v>28</v>
      </c>
      <c r="BN289" s="10" t="s">
        <v>28</v>
      </c>
      <c r="BO289" s="22" t="s">
        <v>126</v>
      </c>
      <c r="BP289" s="35"/>
      <c r="BQ289" s="8"/>
      <c r="BR289" s="8"/>
      <c r="BS289" s="7"/>
      <c r="BT289" s="35"/>
      <c r="BU289" s="8"/>
      <c r="BV289" s="8"/>
      <c r="BW289" s="7"/>
      <c r="BX289" s="35"/>
      <c r="BY289" s="8"/>
      <c r="BZ289" s="8"/>
      <c r="CA289" s="7"/>
      <c r="CB289" s="35"/>
      <c r="CC289" s="8"/>
      <c r="CD289" s="8"/>
      <c r="CE289" s="7"/>
      <c r="CF289" s="113"/>
      <c r="CG289" s="113"/>
      <c r="CH289" s="113"/>
      <c r="CI289" s="113"/>
      <c r="CJ289" s="115"/>
      <c r="CK289" s="116"/>
      <c r="CL289" s="116"/>
      <c r="CM289" s="117"/>
    </row>
    <row r="290" spans="2:91" x14ac:dyDescent="0.35">
      <c r="B290" s="95" t="str">
        <f t="shared" si="36"/>
        <v>36526,5319444444 36526,9479166667</v>
      </c>
      <c r="C290" s="342">
        <f t="shared" si="37"/>
        <v>36526.531944444447</v>
      </c>
      <c r="D290" s="328">
        <f t="shared" si="38"/>
        <v>36526.947916666664</v>
      </c>
      <c r="E290" s="199">
        <v>36526.531944444447</v>
      </c>
      <c r="F290" s="200">
        <v>36526.947916666664</v>
      </c>
      <c r="G290" s="129">
        <v>5.2083333333333336E-2</v>
      </c>
      <c r="H290" s="491" t="s">
        <v>5</v>
      </c>
      <c r="I290" s="492"/>
      <c r="J290" s="492"/>
      <c r="K290" s="7"/>
      <c r="L290" s="29"/>
      <c r="M290" s="30"/>
      <c r="N290" s="30"/>
      <c r="O290" s="31"/>
      <c r="P290" s="29"/>
      <c r="Q290" s="30"/>
      <c r="R290" s="30"/>
      <c r="S290" s="31"/>
      <c r="T290" s="29"/>
      <c r="U290" s="30"/>
      <c r="V290" s="30"/>
      <c r="W290" s="31"/>
      <c r="X290" s="12"/>
      <c r="Y290" s="8"/>
      <c r="Z290" s="11" t="s">
        <v>125</v>
      </c>
      <c r="AA290" s="61" t="s">
        <v>26</v>
      </c>
      <c r="AB290" s="54" t="s">
        <v>26</v>
      </c>
      <c r="AC290" s="55" t="s">
        <v>26</v>
      </c>
      <c r="AD290" s="55" t="s">
        <v>26</v>
      </c>
      <c r="AE290" s="56" t="s">
        <v>26</v>
      </c>
      <c r="AF290" s="54" t="s">
        <v>26</v>
      </c>
      <c r="AG290" s="55" t="s">
        <v>26</v>
      </c>
      <c r="AH290" s="55" t="s">
        <v>26</v>
      </c>
      <c r="AI290" s="56" t="s">
        <v>26</v>
      </c>
      <c r="AJ290" s="54" t="s">
        <v>26</v>
      </c>
      <c r="AK290" s="55" t="s">
        <v>26</v>
      </c>
      <c r="AL290" s="55" t="s">
        <v>26</v>
      </c>
      <c r="AM290" s="56" t="s">
        <v>26</v>
      </c>
      <c r="AN290" s="172" t="s">
        <v>24</v>
      </c>
      <c r="AO290" s="55" t="s">
        <v>26</v>
      </c>
      <c r="AP290" s="55" t="s">
        <v>26</v>
      </c>
      <c r="AQ290" s="56" t="s">
        <v>26</v>
      </c>
      <c r="AR290" s="54" t="s">
        <v>26</v>
      </c>
      <c r="AS290" s="55" t="s">
        <v>26</v>
      </c>
      <c r="AT290" s="55" t="s">
        <v>26</v>
      </c>
      <c r="AU290" s="56" t="s">
        <v>26</v>
      </c>
      <c r="AV290" s="5" t="s">
        <v>25</v>
      </c>
      <c r="AW290" s="6" t="s">
        <v>25</v>
      </c>
      <c r="AX290" s="6" t="s">
        <v>25</v>
      </c>
      <c r="AY290" s="56" t="s">
        <v>26</v>
      </c>
      <c r="AZ290" s="54" t="s">
        <v>26</v>
      </c>
      <c r="BA290" s="55" t="s">
        <v>26</v>
      </c>
      <c r="BB290" s="55" t="s">
        <v>26</v>
      </c>
      <c r="BC290" s="56" t="s">
        <v>26</v>
      </c>
      <c r="BD290" s="54" t="s">
        <v>26</v>
      </c>
      <c r="BE290" s="55" t="s">
        <v>26</v>
      </c>
      <c r="BF290" s="55" t="s">
        <v>26</v>
      </c>
      <c r="BG290" s="56" t="s">
        <v>26</v>
      </c>
      <c r="BH290" s="54" t="s">
        <v>26</v>
      </c>
      <c r="BI290" s="55" t="s">
        <v>26</v>
      </c>
      <c r="BJ290" s="55" t="s">
        <v>26</v>
      </c>
      <c r="BK290" s="56" t="s">
        <v>26</v>
      </c>
      <c r="BL290" s="172" t="s">
        <v>24</v>
      </c>
      <c r="BM290" s="10" t="s">
        <v>28</v>
      </c>
      <c r="BN290" s="10" t="s">
        <v>28</v>
      </c>
      <c r="BO290" s="22" t="s">
        <v>126</v>
      </c>
      <c r="BP290" s="35"/>
      <c r="BQ290" s="8"/>
      <c r="BR290" s="8"/>
      <c r="BS290" s="7"/>
      <c r="BT290" s="35"/>
      <c r="BU290" s="8"/>
      <c r="BV290" s="8"/>
      <c r="BW290" s="7"/>
      <c r="BX290" s="35"/>
      <c r="BY290" s="8"/>
      <c r="BZ290" s="8"/>
      <c r="CA290" s="7"/>
      <c r="CB290" s="35"/>
      <c r="CC290" s="8"/>
      <c r="CD290" s="8"/>
      <c r="CE290" s="7"/>
      <c r="CF290" s="113"/>
      <c r="CG290" s="113"/>
      <c r="CH290" s="113"/>
      <c r="CI290" s="113"/>
      <c r="CJ290" s="115"/>
      <c r="CK290" s="116"/>
      <c r="CL290" s="116"/>
      <c r="CM290" s="117"/>
    </row>
    <row r="291" spans="2:91" x14ac:dyDescent="0.35">
      <c r="B291" s="95" t="str">
        <f t="shared" si="36"/>
        <v>36526,7715277778 36526,9479166667</v>
      </c>
      <c r="C291" s="342">
        <f t="shared" si="37"/>
        <v>36526.771527777775</v>
      </c>
      <c r="D291" s="328">
        <f t="shared" si="38"/>
        <v>36526.947916666664</v>
      </c>
      <c r="E291" s="201">
        <v>36526.771527777775</v>
      </c>
      <c r="F291" s="200">
        <v>36526.947916666664</v>
      </c>
      <c r="G291" s="130">
        <v>1.0416666666666666E-2</v>
      </c>
      <c r="H291" s="491" t="s">
        <v>40</v>
      </c>
      <c r="I291" s="492"/>
      <c r="J291" s="492"/>
      <c r="K291" s="7"/>
      <c r="L291" s="29"/>
      <c r="M291" s="30"/>
      <c r="N291" s="30"/>
      <c r="O291" s="31"/>
      <c r="P291" s="29"/>
      <c r="Q291" s="30"/>
      <c r="R291" s="30"/>
      <c r="S291" s="31"/>
      <c r="T291" s="29"/>
      <c r="U291" s="30"/>
      <c r="V291" s="30"/>
      <c r="W291" s="31"/>
      <c r="X291" s="29"/>
      <c r="Y291" s="30"/>
      <c r="Z291" s="30"/>
      <c r="AA291" s="31"/>
      <c r="AB291" s="29"/>
      <c r="AC291" s="30"/>
      <c r="AD291" s="30"/>
      <c r="AE291" s="31"/>
      <c r="AF291" s="29"/>
      <c r="AG291" s="30"/>
      <c r="AH291" s="30"/>
      <c r="AI291" s="31"/>
      <c r="AJ291" s="29"/>
      <c r="AK291" s="30"/>
      <c r="AL291" s="30"/>
      <c r="AM291" s="31"/>
      <c r="AN291" s="29"/>
      <c r="AO291" s="30"/>
      <c r="AP291" s="30"/>
      <c r="AQ291" s="31"/>
      <c r="AR291" s="29"/>
      <c r="AS291" s="30"/>
      <c r="AT291" s="30"/>
      <c r="AU291" s="31"/>
      <c r="AV291" s="29"/>
      <c r="AW291" s="11" t="s">
        <v>125</v>
      </c>
      <c r="AX291" s="59" t="s">
        <v>26</v>
      </c>
      <c r="AY291" s="56" t="s">
        <v>26</v>
      </c>
      <c r="AZ291" s="54" t="s">
        <v>26</v>
      </c>
      <c r="BA291" s="55" t="s">
        <v>26</v>
      </c>
      <c r="BB291" s="55" t="s">
        <v>26</v>
      </c>
      <c r="BC291" s="56" t="s">
        <v>26</v>
      </c>
      <c r="BD291" s="54" t="s">
        <v>26</v>
      </c>
      <c r="BE291" s="55" t="s">
        <v>26</v>
      </c>
      <c r="BF291" s="55" t="s">
        <v>26</v>
      </c>
      <c r="BG291" s="56" t="s">
        <v>26</v>
      </c>
      <c r="BH291" s="24" t="s">
        <v>24</v>
      </c>
      <c r="BI291" s="55" t="s">
        <v>26</v>
      </c>
      <c r="BJ291" s="55" t="s">
        <v>26</v>
      </c>
      <c r="BK291" s="56" t="s">
        <v>26</v>
      </c>
      <c r="BL291" s="54" t="s">
        <v>26</v>
      </c>
      <c r="BM291" s="10" t="s">
        <v>28</v>
      </c>
      <c r="BN291" s="10" t="s">
        <v>28</v>
      </c>
      <c r="BO291" s="22" t="s">
        <v>126</v>
      </c>
      <c r="BP291" s="29"/>
      <c r="BQ291" s="30"/>
      <c r="BR291" s="30"/>
      <c r="BS291" s="31"/>
      <c r="BT291" s="29"/>
      <c r="BU291" s="30"/>
      <c r="BV291" s="30"/>
      <c r="BW291" s="31"/>
      <c r="BX291" s="29"/>
      <c r="BY291" s="30"/>
      <c r="BZ291" s="30"/>
      <c r="CA291" s="31"/>
      <c r="CB291" s="29"/>
      <c r="CC291" s="30"/>
      <c r="CD291" s="30"/>
      <c r="CE291" s="31"/>
      <c r="CF291" s="29"/>
      <c r="CG291" s="30"/>
      <c r="CH291" s="30"/>
      <c r="CI291" s="31"/>
      <c r="CJ291" s="29"/>
      <c r="CK291" s="30"/>
      <c r="CL291" s="30"/>
      <c r="CM291" s="31"/>
    </row>
    <row r="292" spans="2:91" x14ac:dyDescent="0.35">
      <c r="B292" s="95" t="str">
        <f t="shared" si="36"/>
        <v>36526,7611111111 36526,9479166667</v>
      </c>
      <c r="C292" s="342">
        <f t="shared" si="37"/>
        <v>36526.761111111111</v>
      </c>
      <c r="D292" s="328">
        <f t="shared" si="38"/>
        <v>36526.947916666664</v>
      </c>
      <c r="E292" s="201">
        <v>36526.761111111111</v>
      </c>
      <c r="F292" s="200">
        <v>36526.947916666664</v>
      </c>
      <c r="G292" s="130">
        <v>1.0416666666666666E-2</v>
      </c>
      <c r="H292" s="491" t="s">
        <v>34</v>
      </c>
      <c r="I292" s="492"/>
      <c r="J292" s="492"/>
      <c r="K292" s="7"/>
      <c r="L292" s="29"/>
      <c r="M292" s="30"/>
      <c r="N292" s="30"/>
      <c r="O292" s="31"/>
      <c r="P292" s="29"/>
      <c r="Q292" s="30"/>
      <c r="R292" s="30"/>
      <c r="S292" s="31"/>
      <c r="T292" s="29"/>
      <c r="U292" s="30"/>
      <c r="V292" s="30"/>
      <c r="W292" s="31"/>
      <c r="X292" s="29"/>
      <c r="Y292" s="30"/>
      <c r="Z292" s="30"/>
      <c r="AA292" s="31"/>
      <c r="AB292" s="29"/>
      <c r="AC292" s="30"/>
      <c r="AD292" s="30"/>
      <c r="AE292" s="31"/>
      <c r="AF292" s="29"/>
      <c r="AG292" s="30"/>
      <c r="AH292" s="30"/>
      <c r="AI292" s="31"/>
      <c r="AJ292" s="29"/>
      <c r="AK292" s="30"/>
      <c r="AL292" s="30"/>
      <c r="AM292" s="31"/>
      <c r="AN292" s="29"/>
      <c r="AO292" s="30"/>
      <c r="AP292" s="30"/>
      <c r="AQ292" s="31"/>
      <c r="AR292" s="29"/>
      <c r="AS292" s="30"/>
      <c r="AT292" s="30"/>
      <c r="AU292" s="31"/>
      <c r="AV292" s="11" t="s">
        <v>125</v>
      </c>
      <c r="AW292" s="59" t="s">
        <v>26</v>
      </c>
      <c r="AX292" s="55" t="s">
        <v>26</v>
      </c>
      <c r="AY292" s="56" t="s">
        <v>26</v>
      </c>
      <c r="AZ292" s="54" t="s">
        <v>26</v>
      </c>
      <c r="BA292" s="55" t="s">
        <v>26</v>
      </c>
      <c r="BB292" s="55" t="s">
        <v>26</v>
      </c>
      <c r="BC292" s="56" t="s">
        <v>26</v>
      </c>
      <c r="BD292" s="54" t="s">
        <v>26</v>
      </c>
      <c r="BE292" s="55" t="s">
        <v>26</v>
      </c>
      <c r="BF292" s="55" t="s">
        <v>26</v>
      </c>
      <c r="BG292" s="56" t="s">
        <v>26</v>
      </c>
      <c r="BH292" s="24" t="s">
        <v>24</v>
      </c>
      <c r="BI292" s="55" t="s">
        <v>26</v>
      </c>
      <c r="BJ292" s="55" t="s">
        <v>26</v>
      </c>
      <c r="BK292" s="56" t="s">
        <v>26</v>
      </c>
      <c r="BL292" s="54" t="s">
        <v>26</v>
      </c>
      <c r="BM292" s="10" t="s">
        <v>28</v>
      </c>
      <c r="BN292" s="10" t="s">
        <v>28</v>
      </c>
      <c r="BO292" s="22" t="s">
        <v>126</v>
      </c>
      <c r="BP292" s="29"/>
      <c r="BQ292" s="30"/>
      <c r="BR292" s="30"/>
      <c r="BS292" s="31"/>
      <c r="BT292" s="29"/>
      <c r="BU292" s="30"/>
      <c r="BV292" s="30"/>
      <c r="BW292" s="31"/>
      <c r="BX292" s="29"/>
      <c r="BY292" s="30"/>
      <c r="BZ292" s="30"/>
      <c r="CA292" s="31"/>
      <c r="CB292" s="29"/>
      <c r="CC292" s="30"/>
      <c r="CD292" s="30"/>
      <c r="CE292" s="31"/>
      <c r="CF292" s="29"/>
      <c r="CG292" s="30"/>
      <c r="CH292" s="30"/>
      <c r="CI292" s="31"/>
      <c r="CJ292" s="29"/>
      <c r="CK292" s="30"/>
      <c r="CL292" s="30"/>
      <c r="CM292" s="31"/>
    </row>
    <row r="293" spans="2:91" x14ac:dyDescent="0.35">
      <c r="B293" s="95" t="str">
        <f t="shared" si="36"/>
        <v>36526,7506944444 36526,9479166667</v>
      </c>
      <c r="C293" s="342">
        <f t="shared" si="37"/>
        <v>36526.750694444447</v>
      </c>
      <c r="D293" s="328">
        <f t="shared" si="38"/>
        <v>36526.947916666664</v>
      </c>
      <c r="E293" s="201">
        <v>36526.750694444447</v>
      </c>
      <c r="F293" s="200">
        <v>36526.947916666664</v>
      </c>
      <c r="G293" s="130">
        <v>1.0416666666666666E-2</v>
      </c>
      <c r="H293" s="491" t="s">
        <v>41</v>
      </c>
      <c r="I293" s="492"/>
      <c r="J293" s="492"/>
      <c r="K293" s="7"/>
      <c r="L293" s="29"/>
      <c r="M293" s="30"/>
      <c r="N293" s="30"/>
      <c r="O293" s="31"/>
      <c r="P293" s="29"/>
      <c r="Q293" s="30"/>
      <c r="R293" s="30"/>
      <c r="S293" s="31"/>
      <c r="T293" s="29"/>
      <c r="U293" s="30"/>
      <c r="V293" s="30"/>
      <c r="W293" s="31"/>
      <c r="X293" s="29"/>
      <c r="Y293" s="30"/>
      <c r="Z293" s="30"/>
      <c r="AA293" s="31"/>
      <c r="AB293" s="29"/>
      <c r="AC293" s="30"/>
      <c r="AD293" s="30"/>
      <c r="AE293" s="31"/>
      <c r="AF293" s="29"/>
      <c r="AG293" s="30"/>
      <c r="AH293" s="30"/>
      <c r="AI293" s="31"/>
      <c r="AJ293" s="29"/>
      <c r="AK293" s="30"/>
      <c r="AL293" s="30"/>
      <c r="AM293" s="31"/>
      <c r="AN293" s="29"/>
      <c r="AO293" s="30"/>
      <c r="AP293" s="30"/>
      <c r="AQ293" s="31"/>
      <c r="AR293" s="29"/>
      <c r="AS293" s="30"/>
      <c r="AT293" s="30"/>
      <c r="AU293" s="37" t="s">
        <v>125</v>
      </c>
      <c r="AV293" s="60" t="s">
        <v>26</v>
      </c>
      <c r="AW293" s="55" t="s">
        <v>26</v>
      </c>
      <c r="AX293" s="55" t="s">
        <v>26</v>
      </c>
      <c r="AY293" s="56" t="s">
        <v>26</v>
      </c>
      <c r="AZ293" s="54" t="s">
        <v>26</v>
      </c>
      <c r="BA293" s="55" t="s">
        <v>26</v>
      </c>
      <c r="BB293" s="55" t="s">
        <v>26</v>
      </c>
      <c r="BC293" s="56" t="s">
        <v>26</v>
      </c>
      <c r="BD293" s="54" t="s">
        <v>26</v>
      </c>
      <c r="BE293" s="55" t="s">
        <v>26</v>
      </c>
      <c r="BF293" s="55" t="s">
        <v>26</v>
      </c>
      <c r="BG293" s="56" t="s">
        <v>26</v>
      </c>
      <c r="BH293" s="24" t="s">
        <v>24</v>
      </c>
      <c r="BI293" s="55" t="s">
        <v>26</v>
      </c>
      <c r="BJ293" s="55" t="s">
        <v>26</v>
      </c>
      <c r="BK293" s="56" t="s">
        <v>26</v>
      </c>
      <c r="BL293" s="54" t="s">
        <v>26</v>
      </c>
      <c r="BM293" s="10" t="s">
        <v>28</v>
      </c>
      <c r="BN293" s="10" t="s">
        <v>28</v>
      </c>
      <c r="BO293" s="22" t="s">
        <v>126</v>
      </c>
      <c r="BP293" s="29"/>
      <c r="BQ293" s="30"/>
      <c r="BR293" s="30"/>
      <c r="BS293" s="31"/>
      <c r="BT293" s="29"/>
      <c r="BU293" s="30"/>
      <c r="BV293" s="30"/>
      <c r="BW293" s="31"/>
      <c r="BX293" s="29"/>
      <c r="BY293" s="30"/>
      <c r="BZ293" s="30"/>
      <c r="CA293" s="31"/>
      <c r="CB293" s="29"/>
      <c r="CC293" s="30"/>
      <c r="CD293" s="30"/>
      <c r="CE293" s="31"/>
      <c r="CF293" s="29"/>
      <c r="CG293" s="30"/>
      <c r="CH293" s="30"/>
      <c r="CI293" s="31"/>
      <c r="CJ293" s="29"/>
      <c r="CK293" s="30"/>
      <c r="CL293" s="30"/>
      <c r="CM293" s="31"/>
    </row>
    <row r="294" spans="2:91" x14ac:dyDescent="0.35">
      <c r="B294" s="95" t="str">
        <f t="shared" si="36"/>
        <v>36526,7402777778 36526,9479166667</v>
      </c>
      <c r="C294" s="342">
        <f t="shared" si="37"/>
        <v>36526.740277777775</v>
      </c>
      <c r="D294" s="328">
        <f t="shared" si="38"/>
        <v>36526.947916666664</v>
      </c>
      <c r="E294" s="201">
        <v>36526.740277777775</v>
      </c>
      <c r="F294" s="200">
        <v>36526.947916666664</v>
      </c>
      <c r="G294" s="130">
        <v>1.0416666666666666E-2</v>
      </c>
      <c r="H294" s="491" t="s">
        <v>38</v>
      </c>
      <c r="I294" s="492"/>
      <c r="J294" s="492"/>
      <c r="K294" s="7"/>
      <c r="L294" s="29"/>
      <c r="M294" s="30"/>
      <c r="N294" s="30"/>
      <c r="O294" s="31"/>
      <c r="P294" s="29"/>
      <c r="Q294" s="30"/>
      <c r="R294" s="30"/>
      <c r="S294" s="31"/>
      <c r="T294" s="29"/>
      <c r="U294" s="30"/>
      <c r="V294" s="30"/>
      <c r="W294" s="31"/>
      <c r="X294" s="29"/>
      <c r="Y294" s="30"/>
      <c r="Z294" s="30"/>
      <c r="AA294" s="31"/>
      <c r="AB294" s="29"/>
      <c r="AC294" s="30"/>
      <c r="AD294" s="30"/>
      <c r="AE294" s="31"/>
      <c r="AF294" s="29"/>
      <c r="AG294" s="30"/>
      <c r="AH294" s="30"/>
      <c r="AI294" s="31"/>
      <c r="AJ294" s="29"/>
      <c r="AK294" s="30"/>
      <c r="AL294" s="30"/>
      <c r="AM294" s="31"/>
      <c r="AN294" s="29"/>
      <c r="AO294" s="30"/>
      <c r="AP294" s="30"/>
      <c r="AQ294" s="31"/>
      <c r="AR294" s="29"/>
      <c r="AS294" s="30"/>
      <c r="AT294" s="11" t="s">
        <v>125</v>
      </c>
      <c r="AU294" s="107" t="s">
        <v>26</v>
      </c>
      <c r="AV294" s="54" t="s">
        <v>26</v>
      </c>
      <c r="AW294" s="55" t="s">
        <v>26</v>
      </c>
      <c r="AX294" s="55" t="s">
        <v>26</v>
      </c>
      <c r="AY294" s="56" t="s">
        <v>26</v>
      </c>
      <c r="AZ294" s="54" t="s">
        <v>26</v>
      </c>
      <c r="BA294" s="55" t="s">
        <v>26</v>
      </c>
      <c r="BB294" s="55" t="s">
        <v>26</v>
      </c>
      <c r="BC294" s="56" t="s">
        <v>26</v>
      </c>
      <c r="BD294" s="54" t="s">
        <v>26</v>
      </c>
      <c r="BE294" s="55" t="s">
        <v>26</v>
      </c>
      <c r="BF294" s="55" t="s">
        <v>26</v>
      </c>
      <c r="BG294" s="56" t="s">
        <v>26</v>
      </c>
      <c r="BH294" s="24" t="s">
        <v>24</v>
      </c>
      <c r="BI294" s="55" t="s">
        <v>26</v>
      </c>
      <c r="BJ294" s="55" t="s">
        <v>26</v>
      </c>
      <c r="BK294" s="56" t="s">
        <v>26</v>
      </c>
      <c r="BL294" s="54" t="s">
        <v>26</v>
      </c>
      <c r="BM294" s="10" t="s">
        <v>28</v>
      </c>
      <c r="BN294" s="10" t="s">
        <v>28</v>
      </c>
      <c r="BO294" s="22" t="s">
        <v>126</v>
      </c>
      <c r="BP294" s="29"/>
      <c r="BQ294" s="30"/>
      <c r="BR294" s="30"/>
      <c r="BS294" s="31"/>
      <c r="BT294" s="29"/>
      <c r="BU294" s="30"/>
      <c r="BV294" s="30"/>
      <c r="BW294" s="31"/>
      <c r="BX294" s="29"/>
      <c r="BY294" s="30"/>
      <c r="BZ294" s="30"/>
      <c r="CA294" s="31"/>
      <c r="CB294" s="29"/>
      <c r="CC294" s="30"/>
      <c r="CD294" s="30"/>
      <c r="CE294" s="31"/>
      <c r="CF294" s="29"/>
      <c r="CG294" s="30"/>
      <c r="CH294" s="30"/>
      <c r="CI294" s="31"/>
      <c r="CJ294" s="29"/>
      <c r="CK294" s="30"/>
      <c r="CL294" s="30"/>
      <c r="CM294" s="31"/>
    </row>
    <row r="295" spans="2:91" x14ac:dyDescent="0.35">
      <c r="B295" s="95" t="str">
        <f t="shared" si="36"/>
        <v>36526,7298611111 36526,9479166667</v>
      </c>
      <c r="C295" s="342">
        <f t="shared" si="37"/>
        <v>36526.729861111111</v>
      </c>
      <c r="D295" s="328">
        <f t="shared" si="38"/>
        <v>36526.947916666664</v>
      </c>
      <c r="E295" s="201">
        <v>36526.729861111111</v>
      </c>
      <c r="F295" s="200">
        <v>36526.947916666664</v>
      </c>
      <c r="G295" s="130">
        <v>1.0416666666666666E-2</v>
      </c>
      <c r="H295" s="491" t="s">
        <v>42</v>
      </c>
      <c r="I295" s="492"/>
      <c r="J295" s="492"/>
      <c r="K295" s="7"/>
      <c r="L295" s="29"/>
      <c r="M295" s="30"/>
      <c r="N295" s="30"/>
      <c r="O295" s="31"/>
      <c r="P295" s="29"/>
      <c r="Q295" s="30"/>
      <c r="R295" s="30"/>
      <c r="S295" s="31"/>
      <c r="T295" s="29"/>
      <c r="U295" s="30"/>
      <c r="V295" s="30"/>
      <c r="W295" s="31"/>
      <c r="X295" s="29"/>
      <c r="Y295" s="30"/>
      <c r="Z295" s="30"/>
      <c r="AA295" s="31"/>
      <c r="AB295" s="29"/>
      <c r="AC295" s="30"/>
      <c r="AD295" s="30"/>
      <c r="AE295" s="31"/>
      <c r="AF295" s="29"/>
      <c r="AG295" s="30"/>
      <c r="AH295" s="30"/>
      <c r="AI295" s="31"/>
      <c r="AJ295" s="29"/>
      <c r="AK295" s="30"/>
      <c r="AL295" s="30"/>
      <c r="AM295" s="31"/>
      <c r="AN295" s="29"/>
      <c r="AO295" s="30"/>
      <c r="AP295" s="30"/>
      <c r="AQ295" s="31"/>
      <c r="AR295" s="29"/>
      <c r="AS295" s="11" t="s">
        <v>125</v>
      </c>
      <c r="AT295" s="59" t="s">
        <v>26</v>
      </c>
      <c r="AU295" s="56" t="s">
        <v>26</v>
      </c>
      <c r="AV295" s="55" t="s">
        <v>26</v>
      </c>
      <c r="AW295" s="55" t="s">
        <v>26</v>
      </c>
      <c r="AX295" s="55" t="s">
        <v>26</v>
      </c>
      <c r="AY295" s="56" t="s">
        <v>26</v>
      </c>
      <c r="AZ295" s="54" t="s">
        <v>26</v>
      </c>
      <c r="BA295" s="55" t="s">
        <v>26</v>
      </c>
      <c r="BB295" s="55" t="s">
        <v>26</v>
      </c>
      <c r="BC295" s="56" t="s">
        <v>26</v>
      </c>
      <c r="BD295" s="54" t="s">
        <v>26</v>
      </c>
      <c r="BE295" s="55" t="s">
        <v>26</v>
      </c>
      <c r="BF295" s="55" t="s">
        <v>26</v>
      </c>
      <c r="BG295" s="56" t="s">
        <v>26</v>
      </c>
      <c r="BH295" s="24" t="s">
        <v>24</v>
      </c>
      <c r="BI295" s="55" t="s">
        <v>26</v>
      </c>
      <c r="BJ295" s="55" t="s">
        <v>26</v>
      </c>
      <c r="BK295" s="56" t="s">
        <v>26</v>
      </c>
      <c r="BL295" s="54" t="s">
        <v>26</v>
      </c>
      <c r="BM295" s="10" t="s">
        <v>28</v>
      </c>
      <c r="BN295" s="10" t="s">
        <v>28</v>
      </c>
      <c r="BO295" s="22" t="s">
        <v>126</v>
      </c>
      <c r="BP295" s="29"/>
      <c r="BQ295" s="30"/>
      <c r="BR295" s="30"/>
      <c r="BS295" s="31"/>
      <c r="BT295" s="29"/>
      <c r="BU295" s="30"/>
      <c r="BV295" s="30"/>
      <c r="BW295" s="31"/>
      <c r="BX295" s="29"/>
      <c r="BY295" s="30"/>
      <c r="BZ295" s="30"/>
      <c r="CA295" s="31"/>
      <c r="CB295" s="29"/>
      <c r="CC295" s="30"/>
      <c r="CD295" s="30"/>
      <c r="CE295" s="31"/>
      <c r="CF295" s="29"/>
      <c r="CG295" s="30"/>
      <c r="CH295" s="30"/>
      <c r="CI295" s="31"/>
      <c r="CJ295" s="29"/>
      <c r="CK295" s="30"/>
      <c r="CL295" s="30"/>
      <c r="CM295" s="31"/>
    </row>
    <row r="296" spans="2:91" x14ac:dyDescent="0.35">
      <c r="B296" s="95" t="str">
        <f t="shared" si="36"/>
        <v>36526,7194444444 36526,9479166667</v>
      </c>
      <c r="C296" s="342">
        <f t="shared" si="37"/>
        <v>36526.719444444447</v>
      </c>
      <c r="D296" s="328">
        <f t="shared" si="38"/>
        <v>36526.947916666664</v>
      </c>
      <c r="E296" s="201">
        <v>36526.719444444447</v>
      </c>
      <c r="F296" s="200">
        <v>36526.947916666664</v>
      </c>
      <c r="G296" s="130">
        <v>1.0416666666666666E-2</v>
      </c>
      <c r="H296" s="491" t="s">
        <v>43</v>
      </c>
      <c r="I296" s="492"/>
      <c r="J296" s="492"/>
      <c r="K296" s="7"/>
      <c r="L296" s="29"/>
      <c r="M296" s="30"/>
      <c r="N296" s="30"/>
      <c r="O296" s="31"/>
      <c r="P296" s="29"/>
      <c r="Q296" s="30"/>
      <c r="R296" s="30"/>
      <c r="S296" s="31"/>
      <c r="T296" s="29"/>
      <c r="U296" s="30"/>
      <c r="V296" s="30"/>
      <c r="W296" s="31"/>
      <c r="X296" s="29"/>
      <c r="Y296" s="30"/>
      <c r="Z296" s="30"/>
      <c r="AA296" s="31"/>
      <c r="AB296" s="29"/>
      <c r="AC296" s="30"/>
      <c r="AD296" s="30"/>
      <c r="AE296" s="31"/>
      <c r="AF296" s="29"/>
      <c r="AG296" s="30"/>
      <c r="AH296" s="30"/>
      <c r="AI296" s="31"/>
      <c r="AJ296" s="29"/>
      <c r="AK296" s="30"/>
      <c r="AL296" s="30"/>
      <c r="AM296" s="31"/>
      <c r="AN296" s="29"/>
      <c r="AO296" s="30"/>
      <c r="AP296" s="30"/>
      <c r="AQ296" s="31"/>
      <c r="AR296" s="11" t="s">
        <v>125</v>
      </c>
      <c r="AS296" s="59" t="s">
        <v>26</v>
      </c>
      <c r="AT296" s="55" t="s">
        <v>26</v>
      </c>
      <c r="AU296" s="56" t="s">
        <v>26</v>
      </c>
      <c r="AV296" s="55" t="s">
        <v>26</v>
      </c>
      <c r="AW296" s="55" t="s">
        <v>26</v>
      </c>
      <c r="AX296" s="55" t="s">
        <v>26</v>
      </c>
      <c r="AY296" s="56" t="s">
        <v>26</v>
      </c>
      <c r="AZ296" s="54" t="s">
        <v>26</v>
      </c>
      <c r="BA296" s="55" t="s">
        <v>26</v>
      </c>
      <c r="BB296" s="55" t="s">
        <v>26</v>
      </c>
      <c r="BC296" s="56" t="s">
        <v>26</v>
      </c>
      <c r="BD296" s="24" t="s">
        <v>24</v>
      </c>
      <c r="BE296" s="55" t="s">
        <v>26</v>
      </c>
      <c r="BF296" s="55" t="s">
        <v>26</v>
      </c>
      <c r="BG296" s="56" t="s">
        <v>26</v>
      </c>
      <c r="BH296" s="54" t="s">
        <v>26</v>
      </c>
      <c r="BI296" s="55" t="s">
        <v>26</v>
      </c>
      <c r="BJ296" s="55" t="s">
        <v>26</v>
      </c>
      <c r="BK296" s="56" t="s">
        <v>26</v>
      </c>
      <c r="BL296" s="54" t="s">
        <v>26</v>
      </c>
      <c r="BM296" s="10" t="s">
        <v>28</v>
      </c>
      <c r="BN296" s="10" t="s">
        <v>28</v>
      </c>
      <c r="BO296" s="22" t="s">
        <v>126</v>
      </c>
      <c r="BP296" s="29"/>
      <c r="BQ296" s="30"/>
      <c r="BR296" s="30"/>
      <c r="BS296" s="31"/>
      <c r="BT296" s="29"/>
      <c r="BU296" s="30"/>
      <c r="BV296" s="30"/>
      <c r="BW296" s="31"/>
      <c r="BX296" s="29"/>
      <c r="BY296" s="30"/>
      <c r="BZ296" s="30"/>
      <c r="CA296" s="31"/>
      <c r="CB296" s="29"/>
      <c r="CC296" s="30"/>
      <c r="CD296" s="30"/>
      <c r="CE296" s="31"/>
      <c r="CF296" s="29"/>
      <c r="CG296" s="30"/>
      <c r="CH296" s="30"/>
      <c r="CI296" s="31"/>
      <c r="CJ296" s="29"/>
      <c r="CK296" s="30"/>
      <c r="CL296" s="30"/>
      <c r="CM296" s="31"/>
    </row>
    <row r="297" spans="2:91" x14ac:dyDescent="0.35">
      <c r="B297" s="95" t="str">
        <f t="shared" si="36"/>
        <v>36526,7090277778 36526,9479166667</v>
      </c>
      <c r="C297" s="342">
        <f t="shared" si="37"/>
        <v>36526.709027777775</v>
      </c>
      <c r="D297" s="328">
        <f t="shared" si="38"/>
        <v>36526.947916666664</v>
      </c>
      <c r="E297" s="201">
        <v>36526.709027777775</v>
      </c>
      <c r="F297" s="200">
        <v>36526.947916666664</v>
      </c>
      <c r="G297" s="130">
        <v>1.0416666666666666E-2</v>
      </c>
      <c r="H297" s="491" t="s">
        <v>44</v>
      </c>
      <c r="I297" s="492"/>
      <c r="J297" s="492"/>
      <c r="K297" s="7"/>
      <c r="L297" s="29"/>
      <c r="M297" s="30"/>
      <c r="N297" s="30"/>
      <c r="O297" s="31"/>
      <c r="P297" s="29"/>
      <c r="Q297" s="30"/>
      <c r="R297" s="30"/>
      <c r="S297" s="31"/>
      <c r="T297" s="29"/>
      <c r="U297" s="30"/>
      <c r="V297" s="30"/>
      <c r="W297" s="31"/>
      <c r="X297" s="29"/>
      <c r="Y297" s="30"/>
      <c r="Z297" s="30"/>
      <c r="AA297" s="31"/>
      <c r="AB297" s="29"/>
      <c r="AC297" s="30"/>
      <c r="AD297" s="30"/>
      <c r="AE297" s="31"/>
      <c r="AF297" s="29"/>
      <c r="AG297" s="30"/>
      <c r="AH297" s="30"/>
      <c r="AI297" s="31"/>
      <c r="AJ297" s="29"/>
      <c r="AK297" s="30"/>
      <c r="AL297" s="30"/>
      <c r="AM297" s="31"/>
      <c r="AN297" s="29"/>
      <c r="AO297" s="30"/>
      <c r="AP297" s="30"/>
      <c r="AQ297" s="37" t="s">
        <v>125</v>
      </c>
      <c r="AR297" s="60" t="s">
        <v>26</v>
      </c>
      <c r="AS297" s="55" t="s">
        <v>26</v>
      </c>
      <c r="AT297" s="55" t="s">
        <v>26</v>
      </c>
      <c r="AU297" s="56" t="s">
        <v>26</v>
      </c>
      <c r="AV297" s="55" t="s">
        <v>26</v>
      </c>
      <c r="AW297" s="55" t="s">
        <v>26</v>
      </c>
      <c r="AX297" s="55" t="s">
        <v>26</v>
      </c>
      <c r="AY297" s="56" t="s">
        <v>26</v>
      </c>
      <c r="AZ297" s="54" t="s">
        <v>26</v>
      </c>
      <c r="BA297" s="55" t="s">
        <v>26</v>
      </c>
      <c r="BB297" s="55" t="s">
        <v>26</v>
      </c>
      <c r="BC297" s="56" t="s">
        <v>26</v>
      </c>
      <c r="BD297" s="24" t="s">
        <v>24</v>
      </c>
      <c r="BE297" s="55" t="s">
        <v>26</v>
      </c>
      <c r="BF297" s="55" t="s">
        <v>26</v>
      </c>
      <c r="BG297" s="56" t="s">
        <v>26</v>
      </c>
      <c r="BH297" s="54" t="s">
        <v>26</v>
      </c>
      <c r="BI297" s="55" t="s">
        <v>26</v>
      </c>
      <c r="BJ297" s="55" t="s">
        <v>26</v>
      </c>
      <c r="BK297" s="56" t="s">
        <v>26</v>
      </c>
      <c r="BL297" s="54" t="s">
        <v>26</v>
      </c>
      <c r="BM297" s="10" t="s">
        <v>28</v>
      </c>
      <c r="BN297" s="10" t="s">
        <v>28</v>
      </c>
      <c r="BO297" s="22" t="s">
        <v>126</v>
      </c>
      <c r="BP297" s="29"/>
      <c r="BQ297" s="30"/>
      <c r="BR297" s="30"/>
      <c r="BS297" s="31"/>
      <c r="BT297" s="29"/>
      <c r="BU297" s="30"/>
      <c r="BV297" s="30"/>
      <c r="BW297" s="31"/>
      <c r="BX297" s="29"/>
      <c r="BY297" s="30"/>
      <c r="BZ297" s="30"/>
      <c r="CA297" s="31"/>
      <c r="CB297" s="29"/>
      <c r="CC297" s="30"/>
      <c r="CD297" s="30"/>
      <c r="CE297" s="31"/>
      <c r="CF297" s="29"/>
      <c r="CG297" s="30"/>
      <c r="CH297" s="30"/>
      <c r="CI297" s="31"/>
      <c r="CJ297" s="29"/>
      <c r="CK297" s="30"/>
      <c r="CL297" s="30"/>
      <c r="CM297" s="31"/>
    </row>
    <row r="298" spans="2:91" x14ac:dyDescent="0.35">
      <c r="B298" s="95" t="str">
        <f t="shared" si="36"/>
        <v>36526,6986111111 36526,9479166667</v>
      </c>
      <c r="C298" s="342">
        <f t="shared" si="37"/>
        <v>36526.698611111111</v>
      </c>
      <c r="D298" s="328">
        <f t="shared" si="38"/>
        <v>36526.947916666664</v>
      </c>
      <c r="E298" s="201">
        <v>36526.698611111111</v>
      </c>
      <c r="F298" s="200">
        <v>36526.947916666664</v>
      </c>
      <c r="G298" s="130">
        <v>1.0416666666666666E-2</v>
      </c>
      <c r="H298" s="491" t="s">
        <v>45</v>
      </c>
      <c r="I298" s="492"/>
      <c r="J298" s="492"/>
      <c r="K298" s="7"/>
      <c r="L298" s="29"/>
      <c r="M298" s="30"/>
      <c r="N298" s="30"/>
      <c r="O298" s="31"/>
      <c r="P298" s="29"/>
      <c r="Q298" s="30"/>
      <c r="R298" s="30"/>
      <c r="S298" s="31"/>
      <c r="T298" s="29"/>
      <c r="U298" s="30"/>
      <c r="V298" s="30"/>
      <c r="W298" s="31"/>
      <c r="X298" s="29"/>
      <c r="Y298" s="30"/>
      <c r="Z298" s="30"/>
      <c r="AA298" s="31"/>
      <c r="AB298" s="29"/>
      <c r="AC298" s="30"/>
      <c r="AD298" s="30"/>
      <c r="AE298" s="31"/>
      <c r="AF298" s="29"/>
      <c r="AG298" s="30"/>
      <c r="AH298" s="30"/>
      <c r="AI298" s="31"/>
      <c r="AJ298" s="29"/>
      <c r="AK298" s="30"/>
      <c r="AL298" s="30"/>
      <c r="AM298" s="31"/>
      <c r="AN298" s="29"/>
      <c r="AO298" s="30"/>
      <c r="AP298" s="11" t="s">
        <v>125</v>
      </c>
      <c r="AQ298" s="107" t="s">
        <v>26</v>
      </c>
      <c r="AR298" s="54" t="s">
        <v>26</v>
      </c>
      <c r="AS298" s="55" t="s">
        <v>26</v>
      </c>
      <c r="AT298" s="55" t="s">
        <v>26</v>
      </c>
      <c r="AU298" s="56" t="s">
        <v>26</v>
      </c>
      <c r="AV298" s="55" t="s">
        <v>26</v>
      </c>
      <c r="AW298" s="55" t="s">
        <v>26</v>
      </c>
      <c r="AX298" s="55" t="s">
        <v>26</v>
      </c>
      <c r="AY298" s="56" t="s">
        <v>26</v>
      </c>
      <c r="AZ298" s="54" t="s">
        <v>26</v>
      </c>
      <c r="BA298" s="55" t="s">
        <v>26</v>
      </c>
      <c r="BB298" s="55" t="s">
        <v>26</v>
      </c>
      <c r="BC298" s="56" t="s">
        <v>26</v>
      </c>
      <c r="BD298" s="24" t="s">
        <v>24</v>
      </c>
      <c r="BE298" s="55" t="s">
        <v>26</v>
      </c>
      <c r="BF298" s="55" t="s">
        <v>26</v>
      </c>
      <c r="BG298" s="56" t="s">
        <v>26</v>
      </c>
      <c r="BH298" s="54" t="s">
        <v>26</v>
      </c>
      <c r="BI298" s="55" t="s">
        <v>26</v>
      </c>
      <c r="BJ298" s="55" t="s">
        <v>26</v>
      </c>
      <c r="BK298" s="56" t="s">
        <v>26</v>
      </c>
      <c r="BL298" s="54" t="s">
        <v>26</v>
      </c>
      <c r="BM298" s="10" t="s">
        <v>28</v>
      </c>
      <c r="BN298" s="10" t="s">
        <v>28</v>
      </c>
      <c r="BO298" s="22" t="s">
        <v>126</v>
      </c>
      <c r="BP298" s="29"/>
      <c r="BQ298" s="30"/>
      <c r="BR298" s="30"/>
      <c r="BS298" s="31"/>
      <c r="BT298" s="29"/>
      <c r="BU298" s="30"/>
      <c r="BV298" s="30"/>
      <c r="BW298" s="31"/>
      <c r="BX298" s="29"/>
      <c r="BY298" s="30"/>
      <c r="BZ298" s="30"/>
      <c r="CA298" s="31"/>
      <c r="CB298" s="29"/>
      <c r="CC298" s="30"/>
      <c r="CD298" s="30"/>
      <c r="CE298" s="31"/>
      <c r="CF298" s="29"/>
      <c r="CG298" s="30"/>
      <c r="CH298" s="30"/>
      <c r="CI298" s="31"/>
      <c r="CJ298" s="29"/>
      <c r="CK298" s="30"/>
      <c r="CL298" s="30"/>
      <c r="CM298" s="31"/>
    </row>
    <row r="299" spans="2:91" x14ac:dyDescent="0.35">
      <c r="B299" s="95" t="str">
        <f t="shared" si="36"/>
        <v>36526,6881944444 36526,9479166667</v>
      </c>
      <c r="C299" s="342">
        <f t="shared" si="37"/>
        <v>36526.688194444447</v>
      </c>
      <c r="D299" s="328">
        <f t="shared" si="38"/>
        <v>36526.947916666664</v>
      </c>
      <c r="E299" s="201">
        <v>36526.688194444447</v>
      </c>
      <c r="F299" s="200">
        <v>36526.947916666664</v>
      </c>
      <c r="G299" s="130">
        <v>1.0416666666666666E-2</v>
      </c>
      <c r="H299" s="491" t="s">
        <v>46</v>
      </c>
      <c r="I299" s="492"/>
      <c r="J299" s="492"/>
      <c r="K299" s="7"/>
      <c r="L299" s="29"/>
      <c r="M299" s="30"/>
      <c r="N299" s="30"/>
      <c r="O299" s="31"/>
      <c r="P299" s="29"/>
      <c r="Q299" s="30"/>
      <c r="R299" s="30"/>
      <c r="S299" s="31"/>
      <c r="T299" s="29"/>
      <c r="U299" s="30"/>
      <c r="V299" s="30"/>
      <c r="W299" s="31"/>
      <c r="X299" s="29"/>
      <c r="Y299" s="30"/>
      <c r="Z299" s="30"/>
      <c r="AA299" s="31"/>
      <c r="AB299" s="29"/>
      <c r="AC299" s="30"/>
      <c r="AD299" s="30"/>
      <c r="AE299" s="31"/>
      <c r="AF299" s="29"/>
      <c r="AG299" s="30"/>
      <c r="AH299" s="30"/>
      <c r="AI299" s="31"/>
      <c r="AJ299" s="29"/>
      <c r="AK299" s="30"/>
      <c r="AL299" s="30"/>
      <c r="AM299" s="31"/>
      <c r="AN299" s="29"/>
      <c r="AO299" s="11" t="s">
        <v>125</v>
      </c>
      <c r="AP299" s="59" t="s">
        <v>26</v>
      </c>
      <c r="AQ299" s="56" t="s">
        <v>26</v>
      </c>
      <c r="AR299" s="55" t="s">
        <v>26</v>
      </c>
      <c r="AS299" s="55" t="s">
        <v>26</v>
      </c>
      <c r="AT299" s="55" t="s">
        <v>26</v>
      </c>
      <c r="AU299" s="56" t="s">
        <v>26</v>
      </c>
      <c r="AV299" s="55" t="s">
        <v>26</v>
      </c>
      <c r="AW299" s="55" t="s">
        <v>26</v>
      </c>
      <c r="AX299" s="55" t="s">
        <v>26</v>
      </c>
      <c r="AY299" s="56" t="s">
        <v>26</v>
      </c>
      <c r="AZ299" s="54" t="s">
        <v>26</v>
      </c>
      <c r="BA299" s="55" t="s">
        <v>26</v>
      </c>
      <c r="BB299" s="55" t="s">
        <v>26</v>
      </c>
      <c r="BC299" s="56" t="s">
        <v>26</v>
      </c>
      <c r="BD299" s="24" t="s">
        <v>24</v>
      </c>
      <c r="BE299" s="55" t="s">
        <v>26</v>
      </c>
      <c r="BF299" s="55" t="s">
        <v>26</v>
      </c>
      <c r="BG299" s="56" t="s">
        <v>26</v>
      </c>
      <c r="BH299" s="54" t="s">
        <v>26</v>
      </c>
      <c r="BI299" s="55" t="s">
        <v>26</v>
      </c>
      <c r="BJ299" s="55" t="s">
        <v>26</v>
      </c>
      <c r="BK299" s="56" t="s">
        <v>26</v>
      </c>
      <c r="BL299" s="54" t="s">
        <v>26</v>
      </c>
      <c r="BM299" s="10" t="s">
        <v>28</v>
      </c>
      <c r="BN299" s="10" t="s">
        <v>28</v>
      </c>
      <c r="BO299" s="22" t="s">
        <v>126</v>
      </c>
      <c r="BP299" s="29"/>
      <c r="BQ299" s="30"/>
      <c r="BR299" s="30"/>
      <c r="BS299" s="31"/>
      <c r="BT299" s="29"/>
      <c r="BU299" s="30"/>
      <c r="BV299" s="30"/>
      <c r="BW299" s="31"/>
      <c r="BX299" s="29"/>
      <c r="BY299" s="30"/>
      <c r="BZ299" s="30"/>
      <c r="CA299" s="31"/>
      <c r="CB299" s="29"/>
      <c r="CC299" s="30"/>
      <c r="CD299" s="30"/>
      <c r="CE299" s="31"/>
      <c r="CF299" s="29"/>
      <c r="CG299" s="30"/>
      <c r="CH299" s="30"/>
      <c r="CI299" s="31"/>
      <c r="CJ299" s="29"/>
      <c r="CK299" s="30"/>
      <c r="CL299" s="30"/>
      <c r="CM299" s="31"/>
    </row>
    <row r="300" spans="2:91" x14ac:dyDescent="0.35">
      <c r="B300" s="95" t="str">
        <f t="shared" si="36"/>
        <v>36526,6777777778 36526,9479166667</v>
      </c>
      <c r="C300" s="342">
        <f t="shared" si="37"/>
        <v>36526.677777777775</v>
      </c>
      <c r="D300" s="328">
        <f t="shared" si="38"/>
        <v>36526.947916666664</v>
      </c>
      <c r="E300" s="201">
        <v>36526.677777777775</v>
      </c>
      <c r="F300" s="200">
        <v>36526.947916666664</v>
      </c>
      <c r="G300" s="130">
        <v>3.125E-2</v>
      </c>
      <c r="H300" s="491" t="s">
        <v>37</v>
      </c>
      <c r="I300" s="492"/>
      <c r="J300" s="492"/>
      <c r="K300" s="7"/>
      <c r="L300" s="29"/>
      <c r="M300" s="30"/>
      <c r="N300" s="30"/>
      <c r="O300" s="31"/>
      <c r="P300" s="29"/>
      <c r="Q300" s="30"/>
      <c r="R300" s="30"/>
      <c r="S300" s="31"/>
      <c r="T300" s="29"/>
      <c r="U300" s="30"/>
      <c r="V300" s="30"/>
      <c r="W300" s="31"/>
      <c r="X300" s="29"/>
      <c r="Y300" s="30"/>
      <c r="Z300" s="30"/>
      <c r="AA300" s="31"/>
      <c r="AB300" s="29"/>
      <c r="AC300" s="30"/>
      <c r="AD300" s="30"/>
      <c r="AE300" s="31"/>
      <c r="AF300" s="29"/>
      <c r="AG300" s="30"/>
      <c r="AH300" s="30"/>
      <c r="AI300" s="31"/>
      <c r="AJ300" s="29"/>
      <c r="AK300" s="30"/>
      <c r="AL300" s="30"/>
      <c r="AM300" s="31"/>
      <c r="AN300" s="11" t="s">
        <v>125</v>
      </c>
      <c r="AO300" s="59" t="s">
        <v>26</v>
      </c>
      <c r="AP300" s="55" t="s">
        <v>26</v>
      </c>
      <c r="AQ300" s="56" t="s">
        <v>26</v>
      </c>
      <c r="AR300" s="55" t="s">
        <v>26</v>
      </c>
      <c r="AS300" s="55" t="s">
        <v>26</v>
      </c>
      <c r="AT300" s="55" t="s">
        <v>26</v>
      </c>
      <c r="AU300" s="56" t="s">
        <v>26</v>
      </c>
      <c r="AV300" s="55" t="s">
        <v>26</v>
      </c>
      <c r="AW300" s="55" t="s">
        <v>26</v>
      </c>
      <c r="AX300" s="55" t="s">
        <v>26</v>
      </c>
      <c r="AY300" s="56" t="s">
        <v>26</v>
      </c>
      <c r="AZ300" s="5" t="s">
        <v>25</v>
      </c>
      <c r="BA300" s="6" t="s">
        <v>25</v>
      </c>
      <c r="BB300" s="6" t="s">
        <v>25</v>
      </c>
      <c r="BC300" s="56" t="s">
        <v>26</v>
      </c>
      <c r="BD300" s="54" t="s">
        <v>26</v>
      </c>
      <c r="BE300" s="55" t="s">
        <v>26</v>
      </c>
      <c r="BF300" s="55" t="s">
        <v>26</v>
      </c>
      <c r="BG300" s="56" t="s">
        <v>26</v>
      </c>
      <c r="BH300" s="54" t="s">
        <v>26</v>
      </c>
      <c r="BI300" s="55" t="s">
        <v>26</v>
      </c>
      <c r="BJ300" s="55" t="s">
        <v>26</v>
      </c>
      <c r="BK300" s="56" t="s">
        <v>26</v>
      </c>
      <c r="BL300" s="54" t="s">
        <v>26</v>
      </c>
      <c r="BM300" s="10" t="s">
        <v>28</v>
      </c>
      <c r="BN300" s="10" t="s">
        <v>28</v>
      </c>
      <c r="BO300" s="22" t="s">
        <v>126</v>
      </c>
      <c r="BP300" s="29"/>
      <c r="BQ300" s="30"/>
      <c r="BR300" s="30"/>
      <c r="BS300" s="31"/>
      <c r="BT300" s="29"/>
      <c r="BU300" s="30"/>
      <c r="BV300" s="30"/>
      <c r="BW300" s="31"/>
      <c r="BX300" s="29"/>
      <c r="BY300" s="30"/>
      <c r="BZ300" s="30"/>
      <c r="CA300" s="31"/>
      <c r="CB300" s="29"/>
      <c r="CC300" s="30"/>
      <c r="CD300" s="30"/>
      <c r="CE300" s="31"/>
      <c r="CF300" s="29"/>
      <c r="CG300" s="30"/>
      <c r="CH300" s="30"/>
      <c r="CI300" s="31"/>
      <c r="CJ300" s="29"/>
      <c r="CK300" s="30"/>
      <c r="CL300" s="30"/>
      <c r="CM300" s="31"/>
    </row>
    <row r="301" spans="2:91" x14ac:dyDescent="0.35">
      <c r="B301" s="95" t="str">
        <f t="shared" si="36"/>
        <v>36526,6673611111 36526,9479166667</v>
      </c>
      <c r="C301" s="342">
        <f t="shared" si="37"/>
        <v>36526.667361111111</v>
      </c>
      <c r="D301" s="328">
        <f t="shared" si="38"/>
        <v>36526.947916666664</v>
      </c>
      <c r="E301" s="201">
        <v>36526.667361111111</v>
      </c>
      <c r="F301" s="200">
        <v>36526.947916666664</v>
      </c>
      <c r="G301" s="130">
        <v>3.125E-2</v>
      </c>
      <c r="H301" s="491" t="s">
        <v>33</v>
      </c>
      <c r="I301" s="492"/>
      <c r="J301" s="492"/>
      <c r="K301" s="7"/>
      <c r="L301" s="29"/>
      <c r="M301" s="30"/>
      <c r="N301" s="30"/>
      <c r="O301" s="31"/>
      <c r="P301" s="29"/>
      <c r="Q301" s="30"/>
      <c r="R301" s="30"/>
      <c r="S301" s="31"/>
      <c r="T301" s="29"/>
      <c r="U301" s="30"/>
      <c r="V301" s="30"/>
      <c r="W301" s="31"/>
      <c r="X301" s="29"/>
      <c r="Y301" s="30"/>
      <c r="Z301" s="30"/>
      <c r="AA301" s="31"/>
      <c r="AB301" s="29"/>
      <c r="AC301" s="30"/>
      <c r="AD301" s="30"/>
      <c r="AE301" s="31"/>
      <c r="AF301" s="29"/>
      <c r="AG301" s="30"/>
      <c r="AH301" s="30"/>
      <c r="AI301" s="31"/>
      <c r="AJ301" s="29"/>
      <c r="AK301" s="30"/>
      <c r="AL301" s="30"/>
      <c r="AM301" s="37" t="s">
        <v>125</v>
      </c>
      <c r="AN301" s="60" t="s">
        <v>26</v>
      </c>
      <c r="AO301" s="55" t="s">
        <v>26</v>
      </c>
      <c r="AP301" s="55" t="s">
        <v>26</v>
      </c>
      <c r="AQ301" s="56" t="s">
        <v>26</v>
      </c>
      <c r="AR301" s="55" t="s">
        <v>26</v>
      </c>
      <c r="AS301" s="55" t="s">
        <v>26</v>
      </c>
      <c r="AT301" s="55" t="s">
        <v>26</v>
      </c>
      <c r="AU301" s="56" t="s">
        <v>26</v>
      </c>
      <c r="AV301" s="55" t="s">
        <v>26</v>
      </c>
      <c r="AW301" s="55" t="s">
        <v>26</v>
      </c>
      <c r="AX301" s="55" t="s">
        <v>26</v>
      </c>
      <c r="AY301" s="56" t="s">
        <v>26</v>
      </c>
      <c r="AZ301" s="5" t="s">
        <v>25</v>
      </c>
      <c r="BA301" s="6" t="s">
        <v>25</v>
      </c>
      <c r="BB301" s="6" t="s">
        <v>25</v>
      </c>
      <c r="BC301" s="56" t="s">
        <v>26</v>
      </c>
      <c r="BD301" s="54" t="s">
        <v>26</v>
      </c>
      <c r="BE301" s="55" t="s">
        <v>26</v>
      </c>
      <c r="BF301" s="55" t="s">
        <v>26</v>
      </c>
      <c r="BG301" s="56" t="s">
        <v>26</v>
      </c>
      <c r="BH301" s="54" t="s">
        <v>26</v>
      </c>
      <c r="BI301" s="55" t="s">
        <v>26</v>
      </c>
      <c r="BJ301" s="55" t="s">
        <v>26</v>
      </c>
      <c r="BK301" s="56" t="s">
        <v>26</v>
      </c>
      <c r="BL301" s="54" t="s">
        <v>26</v>
      </c>
      <c r="BM301" s="10" t="s">
        <v>28</v>
      </c>
      <c r="BN301" s="10" t="s">
        <v>28</v>
      </c>
      <c r="BO301" s="22" t="s">
        <v>126</v>
      </c>
      <c r="BP301" s="29"/>
      <c r="BQ301" s="30"/>
      <c r="BR301" s="30"/>
      <c r="BS301" s="31"/>
      <c r="BT301" s="29"/>
      <c r="BU301" s="30"/>
      <c r="BV301" s="30"/>
      <c r="BW301" s="31"/>
      <c r="BX301" s="29"/>
      <c r="BY301" s="30"/>
      <c r="BZ301" s="30"/>
      <c r="CA301" s="31"/>
      <c r="CB301" s="29"/>
      <c r="CC301" s="30"/>
      <c r="CD301" s="30"/>
      <c r="CE301" s="31"/>
      <c r="CF301" s="29"/>
      <c r="CG301" s="30"/>
      <c r="CH301" s="30"/>
      <c r="CI301" s="31"/>
      <c r="CJ301" s="29"/>
      <c r="CK301" s="30"/>
      <c r="CL301" s="30"/>
      <c r="CM301" s="31"/>
    </row>
    <row r="302" spans="2:91" x14ac:dyDescent="0.35">
      <c r="B302" s="95" t="str">
        <f t="shared" si="36"/>
        <v>36526,6569444444 36526,9479166667</v>
      </c>
      <c r="C302" s="342">
        <f t="shared" si="37"/>
        <v>36526.656944444447</v>
      </c>
      <c r="D302" s="328">
        <f t="shared" si="38"/>
        <v>36526.947916666664</v>
      </c>
      <c r="E302" s="201">
        <v>36526.656944444447</v>
      </c>
      <c r="F302" s="200">
        <v>36526.947916666664</v>
      </c>
      <c r="G302" s="130">
        <v>3.125E-2</v>
      </c>
      <c r="H302" s="491" t="s">
        <v>47</v>
      </c>
      <c r="I302" s="492"/>
      <c r="J302" s="492"/>
      <c r="K302" s="7"/>
      <c r="L302" s="29"/>
      <c r="M302" s="30"/>
      <c r="N302" s="30"/>
      <c r="O302" s="31"/>
      <c r="P302" s="29"/>
      <c r="Q302" s="30"/>
      <c r="R302" s="30"/>
      <c r="S302" s="31"/>
      <c r="T302" s="29"/>
      <c r="U302" s="30"/>
      <c r="V302" s="30"/>
      <c r="W302" s="31"/>
      <c r="X302" s="29"/>
      <c r="Y302" s="30"/>
      <c r="Z302" s="30"/>
      <c r="AA302" s="31"/>
      <c r="AB302" s="29"/>
      <c r="AC302" s="30"/>
      <c r="AD302" s="30"/>
      <c r="AE302" s="31"/>
      <c r="AF302" s="29"/>
      <c r="AG302" s="30"/>
      <c r="AH302" s="30"/>
      <c r="AI302" s="31"/>
      <c r="AJ302" s="29"/>
      <c r="AK302" s="30"/>
      <c r="AL302" s="11" t="s">
        <v>125</v>
      </c>
      <c r="AM302" s="107" t="s">
        <v>26</v>
      </c>
      <c r="AN302" s="54" t="s">
        <v>26</v>
      </c>
      <c r="AO302" s="55" t="s">
        <v>26</v>
      </c>
      <c r="AP302" s="55" t="s">
        <v>26</v>
      </c>
      <c r="AQ302" s="56" t="s">
        <v>26</v>
      </c>
      <c r="AR302" s="55" t="s">
        <v>26</v>
      </c>
      <c r="AS302" s="55" t="s">
        <v>26</v>
      </c>
      <c r="AT302" s="55" t="s">
        <v>26</v>
      </c>
      <c r="AU302" s="56" t="s">
        <v>26</v>
      </c>
      <c r="AV302" s="55" t="s">
        <v>26</v>
      </c>
      <c r="AW302" s="55" t="s">
        <v>26</v>
      </c>
      <c r="AX302" s="55" t="s">
        <v>26</v>
      </c>
      <c r="AY302" s="56" t="s">
        <v>26</v>
      </c>
      <c r="AZ302" s="5" t="s">
        <v>25</v>
      </c>
      <c r="BA302" s="6" t="s">
        <v>25</v>
      </c>
      <c r="BB302" s="6" t="s">
        <v>25</v>
      </c>
      <c r="BC302" s="56" t="s">
        <v>26</v>
      </c>
      <c r="BD302" s="54" t="s">
        <v>26</v>
      </c>
      <c r="BE302" s="55" t="s">
        <v>26</v>
      </c>
      <c r="BF302" s="55" t="s">
        <v>26</v>
      </c>
      <c r="BG302" s="56" t="s">
        <v>26</v>
      </c>
      <c r="BH302" s="54" t="s">
        <v>26</v>
      </c>
      <c r="BI302" s="55" t="s">
        <v>26</v>
      </c>
      <c r="BJ302" s="55" t="s">
        <v>26</v>
      </c>
      <c r="BK302" s="56" t="s">
        <v>26</v>
      </c>
      <c r="BL302" s="54" t="s">
        <v>26</v>
      </c>
      <c r="BM302" s="10" t="s">
        <v>28</v>
      </c>
      <c r="BN302" s="10" t="s">
        <v>28</v>
      </c>
      <c r="BO302" s="22" t="s">
        <v>126</v>
      </c>
      <c r="BP302" s="29"/>
      <c r="BQ302" s="30"/>
      <c r="BR302" s="30"/>
      <c r="BS302" s="31"/>
      <c r="BT302" s="29"/>
      <c r="BU302" s="30"/>
      <c r="BV302" s="30"/>
      <c r="BW302" s="31"/>
      <c r="BX302" s="29"/>
      <c r="BY302" s="30"/>
      <c r="BZ302" s="30"/>
      <c r="CA302" s="31"/>
      <c r="CB302" s="29"/>
      <c r="CC302" s="30"/>
      <c r="CD302" s="30"/>
      <c r="CE302" s="31"/>
      <c r="CF302" s="29"/>
      <c r="CG302" s="30"/>
      <c r="CH302" s="30"/>
      <c r="CI302" s="31"/>
      <c r="CJ302" s="29"/>
      <c r="CK302" s="30"/>
      <c r="CL302" s="30"/>
      <c r="CM302" s="31"/>
    </row>
    <row r="303" spans="2:91" x14ac:dyDescent="0.35">
      <c r="B303" s="95" t="str">
        <f t="shared" si="36"/>
        <v>36526,6465277778 36526,9479166667</v>
      </c>
      <c r="C303" s="342">
        <f t="shared" si="37"/>
        <v>36526.646527777775</v>
      </c>
      <c r="D303" s="328">
        <f t="shared" si="38"/>
        <v>36526.947916666664</v>
      </c>
      <c r="E303" s="201">
        <v>36526.646527777775</v>
      </c>
      <c r="F303" s="200">
        <v>36526.947916666664</v>
      </c>
      <c r="G303" s="130">
        <v>4.1666666666666664E-2</v>
      </c>
      <c r="H303" s="491" t="s">
        <v>48</v>
      </c>
      <c r="I303" s="492"/>
      <c r="J303" s="492"/>
      <c r="K303" s="7"/>
      <c r="L303" s="29"/>
      <c r="M303" s="30"/>
      <c r="N303" s="30"/>
      <c r="O303" s="31"/>
      <c r="P303" s="29"/>
      <c r="Q303" s="30"/>
      <c r="R303" s="30"/>
      <c r="S303" s="31"/>
      <c r="T303" s="29"/>
      <c r="U303" s="30"/>
      <c r="V303" s="30"/>
      <c r="W303" s="31"/>
      <c r="X303" s="29"/>
      <c r="Y303" s="30"/>
      <c r="Z303" s="30"/>
      <c r="AA303" s="31"/>
      <c r="AB303" s="29"/>
      <c r="AC303" s="30"/>
      <c r="AD303" s="30"/>
      <c r="AE303" s="31"/>
      <c r="AF303" s="29"/>
      <c r="AG303" s="30"/>
      <c r="AH303" s="30"/>
      <c r="AI303" s="31"/>
      <c r="AJ303" s="29"/>
      <c r="AK303" s="11" t="s">
        <v>125</v>
      </c>
      <c r="AL303" s="59" t="s">
        <v>26</v>
      </c>
      <c r="AM303" s="108" t="s">
        <v>26</v>
      </c>
      <c r="AN303" s="55" t="s">
        <v>26</v>
      </c>
      <c r="AO303" s="55" t="s">
        <v>26</v>
      </c>
      <c r="AP303" s="55" t="s">
        <v>26</v>
      </c>
      <c r="AQ303" s="56" t="s">
        <v>26</v>
      </c>
      <c r="AR303" s="55" t="s">
        <v>26</v>
      </c>
      <c r="AS303" s="55" t="s">
        <v>26</v>
      </c>
      <c r="AT303" s="55" t="s">
        <v>26</v>
      </c>
      <c r="AU303" s="56" t="s">
        <v>26</v>
      </c>
      <c r="AV303" s="5" t="s">
        <v>25</v>
      </c>
      <c r="AW303" s="6" t="s">
        <v>25</v>
      </c>
      <c r="AX303" s="6" t="s">
        <v>25</v>
      </c>
      <c r="AY303" s="56" t="s">
        <v>26</v>
      </c>
      <c r="AZ303" s="54" t="s">
        <v>26</v>
      </c>
      <c r="BA303" s="55" t="s">
        <v>26</v>
      </c>
      <c r="BB303" s="55" t="s">
        <v>26</v>
      </c>
      <c r="BC303" s="56" t="s">
        <v>26</v>
      </c>
      <c r="BD303" s="54" t="s">
        <v>26</v>
      </c>
      <c r="BE303" s="55" t="s">
        <v>26</v>
      </c>
      <c r="BF303" s="55" t="s">
        <v>26</v>
      </c>
      <c r="BG303" s="56" t="s">
        <v>26</v>
      </c>
      <c r="BH303" s="54" t="s">
        <v>26</v>
      </c>
      <c r="BI303" s="55" t="s">
        <v>26</v>
      </c>
      <c r="BJ303" s="55" t="s">
        <v>26</v>
      </c>
      <c r="BK303" s="56" t="s">
        <v>26</v>
      </c>
      <c r="BL303" s="24" t="s">
        <v>24</v>
      </c>
      <c r="BM303" s="10" t="s">
        <v>28</v>
      </c>
      <c r="BN303" s="10" t="s">
        <v>28</v>
      </c>
      <c r="BO303" s="22" t="s">
        <v>126</v>
      </c>
      <c r="BP303" s="29"/>
      <c r="BQ303" s="30"/>
      <c r="BR303" s="30"/>
      <c r="BS303" s="31"/>
      <c r="BT303" s="29"/>
      <c r="BU303" s="30"/>
      <c r="BV303" s="30"/>
      <c r="BW303" s="31"/>
      <c r="BX303" s="29"/>
      <c r="BY303" s="30"/>
      <c r="BZ303" s="30"/>
      <c r="CA303" s="31"/>
      <c r="CB303" s="29"/>
      <c r="CC303" s="30"/>
      <c r="CD303" s="30"/>
      <c r="CE303" s="31"/>
      <c r="CF303" s="29"/>
      <c r="CG303" s="30"/>
      <c r="CH303" s="30"/>
      <c r="CI303" s="31"/>
      <c r="CJ303" s="29"/>
      <c r="CK303" s="30"/>
      <c r="CL303" s="30"/>
      <c r="CM303" s="31"/>
    </row>
    <row r="304" spans="2:91" ht="15" thickBot="1" x14ac:dyDescent="0.4">
      <c r="B304" s="95" t="str">
        <f t="shared" si="36"/>
        <v>36526,6361111111 36526,9479166667</v>
      </c>
      <c r="C304" s="342">
        <f t="shared" si="37"/>
        <v>36526.636111111111</v>
      </c>
      <c r="D304" s="328">
        <f t="shared" si="38"/>
        <v>36526.947916666664</v>
      </c>
      <c r="E304" s="201">
        <v>36526.636111111111</v>
      </c>
      <c r="F304" s="200">
        <v>36526.947916666664</v>
      </c>
      <c r="G304" s="130">
        <v>4.1666666666666664E-2</v>
      </c>
      <c r="H304" s="491" t="s">
        <v>49</v>
      </c>
      <c r="I304" s="492"/>
      <c r="J304" s="492"/>
      <c r="K304" s="121"/>
      <c r="L304" s="29"/>
      <c r="M304" s="30"/>
      <c r="N304" s="30"/>
      <c r="O304" s="31"/>
      <c r="P304" s="29"/>
      <c r="Q304" s="30"/>
      <c r="R304" s="30"/>
      <c r="S304" s="31"/>
      <c r="T304" s="29"/>
      <c r="U304" s="30"/>
      <c r="V304" s="30"/>
      <c r="W304" s="31"/>
      <c r="X304" s="29"/>
      <c r="Y304" s="30"/>
      <c r="Z304" s="30"/>
      <c r="AA304" s="31"/>
      <c r="AB304" s="29"/>
      <c r="AC304" s="30"/>
      <c r="AD304" s="30"/>
      <c r="AE304" s="31"/>
      <c r="AF304" s="29"/>
      <c r="AG304" s="30"/>
      <c r="AH304" s="30"/>
      <c r="AI304" s="31"/>
      <c r="AJ304" s="11" t="s">
        <v>125</v>
      </c>
      <c r="AK304" s="59" t="s">
        <v>26</v>
      </c>
      <c r="AL304" s="55" t="s">
        <v>26</v>
      </c>
      <c r="AM304" s="56" t="s">
        <v>26</v>
      </c>
      <c r="AN304" s="109" t="s">
        <v>26</v>
      </c>
      <c r="AO304" s="55" t="s">
        <v>26</v>
      </c>
      <c r="AP304" s="55" t="s">
        <v>26</v>
      </c>
      <c r="AQ304" s="56" t="s">
        <v>26</v>
      </c>
      <c r="AR304" s="109" t="s">
        <v>26</v>
      </c>
      <c r="AS304" s="55" t="s">
        <v>26</v>
      </c>
      <c r="AT304" s="55" t="s">
        <v>26</v>
      </c>
      <c r="AU304" s="56" t="s">
        <v>26</v>
      </c>
      <c r="AV304" s="5" t="s">
        <v>25</v>
      </c>
      <c r="AW304" s="6" t="s">
        <v>25</v>
      </c>
      <c r="AX304" s="6" t="s">
        <v>25</v>
      </c>
      <c r="AY304" s="56" t="s">
        <v>26</v>
      </c>
      <c r="AZ304" s="54" t="s">
        <v>26</v>
      </c>
      <c r="BA304" s="55" t="s">
        <v>26</v>
      </c>
      <c r="BB304" s="55" t="s">
        <v>26</v>
      </c>
      <c r="BC304" s="56" t="s">
        <v>26</v>
      </c>
      <c r="BD304" s="54" t="s">
        <v>26</v>
      </c>
      <c r="BE304" s="55" t="s">
        <v>26</v>
      </c>
      <c r="BF304" s="55" t="s">
        <v>26</v>
      </c>
      <c r="BG304" s="56" t="s">
        <v>26</v>
      </c>
      <c r="BH304" s="54" t="s">
        <v>26</v>
      </c>
      <c r="BI304" s="55" t="s">
        <v>26</v>
      </c>
      <c r="BJ304" s="55" t="s">
        <v>26</v>
      </c>
      <c r="BK304" s="56" t="s">
        <v>26</v>
      </c>
      <c r="BL304" s="24" t="s">
        <v>24</v>
      </c>
      <c r="BM304" s="10" t="s">
        <v>28</v>
      </c>
      <c r="BN304" s="10" t="s">
        <v>28</v>
      </c>
      <c r="BO304" s="22" t="s">
        <v>126</v>
      </c>
      <c r="BP304" s="29"/>
      <c r="BQ304" s="30"/>
      <c r="BR304" s="30"/>
      <c r="BS304" s="31"/>
      <c r="BT304" s="29"/>
      <c r="BU304" s="30"/>
      <c r="BV304" s="30"/>
      <c r="BW304" s="31"/>
      <c r="BX304" s="29"/>
      <c r="BY304" s="30"/>
      <c r="BZ304" s="30"/>
      <c r="CA304" s="31"/>
      <c r="CB304" s="29"/>
      <c r="CC304" s="30"/>
      <c r="CD304" s="30"/>
      <c r="CE304" s="31"/>
      <c r="CF304" s="29"/>
      <c r="CG304" s="30"/>
      <c r="CH304" s="30"/>
      <c r="CI304" s="31"/>
      <c r="CJ304" s="29"/>
      <c r="CK304" s="30"/>
      <c r="CL304" s="30"/>
      <c r="CM304" s="31"/>
    </row>
    <row r="305" spans="2:91" ht="15" customHeight="1" thickBot="1" x14ac:dyDescent="0.4">
      <c r="B305" s="95" t="str">
        <f t="shared" si="36"/>
        <v>0 0</v>
      </c>
      <c r="C305" s="342">
        <f t="shared" si="37"/>
        <v>0</v>
      </c>
      <c r="D305" s="328">
        <f t="shared" si="38"/>
        <v>0</v>
      </c>
      <c r="E305" s="185"/>
      <c r="F305" s="186"/>
      <c r="G305" s="73"/>
      <c r="H305" s="499" t="s">
        <v>3</v>
      </c>
      <c r="I305" s="500"/>
      <c r="J305" s="500"/>
      <c r="K305" s="501"/>
      <c r="L305" s="499" t="s">
        <v>4</v>
      </c>
      <c r="M305" s="500"/>
      <c r="N305" s="500"/>
      <c r="O305" s="501"/>
      <c r="P305" s="499" t="s">
        <v>5</v>
      </c>
      <c r="Q305" s="500"/>
      <c r="R305" s="500"/>
      <c r="S305" s="501"/>
      <c r="T305" s="499" t="s">
        <v>6</v>
      </c>
      <c r="U305" s="500"/>
      <c r="V305" s="500"/>
      <c r="W305" s="501"/>
      <c r="X305" s="499" t="s">
        <v>7</v>
      </c>
      <c r="Y305" s="500"/>
      <c r="Z305" s="500"/>
      <c r="AA305" s="501"/>
      <c r="AB305" s="499" t="s">
        <v>8</v>
      </c>
      <c r="AC305" s="500"/>
      <c r="AD305" s="500"/>
      <c r="AE305" s="501"/>
      <c r="AF305" s="499" t="s">
        <v>9</v>
      </c>
      <c r="AG305" s="500"/>
      <c r="AH305" s="500"/>
      <c r="AI305" s="501"/>
      <c r="AJ305" s="499" t="s">
        <v>10</v>
      </c>
      <c r="AK305" s="500"/>
      <c r="AL305" s="500"/>
      <c r="AM305" s="501"/>
      <c r="AN305" s="499" t="s">
        <v>11</v>
      </c>
      <c r="AO305" s="500"/>
      <c r="AP305" s="500"/>
      <c r="AQ305" s="501"/>
      <c r="AR305" s="499" t="s">
        <v>12</v>
      </c>
      <c r="AS305" s="500"/>
      <c r="AT305" s="500"/>
      <c r="AU305" s="501"/>
      <c r="AV305" s="499" t="s">
        <v>13</v>
      </c>
      <c r="AW305" s="500"/>
      <c r="AX305" s="500"/>
      <c r="AY305" s="501"/>
      <c r="AZ305" s="499" t="s">
        <v>14</v>
      </c>
      <c r="BA305" s="500"/>
      <c r="BB305" s="500"/>
      <c r="BC305" s="501"/>
      <c r="BD305" s="499" t="s">
        <v>15</v>
      </c>
      <c r="BE305" s="500"/>
      <c r="BF305" s="500"/>
      <c r="BG305" s="501"/>
      <c r="BH305" s="499" t="s">
        <v>16</v>
      </c>
      <c r="BI305" s="500"/>
      <c r="BJ305" s="500"/>
      <c r="BK305" s="501"/>
      <c r="BL305" s="499" t="s">
        <v>17</v>
      </c>
      <c r="BM305" s="500"/>
      <c r="BN305" s="500"/>
      <c r="BO305" s="501"/>
      <c r="BP305" s="499" t="s">
        <v>18</v>
      </c>
      <c r="BQ305" s="500"/>
      <c r="BR305" s="500"/>
      <c r="BS305" s="501"/>
      <c r="BT305" s="499" t="s">
        <v>19</v>
      </c>
      <c r="BU305" s="500"/>
      <c r="BV305" s="500"/>
      <c r="BW305" s="501"/>
      <c r="BX305" s="499" t="s">
        <v>20</v>
      </c>
      <c r="BY305" s="500"/>
      <c r="BZ305" s="500"/>
      <c r="CA305" s="501"/>
      <c r="CB305" s="499" t="s">
        <v>21</v>
      </c>
      <c r="CC305" s="500"/>
      <c r="CD305" s="500"/>
      <c r="CE305" s="501"/>
      <c r="CF305" s="485" t="s">
        <v>22</v>
      </c>
      <c r="CG305" s="486"/>
      <c r="CH305" s="486"/>
      <c r="CI305" s="487"/>
      <c r="CJ305" s="485" t="s">
        <v>23</v>
      </c>
      <c r="CK305" s="486"/>
      <c r="CL305" s="486"/>
      <c r="CM305" s="487"/>
    </row>
    <row r="306" spans="2:91" x14ac:dyDescent="0.35">
      <c r="B306" s="95" t="str">
        <f t="shared" si="36"/>
        <v>36526,6465277778 36526,8229166667</v>
      </c>
      <c r="C306" s="342">
        <f t="shared" si="37"/>
        <v>36526.646527777775</v>
      </c>
      <c r="D306" s="328">
        <f t="shared" si="38"/>
        <v>36526.822916666664</v>
      </c>
      <c r="E306" s="202">
        <v>36526.646527777775</v>
      </c>
      <c r="F306" s="203">
        <v>36526.822916666664</v>
      </c>
      <c r="G306" s="147">
        <v>1.0416666666666666E-2</v>
      </c>
      <c r="H306" s="491" t="s">
        <v>40</v>
      </c>
      <c r="I306" s="492"/>
      <c r="J306" s="492"/>
      <c r="K306" s="7"/>
      <c r="L306" s="12"/>
      <c r="M306" s="8"/>
      <c r="N306" s="8"/>
      <c r="O306" s="7"/>
      <c r="P306" s="12"/>
      <c r="Q306" s="8"/>
      <c r="R306" s="8"/>
      <c r="S306" s="7"/>
      <c r="T306" s="12"/>
      <c r="U306" s="8"/>
      <c r="V306" s="8"/>
      <c r="W306" s="7"/>
      <c r="X306" s="12"/>
      <c r="Y306" s="8"/>
      <c r="Z306" s="8"/>
      <c r="AA306" s="7"/>
      <c r="AB306" s="12"/>
      <c r="AC306" s="8"/>
      <c r="AD306" s="8"/>
      <c r="AE306" s="7"/>
      <c r="AF306" s="12"/>
      <c r="AG306" s="8"/>
      <c r="AH306" s="8"/>
      <c r="AI306" s="7"/>
      <c r="AJ306" s="12"/>
      <c r="AK306" s="11" t="s">
        <v>125</v>
      </c>
      <c r="AL306" s="55" t="s">
        <v>26</v>
      </c>
      <c r="AM306" s="56" t="s">
        <v>26</v>
      </c>
      <c r="AN306" s="54" t="s">
        <v>26</v>
      </c>
      <c r="AO306" s="55" t="s">
        <v>26</v>
      </c>
      <c r="AP306" s="55" t="s">
        <v>26</v>
      </c>
      <c r="AQ306" s="56" t="s">
        <v>26</v>
      </c>
      <c r="AR306" s="24" t="s">
        <v>24</v>
      </c>
      <c r="AS306" s="55" t="s">
        <v>26</v>
      </c>
      <c r="AT306" s="55" t="s">
        <v>26</v>
      </c>
      <c r="AU306" s="56" t="s">
        <v>26</v>
      </c>
      <c r="AV306" s="54" t="s">
        <v>26</v>
      </c>
      <c r="AW306" s="55" t="s">
        <v>26</v>
      </c>
      <c r="AX306" s="55" t="s">
        <v>26</v>
      </c>
      <c r="AY306" s="56" t="s">
        <v>26</v>
      </c>
      <c r="AZ306" s="54" t="s">
        <v>26</v>
      </c>
      <c r="BA306" s="10" t="s">
        <v>28</v>
      </c>
      <c r="BB306" s="10" t="s">
        <v>28</v>
      </c>
      <c r="BC306" s="22" t="s">
        <v>126</v>
      </c>
      <c r="BD306" s="12"/>
      <c r="BE306" s="8"/>
      <c r="BF306" s="8"/>
      <c r="BG306" s="7"/>
      <c r="BH306" s="12"/>
      <c r="BI306" s="8"/>
      <c r="BJ306" s="8"/>
      <c r="BK306" s="7"/>
      <c r="BL306" s="12"/>
      <c r="BM306" s="8"/>
      <c r="BN306" s="8"/>
      <c r="BO306" s="7"/>
      <c r="BP306" s="40"/>
      <c r="BQ306" s="41"/>
      <c r="BR306" s="41"/>
      <c r="BS306" s="7"/>
      <c r="BT306" s="12"/>
      <c r="BU306" s="8"/>
      <c r="BV306" s="8"/>
      <c r="BW306" s="7"/>
      <c r="BX306" s="12"/>
      <c r="BY306" s="8"/>
      <c r="BZ306" s="8"/>
      <c r="CA306" s="7"/>
      <c r="CB306" s="12"/>
      <c r="CC306" s="8"/>
      <c r="CD306" s="8"/>
      <c r="CE306" s="7"/>
      <c r="CF306" s="142"/>
      <c r="CG306" s="143"/>
      <c r="CH306" s="143"/>
      <c r="CI306" s="144"/>
      <c r="CJ306" s="142"/>
      <c r="CK306" s="143"/>
      <c r="CL306" s="143"/>
      <c r="CM306" s="144"/>
    </row>
    <row r="307" spans="2:91" x14ac:dyDescent="0.35">
      <c r="B307" s="95" t="str">
        <f t="shared" si="36"/>
        <v>36526,6465277778 36526,8333333333</v>
      </c>
      <c r="C307" s="342">
        <f t="shared" si="37"/>
        <v>36526.646527777775</v>
      </c>
      <c r="D307" s="328">
        <f t="shared" si="38"/>
        <v>36526.833333333336</v>
      </c>
      <c r="E307" s="202">
        <v>36526.646527777775</v>
      </c>
      <c r="F307" s="203">
        <v>36526.833333333336</v>
      </c>
      <c r="G307" s="147">
        <v>1.0416666666666666E-2</v>
      </c>
      <c r="H307" s="491" t="s">
        <v>34</v>
      </c>
      <c r="I307" s="492"/>
      <c r="J307" s="492"/>
      <c r="K307" s="7"/>
      <c r="L307" s="12"/>
      <c r="M307" s="8"/>
      <c r="N307" s="8"/>
      <c r="O307" s="7"/>
      <c r="P307" s="12"/>
      <c r="Q307" s="8"/>
      <c r="R307" s="8"/>
      <c r="S307" s="7"/>
      <c r="T307" s="12"/>
      <c r="U307" s="8"/>
      <c r="V307" s="8"/>
      <c r="W307" s="7"/>
      <c r="X307" s="12"/>
      <c r="Y307" s="8"/>
      <c r="Z307" s="8"/>
      <c r="AA307" s="7"/>
      <c r="AB307" s="12"/>
      <c r="AC307" s="8"/>
      <c r="AD307" s="8"/>
      <c r="AE307" s="7"/>
      <c r="AF307" s="12"/>
      <c r="AG307" s="8"/>
      <c r="AH307" s="8"/>
      <c r="AI307" s="7"/>
      <c r="AJ307" s="12"/>
      <c r="AK307" s="11" t="s">
        <v>125</v>
      </c>
      <c r="AL307" s="55" t="s">
        <v>26</v>
      </c>
      <c r="AM307" s="56" t="s">
        <v>26</v>
      </c>
      <c r="AN307" s="54" t="s">
        <v>26</v>
      </c>
      <c r="AO307" s="55" t="s">
        <v>26</v>
      </c>
      <c r="AP307" s="55" t="s">
        <v>26</v>
      </c>
      <c r="AQ307" s="56" t="s">
        <v>26</v>
      </c>
      <c r="AR307" s="24" t="s">
        <v>24</v>
      </c>
      <c r="AS307" s="55" t="s">
        <v>26</v>
      </c>
      <c r="AT307" s="55" t="s">
        <v>26</v>
      </c>
      <c r="AU307" s="56" t="s">
        <v>26</v>
      </c>
      <c r="AV307" s="54" t="s">
        <v>26</v>
      </c>
      <c r="AW307" s="55" t="s">
        <v>26</v>
      </c>
      <c r="AX307" s="55" t="s">
        <v>26</v>
      </c>
      <c r="AY307" s="56" t="s">
        <v>26</v>
      </c>
      <c r="AZ307" s="54" t="s">
        <v>26</v>
      </c>
      <c r="BA307" s="55" t="s">
        <v>26</v>
      </c>
      <c r="BB307" s="10" t="s">
        <v>28</v>
      </c>
      <c r="BC307" s="27" t="s">
        <v>28</v>
      </c>
      <c r="BD307" s="16" t="s">
        <v>126</v>
      </c>
      <c r="BE307" s="8"/>
      <c r="BF307" s="8"/>
      <c r="BG307" s="7"/>
      <c r="BH307" s="12"/>
      <c r="BI307" s="8"/>
      <c r="BJ307" s="8"/>
      <c r="BK307" s="7"/>
      <c r="BL307" s="12"/>
      <c r="BM307" s="8"/>
      <c r="BN307" s="8"/>
      <c r="BO307" s="7"/>
      <c r="BP307" s="12"/>
      <c r="BQ307" s="8"/>
      <c r="BR307" s="8"/>
      <c r="BS307" s="7"/>
      <c r="BT307" s="12"/>
      <c r="BU307" s="8"/>
      <c r="BV307" s="8"/>
      <c r="BW307" s="7"/>
      <c r="BX307" s="12"/>
      <c r="BY307" s="8"/>
      <c r="BZ307" s="8"/>
      <c r="CA307" s="7"/>
      <c r="CB307" s="12"/>
      <c r="CC307" s="8"/>
      <c r="CD307" s="8"/>
      <c r="CE307" s="7"/>
      <c r="CF307" s="142"/>
      <c r="CG307" s="143"/>
      <c r="CH307" s="143"/>
      <c r="CI307" s="144"/>
      <c r="CJ307" s="142"/>
      <c r="CK307" s="143"/>
      <c r="CL307" s="143"/>
      <c r="CM307" s="144"/>
    </row>
    <row r="308" spans="2:91" x14ac:dyDescent="0.35">
      <c r="B308" s="95" t="str">
        <f t="shared" si="36"/>
        <v>36526,6465277778 36526,84375</v>
      </c>
      <c r="C308" s="342">
        <f t="shared" si="37"/>
        <v>36526.646527777775</v>
      </c>
      <c r="D308" s="328">
        <f t="shared" si="38"/>
        <v>36526.84375</v>
      </c>
      <c r="E308" s="202">
        <v>36526.646527777775</v>
      </c>
      <c r="F308" s="203">
        <v>36526.84375</v>
      </c>
      <c r="G308" s="147">
        <v>1.0416666666666666E-2</v>
      </c>
      <c r="H308" s="491" t="s">
        <v>41</v>
      </c>
      <c r="I308" s="492"/>
      <c r="J308" s="492"/>
      <c r="K308" s="7"/>
      <c r="L308" s="12"/>
      <c r="M308" s="8"/>
      <c r="N308" s="8"/>
      <c r="O308" s="7"/>
      <c r="P308" s="12"/>
      <c r="Q308" s="8"/>
      <c r="R308" s="8"/>
      <c r="S308" s="7"/>
      <c r="T308" s="12"/>
      <c r="U308" s="8"/>
      <c r="V308" s="8"/>
      <c r="W308" s="7"/>
      <c r="X308" s="12"/>
      <c r="Y308" s="8"/>
      <c r="Z308" s="8"/>
      <c r="AA308" s="7"/>
      <c r="AB308" s="12"/>
      <c r="AC308" s="8"/>
      <c r="AD308" s="8"/>
      <c r="AE308" s="7"/>
      <c r="AF308" s="12"/>
      <c r="AG308" s="8"/>
      <c r="AH308" s="8"/>
      <c r="AI308" s="7"/>
      <c r="AJ308" s="12"/>
      <c r="AK308" s="11" t="s">
        <v>125</v>
      </c>
      <c r="AL308" s="55" t="s">
        <v>26</v>
      </c>
      <c r="AM308" s="56" t="s">
        <v>26</v>
      </c>
      <c r="AN308" s="54" t="s">
        <v>26</v>
      </c>
      <c r="AO308" s="55" t="s">
        <v>26</v>
      </c>
      <c r="AP308" s="55" t="s">
        <v>26</v>
      </c>
      <c r="AQ308" s="56" t="s">
        <v>26</v>
      </c>
      <c r="AR308" s="24" t="s">
        <v>24</v>
      </c>
      <c r="AS308" s="55" t="s">
        <v>26</v>
      </c>
      <c r="AT308" s="55" t="s">
        <v>26</v>
      </c>
      <c r="AU308" s="56" t="s">
        <v>26</v>
      </c>
      <c r="AV308" s="54" t="s">
        <v>26</v>
      </c>
      <c r="AW308" s="55" t="s">
        <v>26</v>
      </c>
      <c r="AX308" s="55" t="s">
        <v>26</v>
      </c>
      <c r="AY308" s="56" t="s">
        <v>26</v>
      </c>
      <c r="AZ308" s="54" t="s">
        <v>26</v>
      </c>
      <c r="BA308" s="55" t="s">
        <v>26</v>
      </c>
      <c r="BB308" s="55" t="s">
        <v>26</v>
      </c>
      <c r="BC308" s="17" t="s">
        <v>28</v>
      </c>
      <c r="BD308" s="9" t="s">
        <v>28</v>
      </c>
      <c r="BE308" s="11" t="s">
        <v>126</v>
      </c>
      <c r="BF308" s="8"/>
      <c r="BG308" s="7"/>
      <c r="BH308" s="12"/>
      <c r="BI308" s="8"/>
      <c r="BJ308" s="8"/>
      <c r="BK308" s="7"/>
      <c r="BL308" s="12"/>
      <c r="BM308" s="8"/>
      <c r="BN308" s="8"/>
      <c r="BO308" s="7"/>
      <c r="BP308" s="12"/>
      <c r="BQ308" s="8"/>
      <c r="BR308" s="8"/>
      <c r="BS308" s="7"/>
      <c r="BT308" s="12"/>
      <c r="BU308" s="8"/>
      <c r="BV308" s="8"/>
      <c r="BW308" s="7"/>
      <c r="BX308" s="12"/>
      <c r="BY308" s="8"/>
      <c r="BZ308" s="8"/>
      <c r="CA308" s="7"/>
      <c r="CB308" s="12"/>
      <c r="CC308" s="8"/>
      <c r="CD308" s="8"/>
      <c r="CE308" s="7"/>
      <c r="CF308" s="142"/>
      <c r="CG308" s="143"/>
      <c r="CH308" s="143"/>
      <c r="CI308" s="144"/>
      <c r="CJ308" s="142"/>
      <c r="CK308" s="143"/>
      <c r="CL308" s="143"/>
      <c r="CM308" s="144"/>
    </row>
    <row r="309" spans="2:91" x14ac:dyDescent="0.35">
      <c r="B309" s="95" t="str">
        <f t="shared" si="36"/>
        <v>36526,6465277778 36526,8541666667</v>
      </c>
      <c r="C309" s="342">
        <f t="shared" si="37"/>
        <v>36526.646527777775</v>
      </c>
      <c r="D309" s="328">
        <f t="shared" si="38"/>
        <v>36526.854166666664</v>
      </c>
      <c r="E309" s="202">
        <v>36526.646527777775</v>
      </c>
      <c r="F309" s="203">
        <v>36526.854166666664</v>
      </c>
      <c r="G309" s="147">
        <v>1.0416666666666666E-2</v>
      </c>
      <c r="H309" s="491" t="s">
        <v>38</v>
      </c>
      <c r="I309" s="492"/>
      <c r="J309" s="492"/>
      <c r="K309" s="7"/>
      <c r="L309" s="12"/>
      <c r="M309" s="8"/>
      <c r="N309" s="8"/>
      <c r="O309" s="7"/>
      <c r="P309" s="12"/>
      <c r="Q309" s="8"/>
      <c r="R309" s="8"/>
      <c r="S309" s="7"/>
      <c r="T309" s="12"/>
      <c r="U309" s="8"/>
      <c r="V309" s="8"/>
      <c r="W309" s="7"/>
      <c r="X309" s="12"/>
      <c r="Y309" s="8"/>
      <c r="Z309" s="8"/>
      <c r="AA309" s="7"/>
      <c r="AB309" s="12"/>
      <c r="AC309" s="8"/>
      <c r="AD309" s="8"/>
      <c r="AE309" s="7"/>
      <c r="AF309" s="12"/>
      <c r="AG309" s="8"/>
      <c r="AH309" s="8"/>
      <c r="AI309" s="7"/>
      <c r="AJ309" s="12"/>
      <c r="AK309" s="11" t="s">
        <v>125</v>
      </c>
      <c r="AL309" s="55" t="s">
        <v>26</v>
      </c>
      <c r="AM309" s="56" t="s">
        <v>26</v>
      </c>
      <c r="AN309" s="54" t="s">
        <v>26</v>
      </c>
      <c r="AO309" s="55" t="s">
        <v>26</v>
      </c>
      <c r="AP309" s="55" t="s">
        <v>26</v>
      </c>
      <c r="AQ309" s="56" t="s">
        <v>26</v>
      </c>
      <c r="AR309" s="24" t="s">
        <v>24</v>
      </c>
      <c r="AS309" s="55" t="s">
        <v>26</v>
      </c>
      <c r="AT309" s="55" t="s">
        <v>26</v>
      </c>
      <c r="AU309" s="56" t="s">
        <v>26</v>
      </c>
      <c r="AV309" s="54" t="s">
        <v>26</v>
      </c>
      <c r="AW309" s="55" t="s">
        <v>26</v>
      </c>
      <c r="AX309" s="55" t="s">
        <v>26</v>
      </c>
      <c r="AY309" s="56" t="s">
        <v>26</v>
      </c>
      <c r="AZ309" s="54" t="s">
        <v>26</v>
      </c>
      <c r="BA309" s="55" t="s">
        <v>26</v>
      </c>
      <c r="BB309" s="55" t="s">
        <v>26</v>
      </c>
      <c r="BC309" s="56" t="s">
        <v>26</v>
      </c>
      <c r="BD309" s="10" t="s">
        <v>28</v>
      </c>
      <c r="BE309" s="10" t="s">
        <v>28</v>
      </c>
      <c r="BF309" s="11" t="s">
        <v>126</v>
      </c>
      <c r="BG309" s="7"/>
      <c r="BH309" s="12"/>
      <c r="BI309" s="8"/>
      <c r="BJ309" s="8"/>
      <c r="BK309" s="7"/>
      <c r="BL309" s="20"/>
      <c r="BM309" s="18"/>
      <c r="BN309" s="18"/>
      <c r="BO309" s="19"/>
      <c r="BP309" s="20"/>
      <c r="BQ309" s="18"/>
      <c r="BR309" s="18"/>
      <c r="BS309" s="19"/>
      <c r="BT309" s="20"/>
      <c r="BU309" s="18"/>
      <c r="BV309" s="18"/>
      <c r="BW309" s="19"/>
      <c r="BX309" s="20"/>
      <c r="BY309" s="18"/>
      <c r="BZ309" s="18"/>
      <c r="CA309" s="19"/>
      <c r="CB309" s="12"/>
      <c r="CC309" s="8"/>
      <c r="CD309" s="8"/>
      <c r="CE309" s="7"/>
      <c r="CF309" s="142"/>
      <c r="CG309" s="143"/>
      <c r="CH309" s="143"/>
      <c r="CI309" s="144"/>
      <c r="CJ309" s="142"/>
      <c r="CK309" s="143"/>
      <c r="CL309" s="143"/>
      <c r="CM309" s="144"/>
    </row>
    <row r="310" spans="2:91" x14ac:dyDescent="0.35">
      <c r="B310" s="95" t="str">
        <f t="shared" si="36"/>
        <v>36526,6465277778 36526,8645833333</v>
      </c>
      <c r="C310" s="342">
        <f t="shared" si="37"/>
        <v>36526.646527777775</v>
      </c>
      <c r="D310" s="328">
        <f t="shared" si="38"/>
        <v>36526.864583333336</v>
      </c>
      <c r="E310" s="202">
        <v>36526.646527777775</v>
      </c>
      <c r="F310" s="203">
        <v>36526.864583333336</v>
      </c>
      <c r="G310" s="147">
        <v>1.0416666666666666E-2</v>
      </c>
      <c r="H310" s="491" t="s">
        <v>42</v>
      </c>
      <c r="I310" s="492"/>
      <c r="J310" s="492"/>
      <c r="K310" s="7"/>
      <c r="L310" s="12"/>
      <c r="M310" s="8"/>
      <c r="N310" s="8"/>
      <c r="O310" s="7"/>
      <c r="P310" s="12"/>
      <c r="Q310" s="8"/>
      <c r="R310" s="8"/>
      <c r="S310" s="7"/>
      <c r="T310" s="12"/>
      <c r="U310" s="8"/>
      <c r="V310" s="8"/>
      <c r="W310" s="7"/>
      <c r="X310" s="12"/>
      <c r="Y310" s="8"/>
      <c r="Z310" s="8"/>
      <c r="AA310" s="7"/>
      <c r="AB310" s="12"/>
      <c r="AC310" s="8"/>
      <c r="AD310" s="8"/>
      <c r="AE310" s="7"/>
      <c r="AF310" s="12"/>
      <c r="AG310" s="8"/>
      <c r="AH310" s="8"/>
      <c r="AI310" s="7"/>
      <c r="AJ310" s="12"/>
      <c r="AK310" s="11" t="s">
        <v>125</v>
      </c>
      <c r="AL310" s="55" t="s">
        <v>26</v>
      </c>
      <c r="AM310" s="56" t="s">
        <v>26</v>
      </c>
      <c r="AN310" s="54" t="s">
        <v>26</v>
      </c>
      <c r="AO310" s="55" t="s">
        <v>26</v>
      </c>
      <c r="AP310" s="55" t="s">
        <v>26</v>
      </c>
      <c r="AQ310" s="56" t="s">
        <v>26</v>
      </c>
      <c r="AR310" s="24" t="s">
        <v>24</v>
      </c>
      <c r="AS310" s="55" t="s">
        <v>26</v>
      </c>
      <c r="AT310" s="55" t="s">
        <v>26</v>
      </c>
      <c r="AU310" s="56" t="s">
        <v>26</v>
      </c>
      <c r="AV310" s="54" t="s">
        <v>26</v>
      </c>
      <c r="AW310" s="55" t="s">
        <v>26</v>
      </c>
      <c r="AX310" s="55" t="s">
        <v>26</v>
      </c>
      <c r="AY310" s="56" t="s">
        <v>26</v>
      </c>
      <c r="AZ310" s="54" t="s">
        <v>26</v>
      </c>
      <c r="BA310" s="55" t="s">
        <v>26</v>
      </c>
      <c r="BB310" s="55" t="s">
        <v>26</v>
      </c>
      <c r="BC310" s="56" t="s">
        <v>26</v>
      </c>
      <c r="BD310" s="54" t="s">
        <v>26</v>
      </c>
      <c r="BE310" s="10" t="s">
        <v>28</v>
      </c>
      <c r="BF310" s="10" t="s">
        <v>28</v>
      </c>
      <c r="BG310" s="22" t="s">
        <v>126</v>
      </c>
      <c r="BH310" s="20"/>
      <c r="BI310" s="18"/>
      <c r="BJ310" s="18"/>
      <c r="BK310" s="19"/>
      <c r="BL310" s="20"/>
      <c r="BM310" s="18"/>
      <c r="BN310" s="18"/>
      <c r="BO310" s="19"/>
      <c r="BP310" s="20"/>
      <c r="BQ310" s="18"/>
      <c r="BR310" s="18"/>
      <c r="BS310" s="19"/>
      <c r="BT310" s="20"/>
      <c r="BU310" s="18"/>
      <c r="BV310" s="18"/>
      <c r="BW310" s="19"/>
      <c r="BX310" s="20"/>
      <c r="BY310" s="18"/>
      <c r="BZ310" s="18"/>
      <c r="CA310" s="19"/>
      <c r="CB310" s="12"/>
      <c r="CC310" s="8"/>
      <c r="CD310" s="8"/>
      <c r="CE310" s="7"/>
      <c r="CF310" s="142"/>
      <c r="CG310" s="143"/>
      <c r="CH310" s="143"/>
      <c r="CI310" s="144"/>
      <c r="CJ310" s="142"/>
      <c r="CK310" s="143"/>
      <c r="CL310" s="143"/>
      <c r="CM310" s="144"/>
    </row>
    <row r="311" spans="2:91" x14ac:dyDescent="0.35">
      <c r="B311" s="95" t="str">
        <f t="shared" si="36"/>
        <v>36526,6465277778 36526,875</v>
      </c>
      <c r="C311" s="342">
        <f t="shared" si="37"/>
        <v>36526.646527777775</v>
      </c>
      <c r="D311" s="328">
        <f t="shared" si="38"/>
        <v>36526.875</v>
      </c>
      <c r="E311" s="202">
        <v>36526.646527777775</v>
      </c>
      <c r="F311" s="203">
        <v>36526.875</v>
      </c>
      <c r="G311" s="147">
        <v>1.0416666666666666E-2</v>
      </c>
      <c r="H311" s="491" t="s">
        <v>43</v>
      </c>
      <c r="I311" s="492"/>
      <c r="J311" s="492"/>
      <c r="K311" s="7"/>
      <c r="L311" s="12"/>
      <c r="M311" s="8"/>
      <c r="N311" s="8"/>
      <c r="O311" s="7"/>
      <c r="P311" s="12"/>
      <c r="Q311" s="8"/>
      <c r="R311" s="8"/>
      <c r="S311" s="7"/>
      <c r="T311" s="12"/>
      <c r="U311" s="8"/>
      <c r="V311" s="8"/>
      <c r="W311" s="7"/>
      <c r="X311" s="12"/>
      <c r="Y311" s="8"/>
      <c r="Z311" s="8"/>
      <c r="AA311" s="7"/>
      <c r="AB311" s="12"/>
      <c r="AC311" s="8"/>
      <c r="AD311" s="8"/>
      <c r="AE311" s="7"/>
      <c r="AF311" s="12"/>
      <c r="AG311" s="8"/>
      <c r="AH311" s="8"/>
      <c r="AI311" s="7"/>
      <c r="AJ311" s="12"/>
      <c r="AK311" s="11" t="s">
        <v>125</v>
      </c>
      <c r="AL311" s="55" t="s">
        <v>26</v>
      </c>
      <c r="AM311" s="56" t="s">
        <v>26</v>
      </c>
      <c r="AN311" s="54" t="s">
        <v>26</v>
      </c>
      <c r="AO311" s="55" t="s">
        <v>26</v>
      </c>
      <c r="AP311" s="55" t="s">
        <v>26</v>
      </c>
      <c r="AQ311" s="56" t="s">
        <v>26</v>
      </c>
      <c r="AR311" s="24" t="s">
        <v>24</v>
      </c>
      <c r="AS311" s="55" t="s">
        <v>26</v>
      </c>
      <c r="AT311" s="55" t="s">
        <v>26</v>
      </c>
      <c r="AU311" s="56" t="s">
        <v>26</v>
      </c>
      <c r="AV311" s="54" t="s">
        <v>26</v>
      </c>
      <c r="AW311" s="55" t="s">
        <v>26</v>
      </c>
      <c r="AX311" s="55" t="s">
        <v>26</v>
      </c>
      <c r="AY311" s="56" t="s">
        <v>26</v>
      </c>
      <c r="AZ311" s="54" t="s">
        <v>26</v>
      </c>
      <c r="BA311" s="55" t="s">
        <v>26</v>
      </c>
      <c r="BB311" s="55" t="s">
        <v>26</v>
      </c>
      <c r="BC311" s="56" t="s">
        <v>26</v>
      </c>
      <c r="BD311" s="54" t="s">
        <v>26</v>
      </c>
      <c r="BE311" s="55" t="s">
        <v>26</v>
      </c>
      <c r="BF311" s="10" t="s">
        <v>28</v>
      </c>
      <c r="BG311" s="27" t="s">
        <v>28</v>
      </c>
      <c r="BH311" s="16" t="s">
        <v>126</v>
      </c>
      <c r="BI311" s="8"/>
      <c r="BJ311" s="8"/>
      <c r="BK311" s="7"/>
      <c r="BL311" s="20"/>
      <c r="BM311" s="18"/>
      <c r="BN311" s="18"/>
      <c r="BO311" s="19"/>
      <c r="BP311" s="20"/>
      <c r="BQ311" s="18"/>
      <c r="BR311" s="18"/>
      <c r="BS311" s="19"/>
      <c r="BT311" s="20"/>
      <c r="BU311" s="18"/>
      <c r="BV311" s="18"/>
      <c r="BW311" s="19"/>
      <c r="BX311" s="20"/>
      <c r="BY311" s="18"/>
      <c r="BZ311" s="18"/>
      <c r="CA311" s="19"/>
      <c r="CB311" s="12"/>
      <c r="CC311" s="8"/>
      <c r="CD311" s="8"/>
      <c r="CE311" s="7"/>
      <c r="CF311" s="142"/>
      <c r="CG311" s="143"/>
      <c r="CH311" s="143"/>
      <c r="CI311" s="144"/>
      <c r="CJ311" s="142"/>
      <c r="CK311" s="143"/>
      <c r="CL311" s="143"/>
      <c r="CM311" s="144"/>
    </row>
    <row r="312" spans="2:91" x14ac:dyDescent="0.35">
      <c r="B312" s="95" t="str">
        <f t="shared" si="36"/>
        <v>36526,6465277778 36526,8854166667</v>
      </c>
      <c r="C312" s="342">
        <f t="shared" si="37"/>
        <v>36526.646527777775</v>
      </c>
      <c r="D312" s="328">
        <f t="shared" si="38"/>
        <v>36526.885416666664</v>
      </c>
      <c r="E312" s="202">
        <v>36526.646527777775</v>
      </c>
      <c r="F312" s="203">
        <v>36526.885416666664</v>
      </c>
      <c r="G312" s="147">
        <v>1.0416666666666666E-2</v>
      </c>
      <c r="H312" s="491" t="s">
        <v>44</v>
      </c>
      <c r="I312" s="492"/>
      <c r="J312" s="492"/>
      <c r="K312" s="7"/>
      <c r="L312" s="12"/>
      <c r="M312" s="8"/>
      <c r="N312" s="8"/>
      <c r="O312" s="7"/>
      <c r="P312" s="12"/>
      <c r="Q312" s="8"/>
      <c r="R312" s="8"/>
      <c r="S312" s="7"/>
      <c r="T312" s="12"/>
      <c r="U312" s="8"/>
      <c r="V312" s="8"/>
      <c r="W312" s="7"/>
      <c r="X312" s="12"/>
      <c r="Y312" s="8"/>
      <c r="Z312" s="8"/>
      <c r="AA312" s="7"/>
      <c r="AB312" s="12"/>
      <c r="AC312" s="8"/>
      <c r="AD312" s="8"/>
      <c r="AE312" s="7"/>
      <c r="AF312" s="12"/>
      <c r="AG312" s="8"/>
      <c r="AH312" s="8"/>
      <c r="AI312" s="7"/>
      <c r="AJ312" s="12"/>
      <c r="AK312" s="11" t="s">
        <v>125</v>
      </c>
      <c r="AL312" s="55" t="s">
        <v>26</v>
      </c>
      <c r="AM312" s="56" t="s">
        <v>26</v>
      </c>
      <c r="AN312" s="54" t="s">
        <v>26</v>
      </c>
      <c r="AO312" s="55" t="s">
        <v>26</v>
      </c>
      <c r="AP312" s="55" t="s">
        <v>26</v>
      </c>
      <c r="AQ312" s="56" t="s">
        <v>26</v>
      </c>
      <c r="AR312" s="54" t="s">
        <v>26</v>
      </c>
      <c r="AS312" s="55" t="s">
        <v>26</v>
      </c>
      <c r="AT312" s="55" t="s">
        <v>26</v>
      </c>
      <c r="AU312" s="56" t="s">
        <v>26</v>
      </c>
      <c r="AV312" s="24" t="s">
        <v>24</v>
      </c>
      <c r="AW312" s="55" t="s">
        <v>26</v>
      </c>
      <c r="AX312" s="55" t="s">
        <v>26</v>
      </c>
      <c r="AY312" s="56" t="s">
        <v>26</v>
      </c>
      <c r="AZ312" s="54" t="s">
        <v>26</v>
      </c>
      <c r="BA312" s="55" t="s">
        <v>26</v>
      </c>
      <c r="BB312" s="55" t="s">
        <v>26</v>
      </c>
      <c r="BC312" s="56" t="s">
        <v>26</v>
      </c>
      <c r="BD312" s="54" t="s">
        <v>26</v>
      </c>
      <c r="BE312" s="55" t="s">
        <v>26</v>
      </c>
      <c r="BF312" s="55" t="s">
        <v>26</v>
      </c>
      <c r="BG312" s="17" t="s">
        <v>28</v>
      </c>
      <c r="BH312" s="9" t="s">
        <v>28</v>
      </c>
      <c r="BI312" s="11" t="s">
        <v>126</v>
      </c>
      <c r="BJ312" s="8"/>
      <c r="BK312" s="7"/>
      <c r="BL312" s="20"/>
      <c r="BM312" s="18"/>
      <c r="BN312" s="18"/>
      <c r="BO312" s="19"/>
      <c r="BP312" s="20"/>
      <c r="BQ312" s="18"/>
      <c r="BR312" s="18"/>
      <c r="BS312" s="19"/>
      <c r="BT312" s="20"/>
      <c r="BU312" s="18"/>
      <c r="BV312" s="18"/>
      <c r="BW312" s="19"/>
      <c r="BX312" s="20"/>
      <c r="BY312" s="18"/>
      <c r="BZ312" s="18"/>
      <c r="CA312" s="19"/>
      <c r="CB312" s="12"/>
      <c r="CC312" s="8"/>
      <c r="CD312" s="8"/>
      <c r="CE312" s="7"/>
      <c r="CF312" s="142"/>
      <c r="CG312" s="143"/>
      <c r="CH312" s="143"/>
      <c r="CI312" s="144"/>
      <c r="CJ312" s="142"/>
      <c r="CK312" s="143"/>
      <c r="CL312" s="143"/>
      <c r="CM312" s="144"/>
    </row>
    <row r="313" spans="2:91" x14ac:dyDescent="0.35">
      <c r="B313" s="95" t="str">
        <f t="shared" si="36"/>
        <v>36526,6465277778 36526,8958333333</v>
      </c>
      <c r="C313" s="342">
        <f t="shared" si="37"/>
        <v>36526.646527777775</v>
      </c>
      <c r="D313" s="328">
        <f t="shared" si="38"/>
        <v>36526.895833333336</v>
      </c>
      <c r="E313" s="202">
        <v>36526.646527777775</v>
      </c>
      <c r="F313" s="203">
        <v>36526.895833333336</v>
      </c>
      <c r="G313" s="147">
        <v>1.0416666666666666E-2</v>
      </c>
      <c r="H313" s="491" t="s">
        <v>45</v>
      </c>
      <c r="I313" s="492"/>
      <c r="J313" s="492"/>
      <c r="K313" s="7"/>
      <c r="L313" s="12"/>
      <c r="M313" s="8"/>
      <c r="N313" s="8"/>
      <c r="O313" s="7"/>
      <c r="P313" s="12"/>
      <c r="Q313" s="8"/>
      <c r="R313" s="8"/>
      <c r="S313" s="7"/>
      <c r="T313" s="12"/>
      <c r="U313" s="8"/>
      <c r="V313" s="8"/>
      <c r="W313" s="7"/>
      <c r="X313" s="12"/>
      <c r="Y313" s="8"/>
      <c r="Z313" s="8"/>
      <c r="AA313" s="7"/>
      <c r="AB313" s="12"/>
      <c r="AC313" s="8"/>
      <c r="AD313" s="8"/>
      <c r="AE313" s="7"/>
      <c r="AF313" s="12"/>
      <c r="AG313" s="8"/>
      <c r="AH313" s="8"/>
      <c r="AI313" s="7"/>
      <c r="AJ313" s="12"/>
      <c r="AK313" s="11" t="s">
        <v>125</v>
      </c>
      <c r="AL313" s="55" t="s">
        <v>26</v>
      </c>
      <c r="AM313" s="56" t="s">
        <v>26</v>
      </c>
      <c r="AN313" s="54" t="s">
        <v>26</v>
      </c>
      <c r="AO313" s="55" t="s">
        <v>26</v>
      </c>
      <c r="AP313" s="55" t="s">
        <v>26</v>
      </c>
      <c r="AQ313" s="56" t="s">
        <v>26</v>
      </c>
      <c r="AR313" s="54" t="s">
        <v>26</v>
      </c>
      <c r="AS313" s="55" t="s">
        <v>26</v>
      </c>
      <c r="AT313" s="55" t="s">
        <v>26</v>
      </c>
      <c r="AU313" s="56" t="s">
        <v>26</v>
      </c>
      <c r="AV313" s="24" t="s">
        <v>24</v>
      </c>
      <c r="AW313" s="55" t="s">
        <v>26</v>
      </c>
      <c r="AX313" s="55" t="s">
        <v>26</v>
      </c>
      <c r="AY313" s="56" t="s">
        <v>26</v>
      </c>
      <c r="AZ313" s="54" t="s">
        <v>26</v>
      </c>
      <c r="BA313" s="55" t="s">
        <v>26</v>
      </c>
      <c r="BB313" s="55" t="s">
        <v>26</v>
      </c>
      <c r="BC313" s="56" t="s">
        <v>26</v>
      </c>
      <c r="BD313" s="54" t="s">
        <v>26</v>
      </c>
      <c r="BE313" s="55" t="s">
        <v>26</v>
      </c>
      <c r="BF313" s="55" t="s">
        <v>26</v>
      </c>
      <c r="BG313" s="56" t="s">
        <v>26</v>
      </c>
      <c r="BH313" s="10" t="s">
        <v>28</v>
      </c>
      <c r="BI313" s="10" t="s">
        <v>28</v>
      </c>
      <c r="BJ313" s="11" t="s">
        <v>126</v>
      </c>
      <c r="BK313" s="7"/>
      <c r="BL313" s="20"/>
      <c r="BM313" s="18"/>
      <c r="BN313" s="18"/>
      <c r="BO313" s="19"/>
      <c r="BP313" s="20"/>
      <c r="BQ313" s="18"/>
      <c r="BR313" s="18"/>
      <c r="BS313" s="19"/>
      <c r="BT313" s="20"/>
      <c r="BU313" s="18"/>
      <c r="BV313" s="18"/>
      <c r="BW313" s="19"/>
      <c r="BX313" s="20"/>
      <c r="BY313" s="18"/>
      <c r="BZ313" s="18"/>
      <c r="CA313" s="19"/>
      <c r="CB313" s="12"/>
      <c r="CC313" s="8"/>
      <c r="CD313" s="8"/>
      <c r="CE313" s="7"/>
      <c r="CF313" s="142"/>
      <c r="CG313" s="143"/>
      <c r="CH313" s="143"/>
      <c r="CI313" s="144"/>
      <c r="CJ313" s="142"/>
      <c r="CK313" s="143"/>
      <c r="CL313" s="143"/>
      <c r="CM313" s="144"/>
    </row>
    <row r="314" spans="2:91" x14ac:dyDescent="0.35">
      <c r="B314" s="95" t="str">
        <f t="shared" si="36"/>
        <v>36526,6465277778 36526,90625</v>
      </c>
      <c r="C314" s="342">
        <f t="shared" si="37"/>
        <v>36526.646527777775</v>
      </c>
      <c r="D314" s="328">
        <f t="shared" si="38"/>
        <v>36526.90625</v>
      </c>
      <c r="E314" s="202">
        <v>36526.646527777775</v>
      </c>
      <c r="F314" s="203">
        <v>36526.90625</v>
      </c>
      <c r="G314" s="147">
        <v>1.0416666666666666E-2</v>
      </c>
      <c r="H314" s="502" t="s">
        <v>46</v>
      </c>
      <c r="I314" s="503"/>
      <c r="J314" s="504"/>
      <c r="K314" s="15"/>
      <c r="L314" s="20"/>
      <c r="M314" s="18"/>
      <c r="N314" s="18"/>
      <c r="O314" s="19"/>
      <c r="P314" s="20"/>
      <c r="Q314" s="18"/>
      <c r="R314" s="18"/>
      <c r="S314" s="19"/>
      <c r="T314" s="20"/>
      <c r="U314" s="18"/>
      <c r="V314" s="18"/>
      <c r="W314" s="19"/>
      <c r="X314" s="20"/>
      <c r="Y314" s="18"/>
      <c r="Z314" s="18"/>
      <c r="AA314" s="19"/>
      <c r="AB314" s="20"/>
      <c r="AC314" s="18"/>
      <c r="AD314" s="18"/>
      <c r="AE314" s="19"/>
      <c r="AF314" s="20"/>
      <c r="AG314" s="18"/>
      <c r="AH314" s="18"/>
      <c r="AI314" s="19"/>
      <c r="AJ314" s="12"/>
      <c r="AK314" s="11" t="s">
        <v>125</v>
      </c>
      <c r="AL314" s="55" t="s">
        <v>26</v>
      </c>
      <c r="AM314" s="56" t="s">
        <v>26</v>
      </c>
      <c r="AN314" s="54" t="s">
        <v>26</v>
      </c>
      <c r="AO314" s="55" t="s">
        <v>26</v>
      </c>
      <c r="AP314" s="55" t="s">
        <v>26</v>
      </c>
      <c r="AQ314" s="56" t="s">
        <v>26</v>
      </c>
      <c r="AR314" s="54" t="s">
        <v>26</v>
      </c>
      <c r="AS314" s="55" t="s">
        <v>26</v>
      </c>
      <c r="AT314" s="55" t="s">
        <v>26</v>
      </c>
      <c r="AU314" s="56" t="s">
        <v>26</v>
      </c>
      <c r="AV314" s="24" t="s">
        <v>24</v>
      </c>
      <c r="AW314" s="55" t="s">
        <v>26</v>
      </c>
      <c r="AX314" s="55" t="s">
        <v>26</v>
      </c>
      <c r="AY314" s="56" t="s">
        <v>26</v>
      </c>
      <c r="AZ314" s="54" t="s">
        <v>26</v>
      </c>
      <c r="BA314" s="55" t="s">
        <v>26</v>
      </c>
      <c r="BB314" s="55" t="s">
        <v>26</v>
      </c>
      <c r="BC314" s="56" t="s">
        <v>26</v>
      </c>
      <c r="BD314" s="54" t="s">
        <v>26</v>
      </c>
      <c r="BE314" s="55" t="s">
        <v>26</v>
      </c>
      <c r="BF314" s="55" t="s">
        <v>26</v>
      </c>
      <c r="BG314" s="56" t="s">
        <v>26</v>
      </c>
      <c r="BH314" s="55" t="s">
        <v>26</v>
      </c>
      <c r="BI314" s="10" t="s">
        <v>28</v>
      </c>
      <c r="BJ314" s="10" t="s">
        <v>28</v>
      </c>
      <c r="BK314" s="22" t="s">
        <v>126</v>
      </c>
      <c r="BL314" s="20"/>
      <c r="BM314" s="18"/>
      <c r="BN314" s="18"/>
      <c r="BO314" s="19"/>
      <c r="BP314" s="20"/>
      <c r="BQ314" s="18"/>
      <c r="BR314" s="18"/>
      <c r="BS314" s="19"/>
      <c r="BT314" s="20"/>
      <c r="BU314" s="18"/>
      <c r="BV314" s="18"/>
      <c r="BW314" s="19"/>
      <c r="BX314" s="20"/>
      <c r="BY314" s="18"/>
      <c r="BZ314" s="18"/>
      <c r="CA314" s="19"/>
      <c r="CB314" s="20"/>
      <c r="CC314" s="18"/>
      <c r="CD314" s="18"/>
      <c r="CE314" s="19"/>
      <c r="CF314" s="142"/>
      <c r="CG314" s="143"/>
      <c r="CH314" s="143"/>
      <c r="CI314" s="144"/>
      <c r="CJ314" s="142"/>
      <c r="CK314" s="143"/>
      <c r="CL314" s="143"/>
      <c r="CM314" s="144"/>
    </row>
    <row r="315" spans="2:91" x14ac:dyDescent="0.35">
      <c r="B315" s="95" t="str">
        <f t="shared" si="36"/>
        <v>36526,6465277778 36526,9166666667</v>
      </c>
      <c r="C315" s="342">
        <f t="shared" si="37"/>
        <v>36526.646527777775</v>
      </c>
      <c r="D315" s="328">
        <f t="shared" si="38"/>
        <v>36526.916666666664</v>
      </c>
      <c r="E315" s="202">
        <v>36526.646527777775</v>
      </c>
      <c r="F315" s="203">
        <v>36526.916666666664</v>
      </c>
      <c r="G315" s="147">
        <v>3.125E-2</v>
      </c>
      <c r="H315" s="502" t="s">
        <v>37</v>
      </c>
      <c r="I315" s="503"/>
      <c r="J315" s="504"/>
      <c r="K315" s="15"/>
      <c r="L315" s="20"/>
      <c r="M315" s="18"/>
      <c r="N315" s="18"/>
      <c r="O315" s="19"/>
      <c r="P315" s="20"/>
      <c r="Q315" s="18"/>
      <c r="R315" s="18"/>
      <c r="S315" s="19"/>
      <c r="T315" s="20"/>
      <c r="U315" s="18"/>
      <c r="V315" s="18"/>
      <c r="W315" s="19"/>
      <c r="X315" s="20"/>
      <c r="Y315" s="18"/>
      <c r="Z315" s="18"/>
      <c r="AA315" s="19"/>
      <c r="AB315" s="20"/>
      <c r="AC315" s="18"/>
      <c r="AD315" s="18"/>
      <c r="AE315" s="19"/>
      <c r="AF315" s="20"/>
      <c r="AG315" s="18"/>
      <c r="AH315" s="18"/>
      <c r="AI315" s="19"/>
      <c r="AJ315" s="12"/>
      <c r="AK315" s="11" t="s">
        <v>125</v>
      </c>
      <c r="AL315" s="55" t="s">
        <v>26</v>
      </c>
      <c r="AM315" s="56" t="s">
        <v>26</v>
      </c>
      <c r="AN315" s="54" t="s">
        <v>26</v>
      </c>
      <c r="AO315" s="55" t="s">
        <v>26</v>
      </c>
      <c r="AP315" s="55" t="s">
        <v>26</v>
      </c>
      <c r="AQ315" s="56" t="s">
        <v>26</v>
      </c>
      <c r="AR315" s="54" t="s">
        <v>26</v>
      </c>
      <c r="AS315" s="55" t="s">
        <v>26</v>
      </c>
      <c r="AT315" s="55" t="s">
        <v>26</v>
      </c>
      <c r="AU315" s="56" t="s">
        <v>26</v>
      </c>
      <c r="AV315" s="5" t="s">
        <v>25</v>
      </c>
      <c r="AW315" s="6" t="s">
        <v>25</v>
      </c>
      <c r="AX315" s="6" t="s">
        <v>25</v>
      </c>
      <c r="AY315" s="56" t="s">
        <v>26</v>
      </c>
      <c r="AZ315" s="54" t="s">
        <v>26</v>
      </c>
      <c r="BA315" s="55" t="s">
        <v>26</v>
      </c>
      <c r="BB315" s="55" t="s">
        <v>26</v>
      </c>
      <c r="BC315" s="56" t="s">
        <v>26</v>
      </c>
      <c r="BD315" s="54" t="s">
        <v>26</v>
      </c>
      <c r="BE315" s="55" t="s">
        <v>26</v>
      </c>
      <c r="BF315" s="55" t="s">
        <v>26</v>
      </c>
      <c r="BG315" s="56" t="s">
        <v>26</v>
      </c>
      <c r="BH315" s="55" t="s">
        <v>26</v>
      </c>
      <c r="BI315" s="55" t="s">
        <v>26</v>
      </c>
      <c r="BJ315" s="10" t="s">
        <v>28</v>
      </c>
      <c r="BK315" s="27" t="s">
        <v>28</v>
      </c>
      <c r="BL315" s="16" t="s">
        <v>126</v>
      </c>
      <c r="BM315" s="18"/>
      <c r="BN315" s="18"/>
      <c r="BO315" s="19"/>
      <c r="BP315" s="20"/>
      <c r="BQ315" s="18"/>
      <c r="BR315" s="18"/>
      <c r="BS315" s="19"/>
      <c r="BT315" s="20"/>
      <c r="BU315" s="18"/>
      <c r="BV315" s="18"/>
      <c r="BW315" s="19"/>
      <c r="BX315" s="20"/>
      <c r="BY315" s="18"/>
      <c r="BZ315" s="18"/>
      <c r="CA315" s="19"/>
      <c r="CB315" s="20"/>
      <c r="CC315" s="18"/>
      <c r="CD315" s="18"/>
      <c r="CE315" s="19"/>
      <c r="CF315" s="142"/>
      <c r="CG315" s="143"/>
      <c r="CH315" s="143"/>
      <c r="CI315" s="144"/>
      <c r="CJ315" s="142"/>
      <c r="CK315" s="143"/>
      <c r="CL315" s="143"/>
      <c r="CM315" s="144"/>
    </row>
    <row r="316" spans="2:91" x14ac:dyDescent="0.35">
      <c r="B316" s="95" t="str">
        <f t="shared" si="36"/>
        <v>36526,6465277778 36526,9270833333</v>
      </c>
      <c r="C316" s="342">
        <f t="shared" si="37"/>
        <v>36526.646527777775</v>
      </c>
      <c r="D316" s="328">
        <f t="shared" si="38"/>
        <v>36526.927083333336</v>
      </c>
      <c r="E316" s="202">
        <v>36526.646527777775</v>
      </c>
      <c r="F316" s="203">
        <v>36526.927083333336</v>
      </c>
      <c r="G316" s="147">
        <v>3.125E-2</v>
      </c>
      <c r="H316" s="502" t="s">
        <v>33</v>
      </c>
      <c r="I316" s="503"/>
      <c r="J316" s="504"/>
      <c r="K316" s="15"/>
      <c r="L316" s="20"/>
      <c r="M316" s="18"/>
      <c r="N316" s="18"/>
      <c r="O316" s="19"/>
      <c r="P316" s="20"/>
      <c r="Q316" s="18"/>
      <c r="R316" s="18"/>
      <c r="S316" s="19"/>
      <c r="T316" s="20"/>
      <c r="U316" s="18"/>
      <c r="V316" s="18"/>
      <c r="W316" s="19"/>
      <c r="X316" s="20"/>
      <c r="Y316" s="18"/>
      <c r="Z316" s="18"/>
      <c r="AA316" s="19"/>
      <c r="AB316" s="20"/>
      <c r="AC316" s="18"/>
      <c r="AD316" s="18"/>
      <c r="AE316" s="19"/>
      <c r="AF316" s="20"/>
      <c r="AG316" s="18"/>
      <c r="AH316" s="18"/>
      <c r="AI316" s="19"/>
      <c r="AJ316" s="12"/>
      <c r="AK316" s="11" t="s">
        <v>125</v>
      </c>
      <c r="AL316" s="55" t="s">
        <v>26</v>
      </c>
      <c r="AM316" s="56" t="s">
        <v>26</v>
      </c>
      <c r="AN316" s="54" t="s">
        <v>26</v>
      </c>
      <c r="AO316" s="55" t="s">
        <v>26</v>
      </c>
      <c r="AP316" s="55" t="s">
        <v>26</v>
      </c>
      <c r="AQ316" s="56" t="s">
        <v>26</v>
      </c>
      <c r="AR316" s="54" t="s">
        <v>26</v>
      </c>
      <c r="AS316" s="55" t="s">
        <v>26</v>
      </c>
      <c r="AT316" s="55" t="s">
        <v>26</v>
      </c>
      <c r="AU316" s="56" t="s">
        <v>26</v>
      </c>
      <c r="AV316" s="5" t="s">
        <v>25</v>
      </c>
      <c r="AW316" s="6" t="s">
        <v>25</v>
      </c>
      <c r="AX316" s="6" t="s">
        <v>25</v>
      </c>
      <c r="AY316" s="56" t="s">
        <v>26</v>
      </c>
      <c r="AZ316" s="54" t="s">
        <v>26</v>
      </c>
      <c r="BA316" s="55" t="s">
        <v>26</v>
      </c>
      <c r="BB316" s="55" t="s">
        <v>26</v>
      </c>
      <c r="BC316" s="56" t="s">
        <v>26</v>
      </c>
      <c r="BD316" s="54" t="s">
        <v>26</v>
      </c>
      <c r="BE316" s="55" t="s">
        <v>26</v>
      </c>
      <c r="BF316" s="55" t="s">
        <v>26</v>
      </c>
      <c r="BG316" s="56" t="s">
        <v>26</v>
      </c>
      <c r="BH316" s="55" t="s">
        <v>26</v>
      </c>
      <c r="BI316" s="55" t="s">
        <v>26</v>
      </c>
      <c r="BJ316" s="55" t="s">
        <v>26</v>
      </c>
      <c r="BK316" s="17" t="s">
        <v>28</v>
      </c>
      <c r="BL316" s="9" t="s">
        <v>28</v>
      </c>
      <c r="BM316" s="11" t="s">
        <v>126</v>
      </c>
      <c r="BN316" s="8"/>
      <c r="BO316" s="7"/>
      <c r="BP316" s="20"/>
      <c r="BQ316" s="18"/>
      <c r="BR316" s="18"/>
      <c r="BS316" s="19"/>
      <c r="BT316" s="20"/>
      <c r="BU316" s="18"/>
      <c r="BV316" s="18"/>
      <c r="BW316" s="19"/>
      <c r="BX316" s="20"/>
      <c r="BY316" s="18"/>
      <c r="BZ316" s="18"/>
      <c r="CA316" s="19"/>
      <c r="CB316" s="20"/>
      <c r="CC316" s="18"/>
      <c r="CD316" s="18"/>
      <c r="CE316" s="19"/>
      <c r="CF316" s="142"/>
      <c r="CG316" s="143"/>
      <c r="CH316" s="143"/>
      <c r="CI316" s="144"/>
      <c r="CJ316" s="142"/>
      <c r="CK316" s="143"/>
      <c r="CL316" s="143"/>
      <c r="CM316" s="144"/>
    </row>
    <row r="317" spans="2:91" x14ac:dyDescent="0.35">
      <c r="B317" s="95" t="str">
        <f t="shared" si="36"/>
        <v>36526,6465277778 36526,9375</v>
      </c>
      <c r="C317" s="342">
        <f t="shared" si="37"/>
        <v>36526.646527777775</v>
      </c>
      <c r="D317" s="328">
        <f t="shared" si="38"/>
        <v>36526.9375</v>
      </c>
      <c r="E317" s="202">
        <v>36526.646527777775</v>
      </c>
      <c r="F317" s="203">
        <v>36526.9375</v>
      </c>
      <c r="G317" s="147">
        <v>3.125E-2</v>
      </c>
      <c r="H317" s="502" t="s">
        <v>47</v>
      </c>
      <c r="I317" s="503"/>
      <c r="J317" s="504"/>
      <c r="K317" s="15"/>
      <c r="L317" s="20"/>
      <c r="M317" s="18"/>
      <c r="N317" s="18"/>
      <c r="O317" s="19"/>
      <c r="P317" s="20"/>
      <c r="Q317" s="18"/>
      <c r="R317" s="18"/>
      <c r="S317" s="19"/>
      <c r="T317" s="20"/>
      <c r="U317" s="18"/>
      <c r="V317" s="18"/>
      <c r="W317" s="19"/>
      <c r="X317" s="20"/>
      <c r="Y317" s="18"/>
      <c r="Z317" s="18"/>
      <c r="AA317" s="19"/>
      <c r="AB317" s="20"/>
      <c r="AC317" s="18"/>
      <c r="AD317" s="18"/>
      <c r="AE317" s="19"/>
      <c r="AF317" s="20"/>
      <c r="AG317" s="18"/>
      <c r="AH317" s="18"/>
      <c r="AI317" s="19"/>
      <c r="AJ317" s="12"/>
      <c r="AK317" s="11" t="s">
        <v>125</v>
      </c>
      <c r="AL317" s="55" t="s">
        <v>26</v>
      </c>
      <c r="AM317" s="56" t="s">
        <v>26</v>
      </c>
      <c r="AN317" s="54" t="s">
        <v>26</v>
      </c>
      <c r="AO317" s="55" t="s">
        <v>26</v>
      </c>
      <c r="AP317" s="55" t="s">
        <v>26</v>
      </c>
      <c r="AQ317" s="56" t="s">
        <v>26</v>
      </c>
      <c r="AR317" s="54" t="s">
        <v>26</v>
      </c>
      <c r="AS317" s="55" t="s">
        <v>26</v>
      </c>
      <c r="AT317" s="55" t="s">
        <v>26</v>
      </c>
      <c r="AU317" s="56" t="s">
        <v>26</v>
      </c>
      <c r="AV317" s="54" t="s">
        <v>26</v>
      </c>
      <c r="AW317" s="55" t="s">
        <v>26</v>
      </c>
      <c r="AX317" s="55" t="s">
        <v>26</v>
      </c>
      <c r="AY317" s="56" t="s">
        <v>26</v>
      </c>
      <c r="AZ317" s="5" t="s">
        <v>25</v>
      </c>
      <c r="BA317" s="6" t="s">
        <v>25</v>
      </c>
      <c r="BB317" s="6" t="s">
        <v>25</v>
      </c>
      <c r="BC317" s="56" t="s">
        <v>26</v>
      </c>
      <c r="BD317" s="54" t="s">
        <v>26</v>
      </c>
      <c r="BE317" s="55" t="s">
        <v>26</v>
      </c>
      <c r="BF317" s="55" t="s">
        <v>26</v>
      </c>
      <c r="BG317" s="56" t="s">
        <v>26</v>
      </c>
      <c r="BH317" s="55" t="s">
        <v>26</v>
      </c>
      <c r="BI317" s="55" t="s">
        <v>26</v>
      </c>
      <c r="BJ317" s="55" t="s">
        <v>26</v>
      </c>
      <c r="BK317" s="56" t="s">
        <v>26</v>
      </c>
      <c r="BL317" s="10" t="s">
        <v>28</v>
      </c>
      <c r="BM317" s="10" t="s">
        <v>28</v>
      </c>
      <c r="BN317" s="11" t="s">
        <v>126</v>
      </c>
      <c r="BO317" s="7"/>
      <c r="BP317" s="20"/>
      <c r="BQ317" s="18"/>
      <c r="BR317" s="18"/>
      <c r="BS317" s="19"/>
      <c r="BT317" s="20"/>
      <c r="BU317" s="18"/>
      <c r="BV317" s="18"/>
      <c r="BW317" s="19"/>
      <c r="BX317" s="20"/>
      <c r="BY317" s="18"/>
      <c r="BZ317" s="18"/>
      <c r="CA317" s="19"/>
      <c r="CB317" s="20"/>
      <c r="CC317" s="18"/>
      <c r="CD317" s="18"/>
      <c r="CE317" s="19"/>
      <c r="CF317" s="142"/>
      <c r="CG317" s="143"/>
      <c r="CH317" s="143"/>
      <c r="CI317" s="144"/>
      <c r="CJ317" s="142"/>
      <c r="CK317" s="143"/>
      <c r="CL317" s="143"/>
      <c r="CM317" s="144"/>
    </row>
    <row r="318" spans="2:91" x14ac:dyDescent="0.35">
      <c r="B318" s="95" t="str">
        <f t="shared" si="36"/>
        <v>36526,6465277778 36526,9479166667</v>
      </c>
      <c r="C318" s="342">
        <f t="shared" si="37"/>
        <v>36526.646527777775</v>
      </c>
      <c r="D318" s="328">
        <f t="shared" si="38"/>
        <v>36526.947916666664</v>
      </c>
      <c r="E318" s="202">
        <v>36526.646527777775</v>
      </c>
      <c r="F318" s="203">
        <v>36526.947916666664</v>
      </c>
      <c r="G318" s="147">
        <v>4.1666666666666664E-2</v>
      </c>
      <c r="H318" s="502" t="s">
        <v>48</v>
      </c>
      <c r="I318" s="503"/>
      <c r="J318" s="504"/>
      <c r="K318" s="15"/>
      <c r="L318" s="20"/>
      <c r="M318" s="18"/>
      <c r="N318" s="18"/>
      <c r="O318" s="19"/>
      <c r="P318" s="20"/>
      <c r="Q318" s="18"/>
      <c r="R318" s="18"/>
      <c r="S318" s="19"/>
      <c r="T318" s="20"/>
      <c r="U318" s="18"/>
      <c r="V318" s="18"/>
      <c r="W318" s="19"/>
      <c r="X318" s="20"/>
      <c r="Y318" s="18"/>
      <c r="Z318" s="18"/>
      <c r="AA318" s="19"/>
      <c r="AB318" s="20"/>
      <c r="AC318" s="18"/>
      <c r="AD318" s="18"/>
      <c r="AE318" s="19"/>
      <c r="AF318" s="20"/>
      <c r="AG318" s="18"/>
      <c r="AH318" s="18"/>
      <c r="AI318" s="19"/>
      <c r="AJ318" s="12"/>
      <c r="AK318" s="11" t="s">
        <v>125</v>
      </c>
      <c r="AL318" s="55" t="s">
        <v>26</v>
      </c>
      <c r="AM318" s="56" t="s">
        <v>26</v>
      </c>
      <c r="AN318" s="54" t="s">
        <v>26</v>
      </c>
      <c r="AO318" s="55" t="s">
        <v>26</v>
      </c>
      <c r="AP318" s="55" t="s">
        <v>26</v>
      </c>
      <c r="AQ318" s="56" t="s">
        <v>26</v>
      </c>
      <c r="AR318" s="54" t="s">
        <v>26</v>
      </c>
      <c r="AS318" s="55" t="s">
        <v>26</v>
      </c>
      <c r="AT318" s="55" t="s">
        <v>26</v>
      </c>
      <c r="AU318" s="56" t="s">
        <v>26</v>
      </c>
      <c r="AV318" s="5" t="s">
        <v>25</v>
      </c>
      <c r="AW318" s="6" t="s">
        <v>25</v>
      </c>
      <c r="AX318" s="6" t="s">
        <v>25</v>
      </c>
      <c r="AY318" s="56" t="s">
        <v>26</v>
      </c>
      <c r="AZ318" s="54" t="s">
        <v>26</v>
      </c>
      <c r="BA318" s="55" t="s">
        <v>26</v>
      </c>
      <c r="BB318" s="55" t="s">
        <v>26</v>
      </c>
      <c r="BC318" s="56" t="s">
        <v>26</v>
      </c>
      <c r="BD318" s="54" t="s">
        <v>26</v>
      </c>
      <c r="BE318" s="55" t="s">
        <v>26</v>
      </c>
      <c r="BF318" s="55" t="s">
        <v>26</v>
      </c>
      <c r="BG318" s="56" t="s">
        <v>26</v>
      </c>
      <c r="BH318" s="55" t="s">
        <v>26</v>
      </c>
      <c r="BI318" s="55" t="s">
        <v>26</v>
      </c>
      <c r="BJ318" s="55" t="s">
        <v>26</v>
      </c>
      <c r="BK318" s="56" t="s">
        <v>26</v>
      </c>
      <c r="BL318" s="4" t="s">
        <v>24</v>
      </c>
      <c r="BM318" s="10" t="s">
        <v>28</v>
      </c>
      <c r="BN318" s="10" t="s">
        <v>28</v>
      </c>
      <c r="BO318" s="22" t="s">
        <v>126</v>
      </c>
      <c r="BP318" s="20"/>
      <c r="BQ318" s="18"/>
      <c r="BR318" s="18"/>
      <c r="BS318" s="19"/>
      <c r="BT318" s="20"/>
      <c r="BU318" s="18"/>
      <c r="BV318" s="18"/>
      <c r="BW318" s="19"/>
      <c r="BX318" s="20"/>
      <c r="BY318" s="18"/>
      <c r="BZ318" s="18"/>
      <c r="CA318" s="19"/>
      <c r="CB318" s="20"/>
      <c r="CC318" s="18"/>
      <c r="CD318" s="18"/>
      <c r="CE318" s="19"/>
      <c r="CF318" s="142"/>
      <c r="CG318" s="143"/>
      <c r="CH318" s="143"/>
      <c r="CI318" s="144"/>
      <c r="CJ318" s="142"/>
      <c r="CK318" s="143"/>
      <c r="CL318" s="143"/>
      <c r="CM318" s="144"/>
    </row>
    <row r="319" spans="2:91" x14ac:dyDescent="0.35">
      <c r="B319" s="95" t="str">
        <f t="shared" si="36"/>
        <v>36526,6465277778 36526,9583333333</v>
      </c>
      <c r="C319" s="342">
        <f t="shared" si="37"/>
        <v>36526.646527777775</v>
      </c>
      <c r="D319" s="328">
        <f t="shared" si="38"/>
        <v>36526.958333333336</v>
      </c>
      <c r="E319" s="202">
        <v>36526.646527777775</v>
      </c>
      <c r="F319" s="203">
        <v>36526.958333333336</v>
      </c>
      <c r="G319" s="147">
        <v>4.1666666666666664E-2</v>
      </c>
      <c r="H319" s="502" t="s">
        <v>49</v>
      </c>
      <c r="I319" s="503"/>
      <c r="J319" s="504"/>
      <c r="K319" s="15"/>
      <c r="L319" s="20"/>
      <c r="M319" s="18"/>
      <c r="N319" s="18"/>
      <c r="O319" s="19"/>
      <c r="P319" s="20"/>
      <c r="Q319" s="18"/>
      <c r="R319" s="18"/>
      <c r="S319" s="19"/>
      <c r="T319" s="20"/>
      <c r="U319" s="18"/>
      <c r="V319" s="18"/>
      <c r="W319" s="19"/>
      <c r="X319" s="20"/>
      <c r="Y319" s="18"/>
      <c r="Z319" s="18"/>
      <c r="AA319" s="19"/>
      <c r="AB319" s="20"/>
      <c r="AC319" s="18"/>
      <c r="AD319" s="18"/>
      <c r="AE319" s="19"/>
      <c r="AF319" s="20"/>
      <c r="AG319" s="18"/>
      <c r="AH319" s="18"/>
      <c r="AI319" s="19"/>
      <c r="AJ319" s="12"/>
      <c r="AK319" s="11" t="s">
        <v>125</v>
      </c>
      <c r="AL319" s="55" t="s">
        <v>26</v>
      </c>
      <c r="AM319" s="56" t="s">
        <v>26</v>
      </c>
      <c r="AN319" s="54" t="s">
        <v>26</v>
      </c>
      <c r="AO319" s="55" t="s">
        <v>26</v>
      </c>
      <c r="AP319" s="55" t="s">
        <v>26</v>
      </c>
      <c r="AQ319" s="56" t="s">
        <v>26</v>
      </c>
      <c r="AR319" s="54" t="s">
        <v>26</v>
      </c>
      <c r="AS319" s="55" t="s">
        <v>26</v>
      </c>
      <c r="AT319" s="55" t="s">
        <v>26</v>
      </c>
      <c r="AU319" s="56" t="s">
        <v>26</v>
      </c>
      <c r="AV319" s="54" t="s">
        <v>26</v>
      </c>
      <c r="AW319" s="55" t="s">
        <v>26</v>
      </c>
      <c r="AX319" s="55" t="s">
        <v>26</v>
      </c>
      <c r="AY319" s="56" t="s">
        <v>26</v>
      </c>
      <c r="AZ319" s="5" t="s">
        <v>25</v>
      </c>
      <c r="BA319" s="6" t="s">
        <v>25</v>
      </c>
      <c r="BB319" s="6" t="s">
        <v>25</v>
      </c>
      <c r="BC319" s="56" t="s">
        <v>26</v>
      </c>
      <c r="BD319" s="54" t="s">
        <v>26</v>
      </c>
      <c r="BE319" s="55" t="s">
        <v>26</v>
      </c>
      <c r="BF319" s="55" t="s">
        <v>26</v>
      </c>
      <c r="BG319" s="56" t="s">
        <v>26</v>
      </c>
      <c r="BH319" s="54" t="s">
        <v>26</v>
      </c>
      <c r="BI319" s="55" t="s">
        <v>26</v>
      </c>
      <c r="BJ319" s="55" t="s">
        <v>26</v>
      </c>
      <c r="BK319" s="56" t="s">
        <v>26</v>
      </c>
      <c r="BL319" s="4" t="s">
        <v>24</v>
      </c>
      <c r="BM319" s="55" t="s">
        <v>26</v>
      </c>
      <c r="BN319" s="10" t="s">
        <v>28</v>
      </c>
      <c r="BO319" s="28" t="s">
        <v>28</v>
      </c>
      <c r="BP319" s="11" t="s">
        <v>126</v>
      </c>
      <c r="BQ319" s="18"/>
      <c r="BR319" s="18"/>
      <c r="BS319" s="19"/>
      <c r="BT319" s="20"/>
      <c r="BU319" s="18"/>
      <c r="BV319" s="18"/>
      <c r="BW319" s="19"/>
      <c r="BX319" s="20"/>
      <c r="BY319" s="18"/>
      <c r="BZ319" s="18"/>
      <c r="CA319" s="19"/>
      <c r="CB319" s="20"/>
      <c r="CC319" s="18"/>
      <c r="CD319" s="18"/>
      <c r="CE319" s="19"/>
      <c r="CF319" s="142"/>
      <c r="CG319" s="143"/>
      <c r="CH319" s="143"/>
      <c r="CI319" s="144"/>
      <c r="CJ319" s="142"/>
      <c r="CK319" s="143"/>
      <c r="CL319" s="143"/>
      <c r="CM319" s="144"/>
    </row>
    <row r="320" spans="2:91" x14ac:dyDescent="0.35">
      <c r="B320" s="95" t="str">
        <f t="shared" si="36"/>
        <v>36526,6458333333 36526,9680555556</v>
      </c>
      <c r="C320" s="342">
        <f t="shared" si="37"/>
        <v>36526.645833333336</v>
      </c>
      <c r="D320" s="328">
        <f t="shared" si="38"/>
        <v>36526.968055555553</v>
      </c>
      <c r="E320" s="332">
        <v>36526.645833333336</v>
      </c>
      <c r="F320" s="333">
        <v>36526.968055555553</v>
      </c>
      <c r="G320" s="334">
        <v>4.1666666666666664E-2</v>
      </c>
      <c r="H320" s="13"/>
      <c r="I320" s="14"/>
      <c r="J320" s="14"/>
      <c r="K320" s="15"/>
      <c r="L320" s="20"/>
      <c r="M320" s="18"/>
      <c r="N320" s="18"/>
      <c r="O320" s="19"/>
      <c r="P320" s="20"/>
      <c r="Q320" s="18"/>
      <c r="R320" s="18"/>
      <c r="S320" s="19"/>
      <c r="T320" s="20"/>
      <c r="U320" s="18"/>
      <c r="V320" s="18"/>
      <c r="W320" s="19"/>
      <c r="X320" s="20"/>
      <c r="Y320" s="18"/>
      <c r="Z320" s="18"/>
      <c r="AA320" s="19"/>
      <c r="AB320" s="20"/>
      <c r="AC320" s="18"/>
      <c r="AD320" s="18"/>
      <c r="AE320" s="19"/>
      <c r="AF320" s="20"/>
      <c r="AG320" s="18"/>
      <c r="AH320" s="18"/>
      <c r="AI320" s="19"/>
      <c r="AJ320" s="12"/>
      <c r="AK320" s="11" t="s">
        <v>125</v>
      </c>
      <c r="AL320" s="55" t="s">
        <v>26</v>
      </c>
      <c r="AM320" s="56" t="s">
        <v>26</v>
      </c>
      <c r="AN320" s="54" t="s">
        <v>26</v>
      </c>
      <c r="AO320" s="55" t="s">
        <v>26</v>
      </c>
      <c r="AP320" s="55" t="s">
        <v>26</v>
      </c>
      <c r="AQ320" s="56" t="s">
        <v>26</v>
      </c>
      <c r="AR320" s="54" t="s">
        <v>26</v>
      </c>
      <c r="AS320" s="55" t="s">
        <v>26</v>
      </c>
      <c r="AT320" s="55" t="s">
        <v>26</v>
      </c>
      <c r="AU320" s="56" t="s">
        <v>26</v>
      </c>
      <c r="AV320" s="54" t="s">
        <v>26</v>
      </c>
      <c r="AW320" s="55" t="s">
        <v>26</v>
      </c>
      <c r="AX320" s="55" t="s">
        <v>26</v>
      </c>
      <c r="AY320" s="56" t="s">
        <v>26</v>
      </c>
      <c r="AZ320" s="5" t="s">
        <v>25</v>
      </c>
      <c r="BA320" s="6" t="s">
        <v>25</v>
      </c>
      <c r="BB320" s="6" t="s">
        <v>25</v>
      </c>
      <c r="BC320" s="56" t="s">
        <v>26</v>
      </c>
      <c r="BD320" s="54" t="s">
        <v>26</v>
      </c>
      <c r="BE320" s="55" t="s">
        <v>26</v>
      </c>
      <c r="BF320" s="55" t="s">
        <v>26</v>
      </c>
      <c r="BG320" s="56" t="s">
        <v>26</v>
      </c>
      <c r="BH320" s="54" t="s">
        <v>26</v>
      </c>
      <c r="BI320" s="55" t="s">
        <v>26</v>
      </c>
      <c r="BJ320" s="55" t="s">
        <v>26</v>
      </c>
      <c r="BK320" s="56" t="s">
        <v>26</v>
      </c>
      <c r="BL320" s="4" t="s">
        <v>24</v>
      </c>
      <c r="BM320" s="55" t="s">
        <v>26</v>
      </c>
      <c r="BN320" s="55" t="s">
        <v>26</v>
      </c>
      <c r="BO320" s="17" t="s">
        <v>28</v>
      </c>
      <c r="BP320" s="9" t="s">
        <v>28</v>
      </c>
      <c r="BQ320" s="11" t="s">
        <v>126</v>
      </c>
      <c r="BR320" s="18"/>
      <c r="BS320" s="19"/>
      <c r="BT320" s="20"/>
      <c r="BU320" s="18"/>
      <c r="BV320" s="18"/>
      <c r="BW320" s="19"/>
      <c r="BX320" s="20"/>
      <c r="BY320" s="18"/>
      <c r="BZ320" s="18"/>
      <c r="CA320" s="19"/>
      <c r="CB320" s="20"/>
      <c r="CC320" s="18"/>
      <c r="CD320" s="18"/>
      <c r="CE320" s="19"/>
      <c r="CF320" s="482"/>
      <c r="CG320" s="483"/>
      <c r="CH320" s="483"/>
      <c r="CI320" s="484"/>
      <c r="CJ320" s="482"/>
      <c r="CK320" s="483"/>
      <c r="CL320" s="483"/>
      <c r="CM320" s="484"/>
    </row>
    <row r="321" spans="2:91" x14ac:dyDescent="0.35">
      <c r="B321" s="95" t="str">
        <f t="shared" si="36"/>
        <v>36526,7923611111 36526,96875</v>
      </c>
      <c r="C321" s="342">
        <f t="shared" si="37"/>
        <v>36526.792361111111</v>
      </c>
      <c r="D321" s="328">
        <f t="shared" si="38"/>
        <v>36526.96875</v>
      </c>
      <c r="E321" s="202">
        <v>36526.792361111111</v>
      </c>
      <c r="F321" s="203">
        <v>36526.96875</v>
      </c>
      <c r="G321" s="147">
        <v>1.0416666666666666E-2</v>
      </c>
      <c r="H321" s="491" t="s">
        <v>40</v>
      </c>
      <c r="I321" s="492"/>
      <c r="J321" s="492"/>
      <c r="K321" s="15"/>
      <c r="L321" s="20"/>
      <c r="M321" s="18"/>
      <c r="N321" s="18"/>
      <c r="O321" s="19"/>
      <c r="P321" s="20"/>
      <c r="Q321" s="18"/>
      <c r="R321" s="18"/>
      <c r="S321" s="19"/>
      <c r="T321" s="20"/>
      <c r="U321" s="18"/>
      <c r="V321" s="18"/>
      <c r="W321" s="19"/>
      <c r="X321" s="20"/>
      <c r="Y321" s="18"/>
      <c r="Z321" s="18"/>
      <c r="AA321" s="19"/>
      <c r="AB321" s="20"/>
      <c r="AC321" s="18"/>
      <c r="AD321" s="18"/>
      <c r="AE321" s="19"/>
      <c r="AF321" s="20"/>
      <c r="AG321" s="18"/>
      <c r="AH321" s="18"/>
      <c r="AI321" s="19"/>
      <c r="AJ321" s="20"/>
      <c r="AK321" s="18"/>
      <c r="AL321" s="18"/>
      <c r="AM321" s="19"/>
      <c r="AN321" s="20"/>
      <c r="AO321" s="18"/>
      <c r="AP321" s="18"/>
      <c r="AQ321" s="19"/>
      <c r="AR321" s="20"/>
      <c r="AS321" s="18"/>
      <c r="AT321" s="18"/>
      <c r="AU321" s="19"/>
      <c r="AV321" s="20"/>
      <c r="AW321" s="18"/>
      <c r="AX321" s="18"/>
      <c r="AY321" s="11" t="s">
        <v>125</v>
      </c>
      <c r="AZ321" s="54" t="s">
        <v>26</v>
      </c>
      <c r="BA321" s="55" t="s">
        <v>26</v>
      </c>
      <c r="BB321" s="55" t="s">
        <v>26</v>
      </c>
      <c r="BC321" s="56" t="s">
        <v>26</v>
      </c>
      <c r="BD321" s="54" t="s">
        <v>26</v>
      </c>
      <c r="BE321" s="55" t="s">
        <v>26</v>
      </c>
      <c r="BF321" s="55" t="s">
        <v>26</v>
      </c>
      <c r="BG321" s="56" t="s">
        <v>26</v>
      </c>
      <c r="BH321" s="54" t="s">
        <v>26</v>
      </c>
      <c r="BI321" s="55" t="s">
        <v>26</v>
      </c>
      <c r="BJ321" s="55" t="s">
        <v>26</v>
      </c>
      <c r="BK321" s="56" t="s">
        <v>26</v>
      </c>
      <c r="BL321" s="4" t="s">
        <v>24</v>
      </c>
      <c r="BM321" s="55" t="s">
        <v>26</v>
      </c>
      <c r="BN321" s="55" t="s">
        <v>26</v>
      </c>
      <c r="BO321" s="17" t="s">
        <v>28</v>
      </c>
      <c r="BP321" s="9" t="s">
        <v>28</v>
      </c>
      <c r="BQ321" s="11" t="s">
        <v>126</v>
      </c>
      <c r="BR321" s="18"/>
      <c r="BS321" s="19"/>
      <c r="BT321" s="20"/>
      <c r="BU321" s="18"/>
      <c r="BV321" s="18"/>
      <c r="BW321" s="19"/>
      <c r="BX321" s="20"/>
      <c r="BY321" s="18"/>
      <c r="BZ321" s="18"/>
      <c r="CA321" s="19"/>
      <c r="CB321" s="20"/>
      <c r="CC321" s="18"/>
      <c r="CD321" s="18"/>
      <c r="CE321" s="19"/>
      <c r="CF321" s="142"/>
      <c r="CG321" s="143"/>
      <c r="CH321" s="143"/>
      <c r="CI321" s="144"/>
      <c r="CJ321" s="142"/>
      <c r="CK321" s="143"/>
      <c r="CL321" s="143"/>
      <c r="CM321" s="144"/>
    </row>
    <row r="322" spans="2:91" x14ac:dyDescent="0.35">
      <c r="B322" s="95" t="str">
        <f t="shared" si="36"/>
        <v>36526,7819444444 36526,96875</v>
      </c>
      <c r="C322" s="342">
        <f t="shared" si="37"/>
        <v>36526.781944444447</v>
      </c>
      <c r="D322" s="328">
        <f t="shared" si="38"/>
        <v>36526.96875</v>
      </c>
      <c r="E322" s="202">
        <v>36526.781944444447</v>
      </c>
      <c r="F322" s="203">
        <v>36526.96875</v>
      </c>
      <c r="G322" s="147">
        <v>1.0416666666666666E-2</v>
      </c>
      <c r="H322" s="491" t="s">
        <v>34</v>
      </c>
      <c r="I322" s="492"/>
      <c r="J322" s="492"/>
      <c r="K322" s="15"/>
      <c r="L322" s="20"/>
      <c r="M322" s="18"/>
      <c r="N322" s="18"/>
      <c r="O322" s="19"/>
      <c r="P322" s="20"/>
      <c r="Q322" s="18"/>
      <c r="R322" s="18"/>
      <c r="S322" s="19"/>
      <c r="T322" s="20"/>
      <c r="U322" s="18"/>
      <c r="V322" s="18"/>
      <c r="W322" s="19"/>
      <c r="X322" s="20"/>
      <c r="Y322" s="18"/>
      <c r="Z322" s="18"/>
      <c r="AA322" s="19"/>
      <c r="AB322" s="20"/>
      <c r="AC322" s="18"/>
      <c r="AD322" s="18"/>
      <c r="AE322" s="19"/>
      <c r="AF322" s="20"/>
      <c r="AG322" s="18"/>
      <c r="AH322" s="18"/>
      <c r="AI322" s="19"/>
      <c r="AJ322" s="20"/>
      <c r="AK322" s="18"/>
      <c r="AL322" s="18"/>
      <c r="AM322" s="19"/>
      <c r="AN322" s="20"/>
      <c r="AO322" s="18"/>
      <c r="AP322" s="18"/>
      <c r="AQ322" s="19"/>
      <c r="AR322" s="20"/>
      <c r="AS322" s="18"/>
      <c r="AT322" s="18"/>
      <c r="AU322" s="19"/>
      <c r="AV322" s="20"/>
      <c r="AW322" s="18"/>
      <c r="AX322" s="11" t="s">
        <v>125</v>
      </c>
      <c r="AY322" s="56" t="s">
        <v>26</v>
      </c>
      <c r="AZ322" s="54" t="s">
        <v>26</v>
      </c>
      <c r="BA322" s="55" t="s">
        <v>26</v>
      </c>
      <c r="BB322" s="55" t="s">
        <v>26</v>
      </c>
      <c r="BC322" s="56" t="s">
        <v>26</v>
      </c>
      <c r="BD322" s="54" t="s">
        <v>26</v>
      </c>
      <c r="BE322" s="55" t="s">
        <v>26</v>
      </c>
      <c r="BF322" s="55" t="s">
        <v>26</v>
      </c>
      <c r="BG322" s="56" t="s">
        <v>26</v>
      </c>
      <c r="BH322" s="54" t="s">
        <v>26</v>
      </c>
      <c r="BI322" s="55" t="s">
        <v>26</v>
      </c>
      <c r="BJ322" s="55" t="s">
        <v>26</v>
      </c>
      <c r="BK322" s="56" t="s">
        <v>26</v>
      </c>
      <c r="BL322" s="4" t="s">
        <v>24</v>
      </c>
      <c r="BM322" s="55" t="s">
        <v>26</v>
      </c>
      <c r="BN322" s="55" t="s">
        <v>26</v>
      </c>
      <c r="BO322" s="17" t="s">
        <v>28</v>
      </c>
      <c r="BP322" s="9" t="s">
        <v>28</v>
      </c>
      <c r="BQ322" s="11" t="s">
        <v>126</v>
      </c>
      <c r="BR322" s="18"/>
      <c r="BS322" s="19"/>
      <c r="BT322" s="20"/>
      <c r="BU322" s="18"/>
      <c r="BV322" s="18"/>
      <c r="BW322" s="19"/>
      <c r="BX322" s="20"/>
      <c r="BY322" s="18"/>
      <c r="BZ322" s="18"/>
      <c r="CA322" s="19"/>
      <c r="CB322" s="20"/>
      <c r="CC322" s="18"/>
      <c r="CD322" s="18"/>
      <c r="CE322" s="19"/>
      <c r="CF322" s="142"/>
      <c r="CG322" s="143"/>
      <c r="CH322" s="143"/>
      <c r="CI322" s="144"/>
      <c r="CJ322" s="142"/>
      <c r="CK322" s="143"/>
      <c r="CL322" s="143"/>
      <c r="CM322" s="144"/>
    </row>
    <row r="323" spans="2:91" x14ac:dyDescent="0.35">
      <c r="B323" s="95" t="str">
        <f t="shared" si="36"/>
        <v>36526,7715277778 36526,96875</v>
      </c>
      <c r="C323" s="342">
        <f t="shared" si="37"/>
        <v>36526.771527777775</v>
      </c>
      <c r="D323" s="328">
        <f t="shared" si="38"/>
        <v>36526.96875</v>
      </c>
      <c r="E323" s="202">
        <v>36526.771527777775</v>
      </c>
      <c r="F323" s="203">
        <v>36526.96875</v>
      </c>
      <c r="G323" s="147">
        <v>1.0416666666666666E-2</v>
      </c>
      <c r="H323" s="491" t="s">
        <v>41</v>
      </c>
      <c r="I323" s="492"/>
      <c r="J323" s="492"/>
      <c r="K323" s="15"/>
      <c r="L323" s="20"/>
      <c r="M323" s="18"/>
      <c r="N323" s="18"/>
      <c r="O323" s="19"/>
      <c r="P323" s="20"/>
      <c r="Q323" s="18"/>
      <c r="R323" s="18"/>
      <c r="S323" s="19"/>
      <c r="T323" s="20"/>
      <c r="U323" s="18"/>
      <c r="V323" s="18"/>
      <c r="W323" s="19"/>
      <c r="X323" s="20"/>
      <c r="Y323" s="18"/>
      <c r="Z323" s="18"/>
      <c r="AA323" s="19"/>
      <c r="AB323" s="20"/>
      <c r="AC323" s="18"/>
      <c r="AD323" s="18"/>
      <c r="AE323" s="19"/>
      <c r="AF323" s="20"/>
      <c r="AG323" s="18"/>
      <c r="AH323" s="18"/>
      <c r="AI323" s="19"/>
      <c r="AJ323" s="20"/>
      <c r="AK323" s="18"/>
      <c r="AL323" s="18"/>
      <c r="AM323" s="19"/>
      <c r="AN323" s="20"/>
      <c r="AO323" s="18"/>
      <c r="AP323" s="18"/>
      <c r="AQ323" s="19"/>
      <c r="AR323" s="20"/>
      <c r="AS323" s="18"/>
      <c r="AT323" s="18"/>
      <c r="AU323" s="19"/>
      <c r="AV323" s="20"/>
      <c r="AW323" s="11" t="s">
        <v>125</v>
      </c>
      <c r="AX323" s="55" t="s">
        <v>26</v>
      </c>
      <c r="AY323" s="56" t="s">
        <v>26</v>
      </c>
      <c r="AZ323" s="54" t="s">
        <v>26</v>
      </c>
      <c r="BA323" s="55" t="s">
        <v>26</v>
      </c>
      <c r="BB323" s="55" t="s">
        <v>26</v>
      </c>
      <c r="BC323" s="56" t="s">
        <v>26</v>
      </c>
      <c r="BD323" s="54" t="s">
        <v>26</v>
      </c>
      <c r="BE323" s="55" t="s">
        <v>26</v>
      </c>
      <c r="BF323" s="55" t="s">
        <v>26</v>
      </c>
      <c r="BG323" s="56" t="s">
        <v>26</v>
      </c>
      <c r="BH323" s="54" t="s">
        <v>26</v>
      </c>
      <c r="BI323" s="55" t="s">
        <v>26</v>
      </c>
      <c r="BJ323" s="55" t="s">
        <v>26</v>
      </c>
      <c r="BK323" s="56" t="s">
        <v>26</v>
      </c>
      <c r="BL323" s="4" t="s">
        <v>24</v>
      </c>
      <c r="BM323" s="55" t="s">
        <v>26</v>
      </c>
      <c r="BN323" s="55" t="s">
        <v>26</v>
      </c>
      <c r="BO323" s="17" t="s">
        <v>28</v>
      </c>
      <c r="BP323" s="9" t="s">
        <v>28</v>
      </c>
      <c r="BQ323" s="11" t="s">
        <v>126</v>
      </c>
      <c r="BR323" s="18"/>
      <c r="BS323" s="19"/>
      <c r="BT323" s="20"/>
      <c r="BU323" s="18"/>
      <c r="BV323" s="18"/>
      <c r="BW323" s="19"/>
      <c r="BX323" s="20"/>
      <c r="BY323" s="18"/>
      <c r="BZ323" s="18"/>
      <c r="CA323" s="19"/>
      <c r="CB323" s="20"/>
      <c r="CC323" s="18"/>
      <c r="CD323" s="18"/>
      <c r="CE323" s="19"/>
      <c r="CF323" s="142"/>
      <c r="CG323" s="143"/>
      <c r="CH323" s="143"/>
      <c r="CI323" s="144"/>
      <c r="CJ323" s="142"/>
      <c r="CK323" s="143"/>
      <c r="CL323" s="143"/>
      <c r="CM323" s="144"/>
    </row>
    <row r="324" spans="2:91" x14ac:dyDescent="0.35">
      <c r="B324" s="95" t="str">
        <f t="shared" si="36"/>
        <v>36526,7611111111 36526,96875</v>
      </c>
      <c r="C324" s="342">
        <f t="shared" si="37"/>
        <v>36526.761111111111</v>
      </c>
      <c r="D324" s="328">
        <f t="shared" si="38"/>
        <v>36526.96875</v>
      </c>
      <c r="E324" s="202">
        <v>36526.761111111111</v>
      </c>
      <c r="F324" s="203">
        <v>36526.96875</v>
      </c>
      <c r="G324" s="147">
        <v>1.0416666666666666E-2</v>
      </c>
      <c r="H324" s="491" t="s">
        <v>38</v>
      </c>
      <c r="I324" s="492"/>
      <c r="J324" s="492"/>
      <c r="K324" s="15"/>
      <c r="L324" s="20"/>
      <c r="M324" s="18"/>
      <c r="N324" s="18"/>
      <c r="O324" s="19"/>
      <c r="P324" s="20"/>
      <c r="Q324" s="18"/>
      <c r="R324" s="18"/>
      <c r="S324" s="19"/>
      <c r="T324" s="20"/>
      <c r="U324" s="18"/>
      <c r="V324" s="18"/>
      <c r="W324" s="19"/>
      <c r="X324" s="20"/>
      <c r="Y324" s="18"/>
      <c r="Z324" s="18"/>
      <c r="AA324" s="19"/>
      <c r="AB324" s="20"/>
      <c r="AC324" s="18"/>
      <c r="AD324" s="18"/>
      <c r="AE324" s="19"/>
      <c r="AF324" s="20"/>
      <c r="AG324" s="18"/>
      <c r="AH324" s="18"/>
      <c r="AI324" s="19"/>
      <c r="AJ324" s="20"/>
      <c r="AK324" s="18"/>
      <c r="AL324" s="18"/>
      <c r="AM324" s="19"/>
      <c r="AN324" s="20"/>
      <c r="AO324" s="18"/>
      <c r="AP324" s="18"/>
      <c r="AQ324" s="19"/>
      <c r="AR324" s="20"/>
      <c r="AS324" s="18"/>
      <c r="AT324" s="18"/>
      <c r="AU324" s="19"/>
      <c r="AV324" s="11" t="s">
        <v>125</v>
      </c>
      <c r="AW324" s="55" t="s">
        <v>26</v>
      </c>
      <c r="AX324" s="55" t="s">
        <v>26</v>
      </c>
      <c r="AY324" s="56" t="s">
        <v>26</v>
      </c>
      <c r="AZ324" s="54" t="s">
        <v>26</v>
      </c>
      <c r="BA324" s="55" t="s">
        <v>26</v>
      </c>
      <c r="BB324" s="55" t="s">
        <v>26</v>
      </c>
      <c r="BC324" s="56" t="s">
        <v>26</v>
      </c>
      <c r="BD324" s="54" t="s">
        <v>26</v>
      </c>
      <c r="BE324" s="55" t="s">
        <v>26</v>
      </c>
      <c r="BF324" s="55" t="s">
        <v>26</v>
      </c>
      <c r="BG324" s="56" t="s">
        <v>26</v>
      </c>
      <c r="BH324" s="54" t="s">
        <v>26</v>
      </c>
      <c r="BI324" s="55" t="s">
        <v>26</v>
      </c>
      <c r="BJ324" s="55" t="s">
        <v>26</v>
      </c>
      <c r="BK324" s="56" t="s">
        <v>26</v>
      </c>
      <c r="BL324" s="4" t="s">
        <v>24</v>
      </c>
      <c r="BM324" s="55" t="s">
        <v>26</v>
      </c>
      <c r="BN324" s="55" t="s">
        <v>26</v>
      </c>
      <c r="BO324" s="17" t="s">
        <v>28</v>
      </c>
      <c r="BP324" s="9" t="s">
        <v>28</v>
      </c>
      <c r="BQ324" s="11" t="s">
        <v>126</v>
      </c>
      <c r="BR324" s="18"/>
      <c r="BS324" s="19"/>
      <c r="BT324" s="20"/>
      <c r="BU324" s="18"/>
      <c r="BV324" s="18"/>
      <c r="BW324" s="19"/>
      <c r="BX324" s="20"/>
      <c r="BY324" s="18"/>
      <c r="BZ324" s="18"/>
      <c r="CA324" s="19"/>
      <c r="CB324" s="20"/>
      <c r="CC324" s="18"/>
      <c r="CD324" s="18"/>
      <c r="CE324" s="19"/>
      <c r="CF324" s="142"/>
      <c r="CG324" s="143"/>
      <c r="CH324" s="143"/>
      <c r="CI324" s="144"/>
      <c r="CJ324" s="142"/>
      <c r="CK324" s="143"/>
      <c r="CL324" s="143"/>
      <c r="CM324" s="144"/>
    </row>
    <row r="325" spans="2:91" x14ac:dyDescent="0.35">
      <c r="B325" s="95" t="str">
        <f t="shared" si="36"/>
        <v>36526,7506944444 36526,96875</v>
      </c>
      <c r="C325" s="342">
        <f t="shared" si="37"/>
        <v>36526.750694444447</v>
      </c>
      <c r="D325" s="328">
        <f t="shared" si="38"/>
        <v>36526.96875</v>
      </c>
      <c r="E325" s="202">
        <v>36526.750694444447</v>
      </c>
      <c r="F325" s="203">
        <v>36526.96875</v>
      </c>
      <c r="G325" s="147">
        <v>1.0416666666666666E-2</v>
      </c>
      <c r="H325" s="491" t="s">
        <v>42</v>
      </c>
      <c r="I325" s="492"/>
      <c r="J325" s="492"/>
      <c r="K325" s="15"/>
      <c r="L325" s="20"/>
      <c r="M325" s="18"/>
      <c r="N325" s="18"/>
      <c r="O325" s="19"/>
      <c r="P325" s="20"/>
      <c r="Q325" s="18"/>
      <c r="R325" s="18"/>
      <c r="S325" s="19"/>
      <c r="T325" s="20"/>
      <c r="U325" s="18"/>
      <c r="V325" s="18"/>
      <c r="W325" s="19"/>
      <c r="X325" s="20"/>
      <c r="Y325" s="18"/>
      <c r="Z325" s="18"/>
      <c r="AA325" s="19"/>
      <c r="AB325" s="20"/>
      <c r="AC325" s="18"/>
      <c r="AD325" s="18"/>
      <c r="AE325" s="19"/>
      <c r="AF325" s="20"/>
      <c r="AG325" s="18"/>
      <c r="AH325" s="18"/>
      <c r="AI325" s="19"/>
      <c r="AJ325" s="20"/>
      <c r="AK325" s="18"/>
      <c r="AL325" s="18"/>
      <c r="AM325" s="19"/>
      <c r="AN325" s="20"/>
      <c r="AO325" s="18"/>
      <c r="AP325" s="18"/>
      <c r="AQ325" s="19"/>
      <c r="AR325" s="20"/>
      <c r="AS325" s="18"/>
      <c r="AT325" s="18"/>
      <c r="AU325" s="22" t="s">
        <v>125</v>
      </c>
      <c r="AV325" s="145" t="s">
        <v>26</v>
      </c>
      <c r="AW325" s="55" t="s">
        <v>26</v>
      </c>
      <c r="AX325" s="55" t="s">
        <v>26</v>
      </c>
      <c r="AY325" s="56" t="s">
        <v>26</v>
      </c>
      <c r="AZ325" s="54" t="s">
        <v>26</v>
      </c>
      <c r="BA325" s="55" t="s">
        <v>26</v>
      </c>
      <c r="BB325" s="55" t="s">
        <v>26</v>
      </c>
      <c r="BC325" s="56" t="s">
        <v>26</v>
      </c>
      <c r="BD325" s="54" t="s">
        <v>26</v>
      </c>
      <c r="BE325" s="55" t="s">
        <v>26</v>
      </c>
      <c r="BF325" s="55" t="s">
        <v>26</v>
      </c>
      <c r="BG325" s="56" t="s">
        <v>26</v>
      </c>
      <c r="BH325" s="4" t="s">
        <v>24</v>
      </c>
      <c r="BI325" s="55" t="s">
        <v>26</v>
      </c>
      <c r="BJ325" s="55" t="s">
        <v>26</v>
      </c>
      <c r="BK325" s="56" t="s">
        <v>26</v>
      </c>
      <c r="BL325" s="55" t="s">
        <v>26</v>
      </c>
      <c r="BM325" s="55" t="s">
        <v>26</v>
      </c>
      <c r="BN325" s="55" t="s">
        <v>26</v>
      </c>
      <c r="BO325" s="17" t="s">
        <v>28</v>
      </c>
      <c r="BP325" s="9" t="s">
        <v>28</v>
      </c>
      <c r="BQ325" s="11" t="s">
        <v>126</v>
      </c>
      <c r="BR325" s="18"/>
      <c r="BS325" s="19"/>
      <c r="BT325" s="20"/>
      <c r="BU325" s="18"/>
      <c r="BV325" s="18"/>
      <c r="BW325" s="19"/>
      <c r="BX325" s="20"/>
      <c r="BY325" s="18"/>
      <c r="BZ325" s="18"/>
      <c r="CA325" s="19"/>
      <c r="CB325" s="20"/>
      <c r="CC325" s="18"/>
      <c r="CD325" s="18"/>
      <c r="CE325" s="19"/>
      <c r="CF325" s="142"/>
      <c r="CG325" s="143"/>
      <c r="CH325" s="143"/>
      <c r="CI325" s="144"/>
      <c r="CJ325" s="142"/>
      <c r="CK325" s="143"/>
      <c r="CL325" s="143"/>
      <c r="CM325" s="144"/>
    </row>
    <row r="326" spans="2:91" x14ac:dyDescent="0.35">
      <c r="B326" s="95" t="str">
        <f t="shared" si="36"/>
        <v>36526,7402777778 36526,96875</v>
      </c>
      <c r="C326" s="342">
        <f t="shared" si="37"/>
        <v>36526.740277777775</v>
      </c>
      <c r="D326" s="328">
        <f t="shared" si="38"/>
        <v>36526.96875</v>
      </c>
      <c r="E326" s="202">
        <v>36526.740277777775</v>
      </c>
      <c r="F326" s="203">
        <v>36526.96875</v>
      </c>
      <c r="G326" s="147">
        <v>1.0416666666666666E-2</v>
      </c>
      <c r="H326" s="491" t="s">
        <v>43</v>
      </c>
      <c r="I326" s="492"/>
      <c r="J326" s="492"/>
      <c r="K326" s="15"/>
      <c r="L326" s="20"/>
      <c r="M326" s="18"/>
      <c r="N326" s="18"/>
      <c r="O326" s="19"/>
      <c r="P326" s="20"/>
      <c r="Q326" s="18"/>
      <c r="R326" s="18"/>
      <c r="S326" s="19"/>
      <c r="T326" s="20"/>
      <c r="U326" s="18"/>
      <c r="V326" s="18"/>
      <c r="W326" s="19"/>
      <c r="X326" s="20"/>
      <c r="Y326" s="18"/>
      <c r="Z326" s="18"/>
      <c r="AA326" s="19"/>
      <c r="AB326" s="20"/>
      <c r="AC326" s="18"/>
      <c r="AD326" s="18"/>
      <c r="AE326" s="19"/>
      <c r="AF326" s="20"/>
      <c r="AG326" s="18"/>
      <c r="AH326" s="18"/>
      <c r="AI326" s="19"/>
      <c r="AJ326" s="20"/>
      <c r="AK326" s="18"/>
      <c r="AL326" s="18"/>
      <c r="AM326" s="19"/>
      <c r="AN326" s="20"/>
      <c r="AO326" s="18"/>
      <c r="AP326" s="18"/>
      <c r="AQ326" s="19"/>
      <c r="AR326" s="20"/>
      <c r="AS326" s="18"/>
      <c r="AT326" s="11" t="s">
        <v>125</v>
      </c>
      <c r="AU326" s="56" t="s">
        <v>26</v>
      </c>
      <c r="AV326" s="55" t="s">
        <v>26</v>
      </c>
      <c r="AW326" s="55" t="s">
        <v>26</v>
      </c>
      <c r="AX326" s="55" t="s">
        <v>26</v>
      </c>
      <c r="AY326" s="56" t="s">
        <v>26</v>
      </c>
      <c r="AZ326" s="54" t="s">
        <v>26</v>
      </c>
      <c r="BA326" s="55" t="s">
        <v>26</v>
      </c>
      <c r="BB326" s="55" t="s">
        <v>26</v>
      </c>
      <c r="BC326" s="56" t="s">
        <v>26</v>
      </c>
      <c r="BD326" s="54" t="s">
        <v>26</v>
      </c>
      <c r="BE326" s="55" t="s">
        <v>26</v>
      </c>
      <c r="BF326" s="55" t="s">
        <v>26</v>
      </c>
      <c r="BG326" s="56" t="s">
        <v>26</v>
      </c>
      <c r="BH326" s="4" t="s">
        <v>24</v>
      </c>
      <c r="BI326" s="55" t="s">
        <v>26</v>
      </c>
      <c r="BJ326" s="55" t="s">
        <v>26</v>
      </c>
      <c r="BK326" s="56" t="s">
        <v>26</v>
      </c>
      <c r="BL326" s="55" t="s">
        <v>26</v>
      </c>
      <c r="BM326" s="55" t="s">
        <v>26</v>
      </c>
      <c r="BN326" s="55" t="s">
        <v>26</v>
      </c>
      <c r="BO326" s="17" t="s">
        <v>28</v>
      </c>
      <c r="BP326" s="9" t="s">
        <v>28</v>
      </c>
      <c r="BQ326" s="11" t="s">
        <v>126</v>
      </c>
      <c r="BR326" s="18"/>
      <c r="BS326" s="19"/>
      <c r="BT326" s="20"/>
      <c r="BU326" s="18"/>
      <c r="BV326" s="18"/>
      <c r="BW326" s="19"/>
      <c r="BX326" s="20"/>
      <c r="BY326" s="18"/>
      <c r="BZ326" s="18"/>
      <c r="CA326" s="19"/>
      <c r="CB326" s="20"/>
      <c r="CC326" s="18"/>
      <c r="CD326" s="18"/>
      <c r="CE326" s="19"/>
      <c r="CF326" s="142"/>
      <c r="CG326" s="143"/>
      <c r="CH326" s="143"/>
      <c r="CI326" s="144"/>
      <c r="CJ326" s="142"/>
      <c r="CK326" s="143"/>
      <c r="CL326" s="143"/>
      <c r="CM326" s="144"/>
    </row>
    <row r="327" spans="2:91" x14ac:dyDescent="0.35">
      <c r="B327" s="95" t="str">
        <f t="shared" si="36"/>
        <v>36526,7298611111 36526,96875</v>
      </c>
      <c r="C327" s="342">
        <f t="shared" si="37"/>
        <v>36526.729861111111</v>
      </c>
      <c r="D327" s="328">
        <f t="shared" si="38"/>
        <v>36526.96875</v>
      </c>
      <c r="E327" s="202">
        <v>36526.729861111111</v>
      </c>
      <c r="F327" s="203">
        <v>36526.96875</v>
      </c>
      <c r="G327" s="147">
        <v>1.0416666666666666E-2</v>
      </c>
      <c r="H327" s="491" t="s">
        <v>44</v>
      </c>
      <c r="I327" s="492"/>
      <c r="J327" s="492"/>
      <c r="K327" s="15"/>
      <c r="L327" s="20"/>
      <c r="M327" s="18"/>
      <c r="N327" s="18"/>
      <c r="O327" s="19"/>
      <c r="P327" s="20"/>
      <c r="Q327" s="18"/>
      <c r="R327" s="18"/>
      <c r="S327" s="19"/>
      <c r="T327" s="20"/>
      <c r="U327" s="18"/>
      <c r="V327" s="18"/>
      <c r="W327" s="19"/>
      <c r="X327" s="20"/>
      <c r="Y327" s="18"/>
      <c r="Z327" s="18"/>
      <c r="AA327" s="19"/>
      <c r="AB327" s="20"/>
      <c r="AC327" s="18"/>
      <c r="AD327" s="18"/>
      <c r="AE327" s="19"/>
      <c r="AF327" s="20"/>
      <c r="AG327" s="18"/>
      <c r="AH327" s="18"/>
      <c r="AI327" s="19"/>
      <c r="AJ327" s="20"/>
      <c r="AK327" s="18"/>
      <c r="AL327" s="18"/>
      <c r="AM327" s="19"/>
      <c r="AN327" s="20"/>
      <c r="AO327" s="18"/>
      <c r="AP327" s="18"/>
      <c r="AQ327" s="19"/>
      <c r="AR327" s="20"/>
      <c r="AS327" s="11" t="s">
        <v>125</v>
      </c>
      <c r="AT327" s="55" t="s">
        <v>26</v>
      </c>
      <c r="AU327" s="56" t="s">
        <v>26</v>
      </c>
      <c r="AV327" s="55" t="s">
        <v>26</v>
      </c>
      <c r="AW327" s="55" t="s">
        <v>26</v>
      </c>
      <c r="AX327" s="55" t="s">
        <v>26</v>
      </c>
      <c r="AY327" s="56" t="s">
        <v>26</v>
      </c>
      <c r="AZ327" s="54" t="s">
        <v>26</v>
      </c>
      <c r="BA327" s="55" t="s">
        <v>26</v>
      </c>
      <c r="BB327" s="55" t="s">
        <v>26</v>
      </c>
      <c r="BC327" s="56" t="s">
        <v>26</v>
      </c>
      <c r="BD327" s="54" t="s">
        <v>26</v>
      </c>
      <c r="BE327" s="55" t="s">
        <v>26</v>
      </c>
      <c r="BF327" s="55" t="s">
        <v>26</v>
      </c>
      <c r="BG327" s="56" t="s">
        <v>26</v>
      </c>
      <c r="BH327" s="4" t="s">
        <v>24</v>
      </c>
      <c r="BI327" s="55" t="s">
        <v>26</v>
      </c>
      <c r="BJ327" s="55" t="s">
        <v>26</v>
      </c>
      <c r="BK327" s="56" t="s">
        <v>26</v>
      </c>
      <c r="BL327" s="55" t="s">
        <v>26</v>
      </c>
      <c r="BM327" s="55" t="s">
        <v>26</v>
      </c>
      <c r="BN327" s="55" t="s">
        <v>26</v>
      </c>
      <c r="BO327" s="17" t="s">
        <v>28</v>
      </c>
      <c r="BP327" s="9" t="s">
        <v>28</v>
      </c>
      <c r="BQ327" s="11" t="s">
        <v>126</v>
      </c>
      <c r="BR327" s="18"/>
      <c r="BS327" s="19"/>
      <c r="BT327" s="20"/>
      <c r="BU327" s="18"/>
      <c r="BV327" s="18"/>
      <c r="BW327" s="19"/>
      <c r="BX327" s="20"/>
      <c r="BY327" s="18"/>
      <c r="BZ327" s="18"/>
      <c r="CA327" s="19"/>
      <c r="CB327" s="20"/>
      <c r="CC327" s="18"/>
      <c r="CD327" s="18"/>
      <c r="CE327" s="19"/>
      <c r="CF327" s="142"/>
      <c r="CG327" s="143"/>
      <c r="CH327" s="143"/>
      <c r="CI327" s="144"/>
      <c r="CJ327" s="142"/>
      <c r="CK327" s="143"/>
      <c r="CL327" s="143"/>
      <c r="CM327" s="144"/>
    </row>
    <row r="328" spans="2:91" x14ac:dyDescent="0.35">
      <c r="B328" s="95" t="str">
        <f t="shared" si="36"/>
        <v>36526,7194444444 36526,96875</v>
      </c>
      <c r="C328" s="342">
        <f t="shared" si="37"/>
        <v>36526.719444444447</v>
      </c>
      <c r="D328" s="328">
        <f t="shared" si="38"/>
        <v>36526.96875</v>
      </c>
      <c r="E328" s="202">
        <v>36526.719444444447</v>
      </c>
      <c r="F328" s="203">
        <v>36526.96875</v>
      </c>
      <c r="G328" s="147">
        <v>1.0416666666666666E-2</v>
      </c>
      <c r="H328" s="491" t="s">
        <v>45</v>
      </c>
      <c r="I328" s="492"/>
      <c r="J328" s="492"/>
      <c r="K328" s="15"/>
      <c r="L328" s="20"/>
      <c r="M328" s="18"/>
      <c r="N328" s="18"/>
      <c r="O328" s="19"/>
      <c r="P328" s="20"/>
      <c r="Q328" s="18"/>
      <c r="R328" s="18"/>
      <c r="S328" s="19"/>
      <c r="T328" s="20"/>
      <c r="U328" s="18"/>
      <c r="V328" s="18"/>
      <c r="W328" s="19"/>
      <c r="X328" s="20"/>
      <c r="Y328" s="18"/>
      <c r="Z328" s="18"/>
      <c r="AA328" s="19"/>
      <c r="AB328" s="20"/>
      <c r="AC328" s="18"/>
      <c r="AD328" s="18"/>
      <c r="AE328" s="19"/>
      <c r="AF328" s="20"/>
      <c r="AG328" s="18"/>
      <c r="AH328" s="18"/>
      <c r="AI328" s="19"/>
      <c r="AJ328" s="20"/>
      <c r="AK328" s="18"/>
      <c r="AL328" s="18"/>
      <c r="AM328" s="19"/>
      <c r="AN328" s="20"/>
      <c r="AO328" s="18"/>
      <c r="AP328" s="18"/>
      <c r="AQ328" s="146"/>
      <c r="AR328" s="16" t="s">
        <v>125</v>
      </c>
      <c r="AS328" s="55" t="s">
        <v>26</v>
      </c>
      <c r="AT328" s="55" t="s">
        <v>26</v>
      </c>
      <c r="AU328" s="56" t="s">
        <v>26</v>
      </c>
      <c r="AV328" s="55" t="s">
        <v>26</v>
      </c>
      <c r="AW328" s="55" t="s">
        <v>26</v>
      </c>
      <c r="AX328" s="55" t="s">
        <v>26</v>
      </c>
      <c r="AY328" s="56" t="s">
        <v>26</v>
      </c>
      <c r="AZ328" s="54" t="s">
        <v>26</v>
      </c>
      <c r="BA328" s="55" t="s">
        <v>26</v>
      </c>
      <c r="BB328" s="55" t="s">
        <v>26</v>
      </c>
      <c r="BC328" s="56" t="s">
        <v>26</v>
      </c>
      <c r="BD328" s="54" t="s">
        <v>26</v>
      </c>
      <c r="BE328" s="55" t="s">
        <v>26</v>
      </c>
      <c r="BF328" s="55" t="s">
        <v>26</v>
      </c>
      <c r="BG328" s="56" t="s">
        <v>26</v>
      </c>
      <c r="BH328" s="4" t="s">
        <v>24</v>
      </c>
      <c r="BI328" s="55" t="s">
        <v>26</v>
      </c>
      <c r="BJ328" s="55" t="s">
        <v>26</v>
      </c>
      <c r="BK328" s="56" t="s">
        <v>26</v>
      </c>
      <c r="BL328" s="55" t="s">
        <v>26</v>
      </c>
      <c r="BM328" s="55" t="s">
        <v>26</v>
      </c>
      <c r="BN328" s="55" t="s">
        <v>26</v>
      </c>
      <c r="BO328" s="17" t="s">
        <v>28</v>
      </c>
      <c r="BP328" s="9" t="s">
        <v>28</v>
      </c>
      <c r="BQ328" s="11" t="s">
        <v>126</v>
      </c>
      <c r="BR328" s="18"/>
      <c r="BS328" s="19"/>
      <c r="BT328" s="20"/>
      <c r="BU328" s="18"/>
      <c r="BV328" s="18"/>
      <c r="BW328" s="19"/>
      <c r="BX328" s="20"/>
      <c r="BY328" s="18"/>
      <c r="BZ328" s="18"/>
      <c r="CA328" s="19"/>
      <c r="CB328" s="20"/>
      <c r="CC328" s="18"/>
      <c r="CD328" s="18"/>
      <c r="CE328" s="19"/>
      <c r="CF328" s="142"/>
      <c r="CG328" s="143"/>
      <c r="CH328" s="143"/>
      <c r="CI328" s="144"/>
      <c r="CJ328" s="142"/>
      <c r="CK328" s="143"/>
      <c r="CL328" s="143"/>
      <c r="CM328" s="144"/>
    </row>
    <row r="329" spans="2:91" x14ac:dyDescent="0.35">
      <c r="B329" s="95" t="str">
        <f t="shared" si="36"/>
        <v>36526,7090277778 36526,96875</v>
      </c>
      <c r="C329" s="342">
        <f t="shared" si="37"/>
        <v>36526.709027777775</v>
      </c>
      <c r="D329" s="328">
        <f t="shared" si="38"/>
        <v>36526.96875</v>
      </c>
      <c r="E329" s="202">
        <v>36526.709027777775</v>
      </c>
      <c r="F329" s="203">
        <v>36526.96875</v>
      </c>
      <c r="G329" s="147">
        <v>1.0416666666666666E-2</v>
      </c>
      <c r="H329" s="502" t="s">
        <v>46</v>
      </c>
      <c r="I329" s="503"/>
      <c r="J329" s="504"/>
      <c r="K329" s="15"/>
      <c r="L329" s="20"/>
      <c r="M329" s="18"/>
      <c r="N329" s="18"/>
      <c r="O329" s="19"/>
      <c r="P329" s="20"/>
      <c r="Q329" s="18"/>
      <c r="R329" s="18"/>
      <c r="S329" s="19"/>
      <c r="T329" s="20"/>
      <c r="U329" s="18"/>
      <c r="V329" s="18"/>
      <c r="W329" s="19"/>
      <c r="X329" s="20"/>
      <c r="Y329" s="18"/>
      <c r="Z329" s="18"/>
      <c r="AA329" s="19"/>
      <c r="AB329" s="20"/>
      <c r="AC329" s="18"/>
      <c r="AD329" s="18"/>
      <c r="AE329" s="19"/>
      <c r="AF329" s="20"/>
      <c r="AG329" s="18"/>
      <c r="AH329" s="18"/>
      <c r="AI329" s="19"/>
      <c r="AJ329" s="20"/>
      <c r="AK329" s="18"/>
      <c r="AL329" s="18"/>
      <c r="AM329" s="19"/>
      <c r="AN329" s="20"/>
      <c r="AO329" s="18"/>
      <c r="AP329" s="18"/>
      <c r="AQ329" s="37" t="s">
        <v>125</v>
      </c>
      <c r="AR329" s="54" t="s">
        <v>26</v>
      </c>
      <c r="AS329" s="55" t="s">
        <v>26</v>
      </c>
      <c r="AT329" s="55" t="s">
        <v>26</v>
      </c>
      <c r="AU329" s="56" t="s">
        <v>26</v>
      </c>
      <c r="AV329" s="55" t="s">
        <v>26</v>
      </c>
      <c r="AW329" s="55" t="s">
        <v>26</v>
      </c>
      <c r="AX329" s="55" t="s">
        <v>26</v>
      </c>
      <c r="AY329" s="56" t="s">
        <v>26</v>
      </c>
      <c r="AZ329" s="54" t="s">
        <v>26</v>
      </c>
      <c r="BA329" s="55" t="s">
        <v>26</v>
      </c>
      <c r="BB329" s="55" t="s">
        <v>26</v>
      </c>
      <c r="BC329" s="56" t="s">
        <v>26</v>
      </c>
      <c r="BD329" s="54" t="s">
        <v>26</v>
      </c>
      <c r="BE329" s="55" t="s">
        <v>26</v>
      </c>
      <c r="BF329" s="55" t="s">
        <v>26</v>
      </c>
      <c r="BG329" s="56" t="s">
        <v>26</v>
      </c>
      <c r="BH329" s="4" t="s">
        <v>24</v>
      </c>
      <c r="BI329" s="55" t="s">
        <v>26</v>
      </c>
      <c r="BJ329" s="55" t="s">
        <v>26</v>
      </c>
      <c r="BK329" s="56" t="s">
        <v>26</v>
      </c>
      <c r="BL329" s="55" t="s">
        <v>26</v>
      </c>
      <c r="BM329" s="55" t="s">
        <v>26</v>
      </c>
      <c r="BN329" s="55" t="s">
        <v>26</v>
      </c>
      <c r="BO329" s="17" t="s">
        <v>28</v>
      </c>
      <c r="BP329" s="9" t="s">
        <v>28</v>
      </c>
      <c r="BQ329" s="11" t="s">
        <v>126</v>
      </c>
      <c r="BR329" s="18"/>
      <c r="BS329" s="19"/>
      <c r="BT329" s="20"/>
      <c r="BU329" s="18"/>
      <c r="BV329" s="18"/>
      <c r="BW329" s="19"/>
      <c r="BX329" s="20"/>
      <c r="BY329" s="18"/>
      <c r="BZ329" s="18"/>
      <c r="CA329" s="19"/>
      <c r="CB329" s="20"/>
      <c r="CC329" s="18"/>
      <c r="CD329" s="18"/>
      <c r="CE329" s="19"/>
      <c r="CF329" s="482"/>
      <c r="CG329" s="483"/>
      <c r="CH329" s="483"/>
      <c r="CI329" s="484"/>
      <c r="CJ329" s="482"/>
      <c r="CK329" s="483"/>
      <c r="CL329" s="483"/>
      <c r="CM329" s="484"/>
    </row>
    <row r="330" spans="2:91" x14ac:dyDescent="0.35">
      <c r="B330" s="95" t="str">
        <f t="shared" si="36"/>
        <v>36526,6986111111 36526,96875</v>
      </c>
      <c r="C330" s="342">
        <f t="shared" si="37"/>
        <v>36526.698611111111</v>
      </c>
      <c r="D330" s="328">
        <f t="shared" si="38"/>
        <v>36526.96875</v>
      </c>
      <c r="E330" s="202">
        <v>36526.698611111111</v>
      </c>
      <c r="F330" s="203">
        <v>36526.96875</v>
      </c>
      <c r="G330" s="147">
        <v>3.125E-2</v>
      </c>
      <c r="H330" s="502" t="s">
        <v>37</v>
      </c>
      <c r="I330" s="503"/>
      <c r="J330" s="504"/>
      <c r="K330" s="15"/>
      <c r="L330" s="20"/>
      <c r="M330" s="18"/>
      <c r="N330" s="18"/>
      <c r="O330" s="19"/>
      <c r="P330" s="20"/>
      <c r="Q330" s="18"/>
      <c r="R330" s="18"/>
      <c r="S330" s="19"/>
      <c r="T330" s="20"/>
      <c r="U330" s="18"/>
      <c r="V330" s="18"/>
      <c r="W330" s="19"/>
      <c r="X330" s="20"/>
      <c r="Y330" s="18"/>
      <c r="Z330" s="18"/>
      <c r="AA330" s="19"/>
      <c r="AB330" s="20"/>
      <c r="AC330" s="18"/>
      <c r="AD330" s="18"/>
      <c r="AE330" s="19"/>
      <c r="AF330" s="20"/>
      <c r="AG330" s="18"/>
      <c r="AH330" s="18"/>
      <c r="AI330" s="19"/>
      <c r="AJ330" s="20"/>
      <c r="AK330" s="18"/>
      <c r="AL330" s="18"/>
      <c r="AM330" s="19"/>
      <c r="AN330" s="20"/>
      <c r="AO330" s="18"/>
      <c r="AP330" s="11" t="s">
        <v>125</v>
      </c>
      <c r="AQ330" s="97" t="s">
        <v>26</v>
      </c>
      <c r="AR330" s="54" t="s">
        <v>26</v>
      </c>
      <c r="AS330" s="55" t="s">
        <v>26</v>
      </c>
      <c r="AT330" s="55" t="s">
        <v>26</v>
      </c>
      <c r="AU330" s="56" t="s">
        <v>26</v>
      </c>
      <c r="AV330" s="55" t="s">
        <v>26</v>
      </c>
      <c r="AW330" s="55" t="s">
        <v>26</v>
      </c>
      <c r="AX330" s="55" t="s">
        <v>26</v>
      </c>
      <c r="AY330" s="56" t="s">
        <v>26</v>
      </c>
      <c r="AZ330" s="5" t="s">
        <v>25</v>
      </c>
      <c r="BA330" s="6" t="s">
        <v>25</v>
      </c>
      <c r="BB330" s="6" t="s">
        <v>25</v>
      </c>
      <c r="BC330" s="56" t="s">
        <v>26</v>
      </c>
      <c r="BD330" s="54" t="s">
        <v>26</v>
      </c>
      <c r="BE330" s="55" t="s">
        <v>26</v>
      </c>
      <c r="BF330" s="55" t="s">
        <v>26</v>
      </c>
      <c r="BG330" s="56" t="s">
        <v>26</v>
      </c>
      <c r="BH330" s="54" t="s">
        <v>26</v>
      </c>
      <c r="BI330" s="55" t="s">
        <v>26</v>
      </c>
      <c r="BJ330" s="55" t="s">
        <v>26</v>
      </c>
      <c r="BK330" s="56" t="s">
        <v>26</v>
      </c>
      <c r="BL330" s="55" t="s">
        <v>26</v>
      </c>
      <c r="BM330" s="55" t="s">
        <v>26</v>
      </c>
      <c r="BN330" s="55" t="s">
        <v>26</v>
      </c>
      <c r="BO330" s="17" t="s">
        <v>28</v>
      </c>
      <c r="BP330" s="9" t="s">
        <v>28</v>
      </c>
      <c r="BQ330" s="11" t="s">
        <v>126</v>
      </c>
      <c r="BR330" s="18"/>
      <c r="BS330" s="19"/>
      <c r="BT330" s="20"/>
      <c r="BU330" s="18"/>
      <c r="BV330" s="18"/>
      <c r="BW330" s="19"/>
      <c r="BX330" s="20"/>
      <c r="BY330" s="18"/>
      <c r="BZ330" s="18"/>
      <c r="CA330" s="19"/>
      <c r="CB330" s="20"/>
      <c r="CC330" s="18"/>
      <c r="CD330" s="18"/>
      <c r="CE330" s="19"/>
      <c r="CF330" s="482"/>
      <c r="CG330" s="483"/>
      <c r="CH330" s="483"/>
      <c r="CI330" s="484"/>
      <c r="CJ330" s="482"/>
      <c r="CK330" s="483"/>
      <c r="CL330" s="483"/>
      <c r="CM330" s="484"/>
    </row>
    <row r="331" spans="2:91" x14ac:dyDescent="0.35">
      <c r="B331" s="95" t="str">
        <f t="shared" ref="B331:B395" si="42">C331&amp;" "&amp;D331</f>
        <v>36526,6881944444 36526,96875</v>
      </c>
      <c r="C331" s="342">
        <f t="shared" ref="C331:C395" si="43">E331</f>
        <v>36526.688194444447</v>
      </c>
      <c r="D331" s="328">
        <f t="shared" ref="D331:D395" si="44">F331</f>
        <v>36526.96875</v>
      </c>
      <c r="E331" s="202">
        <v>36526.688194444447</v>
      </c>
      <c r="F331" s="203">
        <v>36526.96875</v>
      </c>
      <c r="G331" s="147">
        <v>3.125E-2</v>
      </c>
      <c r="H331" s="502" t="s">
        <v>33</v>
      </c>
      <c r="I331" s="503"/>
      <c r="J331" s="504"/>
      <c r="K331" s="15"/>
      <c r="L331" s="20"/>
      <c r="M331" s="18"/>
      <c r="N331" s="18"/>
      <c r="O331" s="19"/>
      <c r="P331" s="20"/>
      <c r="Q331" s="18"/>
      <c r="R331" s="18"/>
      <c r="S331" s="19"/>
      <c r="T331" s="20"/>
      <c r="U331" s="18"/>
      <c r="V331" s="18"/>
      <c r="W331" s="19"/>
      <c r="X331" s="20"/>
      <c r="Y331" s="18"/>
      <c r="Z331" s="18"/>
      <c r="AA331" s="19"/>
      <c r="AB331" s="20"/>
      <c r="AC331" s="18"/>
      <c r="AD331" s="18"/>
      <c r="AE331" s="19"/>
      <c r="AF331" s="20"/>
      <c r="AG331" s="18"/>
      <c r="AH331" s="18"/>
      <c r="AI331" s="19"/>
      <c r="AJ331" s="20"/>
      <c r="AK331" s="18"/>
      <c r="AL331" s="18"/>
      <c r="AM331" s="19"/>
      <c r="AN331" s="20"/>
      <c r="AO331" s="11" t="s">
        <v>125</v>
      </c>
      <c r="AP331" s="55" t="s">
        <v>26</v>
      </c>
      <c r="AQ331" s="97" t="s">
        <v>26</v>
      </c>
      <c r="AR331" s="54" t="s">
        <v>26</v>
      </c>
      <c r="AS331" s="55" t="s">
        <v>26</v>
      </c>
      <c r="AT331" s="55" t="s">
        <v>26</v>
      </c>
      <c r="AU331" s="56" t="s">
        <v>26</v>
      </c>
      <c r="AV331" s="55" t="s">
        <v>26</v>
      </c>
      <c r="AW331" s="55" t="s">
        <v>26</v>
      </c>
      <c r="AX331" s="55" t="s">
        <v>26</v>
      </c>
      <c r="AY331" s="56" t="s">
        <v>26</v>
      </c>
      <c r="AZ331" s="5" t="s">
        <v>25</v>
      </c>
      <c r="BA331" s="6" t="s">
        <v>25</v>
      </c>
      <c r="BB331" s="6" t="s">
        <v>25</v>
      </c>
      <c r="BC331" s="56" t="s">
        <v>26</v>
      </c>
      <c r="BD331" s="54" t="s">
        <v>26</v>
      </c>
      <c r="BE331" s="55" t="s">
        <v>26</v>
      </c>
      <c r="BF331" s="55" t="s">
        <v>26</v>
      </c>
      <c r="BG331" s="56" t="s">
        <v>26</v>
      </c>
      <c r="BH331" s="54" t="s">
        <v>26</v>
      </c>
      <c r="BI331" s="55" t="s">
        <v>26</v>
      </c>
      <c r="BJ331" s="55" t="s">
        <v>26</v>
      </c>
      <c r="BK331" s="56" t="s">
        <v>26</v>
      </c>
      <c r="BL331" s="55" t="s">
        <v>26</v>
      </c>
      <c r="BM331" s="55" t="s">
        <v>26</v>
      </c>
      <c r="BN331" s="55" t="s">
        <v>26</v>
      </c>
      <c r="BO331" s="17" t="s">
        <v>28</v>
      </c>
      <c r="BP331" s="9" t="s">
        <v>28</v>
      </c>
      <c r="BQ331" s="11" t="s">
        <v>126</v>
      </c>
      <c r="BR331" s="18"/>
      <c r="BS331" s="19"/>
      <c r="BT331" s="20"/>
      <c r="BU331" s="18"/>
      <c r="BV331" s="18"/>
      <c r="BW331" s="19"/>
      <c r="BX331" s="20"/>
      <c r="BY331" s="18"/>
      <c r="BZ331" s="18"/>
      <c r="CA331" s="19"/>
      <c r="CB331" s="20"/>
      <c r="CC331" s="18"/>
      <c r="CD331" s="18"/>
      <c r="CE331" s="19"/>
      <c r="CF331" s="482"/>
      <c r="CG331" s="483"/>
      <c r="CH331" s="483"/>
      <c r="CI331" s="484"/>
      <c r="CJ331" s="482"/>
      <c r="CK331" s="483"/>
      <c r="CL331" s="483"/>
      <c r="CM331" s="484"/>
    </row>
    <row r="332" spans="2:91" x14ac:dyDescent="0.35">
      <c r="B332" s="95" t="str">
        <f t="shared" si="42"/>
        <v>36526,6777777778 36526,96875</v>
      </c>
      <c r="C332" s="342">
        <f t="shared" si="43"/>
        <v>36526.677777777775</v>
      </c>
      <c r="D332" s="328">
        <f t="shared" si="44"/>
        <v>36526.96875</v>
      </c>
      <c r="E332" s="202">
        <v>36526.677777777775</v>
      </c>
      <c r="F332" s="203">
        <v>36526.96875</v>
      </c>
      <c r="G332" s="147">
        <v>3.125E-2</v>
      </c>
      <c r="H332" s="502" t="s">
        <v>47</v>
      </c>
      <c r="I332" s="503"/>
      <c r="J332" s="504"/>
      <c r="K332" s="15"/>
      <c r="L332" s="20"/>
      <c r="M332" s="18"/>
      <c r="N332" s="18"/>
      <c r="O332" s="19"/>
      <c r="P332" s="20"/>
      <c r="Q332" s="18"/>
      <c r="R332" s="18"/>
      <c r="S332" s="19"/>
      <c r="T332" s="20"/>
      <c r="U332" s="18"/>
      <c r="V332" s="18"/>
      <c r="W332" s="19"/>
      <c r="X332" s="20"/>
      <c r="Y332" s="18"/>
      <c r="Z332" s="18"/>
      <c r="AA332" s="19"/>
      <c r="AB332" s="20"/>
      <c r="AC332" s="18"/>
      <c r="AD332" s="18"/>
      <c r="AE332" s="19"/>
      <c r="AF332" s="20"/>
      <c r="AG332" s="18"/>
      <c r="AH332" s="18"/>
      <c r="AI332" s="19"/>
      <c r="AJ332" s="20"/>
      <c r="AK332" s="18"/>
      <c r="AL332" s="18"/>
      <c r="AM332" s="146"/>
      <c r="AN332" s="16" t="s">
        <v>125</v>
      </c>
      <c r="AO332" s="55" t="s">
        <v>26</v>
      </c>
      <c r="AP332" s="55" t="s">
        <v>26</v>
      </c>
      <c r="AQ332" s="56" t="s">
        <v>26</v>
      </c>
      <c r="AR332" s="145" t="s">
        <v>26</v>
      </c>
      <c r="AS332" s="55" t="s">
        <v>26</v>
      </c>
      <c r="AT332" s="55" t="s">
        <v>26</v>
      </c>
      <c r="AU332" s="56" t="s">
        <v>26</v>
      </c>
      <c r="AV332" s="55" t="s">
        <v>26</v>
      </c>
      <c r="AW332" s="55" t="s">
        <v>26</v>
      </c>
      <c r="AX332" s="55" t="s">
        <v>26</v>
      </c>
      <c r="AY332" s="56" t="s">
        <v>26</v>
      </c>
      <c r="AZ332" s="5" t="s">
        <v>25</v>
      </c>
      <c r="BA332" s="6" t="s">
        <v>25</v>
      </c>
      <c r="BB332" s="6" t="s">
        <v>25</v>
      </c>
      <c r="BC332" s="56" t="s">
        <v>26</v>
      </c>
      <c r="BD332" s="54" t="s">
        <v>26</v>
      </c>
      <c r="BE332" s="55" t="s">
        <v>26</v>
      </c>
      <c r="BF332" s="55" t="s">
        <v>26</v>
      </c>
      <c r="BG332" s="56" t="s">
        <v>26</v>
      </c>
      <c r="BH332" s="54" t="s">
        <v>26</v>
      </c>
      <c r="BI332" s="55" t="s">
        <v>26</v>
      </c>
      <c r="BJ332" s="55" t="s">
        <v>26</v>
      </c>
      <c r="BK332" s="56" t="s">
        <v>26</v>
      </c>
      <c r="BL332" s="55" t="s">
        <v>26</v>
      </c>
      <c r="BM332" s="55" t="s">
        <v>26</v>
      </c>
      <c r="BN332" s="55" t="s">
        <v>26</v>
      </c>
      <c r="BO332" s="17" t="s">
        <v>28</v>
      </c>
      <c r="BP332" s="9" t="s">
        <v>28</v>
      </c>
      <c r="BQ332" s="11" t="s">
        <v>126</v>
      </c>
      <c r="BR332" s="18"/>
      <c r="BS332" s="19"/>
      <c r="BT332" s="20"/>
      <c r="BU332" s="18"/>
      <c r="BV332" s="18"/>
      <c r="BW332" s="19"/>
      <c r="BX332" s="20"/>
      <c r="BY332" s="18"/>
      <c r="BZ332" s="18"/>
      <c r="CA332" s="19"/>
      <c r="CB332" s="20"/>
      <c r="CC332" s="18"/>
      <c r="CD332" s="18"/>
      <c r="CE332" s="19"/>
      <c r="CF332" s="482"/>
      <c r="CG332" s="483"/>
      <c r="CH332" s="483"/>
      <c r="CI332" s="484"/>
      <c r="CJ332" s="482"/>
      <c r="CK332" s="483"/>
      <c r="CL332" s="483"/>
      <c r="CM332" s="484"/>
    </row>
    <row r="333" spans="2:91" x14ac:dyDescent="0.35">
      <c r="B333" s="95" t="str">
        <f t="shared" si="42"/>
        <v>36526,6673611111 36526,96875</v>
      </c>
      <c r="C333" s="342">
        <f t="shared" si="43"/>
        <v>36526.667361111111</v>
      </c>
      <c r="D333" s="328">
        <f t="shared" si="44"/>
        <v>36526.96875</v>
      </c>
      <c r="E333" s="202">
        <v>36526.667361111111</v>
      </c>
      <c r="F333" s="203">
        <v>36526.96875</v>
      </c>
      <c r="G333" s="147">
        <v>4.1666666666666664E-2</v>
      </c>
      <c r="H333" s="502" t="s">
        <v>48</v>
      </c>
      <c r="I333" s="503"/>
      <c r="J333" s="504"/>
      <c r="K333" s="15"/>
      <c r="L333" s="20"/>
      <c r="M333" s="18"/>
      <c r="N333" s="18"/>
      <c r="O333" s="19"/>
      <c r="P333" s="20"/>
      <c r="Q333" s="18"/>
      <c r="R333" s="18"/>
      <c r="S333" s="19"/>
      <c r="T333" s="20"/>
      <c r="U333" s="18"/>
      <c r="V333" s="18"/>
      <c r="W333" s="19"/>
      <c r="X333" s="20"/>
      <c r="Y333" s="18"/>
      <c r="Z333" s="18"/>
      <c r="AA333" s="19"/>
      <c r="AB333" s="20"/>
      <c r="AC333" s="18"/>
      <c r="AD333" s="18"/>
      <c r="AE333" s="19"/>
      <c r="AF333" s="20"/>
      <c r="AG333" s="18"/>
      <c r="AH333" s="18"/>
      <c r="AI333" s="19"/>
      <c r="AJ333" s="20"/>
      <c r="AK333" s="18"/>
      <c r="AL333" s="18"/>
      <c r="AM333" s="37" t="s">
        <v>125</v>
      </c>
      <c r="AN333" s="54" t="s">
        <v>26</v>
      </c>
      <c r="AO333" s="55" t="s">
        <v>26</v>
      </c>
      <c r="AP333" s="55" t="s">
        <v>26</v>
      </c>
      <c r="AQ333" s="56" t="s">
        <v>26</v>
      </c>
      <c r="AR333" s="145" t="s">
        <v>26</v>
      </c>
      <c r="AS333" s="55" t="s">
        <v>26</v>
      </c>
      <c r="AT333" s="55" t="s">
        <v>26</v>
      </c>
      <c r="AU333" s="56" t="s">
        <v>26</v>
      </c>
      <c r="AV333" s="55" t="s">
        <v>26</v>
      </c>
      <c r="AW333" s="55" t="s">
        <v>26</v>
      </c>
      <c r="AX333" s="55" t="s">
        <v>26</v>
      </c>
      <c r="AY333" s="56" t="s">
        <v>26</v>
      </c>
      <c r="AZ333" s="5" t="s">
        <v>25</v>
      </c>
      <c r="BA333" s="6" t="s">
        <v>25</v>
      </c>
      <c r="BB333" s="6" t="s">
        <v>25</v>
      </c>
      <c r="BC333" s="56" t="s">
        <v>26</v>
      </c>
      <c r="BD333" s="54" t="s">
        <v>26</v>
      </c>
      <c r="BE333" s="55" t="s">
        <v>26</v>
      </c>
      <c r="BF333" s="55" t="s">
        <v>26</v>
      </c>
      <c r="BG333" s="56" t="s">
        <v>26</v>
      </c>
      <c r="BH333" s="54" t="s">
        <v>26</v>
      </c>
      <c r="BI333" s="55" t="s">
        <v>26</v>
      </c>
      <c r="BJ333" s="55" t="s">
        <v>26</v>
      </c>
      <c r="BK333" s="56" t="s">
        <v>26</v>
      </c>
      <c r="BL333" s="4" t="s">
        <v>24</v>
      </c>
      <c r="BM333" s="55" t="s">
        <v>26</v>
      </c>
      <c r="BN333" s="55" t="s">
        <v>26</v>
      </c>
      <c r="BO333" s="17" t="s">
        <v>28</v>
      </c>
      <c r="BP333" s="9" t="s">
        <v>28</v>
      </c>
      <c r="BQ333" s="11" t="s">
        <v>126</v>
      </c>
      <c r="BR333" s="18"/>
      <c r="BS333" s="19"/>
      <c r="BT333" s="20"/>
      <c r="BU333" s="18"/>
      <c r="BV333" s="18"/>
      <c r="BW333" s="19"/>
      <c r="BX333" s="20"/>
      <c r="BY333" s="18"/>
      <c r="BZ333" s="18"/>
      <c r="CA333" s="19"/>
      <c r="CB333" s="20"/>
      <c r="CC333" s="18"/>
      <c r="CD333" s="18"/>
      <c r="CE333" s="19"/>
      <c r="CF333" s="482"/>
      <c r="CG333" s="483"/>
      <c r="CH333" s="483"/>
      <c r="CI333" s="484"/>
      <c r="CJ333" s="482"/>
      <c r="CK333" s="483"/>
      <c r="CL333" s="483"/>
      <c r="CM333" s="484"/>
    </row>
    <row r="334" spans="2:91" x14ac:dyDescent="0.35">
      <c r="B334" s="95" t="str">
        <f t="shared" si="42"/>
        <v>36526,6569444444 36526,96875</v>
      </c>
      <c r="C334" s="342">
        <f t="shared" si="43"/>
        <v>36526.656944444447</v>
      </c>
      <c r="D334" s="328">
        <f t="shared" si="44"/>
        <v>36526.96875</v>
      </c>
      <c r="E334" s="202">
        <v>36526.656944444447</v>
      </c>
      <c r="F334" s="203">
        <v>36526.96875</v>
      </c>
      <c r="G334" s="147">
        <v>4.1666666666666664E-2</v>
      </c>
      <c r="H334" s="502" t="s">
        <v>49</v>
      </c>
      <c r="I334" s="503"/>
      <c r="J334" s="504"/>
      <c r="K334" s="15"/>
      <c r="L334" s="20"/>
      <c r="M334" s="18"/>
      <c r="N334" s="18"/>
      <c r="O334" s="19"/>
      <c r="P334" s="20"/>
      <c r="Q334" s="18"/>
      <c r="R334" s="18"/>
      <c r="S334" s="19"/>
      <c r="T334" s="20"/>
      <c r="U334" s="18"/>
      <c r="V334" s="18"/>
      <c r="W334" s="19"/>
      <c r="X334" s="20"/>
      <c r="Y334" s="18"/>
      <c r="Z334" s="18"/>
      <c r="AA334" s="19"/>
      <c r="AB334" s="20"/>
      <c r="AC334" s="18"/>
      <c r="AD334" s="18"/>
      <c r="AE334" s="19"/>
      <c r="AF334" s="20"/>
      <c r="AG334" s="18"/>
      <c r="AH334" s="18"/>
      <c r="AI334" s="19"/>
      <c r="AJ334" s="20"/>
      <c r="AK334" s="18"/>
      <c r="AL334" s="11" t="s">
        <v>125</v>
      </c>
      <c r="AM334" s="97" t="s">
        <v>26</v>
      </c>
      <c r="AN334" s="54" t="s">
        <v>26</v>
      </c>
      <c r="AO334" s="55" t="s">
        <v>26</v>
      </c>
      <c r="AP334" s="55" t="s">
        <v>26</v>
      </c>
      <c r="AQ334" s="56" t="s">
        <v>26</v>
      </c>
      <c r="AR334" s="145" t="s">
        <v>26</v>
      </c>
      <c r="AS334" s="55" t="s">
        <v>26</v>
      </c>
      <c r="AT334" s="55" t="s">
        <v>26</v>
      </c>
      <c r="AU334" s="56" t="s">
        <v>26</v>
      </c>
      <c r="AV334" s="55" t="s">
        <v>26</v>
      </c>
      <c r="AW334" s="55" t="s">
        <v>26</v>
      </c>
      <c r="AX334" s="55" t="s">
        <v>26</v>
      </c>
      <c r="AY334" s="56" t="s">
        <v>26</v>
      </c>
      <c r="AZ334" s="5" t="s">
        <v>25</v>
      </c>
      <c r="BA334" s="6" t="s">
        <v>25</v>
      </c>
      <c r="BB334" s="6" t="s">
        <v>25</v>
      </c>
      <c r="BC334" s="56" t="s">
        <v>26</v>
      </c>
      <c r="BD334" s="54" t="s">
        <v>26</v>
      </c>
      <c r="BE334" s="55" t="s">
        <v>26</v>
      </c>
      <c r="BF334" s="55" t="s">
        <v>26</v>
      </c>
      <c r="BG334" s="56" t="s">
        <v>26</v>
      </c>
      <c r="BH334" s="54" t="s">
        <v>26</v>
      </c>
      <c r="BI334" s="55" t="s">
        <v>26</v>
      </c>
      <c r="BJ334" s="55" t="s">
        <v>26</v>
      </c>
      <c r="BK334" s="56" t="s">
        <v>26</v>
      </c>
      <c r="BL334" s="4" t="s">
        <v>24</v>
      </c>
      <c r="BM334" s="55" t="s">
        <v>26</v>
      </c>
      <c r="BN334" s="55" t="s">
        <v>26</v>
      </c>
      <c r="BO334" s="17" t="s">
        <v>28</v>
      </c>
      <c r="BP334" s="9" t="s">
        <v>28</v>
      </c>
      <c r="BQ334" s="11" t="s">
        <v>126</v>
      </c>
      <c r="BR334" s="18"/>
      <c r="BS334" s="19"/>
      <c r="BT334" s="20"/>
      <c r="BU334" s="18"/>
      <c r="BV334" s="18"/>
      <c r="BW334" s="19"/>
      <c r="BX334" s="20"/>
      <c r="BY334" s="18"/>
      <c r="BZ334" s="18"/>
      <c r="CA334" s="19"/>
      <c r="CB334" s="20"/>
      <c r="CC334" s="18"/>
      <c r="CD334" s="18"/>
      <c r="CE334" s="19"/>
      <c r="CF334" s="482"/>
      <c r="CG334" s="483"/>
      <c r="CH334" s="483"/>
      <c r="CI334" s="484"/>
      <c r="CJ334" s="482"/>
      <c r="CK334" s="483"/>
      <c r="CL334" s="483"/>
      <c r="CM334" s="484"/>
    </row>
    <row r="335" spans="2:91" x14ac:dyDescent="0.35">
      <c r="B335" s="95" t="str">
        <f t="shared" si="42"/>
        <v>36526,6361111111 36526,96875</v>
      </c>
      <c r="C335" s="342">
        <f t="shared" si="43"/>
        <v>36526.636111111111</v>
      </c>
      <c r="D335" s="328">
        <f t="shared" si="44"/>
        <v>36526.96875</v>
      </c>
      <c r="E335" s="202">
        <v>36526.636111111111</v>
      </c>
      <c r="F335" s="203">
        <v>36526.96875</v>
      </c>
      <c r="G335" s="147">
        <v>4.1666666666666664E-2</v>
      </c>
      <c r="H335" s="491" t="s">
        <v>3</v>
      </c>
      <c r="I335" s="492"/>
      <c r="J335" s="492"/>
      <c r="K335" s="15"/>
      <c r="L335" s="20"/>
      <c r="M335" s="18"/>
      <c r="N335" s="18"/>
      <c r="O335" s="19"/>
      <c r="P335" s="20"/>
      <c r="Q335" s="18"/>
      <c r="R335" s="18"/>
      <c r="S335" s="19"/>
      <c r="T335" s="20"/>
      <c r="U335" s="18"/>
      <c r="V335" s="18"/>
      <c r="W335" s="19"/>
      <c r="X335" s="20"/>
      <c r="Y335" s="18"/>
      <c r="Z335" s="18"/>
      <c r="AA335" s="19"/>
      <c r="AB335" s="20"/>
      <c r="AC335" s="18"/>
      <c r="AD335" s="18"/>
      <c r="AE335" s="19"/>
      <c r="AF335" s="20"/>
      <c r="AG335" s="18"/>
      <c r="AH335" s="18"/>
      <c r="AI335" s="146"/>
      <c r="AJ335" s="16" t="s">
        <v>125</v>
      </c>
      <c r="AK335" s="55" t="s">
        <v>26</v>
      </c>
      <c r="AL335" s="55" t="s">
        <v>26</v>
      </c>
      <c r="AM335" s="56" t="s">
        <v>26</v>
      </c>
      <c r="AN335" s="54" t="s">
        <v>26</v>
      </c>
      <c r="AO335" s="55" t="s">
        <v>26</v>
      </c>
      <c r="AP335" s="55" t="s">
        <v>26</v>
      </c>
      <c r="AQ335" s="56" t="s">
        <v>26</v>
      </c>
      <c r="AR335" s="145" t="s">
        <v>26</v>
      </c>
      <c r="AS335" s="55" t="s">
        <v>26</v>
      </c>
      <c r="AT335" s="55" t="s">
        <v>26</v>
      </c>
      <c r="AU335" s="56" t="s">
        <v>26</v>
      </c>
      <c r="AV335" s="55" t="s">
        <v>26</v>
      </c>
      <c r="AW335" s="55" t="s">
        <v>26</v>
      </c>
      <c r="AX335" s="55" t="s">
        <v>26</v>
      </c>
      <c r="AY335" s="56" t="s">
        <v>26</v>
      </c>
      <c r="AZ335" s="5" t="s">
        <v>25</v>
      </c>
      <c r="BA335" s="6" t="s">
        <v>25</v>
      </c>
      <c r="BB335" s="6" t="s">
        <v>25</v>
      </c>
      <c r="BC335" s="56" t="s">
        <v>26</v>
      </c>
      <c r="BD335" s="54" t="s">
        <v>26</v>
      </c>
      <c r="BE335" s="55" t="s">
        <v>26</v>
      </c>
      <c r="BF335" s="55" t="s">
        <v>26</v>
      </c>
      <c r="BG335" s="56" t="s">
        <v>26</v>
      </c>
      <c r="BH335" s="54" t="s">
        <v>26</v>
      </c>
      <c r="BI335" s="55" t="s">
        <v>26</v>
      </c>
      <c r="BJ335" s="55" t="s">
        <v>26</v>
      </c>
      <c r="BK335" s="56" t="s">
        <v>26</v>
      </c>
      <c r="BL335" s="4" t="s">
        <v>24</v>
      </c>
      <c r="BM335" s="55" t="s">
        <v>26</v>
      </c>
      <c r="BN335" s="55" t="s">
        <v>26</v>
      </c>
      <c r="BO335" s="17" t="s">
        <v>28</v>
      </c>
      <c r="BP335" s="9" t="s">
        <v>28</v>
      </c>
      <c r="BQ335" s="11" t="s">
        <v>126</v>
      </c>
      <c r="BR335" s="18"/>
      <c r="BS335" s="19"/>
      <c r="BT335" s="20"/>
      <c r="BU335" s="18"/>
      <c r="BV335" s="18"/>
      <c r="BW335" s="19"/>
      <c r="BX335" s="20"/>
      <c r="BY335" s="18"/>
      <c r="BZ335" s="18"/>
      <c r="CA335" s="19"/>
      <c r="CB335" s="20"/>
      <c r="CC335" s="18"/>
      <c r="CD335" s="18"/>
      <c r="CE335" s="19"/>
      <c r="CF335" s="482"/>
      <c r="CG335" s="483"/>
      <c r="CH335" s="483"/>
      <c r="CI335" s="484"/>
      <c r="CJ335" s="482"/>
      <c r="CK335" s="483"/>
      <c r="CL335" s="483"/>
      <c r="CM335" s="484"/>
    </row>
    <row r="336" spans="2:91" x14ac:dyDescent="0.35">
      <c r="B336" s="95" t="str">
        <f t="shared" si="42"/>
        <v>36526,6256944444 36526,96875</v>
      </c>
      <c r="C336" s="342">
        <f t="shared" si="43"/>
        <v>36526.625694444447</v>
      </c>
      <c r="D336" s="328">
        <f t="shared" si="44"/>
        <v>36526.96875</v>
      </c>
      <c r="E336" s="202">
        <v>36526.625694444447</v>
      </c>
      <c r="F336" s="203">
        <v>36526.96875</v>
      </c>
      <c r="G336" s="147">
        <v>4.1666666666666664E-2</v>
      </c>
      <c r="H336" s="491" t="s">
        <v>53</v>
      </c>
      <c r="I336" s="492"/>
      <c r="J336" s="492"/>
      <c r="K336" s="15"/>
      <c r="L336" s="20"/>
      <c r="M336" s="18"/>
      <c r="N336" s="18"/>
      <c r="O336" s="19"/>
      <c r="P336" s="20"/>
      <c r="Q336" s="18"/>
      <c r="R336" s="18"/>
      <c r="S336" s="19"/>
      <c r="T336" s="20"/>
      <c r="U336" s="18"/>
      <c r="V336" s="18"/>
      <c r="W336" s="19"/>
      <c r="X336" s="20"/>
      <c r="Y336" s="18"/>
      <c r="Z336" s="18"/>
      <c r="AA336" s="19"/>
      <c r="AB336" s="20"/>
      <c r="AC336" s="18"/>
      <c r="AD336" s="18"/>
      <c r="AE336" s="19"/>
      <c r="AF336" s="20"/>
      <c r="AG336" s="18"/>
      <c r="AH336" s="18"/>
      <c r="AI336" s="37" t="s">
        <v>125</v>
      </c>
      <c r="AJ336" s="54" t="s">
        <v>26</v>
      </c>
      <c r="AK336" s="55" t="s">
        <v>26</v>
      </c>
      <c r="AL336" s="55" t="s">
        <v>26</v>
      </c>
      <c r="AM336" s="56" t="s">
        <v>26</v>
      </c>
      <c r="AN336" s="54" t="s">
        <v>26</v>
      </c>
      <c r="AO336" s="55" t="s">
        <v>26</v>
      </c>
      <c r="AP336" s="55" t="s">
        <v>26</v>
      </c>
      <c r="AQ336" s="56" t="s">
        <v>26</v>
      </c>
      <c r="AR336" s="145" t="s">
        <v>26</v>
      </c>
      <c r="AS336" s="55" t="s">
        <v>26</v>
      </c>
      <c r="AT336" s="55" t="s">
        <v>26</v>
      </c>
      <c r="AU336" s="56" t="s">
        <v>26</v>
      </c>
      <c r="AV336" s="55" t="s">
        <v>26</v>
      </c>
      <c r="AW336" s="55" t="s">
        <v>26</v>
      </c>
      <c r="AX336" s="55" t="s">
        <v>26</v>
      </c>
      <c r="AY336" s="56" t="s">
        <v>26</v>
      </c>
      <c r="AZ336" s="5" t="s">
        <v>25</v>
      </c>
      <c r="BA336" s="6" t="s">
        <v>25</v>
      </c>
      <c r="BB336" s="6" t="s">
        <v>25</v>
      </c>
      <c r="BC336" s="56" t="s">
        <v>26</v>
      </c>
      <c r="BD336" s="54" t="s">
        <v>26</v>
      </c>
      <c r="BE336" s="55" t="s">
        <v>26</v>
      </c>
      <c r="BF336" s="55" t="s">
        <v>26</v>
      </c>
      <c r="BG336" s="56" t="s">
        <v>26</v>
      </c>
      <c r="BH336" s="54" t="s">
        <v>26</v>
      </c>
      <c r="BI336" s="55" t="s">
        <v>26</v>
      </c>
      <c r="BJ336" s="55" t="s">
        <v>26</v>
      </c>
      <c r="BK336" s="56" t="s">
        <v>26</v>
      </c>
      <c r="BL336" s="4" t="s">
        <v>24</v>
      </c>
      <c r="BM336" s="55" t="s">
        <v>26</v>
      </c>
      <c r="BN336" s="55" t="s">
        <v>26</v>
      </c>
      <c r="BO336" s="17" t="s">
        <v>28</v>
      </c>
      <c r="BP336" s="9" t="s">
        <v>28</v>
      </c>
      <c r="BQ336" s="11" t="s">
        <v>126</v>
      </c>
      <c r="BR336" s="18"/>
      <c r="BS336" s="19"/>
      <c r="BT336" s="20"/>
      <c r="BU336" s="18"/>
      <c r="BV336" s="18"/>
      <c r="BW336" s="19"/>
      <c r="BX336" s="20"/>
      <c r="BY336" s="18"/>
      <c r="BZ336" s="18"/>
      <c r="CA336" s="19"/>
      <c r="CB336" s="20"/>
      <c r="CC336" s="18"/>
      <c r="CD336" s="18"/>
      <c r="CE336" s="19"/>
      <c r="CF336" s="482"/>
      <c r="CG336" s="483"/>
      <c r="CH336" s="483"/>
      <c r="CI336" s="484"/>
      <c r="CJ336" s="482"/>
      <c r="CK336" s="483"/>
      <c r="CL336" s="483"/>
      <c r="CM336" s="484"/>
    </row>
    <row r="337" spans="2:91" x14ac:dyDescent="0.35">
      <c r="B337" s="95" t="str">
        <f t="shared" si="42"/>
        <v>36526,6152777778 36526,96875</v>
      </c>
      <c r="C337" s="342">
        <f t="shared" si="43"/>
        <v>36526.615277777775</v>
      </c>
      <c r="D337" s="328">
        <f t="shared" si="44"/>
        <v>36526.96875</v>
      </c>
      <c r="E337" s="202">
        <v>36526.615277777775</v>
      </c>
      <c r="F337" s="203">
        <v>36526.96875</v>
      </c>
      <c r="G337" s="147">
        <v>4.1666666666666664E-2</v>
      </c>
      <c r="H337" s="491" t="s">
        <v>39</v>
      </c>
      <c r="I337" s="492"/>
      <c r="J337" s="492"/>
      <c r="K337" s="15"/>
      <c r="L337" s="20"/>
      <c r="M337" s="18"/>
      <c r="N337" s="18"/>
      <c r="O337" s="19"/>
      <c r="P337" s="20"/>
      <c r="Q337" s="18"/>
      <c r="R337" s="18"/>
      <c r="S337" s="19"/>
      <c r="T337" s="20"/>
      <c r="U337" s="18"/>
      <c r="V337" s="18"/>
      <c r="W337" s="19"/>
      <c r="X337" s="20"/>
      <c r="Y337" s="18"/>
      <c r="Z337" s="18"/>
      <c r="AA337" s="19"/>
      <c r="AB337" s="20"/>
      <c r="AC337" s="18"/>
      <c r="AD337" s="18"/>
      <c r="AE337" s="19"/>
      <c r="AF337" s="20"/>
      <c r="AG337" s="18"/>
      <c r="AH337" s="11" t="s">
        <v>125</v>
      </c>
      <c r="AI337" s="97" t="s">
        <v>26</v>
      </c>
      <c r="AJ337" s="54" t="s">
        <v>26</v>
      </c>
      <c r="AK337" s="55" t="s">
        <v>26</v>
      </c>
      <c r="AL337" s="55" t="s">
        <v>26</v>
      </c>
      <c r="AM337" s="56" t="s">
        <v>26</v>
      </c>
      <c r="AN337" s="54" t="s">
        <v>26</v>
      </c>
      <c r="AO337" s="55" t="s">
        <v>26</v>
      </c>
      <c r="AP337" s="55" t="s">
        <v>26</v>
      </c>
      <c r="AQ337" s="56" t="s">
        <v>26</v>
      </c>
      <c r="AR337" s="145" t="s">
        <v>26</v>
      </c>
      <c r="AS337" s="55" t="s">
        <v>26</v>
      </c>
      <c r="AT337" s="55" t="s">
        <v>26</v>
      </c>
      <c r="AU337" s="56" t="s">
        <v>26</v>
      </c>
      <c r="AV337" s="55" t="s">
        <v>26</v>
      </c>
      <c r="AW337" s="55" t="s">
        <v>26</v>
      </c>
      <c r="AX337" s="55" t="s">
        <v>26</v>
      </c>
      <c r="AY337" s="56" t="s">
        <v>26</v>
      </c>
      <c r="AZ337" s="5" t="s">
        <v>25</v>
      </c>
      <c r="BA337" s="6" t="s">
        <v>25</v>
      </c>
      <c r="BB337" s="6" t="s">
        <v>25</v>
      </c>
      <c r="BC337" s="56" t="s">
        <v>26</v>
      </c>
      <c r="BD337" s="54" t="s">
        <v>26</v>
      </c>
      <c r="BE337" s="55" t="s">
        <v>26</v>
      </c>
      <c r="BF337" s="55" t="s">
        <v>26</v>
      </c>
      <c r="BG337" s="56" t="s">
        <v>26</v>
      </c>
      <c r="BH337" s="54" t="s">
        <v>26</v>
      </c>
      <c r="BI337" s="55" t="s">
        <v>26</v>
      </c>
      <c r="BJ337" s="55" t="s">
        <v>26</v>
      </c>
      <c r="BK337" s="56" t="s">
        <v>26</v>
      </c>
      <c r="BL337" s="4" t="s">
        <v>24</v>
      </c>
      <c r="BM337" s="55" t="s">
        <v>26</v>
      </c>
      <c r="BN337" s="55" t="s">
        <v>26</v>
      </c>
      <c r="BO337" s="17" t="s">
        <v>28</v>
      </c>
      <c r="BP337" s="9" t="s">
        <v>28</v>
      </c>
      <c r="BQ337" s="11" t="s">
        <v>126</v>
      </c>
      <c r="BR337" s="18"/>
      <c r="BS337" s="19"/>
      <c r="BT337" s="20"/>
      <c r="BU337" s="18"/>
      <c r="BV337" s="18"/>
      <c r="BW337" s="19"/>
      <c r="BX337" s="20"/>
      <c r="BY337" s="18"/>
      <c r="BZ337" s="18"/>
      <c r="CA337" s="19"/>
      <c r="CB337" s="20"/>
      <c r="CC337" s="18"/>
      <c r="CD337" s="18"/>
      <c r="CE337" s="19"/>
      <c r="CF337" s="482"/>
      <c r="CG337" s="483"/>
      <c r="CH337" s="483"/>
      <c r="CI337" s="484"/>
      <c r="CJ337" s="482"/>
      <c r="CK337" s="483"/>
      <c r="CL337" s="483"/>
      <c r="CM337" s="484"/>
    </row>
    <row r="338" spans="2:91" x14ac:dyDescent="0.35">
      <c r="B338" s="95" t="str">
        <f t="shared" si="42"/>
        <v>36526,6048611111 36526,96875</v>
      </c>
      <c r="C338" s="342">
        <f t="shared" si="43"/>
        <v>36526.604861111111</v>
      </c>
      <c r="D338" s="328">
        <f t="shared" si="44"/>
        <v>36526.96875</v>
      </c>
      <c r="E338" s="202">
        <v>36526.604861111111</v>
      </c>
      <c r="F338" s="203">
        <v>36526.96875</v>
      </c>
      <c r="G338" s="147">
        <v>4.1666666666666664E-2</v>
      </c>
      <c r="H338" s="491" t="s">
        <v>36</v>
      </c>
      <c r="I338" s="492"/>
      <c r="J338" s="492"/>
      <c r="K338" s="15"/>
      <c r="L338" s="20"/>
      <c r="M338" s="18"/>
      <c r="N338" s="18"/>
      <c r="O338" s="19"/>
      <c r="P338" s="20"/>
      <c r="Q338" s="18"/>
      <c r="R338" s="18"/>
      <c r="S338" s="19"/>
      <c r="T338" s="20"/>
      <c r="U338" s="18"/>
      <c r="V338" s="18"/>
      <c r="W338" s="19"/>
      <c r="X338" s="20"/>
      <c r="Y338" s="18"/>
      <c r="Z338" s="18"/>
      <c r="AA338" s="19"/>
      <c r="AB338" s="20"/>
      <c r="AC338" s="18"/>
      <c r="AD338" s="18"/>
      <c r="AE338" s="19"/>
      <c r="AF338" s="20"/>
      <c r="AG338" s="11" t="s">
        <v>125</v>
      </c>
      <c r="AH338" s="55" t="s">
        <v>26</v>
      </c>
      <c r="AI338" s="97" t="s">
        <v>26</v>
      </c>
      <c r="AJ338" s="54" t="s">
        <v>26</v>
      </c>
      <c r="AK338" s="55" t="s">
        <v>26</v>
      </c>
      <c r="AL338" s="55" t="s">
        <v>26</v>
      </c>
      <c r="AM338" s="56" t="s">
        <v>26</v>
      </c>
      <c r="AN338" s="54" t="s">
        <v>26</v>
      </c>
      <c r="AO338" s="55" t="s">
        <v>26</v>
      </c>
      <c r="AP338" s="55" t="s">
        <v>26</v>
      </c>
      <c r="AQ338" s="56" t="s">
        <v>26</v>
      </c>
      <c r="AR338" s="145" t="s">
        <v>26</v>
      </c>
      <c r="AS338" s="55" t="s">
        <v>26</v>
      </c>
      <c r="AT338" s="55" t="s">
        <v>26</v>
      </c>
      <c r="AU338" s="56" t="s">
        <v>26</v>
      </c>
      <c r="AV338" s="55" t="s">
        <v>26</v>
      </c>
      <c r="AW338" s="55" t="s">
        <v>26</v>
      </c>
      <c r="AX338" s="55" t="s">
        <v>26</v>
      </c>
      <c r="AY338" s="56" t="s">
        <v>26</v>
      </c>
      <c r="AZ338" s="5" t="s">
        <v>25</v>
      </c>
      <c r="BA338" s="6" t="s">
        <v>25</v>
      </c>
      <c r="BB338" s="6" t="s">
        <v>25</v>
      </c>
      <c r="BC338" s="56" t="s">
        <v>26</v>
      </c>
      <c r="BD338" s="54" t="s">
        <v>26</v>
      </c>
      <c r="BE338" s="55" t="s">
        <v>26</v>
      </c>
      <c r="BF338" s="55" t="s">
        <v>26</v>
      </c>
      <c r="BG338" s="56" t="s">
        <v>26</v>
      </c>
      <c r="BH338" s="54" t="s">
        <v>26</v>
      </c>
      <c r="BI338" s="55" t="s">
        <v>26</v>
      </c>
      <c r="BJ338" s="55" t="s">
        <v>26</v>
      </c>
      <c r="BK338" s="56" t="s">
        <v>26</v>
      </c>
      <c r="BL338" s="4" t="s">
        <v>24</v>
      </c>
      <c r="BM338" s="55" t="s">
        <v>26</v>
      </c>
      <c r="BN338" s="55" t="s">
        <v>26</v>
      </c>
      <c r="BO338" s="17" t="s">
        <v>28</v>
      </c>
      <c r="BP338" s="9" t="s">
        <v>28</v>
      </c>
      <c r="BQ338" s="11" t="s">
        <v>126</v>
      </c>
      <c r="BR338" s="18"/>
      <c r="BS338" s="19"/>
      <c r="BT338" s="20"/>
      <c r="BU338" s="18"/>
      <c r="BV338" s="18"/>
      <c r="BW338" s="19"/>
      <c r="BX338" s="20"/>
      <c r="BY338" s="18"/>
      <c r="BZ338" s="18"/>
      <c r="CA338" s="19"/>
      <c r="CB338" s="20"/>
      <c r="CC338" s="18"/>
      <c r="CD338" s="18"/>
      <c r="CE338" s="19"/>
      <c r="CF338" s="482"/>
      <c r="CG338" s="483"/>
      <c r="CH338" s="483"/>
      <c r="CI338" s="484"/>
      <c r="CJ338" s="482"/>
      <c r="CK338" s="483"/>
      <c r="CL338" s="483"/>
      <c r="CM338" s="484"/>
    </row>
    <row r="339" spans="2:91" x14ac:dyDescent="0.35">
      <c r="B339" s="95" t="str">
        <f t="shared" si="42"/>
        <v>36526,5944444444 36526,96875</v>
      </c>
      <c r="C339" s="342">
        <f t="shared" si="43"/>
        <v>36526.594444444447</v>
      </c>
      <c r="D339" s="328">
        <f t="shared" si="44"/>
        <v>36526.96875</v>
      </c>
      <c r="E339" s="202">
        <v>36526.594444444447</v>
      </c>
      <c r="F339" s="203">
        <v>36526.96875</v>
      </c>
      <c r="G339" s="147">
        <v>5.2083333333333336E-2</v>
      </c>
      <c r="H339" s="491" t="s">
        <v>50</v>
      </c>
      <c r="I339" s="492"/>
      <c r="J339" s="492"/>
      <c r="K339" s="15"/>
      <c r="L339" s="20"/>
      <c r="M339" s="18"/>
      <c r="N339" s="18"/>
      <c r="O339" s="19"/>
      <c r="P339" s="20"/>
      <c r="Q339" s="18"/>
      <c r="R339" s="18"/>
      <c r="S339" s="19"/>
      <c r="T339" s="20"/>
      <c r="U339" s="18"/>
      <c r="V339" s="18"/>
      <c r="W339" s="19"/>
      <c r="X339" s="20"/>
      <c r="Y339" s="18"/>
      <c r="Z339" s="18"/>
      <c r="AA339" s="19"/>
      <c r="AB339" s="20"/>
      <c r="AC339" s="18"/>
      <c r="AD339" s="18"/>
      <c r="AE339" s="146"/>
      <c r="AF339" s="16" t="s">
        <v>125</v>
      </c>
      <c r="AG339" s="55" t="s">
        <v>26</v>
      </c>
      <c r="AH339" s="55" t="s">
        <v>26</v>
      </c>
      <c r="AI339" s="97" t="s">
        <v>26</v>
      </c>
      <c r="AJ339" s="54" t="s">
        <v>26</v>
      </c>
      <c r="AK339" s="55" t="s">
        <v>26</v>
      </c>
      <c r="AL339" s="55" t="s">
        <v>26</v>
      </c>
      <c r="AM339" s="56" t="s">
        <v>26</v>
      </c>
      <c r="AN339" s="4" t="s">
        <v>24</v>
      </c>
      <c r="AO339" s="55" t="s">
        <v>26</v>
      </c>
      <c r="AP339" s="55" t="s">
        <v>26</v>
      </c>
      <c r="AQ339" s="56" t="s">
        <v>26</v>
      </c>
      <c r="AR339" s="145" t="s">
        <v>26</v>
      </c>
      <c r="AS339" s="55" t="s">
        <v>26</v>
      </c>
      <c r="AT339" s="55" t="s">
        <v>26</v>
      </c>
      <c r="AU339" s="56" t="s">
        <v>26</v>
      </c>
      <c r="AV339" s="55" t="s">
        <v>26</v>
      </c>
      <c r="AW339" s="55" t="s">
        <v>26</v>
      </c>
      <c r="AX339" s="55" t="s">
        <v>26</v>
      </c>
      <c r="AY339" s="56" t="s">
        <v>26</v>
      </c>
      <c r="AZ339" s="5" t="s">
        <v>25</v>
      </c>
      <c r="BA339" s="6" t="s">
        <v>25</v>
      </c>
      <c r="BB339" s="6" t="s">
        <v>25</v>
      </c>
      <c r="BC339" s="56" t="s">
        <v>26</v>
      </c>
      <c r="BD339" s="54" t="s">
        <v>26</v>
      </c>
      <c r="BE339" s="55" t="s">
        <v>26</v>
      </c>
      <c r="BF339" s="55" t="s">
        <v>26</v>
      </c>
      <c r="BG339" s="56" t="s">
        <v>26</v>
      </c>
      <c r="BH339" s="54" t="s">
        <v>26</v>
      </c>
      <c r="BI339" s="55" t="s">
        <v>26</v>
      </c>
      <c r="BJ339" s="55" t="s">
        <v>26</v>
      </c>
      <c r="BK339" s="56" t="s">
        <v>26</v>
      </c>
      <c r="BL339" s="4" t="s">
        <v>24</v>
      </c>
      <c r="BM339" s="55" t="s">
        <v>26</v>
      </c>
      <c r="BN339" s="55" t="s">
        <v>26</v>
      </c>
      <c r="BO339" s="17" t="s">
        <v>28</v>
      </c>
      <c r="BP339" s="9" t="s">
        <v>28</v>
      </c>
      <c r="BQ339" s="11" t="s">
        <v>126</v>
      </c>
      <c r="BR339" s="18"/>
      <c r="BS339" s="19"/>
      <c r="BT339" s="20"/>
      <c r="BU339" s="18"/>
      <c r="BV339" s="18"/>
      <c r="BW339" s="19"/>
      <c r="BX339" s="20"/>
      <c r="BY339" s="18"/>
      <c r="BZ339" s="18"/>
      <c r="CA339" s="19"/>
      <c r="CB339" s="20"/>
      <c r="CC339" s="18"/>
      <c r="CD339" s="18"/>
      <c r="CE339" s="19"/>
      <c r="CF339" s="482"/>
      <c r="CG339" s="483"/>
      <c r="CH339" s="483"/>
      <c r="CI339" s="484"/>
      <c r="CJ339" s="482"/>
      <c r="CK339" s="483"/>
      <c r="CL339" s="483"/>
      <c r="CM339" s="484"/>
    </row>
    <row r="340" spans="2:91" x14ac:dyDescent="0.35">
      <c r="B340" s="95" t="str">
        <f t="shared" si="42"/>
        <v>36526,5840277778 36526,96875</v>
      </c>
      <c r="C340" s="342">
        <f t="shared" si="43"/>
        <v>36526.584027777775</v>
      </c>
      <c r="D340" s="328">
        <f t="shared" si="44"/>
        <v>36526.96875</v>
      </c>
      <c r="E340" s="202">
        <v>36526.584027777775</v>
      </c>
      <c r="F340" s="203">
        <v>36526.96875</v>
      </c>
      <c r="G340" s="147">
        <v>5.2083333333333336E-2</v>
      </c>
      <c r="H340" s="491" t="s">
        <v>51</v>
      </c>
      <c r="I340" s="492"/>
      <c r="J340" s="492"/>
      <c r="K340" s="15"/>
      <c r="L340" s="20"/>
      <c r="M340" s="18"/>
      <c r="N340" s="18"/>
      <c r="O340" s="19"/>
      <c r="P340" s="20"/>
      <c r="Q340" s="18"/>
      <c r="R340" s="18"/>
      <c r="S340" s="19"/>
      <c r="T340" s="20"/>
      <c r="U340" s="18"/>
      <c r="V340" s="18"/>
      <c r="W340" s="19"/>
      <c r="X340" s="20"/>
      <c r="Y340" s="18"/>
      <c r="Z340" s="18"/>
      <c r="AA340" s="19"/>
      <c r="AB340" s="20"/>
      <c r="AC340" s="18"/>
      <c r="AD340" s="18"/>
      <c r="AE340" s="37" t="s">
        <v>125</v>
      </c>
      <c r="AF340" s="54" t="s">
        <v>26</v>
      </c>
      <c r="AG340" s="55" t="s">
        <v>26</v>
      </c>
      <c r="AH340" s="55" t="s">
        <v>26</v>
      </c>
      <c r="AI340" s="97" t="s">
        <v>26</v>
      </c>
      <c r="AJ340" s="54" t="s">
        <v>26</v>
      </c>
      <c r="AK340" s="55" t="s">
        <v>26</v>
      </c>
      <c r="AL340" s="55" t="s">
        <v>26</v>
      </c>
      <c r="AM340" s="56" t="s">
        <v>26</v>
      </c>
      <c r="AN340" s="4" t="s">
        <v>24</v>
      </c>
      <c r="AO340" s="55" t="s">
        <v>26</v>
      </c>
      <c r="AP340" s="55" t="s">
        <v>26</v>
      </c>
      <c r="AQ340" s="56" t="s">
        <v>26</v>
      </c>
      <c r="AR340" s="145" t="s">
        <v>26</v>
      </c>
      <c r="AS340" s="55" t="s">
        <v>26</v>
      </c>
      <c r="AT340" s="55" t="s">
        <v>26</v>
      </c>
      <c r="AU340" s="56" t="s">
        <v>26</v>
      </c>
      <c r="AV340" s="55" t="s">
        <v>26</v>
      </c>
      <c r="AW340" s="55" t="s">
        <v>26</v>
      </c>
      <c r="AX340" s="55" t="s">
        <v>26</v>
      </c>
      <c r="AY340" s="56" t="s">
        <v>26</v>
      </c>
      <c r="AZ340" s="5" t="s">
        <v>25</v>
      </c>
      <c r="BA340" s="6" t="s">
        <v>25</v>
      </c>
      <c r="BB340" s="6" t="s">
        <v>25</v>
      </c>
      <c r="BC340" s="56" t="s">
        <v>26</v>
      </c>
      <c r="BD340" s="54" t="s">
        <v>26</v>
      </c>
      <c r="BE340" s="55" t="s">
        <v>26</v>
      </c>
      <c r="BF340" s="55" t="s">
        <v>26</v>
      </c>
      <c r="BG340" s="56" t="s">
        <v>26</v>
      </c>
      <c r="BH340" s="54" t="s">
        <v>26</v>
      </c>
      <c r="BI340" s="55" t="s">
        <v>26</v>
      </c>
      <c r="BJ340" s="55" t="s">
        <v>26</v>
      </c>
      <c r="BK340" s="56" t="s">
        <v>26</v>
      </c>
      <c r="BL340" s="4" t="s">
        <v>24</v>
      </c>
      <c r="BM340" s="55" t="s">
        <v>26</v>
      </c>
      <c r="BN340" s="55" t="s">
        <v>26</v>
      </c>
      <c r="BO340" s="17" t="s">
        <v>28</v>
      </c>
      <c r="BP340" s="9" t="s">
        <v>28</v>
      </c>
      <c r="BQ340" s="11" t="s">
        <v>126</v>
      </c>
      <c r="BR340" s="18"/>
      <c r="BS340" s="19"/>
      <c r="BT340" s="20"/>
      <c r="BU340" s="18"/>
      <c r="BV340" s="18"/>
      <c r="BW340" s="19"/>
      <c r="BX340" s="20"/>
      <c r="BY340" s="18"/>
      <c r="BZ340" s="18"/>
      <c r="CA340" s="19"/>
      <c r="CB340" s="20"/>
      <c r="CC340" s="18"/>
      <c r="CD340" s="18"/>
      <c r="CE340" s="19"/>
      <c r="CF340" s="482"/>
      <c r="CG340" s="483"/>
      <c r="CH340" s="483"/>
      <c r="CI340" s="484"/>
      <c r="CJ340" s="482"/>
      <c r="CK340" s="483"/>
      <c r="CL340" s="483"/>
      <c r="CM340" s="484"/>
    </row>
    <row r="341" spans="2:91" x14ac:dyDescent="0.35">
      <c r="B341" s="95" t="str">
        <f t="shared" si="42"/>
        <v>36526,5736111111 36526,96875</v>
      </c>
      <c r="C341" s="342">
        <f t="shared" si="43"/>
        <v>36526.573611111111</v>
      </c>
      <c r="D341" s="328">
        <f t="shared" si="44"/>
        <v>36526.96875</v>
      </c>
      <c r="E341" s="202">
        <v>36526.573611111111</v>
      </c>
      <c r="F341" s="203">
        <v>36526.96875</v>
      </c>
      <c r="G341" s="147">
        <v>5.2083333333333336E-2</v>
      </c>
      <c r="H341" s="491" t="s">
        <v>35</v>
      </c>
      <c r="I341" s="492"/>
      <c r="J341" s="492"/>
      <c r="K341" s="15"/>
      <c r="L341" s="20"/>
      <c r="M341" s="18"/>
      <c r="N341" s="18"/>
      <c r="O341" s="19"/>
      <c r="P341" s="20"/>
      <c r="Q341" s="18"/>
      <c r="R341" s="18"/>
      <c r="S341" s="19"/>
      <c r="T341" s="20"/>
      <c r="U341" s="18"/>
      <c r="V341" s="18"/>
      <c r="W341" s="19"/>
      <c r="X341" s="20"/>
      <c r="Y341" s="18"/>
      <c r="Z341" s="18"/>
      <c r="AA341" s="19"/>
      <c r="AB341" s="20"/>
      <c r="AC341" s="18"/>
      <c r="AD341" s="11" t="s">
        <v>125</v>
      </c>
      <c r="AE341" s="97" t="s">
        <v>26</v>
      </c>
      <c r="AF341" s="54" t="s">
        <v>26</v>
      </c>
      <c r="AG341" s="55" t="s">
        <v>26</v>
      </c>
      <c r="AH341" s="55" t="s">
        <v>26</v>
      </c>
      <c r="AI341" s="97" t="s">
        <v>26</v>
      </c>
      <c r="AJ341" s="54" t="s">
        <v>26</v>
      </c>
      <c r="AK341" s="55" t="s">
        <v>26</v>
      </c>
      <c r="AL341" s="55" t="s">
        <v>26</v>
      </c>
      <c r="AM341" s="56" t="s">
        <v>26</v>
      </c>
      <c r="AN341" s="4" t="s">
        <v>24</v>
      </c>
      <c r="AO341" s="55" t="s">
        <v>26</v>
      </c>
      <c r="AP341" s="55" t="s">
        <v>26</v>
      </c>
      <c r="AQ341" s="56" t="s">
        <v>26</v>
      </c>
      <c r="AR341" s="145" t="s">
        <v>26</v>
      </c>
      <c r="AS341" s="55" t="s">
        <v>26</v>
      </c>
      <c r="AT341" s="55" t="s">
        <v>26</v>
      </c>
      <c r="AU341" s="56" t="s">
        <v>26</v>
      </c>
      <c r="AV341" s="55" t="s">
        <v>26</v>
      </c>
      <c r="AW341" s="55" t="s">
        <v>26</v>
      </c>
      <c r="AX341" s="55" t="s">
        <v>26</v>
      </c>
      <c r="AY341" s="56" t="s">
        <v>26</v>
      </c>
      <c r="AZ341" s="5" t="s">
        <v>25</v>
      </c>
      <c r="BA341" s="6" t="s">
        <v>25</v>
      </c>
      <c r="BB341" s="6" t="s">
        <v>25</v>
      </c>
      <c r="BC341" s="56" t="s">
        <v>26</v>
      </c>
      <c r="BD341" s="54" t="s">
        <v>26</v>
      </c>
      <c r="BE341" s="55" t="s">
        <v>26</v>
      </c>
      <c r="BF341" s="55" t="s">
        <v>26</v>
      </c>
      <c r="BG341" s="56" t="s">
        <v>26</v>
      </c>
      <c r="BH341" s="54" t="s">
        <v>26</v>
      </c>
      <c r="BI341" s="55" t="s">
        <v>26</v>
      </c>
      <c r="BJ341" s="55" t="s">
        <v>26</v>
      </c>
      <c r="BK341" s="56" t="s">
        <v>26</v>
      </c>
      <c r="BL341" s="4" t="s">
        <v>24</v>
      </c>
      <c r="BM341" s="55" t="s">
        <v>26</v>
      </c>
      <c r="BN341" s="55" t="s">
        <v>26</v>
      </c>
      <c r="BO341" s="17" t="s">
        <v>28</v>
      </c>
      <c r="BP341" s="9" t="s">
        <v>28</v>
      </c>
      <c r="BQ341" s="11" t="s">
        <v>126</v>
      </c>
      <c r="BR341" s="18"/>
      <c r="BS341" s="19"/>
      <c r="BT341" s="20"/>
      <c r="BU341" s="18"/>
      <c r="BV341" s="18"/>
      <c r="BW341" s="19"/>
      <c r="BX341" s="20"/>
      <c r="BY341" s="18"/>
      <c r="BZ341" s="18"/>
      <c r="CA341" s="19"/>
      <c r="CB341" s="20"/>
      <c r="CC341" s="18"/>
      <c r="CD341" s="18"/>
      <c r="CE341" s="19"/>
      <c r="CF341" s="482"/>
      <c r="CG341" s="483"/>
      <c r="CH341" s="483"/>
      <c r="CI341" s="484"/>
      <c r="CJ341" s="482"/>
      <c r="CK341" s="483"/>
      <c r="CL341" s="483"/>
      <c r="CM341" s="484"/>
    </row>
    <row r="342" spans="2:91" x14ac:dyDescent="0.35">
      <c r="B342" s="95" t="str">
        <f t="shared" si="42"/>
        <v>36526,5631944444 36526,96875</v>
      </c>
      <c r="C342" s="342">
        <f t="shared" si="43"/>
        <v>36526.563194444447</v>
      </c>
      <c r="D342" s="328">
        <f t="shared" si="44"/>
        <v>36526.96875</v>
      </c>
      <c r="E342" s="202">
        <v>36526.563194444447</v>
      </c>
      <c r="F342" s="203">
        <v>36526.96875</v>
      </c>
      <c r="G342" s="147">
        <v>5.2083333333333336E-2</v>
      </c>
      <c r="H342" s="491" t="s">
        <v>52</v>
      </c>
      <c r="I342" s="492"/>
      <c r="J342" s="492"/>
      <c r="K342" s="15"/>
      <c r="L342" s="20"/>
      <c r="M342" s="18"/>
      <c r="N342" s="18"/>
      <c r="O342" s="19"/>
      <c r="P342" s="20"/>
      <c r="Q342" s="18"/>
      <c r="R342" s="18"/>
      <c r="S342" s="19"/>
      <c r="T342" s="20"/>
      <c r="U342" s="18"/>
      <c r="V342" s="18"/>
      <c r="W342" s="19"/>
      <c r="X342" s="20"/>
      <c r="Y342" s="18"/>
      <c r="Z342" s="18"/>
      <c r="AA342" s="19"/>
      <c r="AB342" s="20"/>
      <c r="AC342" s="11" t="s">
        <v>125</v>
      </c>
      <c r="AD342" s="55" t="s">
        <v>26</v>
      </c>
      <c r="AE342" s="97" t="s">
        <v>26</v>
      </c>
      <c r="AF342" s="54" t="s">
        <v>26</v>
      </c>
      <c r="AG342" s="55" t="s">
        <v>26</v>
      </c>
      <c r="AH342" s="55" t="s">
        <v>26</v>
      </c>
      <c r="AI342" s="97" t="s">
        <v>26</v>
      </c>
      <c r="AJ342" s="54" t="s">
        <v>26</v>
      </c>
      <c r="AK342" s="55" t="s">
        <v>26</v>
      </c>
      <c r="AL342" s="55" t="s">
        <v>26</v>
      </c>
      <c r="AM342" s="56" t="s">
        <v>26</v>
      </c>
      <c r="AN342" s="4" t="s">
        <v>24</v>
      </c>
      <c r="AO342" s="55" t="s">
        <v>26</v>
      </c>
      <c r="AP342" s="55" t="s">
        <v>26</v>
      </c>
      <c r="AQ342" s="56" t="s">
        <v>26</v>
      </c>
      <c r="AR342" s="145" t="s">
        <v>26</v>
      </c>
      <c r="AS342" s="55" t="s">
        <v>26</v>
      </c>
      <c r="AT342" s="55" t="s">
        <v>26</v>
      </c>
      <c r="AU342" s="56" t="s">
        <v>26</v>
      </c>
      <c r="AV342" s="55" t="s">
        <v>26</v>
      </c>
      <c r="AW342" s="55" t="s">
        <v>26</v>
      </c>
      <c r="AX342" s="55" t="s">
        <v>26</v>
      </c>
      <c r="AY342" s="56" t="s">
        <v>26</v>
      </c>
      <c r="AZ342" s="5" t="s">
        <v>25</v>
      </c>
      <c r="BA342" s="6" t="s">
        <v>25</v>
      </c>
      <c r="BB342" s="6" t="s">
        <v>25</v>
      </c>
      <c r="BC342" s="56" t="s">
        <v>26</v>
      </c>
      <c r="BD342" s="54" t="s">
        <v>26</v>
      </c>
      <c r="BE342" s="55" t="s">
        <v>26</v>
      </c>
      <c r="BF342" s="55" t="s">
        <v>26</v>
      </c>
      <c r="BG342" s="56" t="s">
        <v>26</v>
      </c>
      <c r="BH342" s="54" t="s">
        <v>26</v>
      </c>
      <c r="BI342" s="55" t="s">
        <v>26</v>
      </c>
      <c r="BJ342" s="55" t="s">
        <v>26</v>
      </c>
      <c r="BK342" s="56" t="s">
        <v>26</v>
      </c>
      <c r="BL342" s="4" t="s">
        <v>24</v>
      </c>
      <c r="BM342" s="55" t="s">
        <v>26</v>
      </c>
      <c r="BN342" s="55" t="s">
        <v>26</v>
      </c>
      <c r="BO342" s="17" t="s">
        <v>28</v>
      </c>
      <c r="BP342" s="9" t="s">
        <v>28</v>
      </c>
      <c r="BQ342" s="11" t="s">
        <v>126</v>
      </c>
      <c r="BR342" s="18"/>
      <c r="BS342" s="19"/>
      <c r="BT342" s="20"/>
      <c r="BU342" s="18"/>
      <c r="BV342" s="18"/>
      <c r="BW342" s="19"/>
      <c r="BX342" s="20"/>
      <c r="BY342" s="18"/>
      <c r="BZ342" s="18"/>
      <c r="CA342" s="19"/>
      <c r="CB342" s="20"/>
      <c r="CC342" s="18"/>
      <c r="CD342" s="18"/>
      <c r="CE342" s="19"/>
      <c r="CF342" s="482"/>
      <c r="CG342" s="483"/>
      <c r="CH342" s="483"/>
      <c r="CI342" s="484"/>
      <c r="CJ342" s="482"/>
      <c r="CK342" s="483"/>
      <c r="CL342" s="483"/>
      <c r="CM342" s="484"/>
    </row>
    <row r="343" spans="2:91" ht="15" thickBot="1" x14ac:dyDescent="0.4">
      <c r="B343" s="95" t="str">
        <f t="shared" si="42"/>
        <v>36526,5527777778 36526,96875</v>
      </c>
      <c r="C343" s="342">
        <f t="shared" si="43"/>
        <v>36526.552777777775</v>
      </c>
      <c r="D343" s="328">
        <f t="shared" si="44"/>
        <v>36526.96875</v>
      </c>
      <c r="E343" s="202">
        <v>36526.552777777775</v>
      </c>
      <c r="F343" s="203">
        <v>36526.96875</v>
      </c>
      <c r="G343" s="147">
        <v>5.2083333333333336E-2</v>
      </c>
      <c r="H343" s="491" t="s">
        <v>5</v>
      </c>
      <c r="I343" s="492"/>
      <c r="J343" s="492"/>
      <c r="K343" s="15"/>
      <c r="L343" s="20"/>
      <c r="M343" s="18"/>
      <c r="N343" s="18"/>
      <c r="O343" s="19"/>
      <c r="P343" s="20"/>
      <c r="Q343" s="18"/>
      <c r="R343" s="18"/>
      <c r="S343" s="19"/>
      <c r="T343" s="20"/>
      <c r="U343" s="18"/>
      <c r="V343" s="18"/>
      <c r="W343" s="19"/>
      <c r="X343" s="20"/>
      <c r="Y343" s="18"/>
      <c r="Z343" s="18"/>
      <c r="AA343" s="19"/>
      <c r="AB343" s="11" t="s">
        <v>125</v>
      </c>
      <c r="AC343" s="55" t="s">
        <v>26</v>
      </c>
      <c r="AD343" s="55" t="s">
        <v>26</v>
      </c>
      <c r="AE343" s="97" t="s">
        <v>26</v>
      </c>
      <c r="AF343" s="109" t="s">
        <v>26</v>
      </c>
      <c r="AG343" s="55" t="s">
        <v>26</v>
      </c>
      <c r="AH343" s="55" t="s">
        <v>26</v>
      </c>
      <c r="AI343" s="97" t="s">
        <v>26</v>
      </c>
      <c r="AJ343" s="54" t="s">
        <v>26</v>
      </c>
      <c r="AK343" s="55" t="s">
        <v>26</v>
      </c>
      <c r="AL343" s="55" t="s">
        <v>26</v>
      </c>
      <c r="AM343" s="56" t="s">
        <v>26</v>
      </c>
      <c r="AN343" s="4" t="s">
        <v>24</v>
      </c>
      <c r="AO343" s="55" t="s">
        <v>26</v>
      </c>
      <c r="AP343" s="55" t="s">
        <v>26</v>
      </c>
      <c r="AQ343" s="56" t="s">
        <v>26</v>
      </c>
      <c r="AR343" s="145" t="s">
        <v>26</v>
      </c>
      <c r="AS343" s="55" t="s">
        <v>26</v>
      </c>
      <c r="AT343" s="55" t="s">
        <v>26</v>
      </c>
      <c r="AU343" s="56" t="s">
        <v>26</v>
      </c>
      <c r="AV343" s="55" t="s">
        <v>26</v>
      </c>
      <c r="AW343" s="55" t="s">
        <v>26</v>
      </c>
      <c r="AX343" s="55" t="s">
        <v>26</v>
      </c>
      <c r="AY343" s="56" t="s">
        <v>26</v>
      </c>
      <c r="AZ343" s="5" t="s">
        <v>25</v>
      </c>
      <c r="BA343" s="6" t="s">
        <v>25</v>
      </c>
      <c r="BB343" s="6" t="s">
        <v>25</v>
      </c>
      <c r="BC343" s="56" t="s">
        <v>26</v>
      </c>
      <c r="BD343" s="54" t="s">
        <v>26</v>
      </c>
      <c r="BE343" s="55" t="s">
        <v>26</v>
      </c>
      <c r="BF343" s="55" t="s">
        <v>26</v>
      </c>
      <c r="BG343" s="56" t="s">
        <v>26</v>
      </c>
      <c r="BH343" s="54" t="s">
        <v>26</v>
      </c>
      <c r="BI343" s="55" t="s">
        <v>26</v>
      </c>
      <c r="BJ343" s="55" t="s">
        <v>26</v>
      </c>
      <c r="BK343" s="56" t="s">
        <v>26</v>
      </c>
      <c r="BL343" s="4" t="s">
        <v>24</v>
      </c>
      <c r="BM343" s="55" t="s">
        <v>26</v>
      </c>
      <c r="BN343" s="55" t="s">
        <v>26</v>
      </c>
      <c r="BO343" s="17" t="s">
        <v>28</v>
      </c>
      <c r="BP343" s="9" t="s">
        <v>28</v>
      </c>
      <c r="BQ343" s="11" t="s">
        <v>126</v>
      </c>
      <c r="BR343" s="18"/>
      <c r="BS343" s="19"/>
      <c r="BT343" s="20"/>
      <c r="BU343" s="18"/>
      <c r="BV343" s="18"/>
      <c r="BW343" s="19"/>
      <c r="BX343" s="20"/>
      <c r="BY343" s="18"/>
      <c r="BZ343" s="18"/>
      <c r="CA343" s="19"/>
      <c r="CB343" s="20"/>
      <c r="CC343" s="18"/>
      <c r="CD343" s="18"/>
      <c r="CE343" s="19"/>
      <c r="CF343" s="482"/>
      <c r="CG343" s="483"/>
      <c r="CH343" s="483"/>
      <c r="CI343" s="484"/>
      <c r="CJ343" s="482"/>
      <c r="CK343" s="483"/>
      <c r="CL343" s="483"/>
      <c r="CM343" s="484"/>
    </row>
    <row r="344" spans="2:91" ht="15" customHeight="1" thickBot="1" x14ac:dyDescent="0.4">
      <c r="B344" s="95" t="str">
        <f t="shared" si="42"/>
        <v>0 0</v>
      </c>
      <c r="C344" s="342">
        <f t="shared" si="43"/>
        <v>0</v>
      </c>
      <c r="D344" s="328">
        <f t="shared" si="44"/>
        <v>0</v>
      </c>
      <c r="E344" s="185"/>
      <c r="F344" s="186"/>
      <c r="G344" s="73"/>
      <c r="H344" s="499" t="s">
        <v>3</v>
      </c>
      <c r="I344" s="500"/>
      <c r="J344" s="500"/>
      <c r="K344" s="501"/>
      <c r="L344" s="499" t="s">
        <v>4</v>
      </c>
      <c r="M344" s="500"/>
      <c r="N344" s="500"/>
      <c r="O344" s="501"/>
      <c r="P344" s="499" t="s">
        <v>5</v>
      </c>
      <c r="Q344" s="500"/>
      <c r="R344" s="500"/>
      <c r="S344" s="501"/>
      <c r="T344" s="499" t="s">
        <v>6</v>
      </c>
      <c r="U344" s="500"/>
      <c r="V344" s="500"/>
      <c r="W344" s="501"/>
      <c r="X344" s="499" t="s">
        <v>7</v>
      </c>
      <c r="Y344" s="500"/>
      <c r="Z344" s="500"/>
      <c r="AA344" s="501"/>
      <c r="AB344" s="499" t="s">
        <v>8</v>
      </c>
      <c r="AC344" s="500"/>
      <c r="AD344" s="500"/>
      <c r="AE344" s="501"/>
      <c r="AF344" s="499" t="s">
        <v>9</v>
      </c>
      <c r="AG344" s="500"/>
      <c r="AH344" s="500"/>
      <c r="AI344" s="501"/>
      <c r="AJ344" s="499" t="s">
        <v>10</v>
      </c>
      <c r="AK344" s="500"/>
      <c r="AL344" s="500"/>
      <c r="AM344" s="501"/>
      <c r="AN344" s="499" t="s">
        <v>11</v>
      </c>
      <c r="AO344" s="500"/>
      <c r="AP344" s="500"/>
      <c r="AQ344" s="501"/>
      <c r="AR344" s="499" t="s">
        <v>12</v>
      </c>
      <c r="AS344" s="500"/>
      <c r="AT344" s="500"/>
      <c r="AU344" s="501"/>
      <c r="AV344" s="499" t="s">
        <v>13</v>
      </c>
      <c r="AW344" s="500"/>
      <c r="AX344" s="500"/>
      <c r="AY344" s="501"/>
      <c r="AZ344" s="499" t="s">
        <v>14</v>
      </c>
      <c r="BA344" s="500"/>
      <c r="BB344" s="500"/>
      <c r="BC344" s="501"/>
      <c r="BD344" s="499" t="s">
        <v>15</v>
      </c>
      <c r="BE344" s="500"/>
      <c r="BF344" s="500"/>
      <c r="BG344" s="501"/>
      <c r="BH344" s="499" t="s">
        <v>16</v>
      </c>
      <c r="BI344" s="500"/>
      <c r="BJ344" s="500"/>
      <c r="BK344" s="501"/>
      <c r="BL344" s="499" t="s">
        <v>17</v>
      </c>
      <c r="BM344" s="500"/>
      <c r="BN344" s="500"/>
      <c r="BO344" s="501"/>
      <c r="BP344" s="499" t="s">
        <v>18</v>
      </c>
      <c r="BQ344" s="500"/>
      <c r="BR344" s="500"/>
      <c r="BS344" s="501"/>
      <c r="BT344" s="499" t="s">
        <v>19</v>
      </c>
      <c r="BU344" s="500"/>
      <c r="BV344" s="500"/>
      <c r="BW344" s="501"/>
      <c r="BX344" s="499" t="s">
        <v>20</v>
      </c>
      <c r="BY344" s="500"/>
      <c r="BZ344" s="500"/>
      <c r="CA344" s="501"/>
      <c r="CB344" s="499" t="s">
        <v>21</v>
      </c>
      <c r="CC344" s="500"/>
      <c r="CD344" s="500"/>
      <c r="CE344" s="501"/>
      <c r="CF344" s="485" t="s">
        <v>22</v>
      </c>
      <c r="CG344" s="486"/>
      <c r="CH344" s="486"/>
      <c r="CI344" s="487"/>
      <c r="CJ344" s="485" t="s">
        <v>23</v>
      </c>
      <c r="CK344" s="486"/>
      <c r="CL344" s="486"/>
      <c r="CM344" s="487"/>
    </row>
    <row r="345" spans="2:91" x14ac:dyDescent="0.35">
      <c r="B345" s="95" t="str">
        <f t="shared" si="42"/>
        <v>36526,6673611111 36526,84375</v>
      </c>
      <c r="C345" s="342">
        <f t="shared" si="43"/>
        <v>36526.667361111111</v>
      </c>
      <c r="D345" s="328">
        <f t="shared" si="44"/>
        <v>36526.84375</v>
      </c>
      <c r="E345" s="204">
        <v>36526.667361111111</v>
      </c>
      <c r="F345" s="175">
        <v>36526.84375</v>
      </c>
      <c r="G345" s="79">
        <v>1.0416666666666666E-2</v>
      </c>
      <c r="H345" s="491" t="s">
        <v>40</v>
      </c>
      <c r="I345" s="492"/>
      <c r="J345" s="492"/>
      <c r="K345" s="7"/>
      <c r="L345" s="12"/>
      <c r="M345" s="8"/>
      <c r="N345" s="8"/>
      <c r="O345" s="7"/>
      <c r="P345" s="12"/>
      <c r="Q345" s="8"/>
      <c r="R345" s="8"/>
      <c r="S345" s="7"/>
      <c r="T345" s="12"/>
      <c r="U345" s="8"/>
      <c r="V345" s="8"/>
      <c r="W345" s="7"/>
      <c r="X345" s="12"/>
      <c r="Y345" s="8"/>
      <c r="Z345" s="8"/>
      <c r="AA345" s="7"/>
      <c r="AB345" s="12"/>
      <c r="AC345" s="8"/>
      <c r="AD345" s="8"/>
      <c r="AE345" s="7"/>
      <c r="AF345" s="12"/>
      <c r="AG345" s="8"/>
      <c r="AH345" s="8"/>
      <c r="AI345" s="7"/>
      <c r="AJ345" s="12"/>
      <c r="AK345" s="8"/>
      <c r="AL345" s="8"/>
      <c r="AM345" s="22" t="s">
        <v>125</v>
      </c>
      <c r="AN345" s="60" t="s">
        <v>26</v>
      </c>
      <c r="AO345" s="55" t="s">
        <v>26</v>
      </c>
      <c r="AP345" s="55" t="s">
        <v>26</v>
      </c>
      <c r="AQ345" s="56" t="s">
        <v>26</v>
      </c>
      <c r="AR345" s="54" t="s">
        <v>26</v>
      </c>
      <c r="AS345" s="55" t="s">
        <v>26</v>
      </c>
      <c r="AT345" s="55" t="s">
        <v>26</v>
      </c>
      <c r="AU345" s="56" t="s">
        <v>26</v>
      </c>
      <c r="AV345" s="54" t="s">
        <v>26</v>
      </c>
      <c r="AW345" s="55" t="s">
        <v>26</v>
      </c>
      <c r="AX345" s="55" t="s">
        <v>26</v>
      </c>
      <c r="AY345" s="56" t="s">
        <v>26</v>
      </c>
      <c r="AZ345" s="24" t="s">
        <v>24</v>
      </c>
      <c r="BA345" s="55" t="s">
        <v>26</v>
      </c>
      <c r="BB345" s="55" t="s">
        <v>26</v>
      </c>
      <c r="BC345" s="17" t="s">
        <v>28</v>
      </c>
      <c r="BD345" s="9" t="s">
        <v>28</v>
      </c>
      <c r="BE345" s="11" t="s">
        <v>126</v>
      </c>
      <c r="BF345" s="8"/>
      <c r="BG345" s="7"/>
      <c r="BH345" s="12"/>
      <c r="BI345" s="8"/>
      <c r="BJ345" s="8"/>
      <c r="BK345" s="114"/>
      <c r="BL345" s="35"/>
      <c r="BM345" s="8"/>
      <c r="BN345" s="8"/>
      <c r="BO345" s="7"/>
      <c r="BP345" s="35"/>
      <c r="BQ345" s="8"/>
      <c r="BR345" s="8"/>
      <c r="BS345" s="7"/>
      <c r="BT345" s="35"/>
      <c r="BU345" s="8"/>
      <c r="BV345" s="8"/>
      <c r="BW345" s="7"/>
      <c r="BX345" s="12"/>
      <c r="BY345" s="8"/>
      <c r="BZ345" s="8"/>
      <c r="CA345" s="7"/>
      <c r="CB345" s="12"/>
      <c r="CC345" s="8"/>
      <c r="CD345" s="8"/>
      <c r="CE345" s="7"/>
      <c r="CF345" s="488"/>
      <c r="CG345" s="489"/>
      <c r="CH345" s="489"/>
      <c r="CI345" s="490"/>
      <c r="CJ345" s="488"/>
      <c r="CK345" s="489"/>
      <c r="CL345" s="489"/>
      <c r="CM345" s="490"/>
    </row>
    <row r="346" spans="2:91" x14ac:dyDescent="0.35">
      <c r="B346" s="95" t="str">
        <f t="shared" si="42"/>
        <v>36526,6673611111 36526,8541666667</v>
      </c>
      <c r="C346" s="342">
        <f t="shared" si="43"/>
        <v>36526.667361111111</v>
      </c>
      <c r="D346" s="328">
        <f t="shared" si="44"/>
        <v>36526.854166666664</v>
      </c>
      <c r="E346" s="204">
        <v>36526.667361111111</v>
      </c>
      <c r="F346" s="175">
        <v>36526.854166666664</v>
      </c>
      <c r="G346" s="79">
        <v>1.0416666666666666E-2</v>
      </c>
      <c r="H346" s="491" t="s">
        <v>34</v>
      </c>
      <c r="I346" s="492"/>
      <c r="J346" s="492"/>
      <c r="K346" s="7"/>
      <c r="L346" s="12"/>
      <c r="M346" s="8"/>
      <c r="N346" s="8"/>
      <c r="O346" s="7"/>
      <c r="P346" s="12"/>
      <c r="Q346" s="8"/>
      <c r="R346" s="8"/>
      <c r="S346" s="7"/>
      <c r="T346" s="12"/>
      <c r="U346" s="8"/>
      <c r="V346" s="8"/>
      <c r="W346" s="7"/>
      <c r="X346" s="12"/>
      <c r="Y346" s="8"/>
      <c r="Z346" s="8"/>
      <c r="AA346" s="7"/>
      <c r="AB346" s="12"/>
      <c r="AC346" s="8"/>
      <c r="AD346" s="8"/>
      <c r="AE346" s="7"/>
      <c r="AF346" s="12"/>
      <c r="AG346" s="8"/>
      <c r="AH346" s="8"/>
      <c r="AI346" s="7"/>
      <c r="AJ346" s="12"/>
      <c r="AK346" s="8"/>
      <c r="AL346" s="8"/>
      <c r="AM346" s="22" t="s">
        <v>125</v>
      </c>
      <c r="AN346" s="60" t="s">
        <v>26</v>
      </c>
      <c r="AO346" s="55" t="s">
        <v>26</v>
      </c>
      <c r="AP346" s="55" t="s">
        <v>26</v>
      </c>
      <c r="AQ346" s="56" t="s">
        <v>26</v>
      </c>
      <c r="AR346" s="54" t="s">
        <v>26</v>
      </c>
      <c r="AS346" s="55" t="s">
        <v>26</v>
      </c>
      <c r="AT346" s="55" t="s">
        <v>26</v>
      </c>
      <c r="AU346" s="56" t="s">
        <v>26</v>
      </c>
      <c r="AV346" s="54" t="s">
        <v>26</v>
      </c>
      <c r="AW346" s="55" t="s">
        <v>26</v>
      </c>
      <c r="AX346" s="55" t="s">
        <v>26</v>
      </c>
      <c r="AY346" s="56" t="s">
        <v>26</v>
      </c>
      <c r="AZ346" s="24" t="s">
        <v>24</v>
      </c>
      <c r="BA346" s="55" t="s">
        <v>26</v>
      </c>
      <c r="BB346" s="55" t="s">
        <v>26</v>
      </c>
      <c r="BC346" s="56" t="s">
        <v>26</v>
      </c>
      <c r="BD346" s="9" t="s">
        <v>28</v>
      </c>
      <c r="BE346" s="10" t="s">
        <v>28</v>
      </c>
      <c r="BF346" s="11" t="s">
        <v>126</v>
      </c>
      <c r="BG346" s="7"/>
      <c r="BH346" s="12"/>
      <c r="BI346" s="8"/>
      <c r="BJ346" s="8"/>
      <c r="BK346" s="114"/>
      <c r="BL346" s="35"/>
      <c r="BM346" s="8"/>
      <c r="BN346" s="8"/>
      <c r="BO346" s="7"/>
      <c r="BP346" s="35"/>
      <c r="BQ346" s="8"/>
      <c r="BR346" s="8"/>
      <c r="BS346" s="7"/>
      <c r="BT346" s="35"/>
      <c r="BU346" s="8"/>
      <c r="BV346" s="8"/>
      <c r="BW346" s="7"/>
      <c r="BX346" s="12"/>
      <c r="BY346" s="8"/>
      <c r="BZ346" s="8"/>
      <c r="CA346" s="7"/>
      <c r="CB346" s="12"/>
      <c r="CC346" s="8"/>
      <c r="CD346" s="8"/>
      <c r="CE346" s="7"/>
      <c r="CF346" s="482"/>
      <c r="CG346" s="483"/>
      <c r="CH346" s="483"/>
      <c r="CI346" s="484"/>
      <c r="CJ346" s="482"/>
      <c r="CK346" s="483"/>
      <c r="CL346" s="483"/>
      <c r="CM346" s="484"/>
    </row>
    <row r="347" spans="2:91" x14ac:dyDescent="0.35">
      <c r="B347" s="95" t="str">
        <f t="shared" si="42"/>
        <v>36526,6673611111 36526,8645833333</v>
      </c>
      <c r="C347" s="342">
        <f t="shared" si="43"/>
        <v>36526.667361111111</v>
      </c>
      <c r="D347" s="328">
        <f t="shared" si="44"/>
        <v>36526.864583333336</v>
      </c>
      <c r="E347" s="204">
        <v>36526.667361111111</v>
      </c>
      <c r="F347" s="175">
        <v>36526.864583333336</v>
      </c>
      <c r="G347" s="79">
        <v>1.0416666666666666E-2</v>
      </c>
      <c r="H347" s="491" t="s">
        <v>41</v>
      </c>
      <c r="I347" s="492"/>
      <c r="J347" s="492"/>
      <c r="K347" s="7"/>
      <c r="L347" s="12"/>
      <c r="M347" s="8"/>
      <c r="N347" s="8"/>
      <c r="O347" s="7"/>
      <c r="P347" s="12"/>
      <c r="Q347" s="8"/>
      <c r="R347" s="8"/>
      <c r="S347" s="7"/>
      <c r="T347" s="12"/>
      <c r="U347" s="8"/>
      <c r="V347" s="8"/>
      <c r="W347" s="7"/>
      <c r="X347" s="12"/>
      <c r="Y347" s="8"/>
      <c r="Z347" s="8"/>
      <c r="AA347" s="7"/>
      <c r="AB347" s="12"/>
      <c r="AC347" s="8"/>
      <c r="AD347" s="8"/>
      <c r="AE347" s="7"/>
      <c r="AF347" s="12"/>
      <c r="AG347" s="8"/>
      <c r="AH347" s="8"/>
      <c r="AI347" s="7"/>
      <c r="AJ347" s="12"/>
      <c r="AK347" s="8"/>
      <c r="AL347" s="8"/>
      <c r="AM347" s="22" t="s">
        <v>125</v>
      </c>
      <c r="AN347" s="60" t="s">
        <v>26</v>
      </c>
      <c r="AO347" s="55" t="s">
        <v>26</v>
      </c>
      <c r="AP347" s="55" t="s">
        <v>26</v>
      </c>
      <c r="AQ347" s="56" t="s">
        <v>26</v>
      </c>
      <c r="AR347" s="54" t="s">
        <v>26</v>
      </c>
      <c r="AS347" s="55" t="s">
        <v>26</v>
      </c>
      <c r="AT347" s="55" t="s">
        <v>26</v>
      </c>
      <c r="AU347" s="56" t="s">
        <v>26</v>
      </c>
      <c r="AV347" s="54" t="s">
        <v>26</v>
      </c>
      <c r="AW347" s="55" t="s">
        <v>26</v>
      </c>
      <c r="AX347" s="55" t="s">
        <v>26</v>
      </c>
      <c r="AY347" s="56" t="s">
        <v>26</v>
      </c>
      <c r="AZ347" s="24" t="s">
        <v>24</v>
      </c>
      <c r="BA347" s="55" t="s">
        <v>26</v>
      </c>
      <c r="BB347" s="55" t="s">
        <v>26</v>
      </c>
      <c r="BC347" s="56" t="s">
        <v>26</v>
      </c>
      <c r="BD347" s="55" t="s">
        <v>26</v>
      </c>
      <c r="BE347" s="10" t="s">
        <v>28</v>
      </c>
      <c r="BF347" s="10" t="s">
        <v>28</v>
      </c>
      <c r="BG347" s="22" t="s">
        <v>126</v>
      </c>
      <c r="BH347" s="12"/>
      <c r="BI347" s="8"/>
      <c r="BJ347" s="8"/>
      <c r="BK347" s="114"/>
      <c r="BL347" s="35"/>
      <c r="BM347" s="8"/>
      <c r="BN347" s="8"/>
      <c r="BO347" s="7"/>
      <c r="BP347" s="35"/>
      <c r="BQ347" s="8"/>
      <c r="BR347" s="8"/>
      <c r="BS347" s="7"/>
      <c r="BT347" s="35"/>
      <c r="BU347" s="8"/>
      <c r="BV347" s="8"/>
      <c r="BW347" s="7"/>
      <c r="BX347" s="12"/>
      <c r="BY347" s="8"/>
      <c r="BZ347" s="8"/>
      <c r="CA347" s="7"/>
      <c r="CB347" s="12"/>
      <c r="CC347" s="8"/>
      <c r="CD347" s="8"/>
      <c r="CE347" s="7"/>
      <c r="CF347" s="482"/>
      <c r="CG347" s="483"/>
      <c r="CH347" s="483"/>
      <c r="CI347" s="484"/>
      <c r="CJ347" s="482"/>
      <c r="CK347" s="483"/>
      <c r="CL347" s="483"/>
      <c r="CM347" s="484"/>
    </row>
    <row r="348" spans="2:91" x14ac:dyDescent="0.35">
      <c r="B348" s="95" t="str">
        <f t="shared" si="42"/>
        <v>36526,6673611111 36526,875</v>
      </c>
      <c r="C348" s="342">
        <f t="shared" si="43"/>
        <v>36526.667361111111</v>
      </c>
      <c r="D348" s="328">
        <f t="shared" si="44"/>
        <v>36526.875</v>
      </c>
      <c r="E348" s="204">
        <v>36526.667361111111</v>
      </c>
      <c r="F348" s="175">
        <v>36526.875</v>
      </c>
      <c r="G348" s="79">
        <v>1.0416666666666666E-2</v>
      </c>
      <c r="H348" s="491" t="s">
        <v>38</v>
      </c>
      <c r="I348" s="492"/>
      <c r="J348" s="492"/>
      <c r="K348" s="7"/>
      <c r="L348" s="12"/>
      <c r="M348" s="8"/>
      <c r="N348" s="8"/>
      <c r="O348" s="7"/>
      <c r="P348" s="12"/>
      <c r="Q348" s="8"/>
      <c r="R348" s="8"/>
      <c r="S348" s="7"/>
      <c r="T348" s="12"/>
      <c r="U348" s="8"/>
      <c r="V348" s="8"/>
      <c r="W348" s="7"/>
      <c r="X348" s="12"/>
      <c r="Y348" s="8"/>
      <c r="Z348" s="8"/>
      <c r="AA348" s="7"/>
      <c r="AB348" s="12"/>
      <c r="AC348" s="8"/>
      <c r="AD348" s="8"/>
      <c r="AE348" s="7"/>
      <c r="AF348" s="12"/>
      <c r="AG348" s="8"/>
      <c r="AH348" s="8"/>
      <c r="AI348" s="7"/>
      <c r="AJ348" s="12"/>
      <c r="AK348" s="8"/>
      <c r="AL348" s="8"/>
      <c r="AM348" s="22" t="s">
        <v>125</v>
      </c>
      <c r="AN348" s="60" t="s">
        <v>26</v>
      </c>
      <c r="AO348" s="55" t="s">
        <v>26</v>
      </c>
      <c r="AP348" s="55" t="s">
        <v>26</v>
      </c>
      <c r="AQ348" s="56" t="s">
        <v>26</v>
      </c>
      <c r="AR348" s="54" t="s">
        <v>26</v>
      </c>
      <c r="AS348" s="55" t="s">
        <v>26</v>
      </c>
      <c r="AT348" s="55" t="s">
        <v>26</v>
      </c>
      <c r="AU348" s="56" t="s">
        <v>26</v>
      </c>
      <c r="AV348" s="54" t="s">
        <v>26</v>
      </c>
      <c r="AW348" s="55" t="s">
        <v>26</v>
      </c>
      <c r="AX348" s="55" t="s">
        <v>26</v>
      </c>
      <c r="AY348" s="56" t="s">
        <v>26</v>
      </c>
      <c r="AZ348" s="24" t="s">
        <v>24</v>
      </c>
      <c r="BA348" s="55" t="s">
        <v>26</v>
      </c>
      <c r="BB348" s="55" t="s">
        <v>26</v>
      </c>
      <c r="BC348" s="56" t="s">
        <v>26</v>
      </c>
      <c r="BD348" s="55" t="s">
        <v>26</v>
      </c>
      <c r="BE348" s="55" t="s">
        <v>26</v>
      </c>
      <c r="BF348" s="10" t="s">
        <v>28</v>
      </c>
      <c r="BG348" s="28" t="s">
        <v>28</v>
      </c>
      <c r="BH348" s="11" t="s">
        <v>126</v>
      </c>
      <c r="BI348" s="8"/>
      <c r="BJ348" s="8"/>
      <c r="BK348" s="114"/>
      <c r="BL348" s="35"/>
      <c r="BM348" s="8"/>
      <c r="BN348" s="8"/>
      <c r="BO348" s="7"/>
      <c r="BP348" s="35"/>
      <c r="BQ348" s="8"/>
      <c r="BR348" s="8"/>
      <c r="BS348" s="7"/>
      <c r="BT348" s="35"/>
      <c r="BU348" s="8"/>
      <c r="BV348" s="8"/>
      <c r="BW348" s="7"/>
      <c r="BX348" s="12"/>
      <c r="BY348" s="8"/>
      <c r="BZ348" s="8"/>
      <c r="CA348" s="7"/>
      <c r="CB348" s="12"/>
      <c r="CC348" s="8"/>
      <c r="CD348" s="8"/>
      <c r="CE348" s="7"/>
      <c r="CF348" s="482"/>
      <c r="CG348" s="483"/>
      <c r="CH348" s="483"/>
      <c r="CI348" s="484"/>
      <c r="CJ348" s="482"/>
      <c r="CK348" s="483"/>
      <c r="CL348" s="483"/>
      <c r="CM348" s="484"/>
    </row>
    <row r="349" spans="2:91" x14ac:dyDescent="0.35">
      <c r="B349" s="95" t="str">
        <f t="shared" si="42"/>
        <v>36526,6673611111 36526,8854166667</v>
      </c>
      <c r="C349" s="342">
        <f t="shared" si="43"/>
        <v>36526.667361111111</v>
      </c>
      <c r="D349" s="328">
        <f t="shared" si="44"/>
        <v>36526.885416666664</v>
      </c>
      <c r="E349" s="204">
        <v>36526.667361111111</v>
      </c>
      <c r="F349" s="175">
        <v>36526.885416666664</v>
      </c>
      <c r="G349" s="79">
        <v>1.0416666666666666E-2</v>
      </c>
      <c r="H349" s="491" t="s">
        <v>42</v>
      </c>
      <c r="I349" s="492"/>
      <c r="J349" s="492"/>
      <c r="K349" s="7"/>
      <c r="L349" s="12"/>
      <c r="M349" s="8"/>
      <c r="N349" s="8"/>
      <c r="O349" s="7"/>
      <c r="P349" s="12"/>
      <c r="Q349" s="8"/>
      <c r="R349" s="8"/>
      <c r="S349" s="7"/>
      <c r="T349" s="12"/>
      <c r="U349" s="8"/>
      <c r="V349" s="8"/>
      <c r="W349" s="7"/>
      <c r="X349" s="12"/>
      <c r="Y349" s="8"/>
      <c r="Z349" s="8"/>
      <c r="AA349" s="7"/>
      <c r="AB349" s="12"/>
      <c r="AC349" s="8"/>
      <c r="AD349" s="8"/>
      <c r="AE349" s="7"/>
      <c r="AF349" s="12"/>
      <c r="AG349" s="8"/>
      <c r="AH349" s="8"/>
      <c r="AI349" s="7"/>
      <c r="AJ349" s="12"/>
      <c r="AK349" s="8"/>
      <c r="AL349" s="8"/>
      <c r="AM349" s="22" t="s">
        <v>125</v>
      </c>
      <c r="AN349" s="60" t="s">
        <v>26</v>
      </c>
      <c r="AO349" s="55" t="s">
        <v>26</v>
      </c>
      <c r="AP349" s="55" t="s">
        <v>26</v>
      </c>
      <c r="AQ349" s="56" t="s">
        <v>26</v>
      </c>
      <c r="AR349" s="54" t="s">
        <v>26</v>
      </c>
      <c r="AS349" s="55" t="s">
        <v>26</v>
      </c>
      <c r="AT349" s="55" t="s">
        <v>26</v>
      </c>
      <c r="AU349" s="56" t="s">
        <v>26</v>
      </c>
      <c r="AV349" s="54" t="s">
        <v>26</v>
      </c>
      <c r="AW349" s="55" t="s">
        <v>26</v>
      </c>
      <c r="AX349" s="55" t="s">
        <v>26</v>
      </c>
      <c r="AY349" s="56" t="s">
        <v>26</v>
      </c>
      <c r="AZ349" s="24" t="s">
        <v>24</v>
      </c>
      <c r="BA349" s="55" t="s">
        <v>26</v>
      </c>
      <c r="BB349" s="55" t="s">
        <v>26</v>
      </c>
      <c r="BC349" s="56" t="s">
        <v>26</v>
      </c>
      <c r="BD349" s="55" t="s">
        <v>26</v>
      </c>
      <c r="BE349" s="55" t="s">
        <v>26</v>
      </c>
      <c r="BF349" s="55" t="s">
        <v>26</v>
      </c>
      <c r="BG349" s="17" t="s">
        <v>28</v>
      </c>
      <c r="BH349" s="9" t="s">
        <v>28</v>
      </c>
      <c r="BI349" s="11" t="s">
        <v>126</v>
      </c>
      <c r="BJ349" s="8"/>
      <c r="BK349" s="114"/>
      <c r="BL349" s="35"/>
      <c r="BM349" s="8"/>
      <c r="BN349" s="8"/>
      <c r="BO349" s="7"/>
      <c r="BP349" s="35"/>
      <c r="BQ349" s="8"/>
      <c r="BR349" s="8"/>
      <c r="BS349" s="7"/>
      <c r="BT349" s="35"/>
      <c r="BU349" s="8"/>
      <c r="BV349" s="8"/>
      <c r="BW349" s="7"/>
      <c r="BX349" s="12"/>
      <c r="BY349" s="8"/>
      <c r="BZ349" s="8"/>
      <c r="CA349" s="7"/>
      <c r="CB349" s="12"/>
      <c r="CC349" s="8"/>
      <c r="CD349" s="8"/>
      <c r="CE349" s="7"/>
      <c r="CF349" s="482"/>
      <c r="CG349" s="483"/>
      <c r="CH349" s="483"/>
      <c r="CI349" s="484"/>
      <c r="CJ349" s="482"/>
      <c r="CK349" s="483"/>
      <c r="CL349" s="483"/>
      <c r="CM349" s="484"/>
    </row>
    <row r="350" spans="2:91" x14ac:dyDescent="0.35">
      <c r="B350" s="95" t="str">
        <f t="shared" si="42"/>
        <v>36526,6673611111 36526,8958333333</v>
      </c>
      <c r="C350" s="342">
        <f t="shared" si="43"/>
        <v>36526.667361111111</v>
      </c>
      <c r="D350" s="328">
        <f t="shared" si="44"/>
        <v>36526.895833333336</v>
      </c>
      <c r="E350" s="204">
        <v>36526.667361111111</v>
      </c>
      <c r="F350" s="175">
        <v>36526.895833333336</v>
      </c>
      <c r="G350" s="79">
        <v>1.0416666666666666E-2</v>
      </c>
      <c r="H350" s="491" t="s">
        <v>43</v>
      </c>
      <c r="I350" s="492"/>
      <c r="J350" s="492"/>
      <c r="K350" s="7"/>
      <c r="L350" s="12"/>
      <c r="M350" s="8"/>
      <c r="N350" s="8"/>
      <c r="O350" s="7"/>
      <c r="P350" s="12"/>
      <c r="Q350" s="8"/>
      <c r="R350" s="8"/>
      <c r="S350" s="7"/>
      <c r="T350" s="12"/>
      <c r="U350" s="8"/>
      <c r="V350" s="8"/>
      <c r="W350" s="7"/>
      <c r="X350" s="12"/>
      <c r="Y350" s="8"/>
      <c r="Z350" s="8"/>
      <c r="AA350" s="7"/>
      <c r="AB350" s="12"/>
      <c r="AC350" s="8"/>
      <c r="AD350" s="8"/>
      <c r="AE350" s="7"/>
      <c r="AF350" s="12"/>
      <c r="AG350" s="8"/>
      <c r="AH350" s="8"/>
      <c r="AI350" s="7"/>
      <c r="AJ350" s="12"/>
      <c r="AK350" s="8"/>
      <c r="AL350" s="8"/>
      <c r="AM350" s="22" t="s">
        <v>125</v>
      </c>
      <c r="AN350" s="60" t="s">
        <v>26</v>
      </c>
      <c r="AO350" s="55" t="s">
        <v>26</v>
      </c>
      <c r="AP350" s="55" t="s">
        <v>26</v>
      </c>
      <c r="AQ350" s="56" t="s">
        <v>26</v>
      </c>
      <c r="AR350" s="54" t="s">
        <v>26</v>
      </c>
      <c r="AS350" s="55" t="s">
        <v>26</v>
      </c>
      <c r="AT350" s="55" t="s">
        <v>26</v>
      </c>
      <c r="AU350" s="56" t="s">
        <v>26</v>
      </c>
      <c r="AV350" s="54" t="s">
        <v>26</v>
      </c>
      <c r="AW350" s="55" t="s">
        <v>26</v>
      </c>
      <c r="AX350" s="55" t="s">
        <v>26</v>
      </c>
      <c r="AY350" s="56" t="s">
        <v>26</v>
      </c>
      <c r="AZ350" s="24" t="s">
        <v>24</v>
      </c>
      <c r="BA350" s="55" t="s">
        <v>26</v>
      </c>
      <c r="BB350" s="55" t="s">
        <v>26</v>
      </c>
      <c r="BC350" s="56" t="s">
        <v>26</v>
      </c>
      <c r="BD350" s="55" t="s">
        <v>26</v>
      </c>
      <c r="BE350" s="55" t="s">
        <v>26</v>
      </c>
      <c r="BF350" s="55" t="s">
        <v>26</v>
      </c>
      <c r="BG350" s="56" t="s">
        <v>26</v>
      </c>
      <c r="BH350" s="9" t="s">
        <v>28</v>
      </c>
      <c r="BI350" s="10" t="s">
        <v>28</v>
      </c>
      <c r="BJ350" s="11" t="s">
        <v>126</v>
      </c>
      <c r="BK350" s="7"/>
      <c r="BL350" s="35"/>
      <c r="BM350" s="8"/>
      <c r="BN350" s="8"/>
      <c r="BO350" s="7"/>
      <c r="BP350" s="35"/>
      <c r="BQ350" s="8"/>
      <c r="BR350" s="8"/>
      <c r="BS350" s="7"/>
      <c r="BT350" s="35"/>
      <c r="BU350" s="8"/>
      <c r="BV350" s="8"/>
      <c r="BW350" s="7"/>
      <c r="BX350" s="12"/>
      <c r="BY350" s="8"/>
      <c r="BZ350" s="8"/>
      <c r="CA350" s="7"/>
      <c r="CB350" s="12"/>
      <c r="CC350" s="8"/>
      <c r="CD350" s="8"/>
      <c r="CE350" s="7"/>
      <c r="CF350" s="482"/>
      <c r="CG350" s="483"/>
      <c r="CH350" s="483"/>
      <c r="CI350" s="484"/>
      <c r="CJ350" s="482"/>
      <c r="CK350" s="483"/>
      <c r="CL350" s="483"/>
      <c r="CM350" s="484"/>
    </row>
    <row r="351" spans="2:91" x14ac:dyDescent="0.35">
      <c r="B351" s="95" t="str">
        <f t="shared" si="42"/>
        <v>36526,6673611111 36526,90625</v>
      </c>
      <c r="C351" s="342">
        <f t="shared" si="43"/>
        <v>36526.667361111111</v>
      </c>
      <c r="D351" s="328">
        <f t="shared" si="44"/>
        <v>36526.90625</v>
      </c>
      <c r="E351" s="204">
        <v>36526.667361111111</v>
      </c>
      <c r="F351" s="175">
        <v>36526.90625</v>
      </c>
      <c r="G351" s="79">
        <v>1.0416666666666666E-2</v>
      </c>
      <c r="H351" s="491" t="s">
        <v>44</v>
      </c>
      <c r="I351" s="492"/>
      <c r="J351" s="492"/>
      <c r="K351" s="7"/>
      <c r="L351" s="12"/>
      <c r="M351" s="8"/>
      <c r="N351" s="8"/>
      <c r="O351" s="7"/>
      <c r="P351" s="12"/>
      <c r="Q351" s="8"/>
      <c r="R351" s="8"/>
      <c r="S351" s="7"/>
      <c r="T351" s="12"/>
      <c r="U351" s="8"/>
      <c r="V351" s="8"/>
      <c r="W351" s="7"/>
      <c r="X351" s="12"/>
      <c r="Y351" s="8"/>
      <c r="Z351" s="8"/>
      <c r="AA351" s="7"/>
      <c r="AB351" s="12"/>
      <c r="AC351" s="8"/>
      <c r="AD351" s="8"/>
      <c r="AE351" s="7"/>
      <c r="AF351" s="12"/>
      <c r="AG351" s="8"/>
      <c r="AH351" s="8"/>
      <c r="AI351" s="7"/>
      <c r="AJ351" s="12"/>
      <c r="AK351" s="8"/>
      <c r="AL351" s="8"/>
      <c r="AM351" s="22" t="s">
        <v>125</v>
      </c>
      <c r="AN351" s="60" t="s">
        <v>26</v>
      </c>
      <c r="AO351" s="55" t="s">
        <v>26</v>
      </c>
      <c r="AP351" s="55" t="s">
        <v>26</v>
      </c>
      <c r="AQ351" s="56" t="s">
        <v>26</v>
      </c>
      <c r="AR351" s="54" t="s">
        <v>26</v>
      </c>
      <c r="AS351" s="55" t="s">
        <v>26</v>
      </c>
      <c r="AT351" s="55" t="s">
        <v>26</v>
      </c>
      <c r="AU351" s="56" t="s">
        <v>26</v>
      </c>
      <c r="AV351" s="54" t="s">
        <v>26</v>
      </c>
      <c r="AW351" s="55" t="s">
        <v>26</v>
      </c>
      <c r="AX351" s="55" t="s">
        <v>26</v>
      </c>
      <c r="AY351" s="56" t="s">
        <v>26</v>
      </c>
      <c r="AZ351" s="24" t="s">
        <v>24</v>
      </c>
      <c r="BA351" s="55" t="s">
        <v>26</v>
      </c>
      <c r="BB351" s="55" t="s">
        <v>26</v>
      </c>
      <c r="BC351" s="56" t="s">
        <v>26</v>
      </c>
      <c r="BD351" s="55" t="s">
        <v>26</v>
      </c>
      <c r="BE351" s="55" t="s">
        <v>26</v>
      </c>
      <c r="BF351" s="55" t="s">
        <v>26</v>
      </c>
      <c r="BG351" s="56" t="s">
        <v>26</v>
      </c>
      <c r="BH351" s="54" t="s">
        <v>26</v>
      </c>
      <c r="BI351" s="10" t="s">
        <v>28</v>
      </c>
      <c r="BJ351" s="10" t="s">
        <v>28</v>
      </c>
      <c r="BK351" s="22" t="s">
        <v>126</v>
      </c>
      <c r="BL351" s="35"/>
      <c r="BM351" s="8"/>
      <c r="BN351" s="8"/>
      <c r="BO351" s="7"/>
      <c r="BP351" s="12"/>
      <c r="BQ351" s="8"/>
      <c r="BR351" s="8"/>
      <c r="BS351" s="7"/>
      <c r="BT351" s="35"/>
      <c r="BU351" s="8"/>
      <c r="BV351" s="8"/>
      <c r="BW351" s="7"/>
      <c r="BX351" s="12"/>
      <c r="BY351" s="8"/>
      <c r="BZ351" s="8"/>
      <c r="CA351" s="7"/>
      <c r="CB351" s="12"/>
      <c r="CC351" s="8"/>
      <c r="CD351" s="8"/>
      <c r="CE351" s="7"/>
      <c r="CF351" s="482"/>
      <c r="CG351" s="483"/>
      <c r="CH351" s="483"/>
      <c r="CI351" s="484"/>
      <c r="CJ351" s="482"/>
      <c r="CK351" s="483"/>
      <c r="CL351" s="483"/>
      <c r="CM351" s="484"/>
    </row>
    <row r="352" spans="2:91" x14ac:dyDescent="0.35">
      <c r="B352" s="95" t="str">
        <f t="shared" si="42"/>
        <v>36526,6673611111 36526,9166666667</v>
      </c>
      <c r="C352" s="342">
        <f t="shared" si="43"/>
        <v>36526.667361111111</v>
      </c>
      <c r="D352" s="328">
        <f t="shared" si="44"/>
        <v>36526.916666666664</v>
      </c>
      <c r="E352" s="204">
        <v>36526.667361111111</v>
      </c>
      <c r="F352" s="175">
        <v>36526.916666666664</v>
      </c>
      <c r="G352" s="79">
        <v>1.0416666666666666E-2</v>
      </c>
      <c r="H352" s="491" t="s">
        <v>45</v>
      </c>
      <c r="I352" s="492"/>
      <c r="J352" s="492"/>
      <c r="K352" s="7"/>
      <c r="L352" s="12"/>
      <c r="M352" s="8"/>
      <c r="N352" s="8"/>
      <c r="O352" s="7"/>
      <c r="P352" s="12"/>
      <c r="Q352" s="8"/>
      <c r="R352" s="8"/>
      <c r="S352" s="7"/>
      <c r="T352" s="12"/>
      <c r="U352" s="8"/>
      <c r="V352" s="8"/>
      <c r="W352" s="7"/>
      <c r="X352" s="12"/>
      <c r="Y352" s="8"/>
      <c r="Z352" s="8"/>
      <c r="AA352" s="7"/>
      <c r="AB352" s="12"/>
      <c r="AC352" s="8"/>
      <c r="AD352" s="8"/>
      <c r="AE352" s="7"/>
      <c r="AF352" s="12"/>
      <c r="AG352" s="8"/>
      <c r="AH352" s="8"/>
      <c r="AI352" s="7"/>
      <c r="AJ352" s="12"/>
      <c r="AK352" s="8"/>
      <c r="AL352" s="8"/>
      <c r="AM352" s="22" t="s">
        <v>125</v>
      </c>
      <c r="AN352" s="60" t="s">
        <v>26</v>
      </c>
      <c r="AO352" s="55" t="s">
        <v>26</v>
      </c>
      <c r="AP352" s="55" t="s">
        <v>26</v>
      </c>
      <c r="AQ352" s="56" t="s">
        <v>26</v>
      </c>
      <c r="AR352" s="54" t="s">
        <v>26</v>
      </c>
      <c r="AS352" s="55" t="s">
        <v>26</v>
      </c>
      <c r="AT352" s="55" t="s">
        <v>26</v>
      </c>
      <c r="AU352" s="56" t="s">
        <v>26</v>
      </c>
      <c r="AV352" s="54" t="s">
        <v>26</v>
      </c>
      <c r="AW352" s="55" t="s">
        <v>26</v>
      </c>
      <c r="AX352" s="55" t="s">
        <v>26</v>
      </c>
      <c r="AY352" s="56" t="s">
        <v>26</v>
      </c>
      <c r="AZ352" s="24" t="s">
        <v>24</v>
      </c>
      <c r="BA352" s="55" t="s">
        <v>26</v>
      </c>
      <c r="BB352" s="55" t="s">
        <v>26</v>
      </c>
      <c r="BC352" s="56" t="s">
        <v>26</v>
      </c>
      <c r="BD352" s="55" t="s">
        <v>26</v>
      </c>
      <c r="BE352" s="55" t="s">
        <v>26</v>
      </c>
      <c r="BF352" s="55" t="s">
        <v>26</v>
      </c>
      <c r="BG352" s="56" t="s">
        <v>26</v>
      </c>
      <c r="BH352" s="54" t="s">
        <v>26</v>
      </c>
      <c r="BI352" s="55" t="s">
        <v>26</v>
      </c>
      <c r="BJ352" s="10" t="s">
        <v>28</v>
      </c>
      <c r="BK352" s="28" t="s">
        <v>28</v>
      </c>
      <c r="BL352" s="11" t="s">
        <v>126</v>
      </c>
      <c r="BM352" s="8"/>
      <c r="BN352" s="8"/>
      <c r="BO352" s="7"/>
      <c r="BP352" s="12"/>
      <c r="BQ352" s="8"/>
      <c r="BR352" s="8"/>
      <c r="BS352" s="7"/>
      <c r="BT352" s="35"/>
      <c r="BU352" s="8"/>
      <c r="BV352" s="8"/>
      <c r="BW352" s="7"/>
      <c r="BX352" s="12"/>
      <c r="BY352" s="8"/>
      <c r="BZ352" s="8"/>
      <c r="CA352" s="7"/>
      <c r="CB352" s="12"/>
      <c r="CC352" s="8"/>
      <c r="CD352" s="8"/>
      <c r="CE352" s="7"/>
      <c r="CF352" s="482"/>
      <c r="CG352" s="483"/>
      <c r="CH352" s="483"/>
      <c r="CI352" s="484"/>
      <c r="CJ352" s="482"/>
      <c r="CK352" s="483"/>
      <c r="CL352" s="483"/>
      <c r="CM352" s="484"/>
    </row>
    <row r="353" spans="2:91" x14ac:dyDescent="0.35">
      <c r="B353" s="95" t="str">
        <f t="shared" si="42"/>
        <v>36526,6673611111 36526,9270833333</v>
      </c>
      <c r="C353" s="342">
        <f t="shared" si="43"/>
        <v>36526.667361111111</v>
      </c>
      <c r="D353" s="328">
        <f t="shared" si="44"/>
        <v>36526.927083333336</v>
      </c>
      <c r="E353" s="204">
        <v>36526.667361111111</v>
      </c>
      <c r="F353" s="175">
        <v>36526.927083333336</v>
      </c>
      <c r="G353" s="79">
        <v>1.0416666666666666E-2</v>
      </c>
      <c r="H353" s="491" t="s">
        <v>46</v>
      </c>
      <c r="I353" s="492"/>
      <c r="J353" s="492"/>
      <c r="K353" s="7"/>
      <c r="L353" s="12"/>
      <c r="M353" s="8"/>
      <c r="N353" s="8"/>
      <c r="O353" s="7"/>
      <c r="P353" s="12"/>
      <c r="Q353" s="8"/>
      <c r="R353" s="8"/>
      <c r="S353" s="7"/>
      <c r="T353" s="12"/>
      <c r="U353" s="8"/>
      <c r="V353" s="8"/>
      <c r="W353" s="7"/>
      <c r="X353" s="12"/>
      <c r="Y353" s="8"/>
      <c r="Z353" s="8"/>
      <c r="AA353" s="7"/>
      <c r="AB353" s="12"/>
      <c r="AC353" s="8"/>
      <c r="AD353" s="8"/>
      <c r="AE353" s="7"/>
      <c r="AF353" s="12"/>
      <c r="AG353" s="8"/>
      <c r="AH353" s="8"/>
      <c r="AI353" s="7"/>
      <c r="AJ353" s="12"/>
      <c r="AK353" s="8"/>
      <c r="AL353" s="8"/>
      <c r="AM353" s="22" t="s">
        <v>125</v>
      </c>
      <c r="AN353" s="60" t="s">
        <v>26</v>
      </c>
      <c r="AO353" s="55" t="s">
        <v>26</v>
      </c>
      <c r="AP353" s="55" t="s">
        <v>26</v>
      </c>
      <c r="AQ353" s="56" t="s">
        <v>26</v>
      </c>
      <c r="AR353" s="54" t="s">
        <v>26</v>
      </c>
      <c r="AS353" s="55" t="s">
        <v>26</v>
      </c>
      <c r="AT353" s="55" t="s">
        <v>26</v>
      </c>
      <c r="AU353" s="56" t="s">
        <v>26</v>
      </c>
      <c r="AV353" s="54" t="s">
        <v>26</v>
      </c>
      <c r="AW353" s="55" t="s">
        <v>26</v>
      </c>
      <c r="AX353" s="55" t="s">
        <v>26</v>
      </c>
      <c r="AY353" s="56" t="s">
        <v>26</v>
      </c>
      <c r="AZ353" s="24" t="s">
        <v>24</v>
      </c>
      <c r="BA353" s="55" t="s">
        <v>26</v>
      </c>
      <c r="BB353" s="55" t="s">
        <v>26</v>
      </c>
      <c r="BC353" s="56" t="s">
        <v>26</v>
      </c>
      <c r="BD353" s="55" t="s">
        <v>26</v>
      </c>
      <c r="BE353" s="55" t="s">
        <v>26</v>
      </c>
      <c r="BF353" s="55" t="s">
        <v>26</v>
      </c>
      <c r="BG353" s="56" t="s">
        <v>26</v>
      </c>
      <c r="BH353" s="54" t="s">
        <v>26</v>
      </c>
      <c r="BI353" s="55" t="s">
        <v>26</v>
      </c>
      <c r="BJ353" s="55" t="s">
        <v>26</v>
      </c>
      <c r="BK353" s="17" t="s">
        <v>28</v>
      </c>
      <c r="BL353" s="9" t="s">
        <v>28</v>
      </c>
      <c r="BM353" s="11" t="s">
        <v>126</v>
      </c>
      <c r="BN353" s="8"/>
      <c r="BO353" s="7"/>
      <c r="BP353" s="20"/>
      <c r="BQ353" s="18"/>
      <c r="BR353" s="18"/>
      <c r="BS353" s="19"/>
      <c r="BT353" s="20"/>
      <c r="BU353" s="18"/>
      <c r="BV353" s="18"/>
      <c r="BW353" s="19"/>
      <c r="BX353" s="12"/>
      <c r="BY353" s="8"/>
      <c r="BZ353" s="8"/>
      <c r="CA353" s="7"/>
      <c r="CB353" s="12"/>
      <c r="CC353" s="8"/>
      <c r="CD353" s="8"/>
      <c r="CE353" s="7"/>
      <c r="CF353" s="482"/>
      <c r="CG353" s="483"/>
      <c r="CH353" s="483"/>
      <c r="CI353" s="484"/>
      <c r="CJ353" s="482"/>
      <c r="CK353" s="483"/>
      <c r="CL353" s="483"/>
      <c r="CM353" s="484"/>
    </row>
    <row r="354" spans="2:91" x14ac:dyDescent="0.35">
      <c r="B354" s="95" t="str">
        <f t="shared" si="42"/>
        <v>36526,6673611111 36526,9375</v>
      </c>
      <c r="C354" s="342">
        <f t="shared" si="43"/>
        <v>36526.667361111111</v>
      </c>
      <c r="D354" s="328">
        <f t="shared" si="44"/>
        <v>36526.9375</v>
      </c>
      <c r="E354" s="204">
        <v>36526.667361111111</v>
      </c>
      <c r="F354" s="175">
        <v>36526.9375</v>
      </c>
      <c r="G354" s="79">
        <v>3.125E-2</v>
      </c>
      <c r="H354" s="491" t="s">
        <v>37</v>
      </c>
      <c r="I354" s="492"/>
      <c r="J354" s="492"/>
      <c r="K354" s="7"/>
      <c r="L354" s="12"/>
      <c r="M354" s="8"/>
      <c r="N354" s="8"/>
      <c r="O354" s="7"/>
      <c r="P354" s="12"/>
      <c r="Q354" s="8"/>
      <c r="R354" s="8"/>
      <c r="S354" s="7"/>
      <c r="T354" s="12"/>
      <c r="U354" s="8"/>
      <c r="V354" s="8"/>
      <c r="W354" s="7"/>
      <c r="X354" s="12"/>
      <c r="Y354" s="8"/>
      <c r="Z354" s="8"/>
      <c r="AA354" s="7"/>
      <c r="AB354" s="12"/>
      <c r="AC354" s="8"/>
      <c r="AD354" s="8"/>
      <c r="AE354" s="7"/>
      <c r="AF354" s="12"/>
      <c r="AG354" s="8"/>
      <c r="AH354" s="8"/>
      <c r="AI354" s="7"/>
      <c r="AJ354" s="12"/>
      <c r="AK354" s="8"/>
      <c r="AL354" s="8"/>
      <c r="AM354" s="22" t="s">
        <v>125</v>
      </c>
      <c r="AN354" s="60" t="s">
        <v>26</v>
      </c>
      <c r="AO354" s="55" t="s">
        <v>26</v>
      </c>
      <c r="AP354" s="55" t="s">
        <v>26</v>
      </c>
      <c r="AQ354" s="56" t="s">
        <v>26</v>
      </c>
      <c r="AR354" s="54" t="s">
        <v>26</v>
      </c>
      <c r="AS354" s="55" t="s">
        <v>26</v>
      </c>
      <c r="AT354" s="55" t="s">
        <v>26</v>
      </c>
      <c r="AU354" s="56" t="s">
        <v>26</v>
      </c>
      <c r="AV354" s="54" t="s">
        <v>26</v>
      </c>
      <c r="AW354" s="55" t="s">
        <v>26</v>
      </c>
      <c r="AX354" s="55" t="s">
        <v>26</v>
      </c>
      <c r="AY354" s="56" t="s">
        <v>26</v>
      </c>
      <c r="AZ354" s="5" t="s">
        <v>25</v>
      </c>
      <c r="BA354" s="6" t="s">
        <v>25</v>
      </c>
      <c r="BB354" s="6" t="s">
        <v>25</v>
      </c>
      <c r="BC354" s="56" t="s">
        <v>26</v>
      </c>
      <c r="BD354" s="55" t="s">
        <v>26</v>
      </c>
      <c r="BE354" s="55" t="s">
        <v>26</v>
      </c>
      <c r="BF354" s="55" t="s">
        <v>26</v>
      </c>
      <c r="BG354" s="56" t="s">
        <v>26</v>
      </c>
      <c r="BH354" s="54" t="s">
        <v>26</v>
      </c>
      <c r="BI354" s="55" t="s">
        <v>26</v>
      </c>
      <c r="BJ354" s="55" t="s">
        <v>26</v>
      </c>
      <c r="BK354" s="56" t="s">
        <v>26</v>
      </c>
      <c r="BL354" s="9" t="s">
        <v>28</v>
      </c>
      <c r="BM354" s="10" t="s">
        <v>28</v>
      </c>
      <c r="BN354" s="11" t="s">
        <v>126</v>
      </c>
      <c r="BO354" s="7"/>
      <c r="BP354" s="20"/>
      <c r="BQ354" s="18"/>
      <c r="BR354" s="18"/>
      <c r="BS354" s="19"/>
      <c r="BT354" s="20"/>
      <c r="BU354" s="18"/>
      <c r="BV354" s="18"/>
      <c r="BW354" s="19"/>
      <c r="BX354" s="12"/>
      <c r="BY354" s="8"/>
      <c r="BZ354" s="8"/>
      <c r="CA354" s="7"/>
      <c r="CB354" s="12"/>
      <c r="CC354" s="8"/>
      <c r="CD354" s="8"/>
      <c r="CE354" s="7"/>
      <c r="CF354" s="482"/>
      <c r="CG354" s="483"/>
      <c r="CH354" s="483"/>
      <c r="CI354" s="484"/>
      <c r="CJ354" s="482"/>
      <c r="CK354" s="483"/>
      <c r="CL354" s="483"/>
      <c r="CM354" s="484"/>
    </row>
    <row r="355" spans="2:91" x14ac:dyDescent="0.35">
      <c r="B355" s="95" t="str">
        <f t="shared" si="42"/>
        <v>36526,6673611111 36526,9479166667</v>
      </c>
      <c r="C355" s="342">
        <f t="shared" si="43"/>
        <v>36526.667361111111</v>
      </c>
      <c r="D355" s="328">
        <f t="shared" si="44"/>
        <v>36526.947916666664</v>
      </c>
      <c r="E355" s="204">
        <v>36526.667361111111</v>
      </c>
      <c r="F355" s="175">
        <v>36526.947916666664</v>
      </c>
      <c r="G355" s="79">
        <v>3.125E-2</v>
      </c>
      <c r="H355" s="491" t="s">
        <v>33</v>
      </c>
      <c r="I355" s="492"/>
      <c r="J355" s="492"/>
      <c r="K355" s="7"/>
      <c r="L355" s="12"/>
      <c r="M355" s="8"/>
      <c r="N355" s="8"/>
      <c r="O355" s="7"/>
      <c r="P355" s="12"/>
      <c r="Q355" s="8"/>
      <c r="R355" s="8"/>
      <c r="S355" s="7"/>
      <c r="T355" s="12"/>
      <c r="U355" s="8"/>
      <c r="V355" s="8"/>
      <c r="W355" s="7"/>
      <c r="X355" s="12"/>
      <c r="Y355" s="8"/>
      <c r="Z355" s="8"/>
      <c r="AA355" s="7"/>
      <c r="AB355" s="12"/>
      <c r="AC355" s="8"/>
      <c r="AD355" s="8"/>
      <c r="AE355" s="7"/>
      <c r="AF355" s="12"/>
      <c r="AG355" s="8"/>
      <c r="AH355" s="8"/>
      <c r="AI355" s="7"/>
      <c r="AJ355" s="12"/>
      <c r="AK355" s="8"/>
      <c r="AL355" s="8"/>
      <c r="AM355" s="22" t="s">
        <v>125</v>
      </c>
      <c r="AN355" s="60" t="s">
        <v>26</v>
      </c>
      <c r="AO355" s="55" t="s">
        <v>26</v>
      </c>
      <c r="AP355" s="55" t="s">
        <v>26</v>
      </c>
      <c r="AQ355" s="56" t="s">
        <v>26</v>
      </c>
      <c r="AR355" s="54" t="s">
        <v>26</v>
      </c>
      <c r="AS355" s="55" t="s">
        <v>26</v>
      </c>
      <c r="AT355" s="55" t="s">
        <v>26</v>
      </c>
      <c r="AU355" s="56" t="s">
        <v>26</v>
      </c>
      <c r="AV355" s="54" t="s">
        <v>26</v>
      </c>
      <c r="AW355" s="55" t="s">
        <v>26</v>
      </c>
      <c r="AX355" s="55" t="s">
        <v>26</v>
      </c>
      <c r="AY355" s="56" t="s">
        <v>26</v>
      </c>
      <c r="AZ355" s="5" t="s">
        <v>25</v>
      </c>
      <c r="BA355" s="6" t="s">
        <v>25</v>
      </c>
      <c r="BB355" s="6" t="s">
        <v>25</v>
      </c>
      <c r="BC355" s="56" t="s">
        <v>26</v>
      </c>
      <c r="BD355" s="55" t="s">
        <v>26</v>
      </c>
      <c r="BE355" s="55" t="s">
        <v>26</v>
      </c>
      <c r="BF355" s="55" t="s">
        <v>26</v>
      </c>
      <c r="BG355" s="56" t="s">
        <v>26</v>
      </c>
      <c r="BH355" s="54" t="s">
        <v>26</v>
      </c>
      <c r="BI355" s="55" t="s">
        <v>26</v>
      </c>
      <c r="BJ355" s="55" t="s">
        <v>26</v>
      </c>
      <c r="BK355" s="56" t="s">
        <v>26</v>
      </c>
      <c r="BL355" s="54" t="s">
        <v>26</v>
      </c>
      <c r="BM355" s="10" t="s">
        <v>28</v>
      </c>
      <c r="BN355" s="10" t="s">
        <v>28</v>
      </c>
      <c r="BO355" s="22" t="s">
        <v>126</v>
      </c>
      <c r="BP355" s="20"/>
      <c r="BQ355" s="18"/>
      <c r="BR355" s="18"/>
      <c r="BS355" s="19"/>
      <c r="BT355" s="20"/>
      <c r="BU355" s="18"/>
      <c r="BV355" s="18"/>
      <c r="BW355" s="19"/>
      <c r="BX355" s="12"/>
      <c r="BY355" s="8"/>
      <c r="BZ355" s="8"/>
      <c r="CA355" s="7"/>
      <c r="CB355" s="12"/>
      <c r="CC355" s="8"/>
      <c r="CD355" s="8"/>
      <c r="CE355" s="7"/>
      <c r="CF355" s="482"/>
      <c r="CG355" s="483"/>
      <c r="CH355" s="483"/>
      <c r="CI355" s="484"/>
      <c r="CJ355" s="482"/>
      <c r="CK355" s="483"/>
      <c r="CL355" s="483"/>
      <c r="CM355" s="484"/>
    </row>
    <row r="356" spans="2:91" x14ac:dyDescent="0.35">
      <c r="B356" s="95" t="str">
        <f t="shared" si="42"/>
        <v>36526,6673611111 36526,9583333333</v>
      </c>
      <c r="C356" s="342">
        <f t="shared" si="43"/>
        <v>36526.667361111111</v>
      </c>
      <c r="D356" s="328">
        <f t="shared" si="44"/>
        <v>36526.958333333336</v>
      </c>
      <c r="E356" s="204">
        <v>36526.667361111111</v>
      </c>
      <c r="F356" s="175">
        <v>36526.958333333336</v>
      </c>
      <c r="G356" s="79">
        <v>3.125E-2</v>
      </c>
      <c r="H356" s="491" t="s">
        <v>47</v>
      </c>
      <c r="I356" s="492"/>
      <c r="J356" s="492"/>
      <c r="K356" s="7"/>
      <c r="L356" s="12"/>
      <c r="M356" s="8"/>
      <c r="N356" s="8"/>
      <c r="O356" s="7"/>
      <c r="P356" s="12"/>
      <c r="Q356" s="8"/>
      <c r="R356" s="8"/>
      <c r="S356" s="7"/>
      <c r="T356" s="12"/>
      <c r="U356" s="8"/>
      <c r="V356" s="8"/>
      <c r="W356" s="7"/>
      <c r="X356" s="12"/>
      <c r="Y356" s="8"/>
      <c r="Z356" s="8"/>
      <c r="AA356" s="7"/>
      <c r="AB356" s="12"/>
      <c r="AC356" s="8"/>
      <c r="AD356" s="8"/>
      <c r="AE356" s="7"/>
      <c r="AF356" s="12"/>
      <c r="AG356" s="8"/>
      <c r="AH356" s="8"/>
      <c r="AI356" s="7"/>
      <c r="AJ356" s="12"/>
      <c r="AK356" s="8"/>
      <c r="AL356" s="8"/>
      <c r="AM356" s="22" t="s">
        <v>125</v>
      </c>
      <c r="AN356" s="60" t="s">
        <v>26</v>
      </c>
      <c r="AO356" s="55" t="s">
        <v>26</v>
      </c>
      <c r="AP356" s="55" t="s">
        <v>26</v>
      </c>
      <c r="AQ356" s="56" t="s">
        <v>26</v>
      </c>
      <c r="AR356" s="54" t="s">
        <v>26</v>
      </c>
      <c r="AS356" s="55" t="s">
        <v>26</v>
      </c>
      <c r="AT356" s="55" t="s">
        <v>26</v>
      </c>
      <c r="AU356" s="56" t="s">
        <v>26</v>
      </c>
      <c r="AV356" s="54" t="s">
        <v>26</v>
      </c>
      <c r="AW356" s="55" t="s">
        <v>26</v>
      </c>
      <c r="AX356" s="55" t="s">
        <v>26</v>
      </c>
      <c r="AY356" s="56" t="s">
        <v>26</v>
      </c>
      <c r="AZ356" s="5" t="s">
        <v>25</v>
      </c>
      <c r="BA356" s="6" t="s">
        <v>25</v>
      </c>
      <c r="BB356" s="6" t="s">
        <v>25</v>
      </c>
      <c r="BC356" s="56" t="s">
        <v>26</v>
      </c>
      <c r="BD356" s="55" t="s">
        <v>26</v>
      </c>
      <c r="BE356" s="55" t="s">
        <v>26</v>
      </c>
      <c r="BF356" s="55" t="s">
        <v>26</v>
      </c>
      <c r="BG356" s="56" t="s">
        <v>26</v>
      </c>
      <c r="BH356" s="54" t="s">
        <v>26</v>
      </c>
      <c r="BI356" s="55" t="s">
        <v>26</v>
      </c>
      <c r="BJ356" s="55" t="s">
        <v>26</v>
      </c>
      <c r="BK356" s="56" t="s">
        <v>26</v>
      </c>
      <c r="BL356" s="54" t="s">
        <v>26</v>
      </c>
      <c r="BM356" s="55" t="s">
        <v>26</v>
      </c>
      <c r="BN356" s="10" t="s">
        <v>28</v>
      </c>
      <c r="BO356" s="28" t="s">
        <v>28</v>
      </c>
      <c r="BP356" s="11" t="s">
        <v>126</v>
      </c>
      <c r="BQ356" s="18"/>
      <c r="BR356" s="18"/>
      <c r="BS356" s="19"/>
      <c r="BT356" s="20"/>
      <c r="BU356" s="18"/>
      <c r="BV356" s="18"/>
      <c r="BW356" s="19"/>
      <c r="BX356" s="12"/>
      <c r="BY356" s="8"/>
      <c r="BZ356" s="8"/>
      <c r="CA356" s="7"/>
      <c r="CB356" s="12"/>
      <c r="CC356" s="8"/>
      <c r="CD356" s="8"/>
      <c r="CE356" s="7"/>
      <c r="CF356" s="482"/>
      <c r="CG356" s="483"/>
      <c r="CH356" s="483"/>
      <c r="CI356" s="484"/>
      <c r="CJ356" s="482"/>
      <c r="CK356" s="483"/>
      <c r="CL356" s="483"/>
      <c r="CM356" s="484"/>
    </row>
    <row r="357" spans="2:91" x14ac:dyDescent="0.35">
      <c r="B357" s="95" t="str">
        <f t="shared" si="42"/>
        <v>36526,6673611111 36526,96875</v>
      </c>
      <c r="C357" s="342">
        <f t="shared" si="43"/>
        <v>36526.667361111111</v>
      </c>
      <c r="D357" s="328">
        <f t="shared" si="44"/>
        <v>36526.96875</v>
      </c>
      <c r="E357" s="204">
        <v>36526.667361111111</v>
      </c>
      <c r="F357" s="175">
        <v>36526.96875</v>
      </c>
      <c r="G357" s="79">
        <v>4.1666666666666664E-2</v>
      </c>
      <c r="H357" s="491" t="s">
        <v>48</v>
      </c>
      <c r="I357" s="492"/>
      <c r="J357" s="492"/>
      <c r="K357" s="7"/>
      <c r="L357" s="12"/>
      <c r="M357" s="8"/>
      <c r="N357" s="8"/>
      <c r="O357" s="7"/>
      <c r="P357" s="12"/>
      <c r="Q357" s="8"/>
      <c r="R357" s="8"/>
      <c r="S357" s="7"/>
      <c r="T357" s="12"/>
      <c r="U357" s="8"/>
      <c r="V357" s="8"/>
      <c r="W357" s="7"/>
      <c r="X357" s="12"/>
      <c r="Y357" s="8"/>
      <c r="Z357" s="8"/>
      <c r="AA357" s="7"/>
      <c r="AB357" s="12"/>
      <c r="AC357" s="8"/>
      <c r="AD357" s="8"/>
      <c r="AE357" s="7"/>
      <c r="AF357" s="12"/>
      <c r="AG357" s="8"/>
      <c r="AH357" s="8"/>
      <c r="AI357" s="7"/>
      <c r="AJ357" s="12"/>
      <c r="AK357" s="8"/>
      <c r="AL357" s="8"/>
      <c r="AM357" s="22" t="s">
        <v>125</v>
      </c>
      <c r="AN357" s="60" t="s">
        <v>26</v>
      </c>
      <c r="AO357" s="55" t="s">
        <v>26</v>
      </c>
      <c r="AP357" s="55" t="s">
        <v>26</v>
      </c>
      <c r="AQ357" s="56" t="s">
        <v>26</v>
      </c>
      <c r="AR357" s="54" t="s">
        <v>26</v>
      </c>
      <c r="AS357" s="55" t="s">
        <v>26</v>
      </c>
      <c r="AT357" s="55" t="s">
        <v>26</v>
      </c>
      <c r="AU357" s="56" t="s">
        <v>26</v>
      </c>
      <c r="AV357" s="54" t="s">
        <v>26</v>
      </c>
      <c r="AW357" s="55" t="s">
        <v>26</v>
      </c>
      <c r="AX357" s="55" t="s">
        <v>26</v>
      </c>
      <c r="AY357" s="56" t="s">
        <v>26</v>
      </c>
      <c r="AZ357" s="5" t="s">
        <v>25</v>
      </c>
      <c r="BA357" s="6" t="s">
        <v>25</v>
      </c>
      <c r="BB357" s="6" t="s">
        <v>25</v>
      </c>
      <c r="BC357" s="56" t="s">
        <v>26</v>
      </c>
      <c r="BD357" s="55" t="s">
        <v>26</v>
      </c>
      <c r="BE357" s="55" t="s">
        <v>26</v>
      </c>
      <c r="BF357" s="55" t="s">
        <v>26</v>
      </c>
      <c r="BG357" s="56" t="s">
        <v>26</v>
      </c>
      <c r="BH357" s="54" t="s">
        <v>26</v>
      </c>
      <c r="BI357" s="55" t="s">
        <v>26</v>
      </c>
      <c r="BJ357" s="55" t="s">
        <v>26</v>
      </c>
      <c r="BK357" s="56" t="s">
        <v>26</v>
      </c>
      <c r="BL357" s="172" t="s">
        <v>24</v>
      </c>
      <c r="BM357" s="55" t="s">
        <v>26</v>
      </c>
      <c r="BN357" s="55" t="s">
        <v>26</v>
      </c>
      <c r="BO357" s="17" t="s">
        <v>28</v>
      </c>
      <c r="BP357" s="9" t="s">
        <v>28</v>
      </c>
      <c r="BQ357" s="11" t="s">
        <v>126</v>
      </c>
      <c r="BR357" s="8"/>
      <c r="BS357" s="7"/>
      <c r="BT357" s="20"/>
      <c r="BU357" s="18"/>
      <c r="BV357" s="18"/>
      <c r="BW357" s="19"/>
      <c r="BX357" s="12"/>
      <c r="BY357" s="8"/>
      <c r="BZ357" s="8"/>
      <c r="CA357" s="7"/>
      <c r="CB357" s="12"/>
      <c r="CC357" s="8"/>
      <c r="CD357" s="8"/>
      <c r="CE357" s="7"/>
      <c r="CF357" s="482"/>
      <c r="CG357" s="483"/>
      <c r="CH357" s="483"/>
      <c r="CI357" s="484"/>
      <c r="CJ357" s="482"/>
      <c r="CK357" s="483"/>
      <c r="CL357" s="483"/>
      <c r="CM357" s="484"/>
    </row>
    <row r="358" spans="2:91" x14ac:dyDescent="0.35">
      <c r="B358" s="95" t="str">
        <f t="shared" si="42"/>
        <v>36526,6673611111 36526,9791666667</v>
      </c>
      <c r="C358" s="342">
        <f t="shared" si="43"/>
        <v>36526.667361111111</v>
      </c>
      <c r="D358" s="328">
        <f t="shared" si="44"/>
        <v>36526.979166666664</v>
      </c>
      <c r="E358" s="204">
        <v>36526.667361111111</v>
      </c>
      <c r="F358" s="175">
        <v>36526.979166666664</v>
      </c>
      <c r="G358" s="79">
        <v>4.1666666666666664E-2</v>
      </c>
      <c r="H358" s="491" t="s">
        <v>49</v>
      </c>
      <c r="I358" s="492"/>
      <c r="J358" s="492"/>
      <c r="K358" s="7"/>
      <c r="L358" s="12"/>
      <c r="M358" s="8"/>
      <c r="N358" s="8"/>
      <c r="O358" s="7"/>
      <c r="P358" s="12"/>
      <c r="Q358" s="8"/>
      <c r="R358" s="8"/>
      <c r="S358" s="7"/>
      <c r="T358" s="12"/>
      <c r="U358" s="8"/>
      <c r="V358" s="8"/>
      <c r="W358" s="7"/>
      <c r="X358" s="12"/>
      <c r="Y358" s="8"/>
      <c r="Z358" s="8"/>
      <c r="AA358" s="7"/>
      <c r="AB358" s="12"/>
      <c r="AC358" s="8"/>
      <c r="AD358" s="8"/>
      <c r="AE358" s="7"/>
      <c r="AF358" s="12"/>
      <c r="AG358" s="8"/>
      <c r="AH358" s="8"/>
      <c r="AI358" s="7"/>
      <c r="AJ358" s="12"/>
      <c r="AK358" s="8"/>
      <c r="AL358" s="8"/>
      <c r="AM358" s="22" t="s">
        <v>125</v>
      </c>
      <c r="AN358" s="60" t="s">
        <v>26</v>
      </c>
      <c r="AO358" s="55" t="s">
        <v>26</v>
      </c>
      <c r="AP358" s="55" t="s">
        <v>26</v>
      </c>
      <c r="AQ358" s="56" t="s">
        <v>26</v>
      </c>
      <c r="AR358" s="54" t="s">
        <v>26</v>
      </c>
      <c r="AS358" s="55" t="s">
        <v>26</v>
      </c>
      <c r="AT358" s="55" t="s">
        <v>26</v>
      </c>
      <c r="AU358" s="56" t="s">
        <v>26</v>
      </c>
      <c r="AV358" s="54" t="s">
        <v>26</v>
      </c>
      <c r="AW358" s="55" t="s">
        <v>26</v>
      </c>
      <c r="AX358" s="55" t="s">
        <v>26</v>
      </c>
      <c r="AY358" s="56" t="s">
        <v>26</v>
      </c>
      <c r="AZ358" s="5" t="s">
        <v>25</v>
      </c>
      <c r="BA358" s="6" t="s">
        <v>25</v>
      </c>
      <c r="BB358" s="6" t="s">
        <v>25</v>
      </c>
      <c r="BC358" s="56" t="s">
        <v>26</v>
      </c>
      <c r="BD358" s="55" t="s">
        <v>26</v>
      </c>
      <c r="BE358" s="55" t="s">
        <v>26</v>
      </c>
      <c r="BF358" s="55" t="s">
        <v>26</v>
      </c>
      <c r="BG358" s="56" t="s">
        <v>26</v>
      </c>
      <c r="BH358" s="54" t="s">
        <v>26</v>
      </c>
      <c r="BI358" s="55" t="s">
        <v>26</v>
      </c>
      <c r="BJ358" s="55" t="s">
        <v>26</v>
      </c>
      <c r="BK358" s="56" t="s">
        <v>26</v>
      </c>
      <c r="BL358" s="172" t="s">
        <v>24</v>
      </c>
      <c r="BM358" s="55" t="s">
        <v>26</v>
      </c>
      <c r="BN358" s="55" t="s">
        <v>26</v>
      </c>
      <c r="BO358" s="56" t="s">
        <v>26</v>
      </c>
      <c r="BP358" s="9" t="s">
        <v>28</v>
      </c>
      <c r="BQ358" s="10" t="s">
        <v>28</v>
      </c>
      <c r="BR358" s="11" t="s">
        <v>126</v>
      </c>
      <c r="BS358" s="7"/>
      <c r="BT358" s="20"/>
      <c r="BU358" s="18"/>
      <c r="BV358" s="18"/>
      <c r="BW358" s="19"/>
      <c r="BX358" s="12"/>
      <c r="BY358" s="8"/>
      <c r="BZ358" s="8"/>
      <c r="CA358" s="7"/>
      <c r="CB358" s="12"/>
      <c r="CC358" s="8"/>
      <c r="CD358" s="8"/>
      <c r="CE358" s="7"/>
      <c r="CF358" s="482"/>
      <c r="CG358" s="483"/>
      <c r="CH358" s="483"/>
      <c r="CI358" s="484"/>
      <c r="CJ358" s="482"/>
      <c r="CK358" s="483"/>
      <c r="CL358" s="483"/>
      <c r="CM358" s="484"/>
    </row>
    <row r="359" spans="2:91" x14ac:dyDescent="0.35">
      <c r="B359" s="95" t="str">
        <f t="shared" si="42"/>
        <v>36526,6666666667 36526,9888888889</v>
      </c>
      <c r="C359" s="342">
        <f t="shared" si="43"/>
        <v>36526.666666666664</v>
      </c>
      <c r="D359" s="328">
        <f t="shared" si="44"/>
        <v>36526.988888888889</v>
      </c>
      <c r="E359" s="332">
        <v>36526.666666666664</v>
      </c>
      <c r="F359" s="333">
        <v>36526.988888888889</v>
      </c>
      <c r="G359" s="334">
        <v>4.1666666666666664E-2</v>
      </c>
      <c r="H359" s="12"/>
      <c r="I359" s="8"/>
      <c r="J359" s="8"/>
      <c r="K359" s="7"/>
      <c r="L359" s="12"/>
      <c r="M359" s="8"/>
      <c r="N359" s="8"/>
      <c r="O359" s="7"/>
      <c r="P359" s="12"/>
      <c r="Q359" s="8"/>
      <c r="R359" s="8"/>
      <c r="S359" s="7"/>
      <c r="T359" s="12"/>
      <c r="U359" s="8"/>
      <c r="V359" s="8"/>
      <c r="W359" s="7"/>
      <c r="X359" s="12"/>
      <c r="Y359" s="8"/>
      <c r="Z359" s="8"/>
      <c r="AA359" s="7"/>
      <c r="AB359" s="12"/>
      <c r="AC359" s="8"/>
      <c r="AD359" s="8"/>
      <c r="AE359" s="7"/>
      <c r="AF359" s="12"/>
      <c r="AG359" s="8"/>
      <c r="AH359" s="8"/>
      <c r="AI359" s="7"/>
      <c r="AJ359" s="12"/>
      <c r="AK359" s="8"/>
      <c r="AL359" s="8"/>
      <c r="AM359" s="22" t="s">
        <v>125</v>
      </c>
      <c r="AN359" s="60" t="s">
        <v>26</v>
      </c>
      <c r="AO359" s="55" t="s">
        <v>26</v>
      </c>
      <c r="AP359" s="55" t="s">
        <v>26</v>
      </c>
      <c r="AQ359" s="56" t="s">
        <v>26</v>
      </c>
      <c r="AR359" s="54" t="s">
        <v>26</v>
      </c>
      <c r="AS359" s="55" t="s">
        <v>26</v>
      </c>
      <c r="AT359" s="55" t="s">
        <v>26</v>
      </c>
      <c r="AU359" s="56" t="s">
        <v>26</v>
      </c>
      <c r="AV359" s="54" t="s">
        <v>26</v>
      </c>
      <c r="AW359" s="55" t="s">
        <v>26</v>
      </c>
      <c r="AX359" s="55" t="s">
        <v>26</v>
      </c>
      <c r="AY359" s="56" t="s">
        <v>26</v>
      </c>
      <c r="AZ359" s="5" t="s">
        <v>25</v>
      </c>
      <c r="BA359" s="6" t="s">
        <v>25</v>
      </c>
      <c r="BB359" s="6" t="s">
        <v>25</v>
      </c>
      <c r="BC359" s="56" t="s">
        <v>26</v>
      </c>
      <c r="BD359" s="55" t="s">
        <v>26</v>
      </c>
      <c r="BE359" s="55" t="s">
        <v>26</v>
      </c>
      <c r="BF359" s="55" t="s">
        <v>26</v>
      </c>
      <c r="BG359" s="56" t="s">
        <v>26</v>
      </c>
      <c r="BH359" s="54" t="s">
        <v>26</v>
      </c>
      <c r="BI359" s="55" t="s">
        <v>26</v>
      </c>
      <c r="BJ359" s="55" t="s">
        <v>26</v>
      </c>
      <c r="BK359" s="56" t="s">
        <v>26</v>
      </c>
      <c r="BL359" s="54" t="s">
        <v>26</v>
      </c>
      <c r="BM359" s="55" t="s">
        <v>26</v>
      </c>
      <c r="BN359" s="55" t="s">
        <v>26</v>
      </c>
      <c r="BO359" s="56" t="s">
        <v>26</v>
      </c>
      <c r="BP359" s="172" t="s">
        <v>24</v>
      </c>
      <c r="BQ359" s="10" t="s">
        <v>28</v>
      </c>
      <c r="BR359" s="10" t="s">
        <v>28</v>
      </c>
      <c r="BS359" s="22" t="s">
        <v>126</v>
      </c>
      <c r="BT359" s="20"/>
      <c r="BU359" s="18"/>
      <c r="BV359" s="18"/>
      <c r="BW359" s="19"/>
      <c r="BX359" s="20"/>
      <c r="BY359" s="18"/>
      <c r="BZ359" s="18"/>
      <c r="CA359" s="19"/>
      <c r="CB359" s="20"/>
      <c r="CC359" s="18"/>
      <c r="CD359" s="18"/>
      <c r="CE359" s="19"/>
      <c r="CF359" s="482"/>
      <c r="CG359" s="483"/>
      <c r="CH359" s="483"/>
      <c r="CI359" s="484"/>
      <c r="CJ359" s="482"/>
      <c r="CK359" s="483"/>
      <c r="CL359" s="483"/>
      <c r="CM359" s="484"/>
    </row>
    <row r="360" spans="2:91" x14ac:dyDescent="0.35">
      <c r="B360" s="95" t="str">
        <f t="shared" ref="B360" si="45">C360&amp;" "&amp;D360</f>
        <v>36526,6722222222 36526,9944444444</v>
      </c>
      <c r="C360" s="342">
        <f t="shared" ref="C360" si="46">E360</f>
        <v>36526.672222222223</v>
      </c>
      <c r="D360" s="328">
        <f t="shared" ref="D360" si="47">F360</f>
        <v>36526.994444444441</v>
      </c>
      <c r="E360" s="332">
        <v>36526.672222222223</v>
      </c>
      <c r="F360" s="333">
        <v>36526.994444444441</v>
      </c>
      <c r="G360" s="334">
        <v>4.1666666666666664E-2</v>
      </c>
      <c r="H360" s="12"/>
      <c r="I360" s="8"/>
      <c r="J360" s="8"/>
      <c r="K360" s="7"/>
      <c r="L360" s="12"/>
      <c r="M360" s="8"/>
      <c r="N360" s="8"/>
      <c r="O360" s="7"/>
      <c r="P360" s="12"/>
      <c r="Q360" s="8"/>
      <c r="R360" s="8"/>
      <c r="S360" s="7"/>
      <c r="T360" s="12"/>
      <c r="U360" s="8"/>
      <c r="V360" s="8"/>
      <c r="W360" s="7"/>
      <c r="X360" s="12"/>
      <c r="Y360" s="8"/>
      <c r="Z360" s="8"/>
      <c r="AA360" s="7"/>
      <c r="AB360" s="12"/>
      <c r="AC360" s="8"/>
      <c r="AD360" s="8"/>
      <c r="AE360" s="7"/>
      <c r="AF360" s="12"/>
      <c r="AG360" s="8"/>
      <c r="AH360" s="8"/>
      <c r="AI360" s="7"/>
      <c r="AJ360" s="12"/>
      <c r="AK360" s="8"/>
      <c r="AL360" s="8"/>
      <c r="AM360" s="22" t="s">
        <v>125</v>
      </c>
      <c r="AN360" s="60" t="s">
        <v>26</v>
      </c>
      <c r="AO360" s="55" t="s">
        <v>26</v>
      </c>
      <c r="AP360" s="55" t="s">
        <v>26</v>
      </c>
      <c r="AQ360" s="56" t="s">
        <v>26</v>
      </c>
      <c r="AR360" s="54" t="s">
        <v>26</v>
      </c>
      <c r="AS360" s="55" t="s">
        <v>26</v>
      </c>
      <c r="AT360" s="55" t="s">
        <v>26</v>
      </c>
      <c r="AU360" s="56" t="s">
        <v>26</v>
      </c>
      <c r="AV360" s="54" t="s">
        <v>26</v>
      </c>
      <c r="AW360" s="55" t="s">
        <v>26</v>
      </c>
      <c r="AX360" s="55" t="s">
        <v>26</v>
      </c>
      <c r="AY360" s="56" t="s">
        <v>26</v>
      </c>
      <c r="AZ360" s="5" t="s">
        <v>25</v>
      </c>
      <c r="BA360" s="6" t="s">
        <v>25</v>
      </c>
      <c r="BB360" s="6" t="s">
        <v>25</v>
      </c>
      <c r="BC360" s="56" t="s">
        <v>26</v>
      </c>
      <c r="BD360" s="55" t="s">
        <v>26</v>
      </c>
      <c r="BE360" s="55" t="s">
        <v>26</v>
      </c>
      <c r="BF360" s="55" t="s">
        <v>26</v>
      </c>
      <c r="BG360" s="56" t="s">
        <v>26</v>
      </c>
      <c r="BH360" s="54" t="s">
        <v>26</v>
      </c>
      <c r="BI360" s="55" t="s">
        <v>26</v>
      </c>
      <c r="BJ360" s="55" t="s">
        <v>26</v>
      </c>
      <c r="BK360" s="56" t="s">
        <v>26</v>
      </c>
      <c r="BL360" s="54" t="s">
        <v>26</v>
      </c>
      <c r="BM360" s="55" t="s">
        <v>26</v>
      </c>
      <c r="BN360" s="55" t="s">
        <v>26</v>
      </c>
      <c r="BO360" s="56" t="s">
        <v>26</v>
      </c>
      <c r="BP360" s="172" t="s">
        <v>24</v>
      </c>
      <c r="BQ360" s="10" t="s">
        <v>28</v>
      </c>
      <c r="BR360" s="10" t="s">
        <v>28</v>
      </c>
      <c r="BS360" s="22" t="s">
        <v>126</v>
      </c>
      <c r="BT360" s="20"/>
      <c r="BU360" s="18"/>
      <c r="BV360" s="18"/>
      <c r="BW360" s="19"/>
      <c r="BX360" s="20"/>
      <c r="BY360" s="18"/>
      <c r="BZ360" s="18"/>
      <c r="CA360" s="19"/>
      <c r="CB360" s="20"/>
      <c r="CC360" s="18"/>
      <c r="CD360" s="18"/>
      <c r="CE360" s="19"/>
      <c r="CF360" s="482"/>
      <c r="CG360" s="483"/>
      <c r="CH360" s="483"/>
      <c r="CI360" s="484"/>
      <c r="CJ360" s="482"/>
      <c r="CK360" s="483"/>
      <c r="CL360" s="483"/>
      <c r="CM360" s="484"/>
    </row>
    <row r="361" spans="2:91" x14ac:dyDescent="0.35">
      <c r="B361" s="95" t="str">
        <f t="shared" si="42"/>
        <v>36526,6673611111 36527</v>
      </c>
      <c r="C361" s="342">
        <f t="shared" si="43"/>
        <v>36526.667361111111</v>
      </c>
      <c r="D361" s="328">
        <f t="shared" si="44"/>
        <v>36527</v>
      </c>
      <c r="E361" s="204">
        <v>36526.667361111111</v>
      </c>
      <c r="F361" s="175">
        <v>36527</v>
      </c>
      <c r="G361" s="79">
        <v>4.1666666666666664E-2</v>
      </c>
      <c r="H361" s="491" t="s">
        <v>3</v>
      </c>
      <c r="I361" s="492"/>
      <c r="J361" s="492"/>
      <c r="K361" s="7"/>
      <c r="L361" s="29"/>
      <c r="M361" s="30"/>
      <c r="N361" s="30"/>
      <c r="O361" s="31"/>
      <c r="P361" s="29"/>
      <c r="Q361" s="30"/>
      <c r="R361" s="30"/>
      <c r="S361" s="31"/>
      <c r="T361" s="29"/>
      <c r="U361" s="30"/>
      <c r="V361" s="30"/>
      <c r="W361" s="31"/>
      <c r="X361" s="29"/>
      <c r="Y361" s="30"/>
      <c r="Z361" s="30"/>
      <c r="AA361" s="31"/>
      <c r="AB361" s="12"/>
      <c r="AC361" s="8"/>
      <c r="AD361" s="8"/>
      <c r="AE361" s="7"/>
      <c r="AF361" s="29"/>
      <c r="AG361" s="30"/>
      <c r="AH361" s="30"/>
      <c r="AI361" s="31"/>
      <c r="AJ361" s="12"/>
      <c r="AK361" s="8"/>
      <c r="AL361" s="8"/>
      <c r="AM361" s="22" t="s">
        <v>125</v>
      </c>
      <c r="AN361" s="60" t="s">
        <v>26</v>
      </c>
      <c r="AO361" s="55" t="s">
        <v>26</v>
      </c>
      <c r="AP361" s="55" t="s">
        <v>26</v>
      </c>
      <c r="AQ361" s="56" t="s">
        <v>26</v>
      </c>
      <c r="AR361" s="54" t="s">
        <v>26</v>
      </c>
      <c r="AS361" s="55" t="s">
        <v>26</v>
      </c>
      <c r="AT361" s="55" t="s">
        <v>26</v>
      </c>
      <c r="AU361" s="56" t="s">
        <v>26</v>
      </c>
      <c r="AV361" s="54" t="s">
        <v>26</v>
      </c>
      <c r="AW361" s="55" t="s">
        <v>26</v>
      </c>
      <c r="AX361" s="55" t="s">
        <v>26</v>
      </c>
      <c r="AY361" s="56" t="s">
        <v>26</v>
      </c>
      <c r="AZ361" s="5" t="s">
        <v>25</v>
      </c>
      <c r="BA361" s="6" t="s">
        <v>25</v>
      </c>
      <c r="BB361" s="6" t="s">
        <v>25</v>
      </c>
      <c r="BC361" s="56" t="s">
        <v>26</v>
      </c>
      <c r="BD361" s="55" t="s">
        <v>26</v>
      </c>
      <c r="BE361" s="55" t="s">
        <v>26</v>
      </c>
      <c r="BF361" s="55" t="s">
        <v>26</v>
      </c>
      <c r="BG361" s="56" t="s">
        <v>26</v>
      </c>
      <c r="BH361" s="54" t="s">
        <v>26</v>
      </c>
      <c r="BI361" s="55" t="s">
        <v>26</v>
      </c>
      <c r="BJ361" s="55" t="s">
        <v>26</v>
      </c>
      <c r="BK361" s="56" t="s">
        <v>26</v>
      </c>
      <c r="BL361" s="54" t="s">
        <v>26</v>
      </c>
      <c r="BM361" s="55" t="s">
        <v>26</v>
      </c>
      <c r="BN361" s="55" t="s">
        <v>26</v>
      </c>
      <c r="BO361" s="56" t="s">
        <v>26</v>
      </c>
      <c r="BP361" s="172" t="s">
        <v>24</v>
      </c>
      <c r="BQ361" s="55" t="s">
        <v>26</v>
      </c>
      <c r="BR361" s="10" t="s">
        <v>28</v>
      </c>
      <c r="BS361" s="28" t="s">
        <v>28</v>
      </c>
      <c r="BT361" s="11" t="s">
        <v>126</v>
      </c>
      <c r="BU361" s="8"/>
      <c r="BV361" s="8"/>
      <c r="BW361" s="7"/>
      <c r="BX361" s="12"/>
      <c r="BY361" s="8"/>
      <c r="BZ361" s="8"/>
      <c r="CA361" s="7"/>
      <c r="CB361" s="12"/>
      <c r="CC361" s="8"/>
      <c r="CD361" s="8"/>
      <c r="CE361" s="7"/>
      <c r="CF361" s="482"/>
      <c r="CG361" s="483"/>
      <c r="CH361" s="483"/>
      <c r="CI361" s="484"/>
      <c r="CJ361" s="482"/>
      <c r="CK361" s="483"/>
      <c r="CL361" s="483"/>
      <c r="CM361" s="484"/>
    </row>
    <row r="362" spans="2:91" x14ac:dyDescent="0.35">
      <c r="B362" s="95" t="str">
        <f t="shared" si="42"/>
        <v>36526,6673611111 36527,0104166667</v>
      </c>
      <c r="C362" s="342">
        <f t="shared" si="43"/>
        <v>36526.667361111111</v>
      </c>
      <c r="D362" s="328">
        <f t="shared" si="44"/>
        <v>36527.010416666664</v>
      </c>
      <c r="E362" s="204">
        <v>36526.667361111111</v>
      </c>
      <c r="F362" s="175">
        <v>36527.010416666664</v>
      </c>
      <c r="G362" s="79">
        <v>4.1666666666666664E-2</v>
      </c>
      <c r="H362" s="491" t="s">
        <v>53</v>
      </c>
      <c r="I362" s="492"/>
      <c r="J362" s="492"/>
      <c r="K362" s="7"/>
      <c r="L362" s="29"/>
      <c r="M362" s="30"/>
      <c r="N362" s="30"/>
      <c r="O362" s="31"/>
      <c r="P362" s="29"/>
      <c r="Q362" s="30"/>
      <c r="R362" s="30"/>
      <c r="S362" s="31"/>
      <c r="T362" s="29"/>
      <c r="U362" s="30"/>
      <c r="V362" s="30"/>
      <c r="W362" s="31"/>
      <c r="X362" s="29"/>
      <c r="Y362" s="30"/>
      <c r="Z362" s="30"/>
      <c r="AA362" s="31"/>
      <c r="AB362" s="12"/>
      <c r="AC362" s="8"/>
      <c r="AD362" s="8"/>
      <c r="AE362" s="7"/>
      <c r="AF362" s="29"/>
      <c r="AG362" s="30"/>
      <c r="AH362" s="30"/>
      <c r="AI362" s="31"/>
      <c r="AJ362" s="12"/>
      <c r="AK362" s="8"/>
      <c r="AL362" s="8"/>
      <c r="AM362" s="22" t="s">
        <v>125</v>
      </c>
      <c r="AN362" s="60" t="s">
        <v>26</v>
      </c>
      <c r="AO362" s="55" t="s">
        <v>26</v>
      </c>
      <c r="AP362" s="55" t="s">
        <v>26</v>
      </c>
      <c r="AQ362" s="56" t="s">
        <v>26</v>
      </c>
      <c r="AR362" s="54" t="s">
        <v>26</v>
      </c>
      <c r="AS362" s="55" t="s">
        <v>26</v>
      </c>
      <c r="AT362" s="55" t="s">
        <v>26</v>
      </c>
      <c r="AU362" s="56" t="s">
        <v>26</v>
      </c>
      <c r="AV362" s="54" t="s">
        <v>26</v>
      </c>
      <c r="AW362" s="55" t="s">
        <v>26</v>
      </c>
      <c r="AX362" s="55" t="s">
        <v>26</v>
      </c>
      <c r="AY362" s="56" t="s">
        <v>26</v>
      </c>
      <c r="AZ362" s="5" t="s">
        <v>25</v>
      </c>
      <c r="BA362" s="6" t="s">
        <v>25</v>
      </c>
      <c r="BB362" s="6" t="s">
        <v>25</v>
      </c>
      <c r="BC362" s="56" t="s">
        <v>26</v>
      </c>
      <c r="BD362" s="55" t="s">
        <v>26</v>
      </c>
      <c r="BE362" s="55" t="s">
        <v>26</v>
      </c>
      <c r="BF362" s="55" t="s">
        <v>26</v>
      </c>
      <c r="BG362" s="56" t="s">
        <v>26</v>
      </c>
      <c r="BH362" s="54" t="s">
        <v>26</v>
      </c>
      <c r="BI362" s="55" t="s">
        <v>26</v>
      </c>
      <c r="BJ362" s="55" t="s">
        <v>26</v>
      </c>
      <c r="BK362" s="56" t="s">
        <v>26</v>
      </c>
      <c r="BL362" s="54" t="s">
        <v>26</v>
      </c>
      <c r="BM362" s="55" t="s">
        <v>26</v>
      </c>
      <c r="BN362" s="55" t="s">
        <v>26</v>
      </c>
      <c r="BO362" s="56" t="s">
        <v>26</v>
      </c>
      <c r="BP362" s="172" t="s">
        <v>24</v>
      </c>
      <c r="BQ362" s="55" t="s">
        <v>26</v>
      </c>
      <c r="BR362" s="55" t="s">
        <v>26</v>
      </c>
      <c r="BS362" s="17" t="s">
        <v>28</v>
      </c>
      <c r="BT362" s="9" t="s">
        <v>28</v>
      </c>
      <c r="BU362" s="11" t="s">
        <v>126</v>
      </c>
      <c r="BV362" s="18"/>
      <c r="BW362" s="19"/>
      <c r="BX362" s="12"/>
      <c r="BY362" s="8"/>
      <c r="BZ362" s="8"/>
      <c r="CA362" s="7"/>
      <c r="CB362" s="12"/>
      <c r="CC362" s="8"/>
      <c r="CD362" s="8"/>
      <c r="CE362" s="7"/>
      <c r="CF362" s="482"/>
      <c r="CG362" s="483"/>
      <c r="CH362" s="483"/>
      <c r="CI362" s="484"/>
      <c r="CJ362" s="482"/>
      <c r="CK362" s="483"/>
      <c r="CL362" s="483"/>
      <c r="CM362" s="484"/>
    </row>
    <row r="363" spans="2:91" x14ac:dyDescent="0.35">
      <c r="B363" s="95" t="str">
        <f t="shared" si="42"/>
        <v>36526,6673611111 36527,0208333333</v>
      </c>
      <c r="C363" s="342">
        <f t="shared" si="43"/>
        <v>36526.667361111111</v>
      </c>
      <c r="D363" s="328">
        <f t="shared" si="44"/>
        <v>36527.020833333336</v>
      </c>
      <c r="E363" s="204">
        <v>36526.667361111111</v>
      </c>
      <c r="F363" s="175">
        <v>36527.020833333336</v>
      </c>
      <c r="G363" s="79">
        <v>4.1666666666666664E-2</v>
      </c>
      <c r="H363" s="491" t="s">
        <v>39</v>
      </c>
      <c r="I363" s="492"/>
      <c r="J363" s="492"/>
      <c r="K363" s="7"/>
      <c r="L363" s="29"/>
      <c r="M363" s="30"/>
      <c r="N363" s="30"/>
      <c r="O363" s="31"/>
      <c r="P363" s="29"/>
      <c r="Q363" s="30"/>
      <c r="R363" s="30"/>
      <c r="S363" s="31"/>
      <c r="T363" s="29"/>
      <c r="U363" s="30"/>
      <c r="V363" s="30"/>
      <c r="W363" s="31"/>
      <c r="X363" s="29"/>
      <c r="Y363" s="30"/>
      <c r="Z363" s="30"/>
      <c r="AA363" s="31"/>
      <c r="AB363" s="12"/>
      <c r="AC363" s="8"/>
      <c r="AD363" s="8"/>
      <c r="AE363" s="7"/>
      <c r="AF363" s="29"/>
      <c r="AG363" s="30"/>
      <c r="AH363" s="30"/>
      <c r="AI363" s="31"/>
      <c r="AJ363" s="12"/>
      <c r="AK363" s="8"/>
      <c r="AL363" s="8"/>
      <c r="AM363" s="22" t="s">
        <v>125</v>
      </c>
      <c r="AN363" s="60" t="s">
        <v>26</v>
      </c>
      <c r="AO363" s="55" t="s">
        <v>26</v>
      </c>
      <c r="AP363" s="55" t="s">
        <v>26</v>
      </c>
      <c r="AQ363" s="56" t="s">
        <v>26</v>
      </c>
      <c r="AR363" s="54" t="s">
        <v>26</v>
      </c>
      <c r="AS363" s="55" t="s">
        <v>26</v>
      </c>
      <c r="AT363" s="55" t="s">
        <v>26</v>
      </c>
      <c r="AU363" s="56" t="s">
        <v>26</v>
      </c>
      <c r="AV363" s="54" t="s">
        <v>26</v>
      </c>
      <c r="AW363" s="55" t="s">
        <v>26</v>
      </c>
      <c r="AX363" s="55" t="s">
        <v>26</v>
      </c>
      <c r="AY363" s="56" t="s">
        <v>26</v>
      </c>
      <c r="AZ363" s="5" t="s">
        <v>25</v>
      </c>
      <c r="BA363" s="6" t="s">
        <v>25</v>
      </c>
      <c r="BB363" s="6" t="s">
        <v>25</v>
      </c>
      <c r="BC363" s="56" t="s">
        <v>26</v>
      </c>
      <c r="BD363" s="55" t="s">
        <v>26</v>
      </c>
      <c r="BE363" s="55" t="s">
        <v>26</v>
      </c>
      <c r="BF363" s="55" t="s">
        <v>26</v>
      </c>
      <c r="BG363" s="56" t="s">
        <v>26</v>
      </c>
      <c r="BH363" s="54" t="s">
        <v>26</v>
      </c>
      <c r="BI363" s="55" t="s">
        <v>26</v>
      </c>
      <c r="BJ363" s="55" t="s">
        <v>26</v>
      </c>
      <c r="BK363" s="56" t="s">
        <v>26</v>
      </c>
      <c r="BL363" s="54" t="s">
        <v>26</v>
      </c>
      <c r="BM363" s="55" t="s">
        <v>26</v>
      </c>
      <c r="BN363" s="55" t="s">
        <v>26</v>
      </c>
      <c r="BO363" s="56" t="s">
        <v>26</v>
      </c>
      <c r="BP363" s="172" t="s">
        <v>24</v>
      </c>
      <c r="BQ363" s="55" t="s">
        <v>26</v>
      </c>
      <c r="BR363" s="55" t="s">
        <v>26</v>
      </c>
      <c r="BS363" s="17" t="s">
        <v>28</v>
      </c>
      <c r="BT363" s="9" t="s">
        <v>28</v>
      </c>
      <c r="BU363" s="55" t="s">
        <v>26</v>
      </c>
      <c r="BV363" s="11" t="s">
        <v>126</v>
      </c>
      <c r="BW363" s="7"/>
      <c r="BX363" s="12"/>
      <c r="BY363" s="8"/>
      <c r="BZ363" s="8"/>
      <c r="CA363" s="7"/>
      <c r="CB363" s="12"/>
      <c r="CC363" s="8"/>
      <c r="CD363" s="8"/>
      <c r="CE363" s="7"/>
      <c r="CF363" s="482"/>
      <c r="CG363" s="483"/>
      <c r="CH363" s="483"/>
      <c r="CI363" s="484"/>
      <c r="CJ363" s="482"/>
      <c r="CK363" s="483"/>
      <c r="CL363" s="483"/>
      <c r="CM363" s="484"/>
    </row>
    <row r="364" spans="2:91" x14ac:dyDescent="0.35">
      <c r="B364" s="95" t="str">
        <f t="shared" si="42"/>
        <v>36526,6673611111 36527,03125</v>
      </c>
      <c r="C364" s="342">
        <f t="shared" si="43"/>
        <v>36526.667361111111</v>
      </c>
      <c r="D364" s="328">
        <f t="shared" si="44"/>
        <v>36527.03125</v>
      </c>
      <c r="E364" s="204">
        <v>36526.667361111111</v>
      </c>
      <c r="F364" s="175">
        <v>36527.03125</v>
      </c>
      <c r="G364" s="79">
        <v>4.1666666666666664E-2</v>
      </c>
      <c r="H364" s="491" t="s">
        <v>36</v>
      </c>
      <c r="I364" s="492"/>
      <c r="J364" s="492"/>
      <c r="K364" s="7"/>
      <c r="L364" s="29"/>
      <c r="M364" s="30"/>
      <c r="N364" s="30"/>
      <c r="O364" s="31"/>
      <c r="P364" s="29"/>
      <c r="Q364" s="30"/>
      <c r="R364" s="30"/>
      <c r="S364" s="31"/>
      <c r="T364" s="29"/>
      <c r="U364" s="30"/>
      <c r="V364" s="30"/>
      <c r="W364" s="31"/>
      <c r="X364" s="29"/>
      <c r="Y364" s="30"/>
      <c r="Z364" s="30"/>
      <c r="AA364" s="31"/>
      <c r="AB364" s="12"/>
      <c r="AC364" s="8"/>
      <c r="AD364" s="8"/>
      <c r="AE364" s="7"/>
      <c r="AF364" s="29"/>
      <c r="AG364" s="30"/>
      <c r="AH364" s="30"/>
      <c r="AI364" s="31"/>
      <c r="AJ364" s="12"/>
      <c r="AK364" s="8"/>
      <c r="AL364" s="8"/>
      <c r="AM364" s="22" t="s">
        <v>125</v>
      </c>
      <c r="AN364" s="60" t="s">
        <v>26</v>
      </c>
      <c r="AO364" s="55" t="s">
        <v>26</v>
      </c>
      <c r="AP364" s="55" t="s">
        <v>26</v>
      </c>
      <c r="AQ364" s="56" t="s">
        <v>26</v>
      </c>
      <c r="AR364" s="54" t="s">
        <v>26</v>
      </c>
      <c r="AS364" s="55" t="s">
        <v>26</v>
      </c>
      <c r="AT364" s="55" t="s">
        <v>26</v>
      </c>
      <c r="AU364" s="56" t="s">
        <v>26</v>
      </c>
      <c r="AV364" s="54" t="s">
        <v>26</v>
      </c>
      <c r="AW364" s="55" t="s">
        <v>26</v>
      </c>
      <c r="AX364" s="55" t="s">
        <v>26</v>
      </c>
      <c r="AY364" s="56" t="s">
        <v>26</v>
      </c>
      <c r="AZ364" s="5" t="s">
        <v>25</v>
      </c>
      <c r="BA364" s="6" t="s">
        <v>25</v>
      </c>
      <c r="BB364" s="6" t="s">
        <v>25</v>
      </c>
      <c r="BC364" s="56" t="s">
        <v>26</v>
      </c>
      <c r="BD364" s="55" t="s">
        <v>26</v>
      </c>
      <c r="BE364" s="55" t="s">
        <v>26</v>
      </c>
      <c r="BF364" s="55" t="s">
        <v>26</v>
      </c>
      <c r="BG364" s="56" t="s">
        <v>26</v>
      </c>
      <c r="BH364" s="54" t="s">
        <v>26</v>
      </c>
      <c r="BI364" s="55" t="s">
        <v>26</v>
      </c>
      <c r="BJ364" s="55" t="s">
        <v>26</v>
      </c>
      <c r="BK364" s="56" t="s">
        <v>26</v>
      </c>
      <c r="BL364" s="54" t="s">
        <v>26</v>
      </c>
      <c r="BM364" s="55" t="s">
        <v>26</v>
      </c>
      <c r="BN364" s="55" t="s">
        <v>26</v>
      </c>
      <c r="BO364" s="56" t="s">
        <v>26</v>
      </c>
      <c r="BP364" s="172" t="s">
        <v>24</v>
      </c>
      <c r="BQ364" s="55" t="s">
        <v>26</v>
      </c>
      <c r="BR364" s="55" t="s">
        <v>26</v>
      </c>
      <c r="BS364" s="17" t="s">
        <v>28</v>
      </c>
      <c r="BT364" s="9" t="s">
        <v>28</v>
      </c>
      <c r="BU364" s="55" t="s">
        <v>26</v>
      </c>
      <c r="BV364" s="55" t="s">
        <v>26</v>
      </c>
      <c r="BW364" s="11" t="s">
        <v>126</v>
      </c>
      <c r="BX364" s="12"/>
      <c r="BY364" s="8"/>
      <c r="BZ364" s="8"/>
      <c r="CA364" s="7"/>
      <c r="CB364" s="12"/>
      <c r="CC364" s="8"/>
      <c r="CD364" s="8"/>
      <c r="CE364" s="7"/>
      <c r="CF364" s="482"/>
      <c r="CG364" s="483"/>
      <c r="CH364" s="483"/>
      <c r="CI364" s="484"/>
      <c r="CJ364" s="482"/>
      <c r="CK364" s="483"/>
      <c r="CL364" s="483"/>
      <c r="CM364" s="484"/>
    </row>
    <row r="365" spans="2:91" x14ac:dyDescent="0.35">
      <c r="B365" s="95" t="str">
        <f t="shared" si="42"/>
        <v>36526,6673611111 36527,0416666667</v>
      </c>
      <c r="C365" s="342">
        <f t="shared" si="43"/>
        <v>36526.667361111111</v>
      </c>
      <c r="D365" s="328">
        <f t="shared" si="44"/>
        <v>36527.041666666664</v>
      </c>
      <c r="E365" s="204">
        <v>36526.667361111111</v>
      </c>
      <c r="F365" s="175">
        <v>36527.041666666664</v>
      </c>
      <c r="G365" s="79">
        <v>5.2083333333333336E-2</v>
      </c>
      <c r="H365" s="491" t="s">
        <v>50</v>
      </c>
      <c r="I365" s="492"/>
      <c r="J365" s="492"/>
      <c r="K365" s="7"/>
      <c r="L365" s="29"/>
      <c r="M365" s="30"/>
      <c r="N365" s="30"/>
      <c r="O365" s="31"/>
      <c r="P365" s="29"/>
      <c r="Q365" s="30"/>
      <c r="R365" s="30"/>
      <c r="S365" s="31"/>
      <c r="T365" s="29"/>
      <c r="U365" s="30"/>
      <c r="V365" s="30"/>
      <c r="W365" s="31"/>
      <c r="X365" s="29"/>
      <c r="Y365" s="30"/>
      <c r="Z365" s="30"/>
      <c r="AA365" s="31"/>
      <c r="AB365" s="12"/>
      <c r="AC365" s="8"/>
      <c r="AD365" s="8"/>
      <c r="AE365" s="7"/>
      <c r="AF365" s="29"/>
      <c r="AG365" s="30"/>
      <c r="AH365" s="30"/>
      <c r="AI365" s="31"/>
      <c r="AJ365" s="12"/>
      <c r="AK365" s="8"/>
      <c r="AL365" s="8"/>
      <c r="AM365" s="22" t="s">
        <v>125</v>
      </c>
      <c r="AN365" s="60" t="s">
        <v>26</v>
      </c>
      <c r="AO365" s="55" t="s">
        <v>26</v>
      </c>
      <c r="AP365" s="55" t="s">
        <v>26</v>
      </c>
      <c r="AQ365" s="56" t="s">
        <v>26</v>
      </c>
      <c r="AR365" s="54" t="s">
        <v>26</v>
      </c>
      <c r="AS365" s="55" t="s">
        <v>26</v>
      </c>
      <c r="AT365" s="55" t="s">
        <v>26</v>
      </c>
      <c r="AU365" s="56" t="s">
        <v>26</v>
      </c>
      <c r="AV365" s="54" t="s">
        <v>26</v>
      </c>
      <c r="AW365" s="55" t="s">
        <v>26</v>
      </c>
      <c r="AX365" s="55" t="s">
        <v>26</v>
      </c>
      <c r="AY365" s="56" t="s">
        <v>26</v>
      </c>
      <c r="AZ365" s="5" t="s">
        <v>25</v>
      </c>
      <c r="BA365" s="6" t="s">
        <v>25</v>
      </c>
      <c r="BB365" s="6" t="s">
        <v>25</v>
      </c>
      <c r="BC365" s="56" t="s">
        <v>26</v>
      </c>
      <c r="BD365" s="55" t="s">
        <v>26</v>
      </c>
      <c r="BE365" s="55" t="s">
        <v>26</v>
      </c>
      <c r="BF365" s="55" t="s">
        <v>26</v>
      </c>
      <c r="BG365" s="56" t="s">
        <v>26</v>
      </c>
      <c r="BH365" s="54" t="s">
        <v>26</v>
      </c>
      <c r="BI365" s="55" t="s">
        <v>26</v>
      </c>
      <c r="BJ365" s="55" t="s">
        <v>26</v>
      </c>
      <c r="BK365" s="56" t="s">
        <v>26</v>
      </c>
      <c r="BL365" s="54" t="s">
        <v>26</v>
      </c>
      <c r="BM365" s="55" t="s">
        <v>26</v>
      </c>
      <c r="BN365" s="55" t="s">
        <v>26</v>
      </c>
      <c r="BO365" s="56" t="s">
        <v>26</v>
      </c>
      <c r="BP365" s="172" t="s">
        <v>24</v>
      </c>
      <c r="BQ365" s="55" t="s">
        <v>26</v>
      </c>
      <c r="BR365" s="55" t="s">
        <v>26</v>
      </c>
      <c r="BS365" s="17" t="s">
        <v>28</v>
      </c>
      <c r="BT365" s="9" t="s">
        <v>28</v>
      </c>
      <c r="BU365" s="24" t="s">
        <v>24</v>
      </c>
      <c r="BV365" s="55" t="s">
        <v>26</v>
      </c>
      <c r="BW365" s="56" t="s">
        <v>26</v>
      </c>
      <c r="BX365" s="11" t="s">
        <v>126</v>
      </c>
      <c r="BY365" s="8"/>
      <c r="BZ365" s="8"/>
      <c r="CA365" s="7"/>
      <c r="CB365" s="12"/>
      <c r="CC365" s="8"/>
      <c r="CD365" s="8"/>
      <c r="CE365" s="7"/>
      <c r="CF365" s="482"/>
      <c r="CG365" s="483"/>
      <c r="CH365" s="483"/>
      <c r="CI365" s="484"/>
      <c r="CJ365" s="482"/>
      <c r="CK365" s="483"/>
      <c r="CL365" s="483"/>
      <c r="CM365" s="484"/>
    </row>
    <row r="366" spans="2:91" x14ac:dyDescent="0.35">
      <c r="B366" s="95" t="str">
        <f t="shared" si="42"/>
        <v>36526,6673611111 36527,0520833333</v>
      </c>
      <c r="C366" s="342">
        <f t="shared" si="43"/>
        <v>36526.667361111111</v>
      </c>
      <c r="D366" s="328">
        <f t="shared" si="44"/>
        <v>36527.052083333336</v>
      </c>
      <c r="E366" s="204">
        <v>36526.667361111111</v>
      </c>
      <c r="F366" s="175">
        <v>36527.052083333336</v>
      </c>
      <c r="G366" s="79">
        <v>5.2083333333333336E-2</v>
      </c>
      <c r="H366" s="491" t="s">
        <v>51</v>
      </c>
      <c r="I366" s="492"/>
      <c r="J366" s="492"/>
      <c r="K366" s="7"/>
      <c r="L366" s="29"/>
      <c r="M366" s="30"/>
      <c r="N366" s="30"/>
      <c r="O366" s="31"/>
      <c r="P366" s="29"/>
      <c r="Q366" s="30"/>
      <c r="R366" s="30"/>
      <c r="S366" s="31"/>
      <c r="T366" s="29"/>
      <c r="U366" s="30"/>
      <c r="V366" s="30"/>
      <c r="W366" s="31"/>
      <c r="X366" s="29"/>
      <c r="Y366" s="30"/>
      <c r="Z366" s="30"/>
      <c r="AA366" s="31"/>
      <c r="AB366" s="12"/>
      <c r="AC366" s="8"/>
      <c r="AD366" s="8"/>
      <c r="AE366" s="7"/>
      <c r="AF366" s="29"/>
      <c r="AG366" s="30"/>
      <c r="AH366" s="30"/>
      <c r="AI366" s="31"/>
      <c r="AJ366" s="12"/>
      <c r="AK366" s="8"/>
      <c r="AL366" s="8"/>
      <c r="AM366" s="22" t="s">
        <v>125</v>
      </c>
      <c r="AN366" s="60" t="s">
        <v>26</v>
      </c>
      <c r="AO366" s="55" t="s">
        <v>26</v>
      </c>
      <c r="AP366" s="55" t="s">
        <v>26</v>
      </c>
      <c r="AQ366" s="56" t="s">
        <v>26</v>
      </c>
      <c r="AR366" s="54" t="s">
        <v>26</v>
      </c>
      <c r="AS366" s="55" t="s">
        <v>26</v>
      </c>
      <c r="AT366" s="55" t="s">
        <v>26</v>
      </c>
      <c r="AU366" s="56" t="s">
        <v>26</v>
      </c>
      <c r="AV366" s="54" t="s">
        <v>26</v>
      </c>
      <c r="AW366" s="55" t="s">
        <v>26</v>
      </c>
      <c r="AX366" s="55" t="s">
        <v>26</v>
      </c>
      <c r="AY366" s="56" t="s">
        <v>26</v>
      </c>
      <c r="AZ366" s="5" t="s">
        <v>25</v>
      </c>
      <c r="BA366" s="6" t="s">
        <v>25</v>
      </c>
      <c r="BB366" s="6" t="s">
        <v>25</v>
      </c>
      <c r="BC366" s="56" t="s">
        <v>26</v>
      </c>
      <c r="BD366" s="55" t="s">
        <v>26</v>
      </c>
      <c r="BE366" s="55" t="s">
        <v>26</v>
      </c>
      <c r="BF366" s="55" t="s">
        <v>26</v>
      </c>
      <c r="BG366" s="56" t="s">
        <v>26</v>
      </c>
      <c r="BH366" s="54" t="s">
        <v>26</v>
      </c>
      <c r="BI366" s="55" t="s">
        <v>26</v>
      </c>
      <c r="BJ366" s="55" t="s">
        <v>26</v>
      </c>
      <c r="BK366" s="56" t="s">
        <v>26</v>
      </c>
      <c r="BL366" s="54" t="s">
        <v>26</v>
      </c>
      <c r="BM366" s="55" t="s">
        <v>26</v>
      </c>
      <c r="BN366" s="55" t="s">
        <v>26</v>
      </c>
      <c r="BO366" s="56" t="s">
        <v>26</v>
      </c>
      <c r="BP366" s="172" t="s">
        <v>24</v>
      </c>
      <c r="BQ366" s="55" t="s">
        <v>26</v>
      </c>
      <c r="BR366" s="55" t="s">
        <v>26</v>
      </c>
      <c r="BS366" s="17" t="s">
        <v>28</v>
      </c>
      <c r="BT366" s="9" t="s">
        <v>28</v>
      </c>
      <c r="BU366" s="24" t="s">
        <v>24</v>
      </c>
      <c r="BV366" s="55" t="s">
        <v>26</v>
      </c>
      <c r="BW366" s="56" t="s">
        <v>26</v>
      </c>
      <c r="BX366" s="54" t="s">
        <v>26</v>
      </c>
      <c r="BY366" s="11" t="s">
        <v>126</v>
      </c>
      <c r="BZ366" s="18"/>
      <c r="CA366" s="19"/>
      <c r="CB366" s="12"/>
      <c r="CC366" s="8"/>
      <c r="CD366" s="8"/>
      <c r="CE366" s="7"/>
      <c r="CF366" s="482"/>
      <c r="CG366" s="483"/>
      <c r="CH366" s="483"/>
      <c r="CI366" s="484"/>
      <c r="CJ366" s="482"/>
      <c r="CK366" s="483"/>
      <c r="CL366" s="483"/>
      <c r="CM366" s="484"/>
    </row>
    <row r="367" spans="2:91" x14ac:dyDescent="0.35">
      <c r="B367" s="95" t="str">
        <f t="shared" si="42"/>
        <v>36526,6673611111 36527,0625</v>
      </c>
      <c r="C367" s="342">
        <f t="shared" si="43"/>
        <v>36526.667361111111</v>
      </c>
      <c r="D367" s="328">
        <f t="shared" si="44"/>
        <v>36527.0625</v>
      </c>
      <c r="E367" s="204">
        <v>36526.667361111111</v>
      </c>
      <c r="F367" s="175">
        <v>36527.0625</v>
      </c>
      <c r="G367" s="79">
        <v>5.2083333333333336E-2</v>
      </c>
      <c r="H367" s="491" t="s">
        <v>35</v>
      </c>
      <c r="I367" s="492"/>
      <c r="J367" s="492"/>
      <c r="K367" s="7"/>
      <c r="L367" s="29"/>
      <c r="M367" s="30"/>
      <c r="N367" s="30"/>
      <c r="O367" s="31"/>
      <c r="P367" s="29"/>
      <c r="Q367" s="30"/>
      <c r="R367" s="30"/>
      <c r="S367" s="31"/>
      <c r="T367" s="29"/>
      <c r="U367" s="30"/>
      <c r="V367" s="30"/>
      <c r="W367" s="31"/>
      <c r="X367" s="29"/>
      <c r="Y367" s="30"/>
      <c r="Z367" s="30"/>
      <c r="AA367" s="31"/>
      <c r="AB367" s="12"/>
      <c r="AC367" s="8"/>
      <c r="AD367" s="8"/>
      <c r="AE367" s="7"/>
      <c r="AF367" s="29"/>
      <c r="AG367" s="30"/>
      <c r="AH367" s="30"/>
      <c r="AI367" s="31"/>
      <c r="AJ367" s="12"/>
      <c r="AK367" s="8"/>
      <c r="AL367" s="8"/>
      <c r="AM367" s="22" t="s">
        <v>125</v>
      </c>
      <c r="AN367" s="60" t="s">
        <v>26</v>
      </c>
      <c r="AO367" s="55" t="s">
        <v>26</v>
      </c>
      <c r="AP367" s="55" t="s">
        <v>26</v>
      </c>
      <c r="AQ367" s="56" t="s">
        <v>26</v>
      </c>
      <c r="AR367" s="54" t="s">
        <v>26</v>
      </c>
      <c r="AS367" s="55" t="s">
        <v>26</v>
      </c>
      <c r="AT367" s="55" t="s">
        <v>26</v>
      </c>
      <c r="AU367" s="56" t="s">
        <v>26</v>
      </c>
      <c r="AV367" s="54" t="s">
        <v>26</v>
      </c>
      <c r="AW367" s="55" t="s">
        <v>26</v>
      </c>
      <c r="AX367" s="55" t="s">
        <v>26</v>
      </c>
      <c r="AY367" s="56" t="s">
        <v>26</v>
      </c>
      <c r="AZ367" s="5" t="s">
        <v>25</v>
      </c>
      <c r="BA367" s="6" t="s">
        <v>25</v>
      </c>
      <c r="BB367" s="6" t="s">
        <v>25</v>
      </c>
      <c r="BC367" s="56" t="s">
        <v>26</v>
      </c>
      <c r="BD367" s="55" t="s">
        <v>26</v>
      </c>
      <c r="BE367" s="55" t="s">
        <v>26</v>
      </c>
      <c r="BF367" s="55" t="s">
        <v>26</v>
      </c>
      <c r="BG367" s="56" t="s">
        <v>26</v>
      </c>
      <c r="BH367" s="54" t="s">
        <v>26</v>
      </c>
      <c r="BI367" s="55" t="s">
        <v>26</v>
      </c>
      <c r="BJ367" s="55" t="s">
        <v>26</v>
      </c>
      <c r="BK367" s="56" t="s">
        <v>26</v>
      </c>
      <c r="BL367" s="54" t="s">
        <v>26</v>
      </c>
      <c r="BM367" s="55" t="s">
        <v>26</v>
      </c>
      <c r="BN367" s="55" t="s">
        <v>26</v>
      </c>
      <c r="BO367" s="56" t="s">
        <v>26</v>
      </c>
      <c r="BP367" s="172" t="s">
        <v>24</v>
      </c>
      <c r="BQ367" s="55" t="s">
        <v>26</v>
      </c>
      <c r="BR367" s="55" t="s">
        <v>26</v>
      </c>
      <c r="BS367" s="17" t="s">
        <v>28</v>
      </c>
      <c r="BT367" s="9" t="s">
        <v>28</v>
      </c>
      <c r="BU367" s="24" t="s">
        <v>24</v>
      </c>
      <c r="BV367" s="55" t="s">
        <v>26</v>
      </c>
      <c r="BW367" s="56" t="s">
        <v>26</v>
      </c>
      <c r="BX367" s="54" t="s">
        <v>26</v>
      </c>
      <c r="BY367" s="55" t="s">
        <v>26</v>
      </c>
      <c r="BZ367" s="11" t="s">
        <v>126</v>
      </c>
      <c r="CA367" s="7"/>
      <c r="CB367" s="12"/>
      <c r="CC367" s="8"/>
      <c r="CD367" s="8"/>
      <c r="CE367" s="7"/>
      <c r="CF367" s="482"/>
      <c r="CG367" s="483"/>
      <c r="CH367" s="483"/>
      <c r="CI367" s="484"/>
      <c r="CJ367" s="482"/>
      <c r="CK367" s="483"/>
      <c r="CL367" s="483"/>
      <c r="CM367" s="484"/>
    </row>
    <row r="368" spans="2:91" x14ac:dyDescent="0.35">
      <c r="B368" s="95" t="str">
        <f t="shared" si="42"/>
        <v>36526,6673611111 36527,0729166667</v>
      </c>
      <c r="C368" s="342">
        <f t="shared" si="43"/>
        <v>36526.667361111111</v>
      </c>
      <c r="D368" s="328">
        <f t="shared" si="44"/>
        <v>36527.072916666664</v>
      </c>
      <c r="E368" s="204">
        <v>36526.667361111111</v>
      </c>
      <c r="F368" s="175">
        <v>36527.072916666664</v>
      </c>
      <c r="G368" s="79">
        <v>5.2083333333333336E-2</v>
      </c>
      <c r="H368" s="491" t="s">
        <v>52</v>
      </c>
      <c r="I368" s="492"/>
      <c r="J368" s="492"/>
      <c r="K368" s="7"/>
      <c r="L368" s="29"/>
      <c r="M368" s="30"/>
      <c r="N368" s="30"/>
      <c r="O368" s="31"/>
      <c r="P368" s="29"/>
      <c r="Q368" s="30"/>
      <c r="R368" s="30"/>
      <c r="S368" s="31"/>
      <c r="T368" s="29"/>
      <c r="U368" s="30"/>
      <c r="V368" s="30"/>
      <c r="W368" s="31"/>
      <c r="X368" s="29"/>
      <c r="Y368" s="30"/>
      <c r="Z368" s="30"/>
      <c r="AA368" s="31"/>
      <c r="AB368" s="12"/>
      <c r="AC368" s="8"/>
      <c r="AD368" s="8"/>
      <c r="AE368" s="7"/>
      <c r="AF368" s="29"/>
      <c r="AG368" s="30"/>
      <c r="AH368" s="30"/>
      <c r="AI368" s="31"/>
      <c r="AJ368" s="12"/>
      <c r="AK368" s="8"/>
      <c r="AL368" s="8"/>
      <c r="AM368" s="22" t="s">
        <v>125</v>
      </c>
      <c r="AN368" s="60" t="s">
        <v>26</v>
      </c>
      <c r="AO368" s="55" t="s">
        <v>26</v>
      </c>
      <c r="AP368" s="55" t="s">
        <v>26</v>
      </c>
      <c r="AQ368" s="56" t="s">
        <v>26</v>
      </c>
      <c r="AR368" s="54" t="s">
        <v>26</v>
      </c>
      <c r="AS368" s="55" t="s">
        <v>26</v>
      </c>
      <c r="AT368" s="55" t="s">
        <v>26</v>
      </c>
      <c r="AU368" s="56" t="s">
        <v>26</v>
      </c>
      <c r="AV368" s="54" t="s">
        <v>26</v>
      </c>
      <c r="AW368" s="55" t="s">
        <v>26</v>
      </c>
      <c r="AX368" s="55" t="s">
        <v>26</v>
      </c>
      <c r="AY368" s="56" t="s">
        <v>26</v>
      </c>
      <c r="AZ368" s="5" t="s">
        <v>25</v>
      </c>
      <c r="BA368" s="6" t="s">
        <v>25</v>
      </c>
      <c r="BB368" s="6" t="s">
        <v>25</v>
      </c>
      <c r="BC368" s="56" t="s">
        <v>26</v>
      </c>
      <c r="BD368" s="55" t="s">
        <v>26</v>
      </c>
      <c r="BE368" s="55" t="s">
        <v>26</v>
      </c>
      <c r="BF368" s="55" t="s">
        <v>26</v>
      </c>
      <c r="BG368" s="56" t="s">
        <v>26</v>
      </c>
      <c r="BH368" s="54" t="s">
        <v>26</v>
      </c>
      <c r="BI368" s="55" t="s">
        <v>26</v>
      </c>
      <c r="BJ368" s="55" t="s">
        <v>26</v>
      </c>
      <c r="BK368" s="56" t="s">
        <v>26</v>
      </c>
      <c r="BL368" s="54" t="s">
        <v>26</v>
      </c>
      <c r="BM368" s="55" t="s">
        <v>26</v>
      </c>
      <c r="BN368" s="55" t="s">
        <v>26</v>
      </c>
      <c r="BO368" s="56" t="s">
        <v>26</v>
      </c>
      <c r="BP368" s="172" t="s">
        <v>24</v>
      </c>
      <c r="BQ368" s="55" t="s">
        <v>26</v>
      </c>
      <c r="BR368" s="55" t="s">
        <v>26</v>
      </c>
      <c r="BS368" s="17" t="s">
        <v>28</v>
      </c>
      <c r="BT368" s="9" t="s">
        <v>28</v>
      </c>
      <c r="BU368" s="24" t="s">
        <v>24</v>
      </c>
      <c r="BV368" s="55" t="s">
        <v>26</v>
      </c>
      <c r="BW368" s="56" t="s">
        <v>26</v>
      </c>
      <c r="BX368" s="54" t="s">
        <v>26</v>
      </c>
      <c r="BY368" s="55" t="s">
        <v>26</v>
      </c>
      <c r="BZ368" s="55" t="s">
        <v>26</v>
      </c>
      <c r="CA368" s="22" t="s">
        <v>126</v>
      </c>
      <c r="CB368" s="12"/>
      <c r="CC368" s="8"/>
      <c r="CD368" s="8"/>
      <c r="CE368" s="7"/>
      <c r="CF368" s="482"/>
      <c r="CG368" s="483"/>
      <c r="CH368" s="483"/>
      <c r="CI368" s="484"/>
      <c r="CJ368" s="482"/>
      <c r="CK368" s="483"/>
      <c r="CL368" s="483"/>
      <c r="CM368" s="484"/>
    </row>
    <row r="369" spans="2:91" x14ac:dyDescent="0.35">
      <c r="B369" s="95" t="str">
        <f t="shared" si="42"/>
        <v>36526,6569444444 36526,9895833333</v>
      </c>
      <c r="C369" s="342">
        <f t="shared" si="43"/>
        <v>36526.656944444447</v>
      </c>
      <c r="D369" s="328">
        <f t="shared" si="44"/>
        <v>36526.989583333336</v>
      </c>
      <c r="E369" s="204">
        <v>36526.656944444447</v>
      </c>
      <c r="F369" s="175">
        <v>36526.989583333336</v>
      </c>
      <c r="G369" s="79">
        <v>4.1666666666666664E-2</v>
      </c>
      <c r="H369" s="491" t="s">
        <v>3</v>
      </c>
      <c r="I369" s="492"/>
      <c r="J369" s="492"/>
      <c r="K369" s="7"/>
      <c r="L369" s="29"/>
      <c r="M369" s="30"/>
      <c r="N369" s="30"/>
      <c r="O369" s="31"/>
      <c r="P369" s="29"/>
      <c r="Q369" s="30"/>
      <c r="R369" s="30"/>
      <c r="S369" s="31"/>
      <c r="T369" s="29"/>
      <c r="U369" s="30"/>
      <c r="V369" s="30"/>
      <c r="W369" s="31"/>
      <c r="X369" s="29"/>
      <c r="Y369" s="30"/>
      <c r="Z369" s="30"/>
      <c r="AA369" s="31"/>
      <c r="AB369" s="12"/>
      <c r="AC369" s="8"/>
      <c r="AD369" s="8"/>
      <c r="AE369" s="7"/>
      <c r="AF369" s="12"/>
      <c r="AG369" s="8"/>
      <c r="AH369" s="8"/>
      <c r="AI369" s="7"/>
      <c r="AJ369" s="12"/>
      <c r="AK369" s="8"/>
      <c r="AL369" s="11" t="s">
        <v>125</v>
      </c>
      <c r="AM369" s="59" t="s">
        <v>26</v>
      </c>
      <c r="AN369" s="54" t="s">
        <v>26</v>
      </c>
      <c r="AO369" s="55" t="s">
        <v>26</v>
      </c>
      <c r="AP369" s="55" t="s">
        <v>26</v>
      </c>
      <c r="AQ369" s="56" t="s">
        <v>26</v>
      </c>
      <c r="AR369" s="54" t="s">
        <v>26</v>
      </c>
      <c r="AS369" s="55" t="s">
        <v>26</v>
      </c>
      <c r="AT369" s="55" t="s">
        <v>26</v>
      </c>
      <c r="AU369" s="56" t="s">
        <v>26</v>
      </c>
      <c r="AV369" s="54" t="s">
        <v>26</v>
      </c>
      <c r="AW369" s="55" t="s">
        <v>26</v>
      </c>
      <c r="AX369" s="55" t="s">
        <v>26</v>
      </c>
      <c r="AY369" s="56" t="s">
        <v>26</v>
      </c>
      <c r="AZ369" s="5" t="s">
        <v>25</v>
      </c>
      <c r="BA369" s="6" t="s">
        <v>25</v>
      </c>
      <c r="BB369" s="6" t="s">
        <v>25</v>
      </c>
      <c r="BC369" s="56" t="s">
        <v>26</v>
      </c>
      <c r="BD369" s="55" t="s">
        <v>26</v>
      </c>
      <c r="BE369" s="55" t="s">
        <v>26</v>
      </c>
      <c r="BF369" s="55" t="s">
        <v>26</v>
      </c>
      <c r="BG369" s="56" t="s">
        <v>26</v>
      </c>
      <c r="BH369" s="54" t="s">
        <v>26</v>
      </c>
      <c r="BI369" s="55" t="s">
        <v>26</v>
      </c>
      <c r="BJ369" s="55" t="s">
        <v>26</v>
      </c>
      <c r="BK369" s="56" t="s">
        <v>26</v>
      </c>
      <c r="BL369" s="54" t="s">
        <v>26</v>
      </c>
      <c r="BM369" s="55" t="s">
        <v>26</v>
      </c>
      <c r="BN369" s="55" t="s">
        <v>26</v>
      </c>
      <c r="BO369" s="56" t="s">
        <v>26</v>
      </c>
      <c r="BP369" s="172" t="s">
        <v>24</v>
      </c>
      <c r="BQ369" s="10" t="s">
        <v>28</v>
      </c>
      <c r="BR369" s="10" t="s">
        <v>28</v>
      </c>
      <c r="BS369" s="22" t="s">
        <v>126</v>
      </c>
      <c r="BT369" s="35"/>
      <c r="BU369" s="8"/>
      <c r="BV369" s="8"/>
      <c r="BW369" s="7"/>
      <c r="BX369" s="35"/>
      <c r="BY369" s="8"/>
      <c r="BZ369" s="8"/>
      <c r="CA369" s="7"/>
      <c r="CB369" s="35"/>
      <c r="CC369" s="8"/>
      <c r="CD369" s="8"/>
      <c r="CE369" s="7"/>
      <c r="CF369" s="482"/>
      <c r="CG369" s="483"/>
      <c r="CH369" s="483"/>
      <c r="CI369" s="484"/>
      <c r="CJ369" s="482"/>
      <c r="CK369" s="483"/>
      <c r="CL369" s="483"/>
      <c r="CM369" s="484"/>
    </row>
    <row r="370" spans="2:91" x14ac:dyDescent="0.35">
      <c r="B370" s="95" t="str">
        <f t="shared" si="42"/>
        <v>36526,6465277778 36526,9895833333</v>
      </c>
      <c r="C370" s="342">
        <f t="shared" si="43"/>
        <v>36526.646527777775</v>
      </c>
      <c r="D370" s="328">
        <f t="shared" si="44"/>
        <v>36526.989583333336</v>
      </c>
      <c r="E370" s="204">
        <v>36526.646527777775</v>
      </c>
      <c r="F370" s="175">
        <v>36526.989583333336</v>
      </c>
      <c r="G370" s="79">
        <v>4.1666666666666664E-2</v>
      </c>
      <c r="H370" s="491" t="s">
        <v>53</v>
      </c>
      <c r="I370" s="492"/>
      <c r="J370" s="492"/>
      <c r="K370" s="7"/>
      <c r="L370" s="29"/>
      <c r="M370" s="30"/>
      <c r="N370" s="30"/>
      <c r="O370" s="31"/>
      <c r="P370" s="29"/>
      <c r="Q370" s="30"/>
      <c r="R370" s="30"/>
      <c r="S370" s="31"/>
      <c r="T370" s="29"/>
      <c r="U370" s="30"/>
      <c r="V370" s="30"/>
      <c r="W370" s="31"/>
      <c r="X370" s="29"/>
      <c r="Y370" s="30"/>
      <c r="Z370" s="30"/>
      <c r="AA370" s="31"/>
      <c r="AB370" s="29"/>
      <c r="AC370" s="30"/>
      <c r="AD370" s="30"/>
      <c r="AE370" s="31"/>
      <c r="AF370" s="29"/>
      <c r="AG370" s="30"/>
      <c r="AH370" s="30"/>
      <c r="AI370" s="7"/>
      <c r="AJ370" s="29"/>
      <c r="AK370" s="11" t="s">
        <v>125</v>
      </c>
      <c r="AL370" s="104" t="s">
        <v>26</v>
      </c>
      <c r="AM370" s="56" t="s">
        <v>26</v>
      </c>
      <c r="AN370" s="54" t="s">
        <v>26</v>
      </c>
      <c r="AO370" s="55" t="s">
        <v>26</v>
      </c>
      <c r="AP370" s="55" t="s">
        <v>26</v>
      </c>
      <c r="AQ370" s="56" t="s">
        <v>26</v>
      </c>
      <c r="AR370" s="54" t="s">
        <v>26</v>
      </c>
      <c r="AS370" s="55" t="s">
        <v>26</v>
      </c>
      <c r="AT370" s="55" t="s">
        <v>26</v>
      </c>
      <c r="AU370" s="56" t="s">
        <v>26</v>
      </c>
      <c r="AV370" s="54" t="s">
        <v>26</v>
      </c>
      <c r="AW370" s="55" t="s">
        <v>26</v>
      </c>
      <c r="AX370" s="55" t="s">
        <v>26</v>
      </c>
      <c r="AY370" s="56" t="s">
        <v>26</v>
      </c>
      <c r="AZ370" s="5" t="s">
        <v>25</v>
      </c>
      <c r="BA370" s="6" t="s">
        <v>25</v>
      </c>
      <c r="BB370" s="6" t="s">
        <v>25</v>
      </c>
      <c r="BC370" s="56" t="s">
        <v>26</v>
      </c>
      <c r="BD370" s="55" t="s">
        <v>26</v>
      </c>
      <c r="BE370" s="55" t="s">
        <v>26</v>
      </c>
      <c r="BF370" s="55" t="s">
        <v>26</v>
      </c>
      <c r="BG370" s="56" t="s">
        <v>26</v>
      </c>
      <c r="BH370" s="54" t="s">
        <v>26</v>
      </c>
      <c r="BI370" s="55" t="s">
        <v>26</v>
      </c>
      <c r="BJ370" s="55" t="s">
        <v>26</v>
      </c>
      <c r="BK370" s="56" t="s">
        <v>26</v>
      </c>
      <c r="BL370" s="54" t="s">
        <v>26</v>
      </c>
      <c r="BM370" s="55" t="s">
        <v>26</v>
      </c>
      <c r="BN370" s="55" t="s">
        <v>26</v>
      </c>
      <c r="BO370" s="56" t="s">
        <v>26</v>
      </c>
      <c r="BP370" s="172" t="s">
        <v>24</v>
      </c>
      <c r="BQ370" s="10" t="s">
        <v>28</v>
      </c>
      <c r="BR370" s="10" t="s">
        <v>28</v>
      </c>
      <c r="BS370" s="22" t="s">
        <v>126</v>
      </c>
      <c r="BT370" s="35"/>
      <c r="BU370" s="8"/>
      <c r="BV370" s="8"/>
      <c r="BW370" s="7"/>
      <c r="BX370" s="35"/>
      <c r="BY370" s="8"/>
      <c r="BZ370" s="8"/>
      <c r="CA370" s="7"/>
      <c r="CB370" s="35"/>
      <c r="CC370" s="8"/>
      <c r="CD370" s="8"/>
      <c r="CE370" s="7"/>
      <c r="CF370" s="482"/>
      <c r="CG370" s="483"/>
      <c r="CH370" s="483"/>
      <c r="CI370" s="484"/>
      <c r="CJ370" s="482"/>
      <c r="CK370" s="483"/>
      <c r="CL370" s="483"/>
      <c r="CM370" s="484"/>
    </row>
    <row r="371" spans="2:91" x14ac:dyDescent="0.35">
      <c r="B371" s="95" t="str">
        <f t="shared" si="42"/>
        <v>36526,6361111111 36526,9895833333</v>
      </c>
      <c r="C371" s="342">
        <f t="shared" si="43"/>
        <v>36526.636111111111</v>
      </c>
      <c r="D371" s="328">
        <f t="shared" si="44"/>
        <v>36526.989583333336</v>
      </c>
      <c r="E371" s="204">
        <v>36526.636111111111</v>
      </c>
      <c r="F371" s="175">
        <v>36526.989583333336</v>
      </c>
      <c r="G371" s="79">
        <v>4.1666666666666664E-2</v>
      </c>
      <c r="H371" s="491" t="s">
        <v>39</v>
      </c>
      <c r="I371" s="492"/>
      <c r="J371" s="492"/>
      <c r="K371" s="7"/>
      <c r="L371" s="29"/>
      <c r="M371" s="30"/>
      <c r="N371" s="30"/>
      <c r="O371" s="31"/>
      <c r="P371" s="29"/>
      <c r="Q371" s="30"/>
      <c r="R371" s="30"/>
      <c r="S371" s="31"/>
      <c r="T371" s="29"/>
      <c r="U371" s="30"/>
      <c r="V371" s="30"/>
      <c r="W371" s="31"/>
      <c r="X371" s="29"/>
      <c r="Y371" s="30"/>
      <c r="Z371" s="30"/>
      <c r="AA371" s="31"/>
      <c r="AB371" s="29"/>
      <c r="AC371" s="30"/>
      <c r="AD371" s="30"/>
      <c r="AE371" s="31"/>
      <c r="AF371" s="29"/>
      <c r="AG371" s="30"/>
      <c r="AH371" s="30"/>
      <c r="AI371" s="7"/>
      <c r="AJ371" s="16" t="s">
        <v>125</v>
      </c>
      <c r="AK371" s="104" t="s">
        <v>26</v>
      </c>
      <c r="AL371" s="55" t="s">
        <v>26</v>
      </c>
      <c r="AM371" s="56" t="s">
        <v>26</v>
      </c>
      <c r="AN371" s="54" t="s">
        <v>26</v>
      </c>
      <c r="AO371" s="55" t="s">
        <v>26</v>
      </c>
      <c r="AP371" s="55" t="s">
        <v>26</v>
      </c>
      <c r="AQ371" s="56" t="s">
        <v>26</v>
      </c>
      <c r="AR371" s="54" t="s">
        <v>26</v>
      </c>
      <c r="AS371" s="55" t="s">
        <v>26</v>
      </c>
      <c r="AT371" s="55" t="s">
        <v>26</v>
      </c>
      <c r="AU371" s="56" t="s">
        <v>26</v>
      </c>
      <c r="AV371" s="5" t="s">
        <v>25</v>
      </c>
      <c r="AW371" s="6" t="s">
        <v>25</v>
      </c>
      <c r="AX371" s="6" t="s">
        <v>25</v>
      </c>
      <c r="AY371" s="56" t="s">
        <v>26</v>
      </c>
      <c r="AZ371" s="54" t="s">
        <v>26</v>
      </c>
      <c r="BA371" s="55" t="s">
        <v>26</v>
      </c>
      <c r="BB371" s="55" t="s">
        <v>26</v>
      </c>
      <c r="BC371" s="56" t="s">
        <v>26</v>
      </c>
      <c r="BD371" s="55" t="s">
        <v>26</v>
      </c>
      <c r="BE371" s="55" t="s">
        <v>26</v>
      </c>
      <c r="BF371" s="55" t="s">
        <v>26</v>
      </c>
      <c r="BG371" s="56" t="s">
        <v>26</v>
      </c>
      <c r="BH371" s="54" t="s">
        <v>26</v>
      </c>
      <c r="BI371" s="55" t="s">
        <v>26</v>
      </c>
      <c r="BJ371" s="55" t="s">
        <v>26</v>
      </c>
      <c r="BK371" s="56" t="s">
        <v>26</v>
      </c>
      <c r="BL371" s="172" t="s">
        <v>24</v>
      </c>
      <c r="BM371" s="55" t="s">
        <v>26</v>
      </c>
      <c r="BN371" s="55" t="s">
        <v>26</v>
      </c>
      <c r="BO371" s="56" t="s">
        <v>26</v>
      </c>
      <c r="BP371" s="54" t="s">
        <v>26</v>
      </c>
      <c r="BQ371" s="10" t="s">
        <v>28</v>
      </c>
      <c r="BR371" s="10" t="s">
        <v>28</v>
      </c>
      <c r="BS371" s="22" t="s">
        <v>126</v>
      </c>
      <c r="BT371" s="35"/>
      <c r="BU371" s="8"/>
      <c r="BV371" s="8"/>
      <c r="BW371" s="7"/>
      <c r="BX371" s="35"/>
      <c r="BY371" s="8"/>
      <c r="BZ371" s="8"/>
      <c r="CA371" s="7"/>
      <c r="CB371" s="35"/>
      <c r="CC371" s="8"/>
      <c r="CD371" s="8"/>
      <c r="CE371" s="7"/>
      <c r="CF371" s="482"/>
      <c r="CG371" s="483"/>
      <c r="CH371" s="483"/>
      <c r="CI371" s="484"/>
      <c r="CJ371" s="482"/>
      <c r="CK371" s="483"/>
      <c r="CL371" s="483"/>
      <c r="CM371" s="484"/>
    </row>
    <row r="372" spans="2:91" x14ac:dyDescent="0.35">
      <c r="B372" s="95" t="str">
        <f t="shared" si="42"/>
        <v>36526,6256944444 36526,9895833333</v>
      </c>
      <c r="C372" s="342">
        <f t="shared" si="43"/>
        <v>36526.625694444447</v>
      </c>
      <c r="D372" s="328">
        <f t="shared" si="44"/>
        <v>36526.989583333336</v>
      </c>
      <c r="E372" s="204">
        <v>36526.625694444447</v>
      </c>
      <c r="F372" s="175">
        <v>36526.989583333336</v>
      </c>
      <c r="G372" s="79">
        <v>4.1666666666666664E-2</v>
      </c>
      <c r="H372" s="491" t="s">
        <v>36</v>
      </c>
      <c r="I372" s="492"/>
      <c r="J372" s="492"/>
      <c r="K372" s="7"/>
      <c r="L372" s="29"/>
      <c r="M372" s="30"/>
      <c r="N372" s="30"/>
      <c r="O372" s="31"/>
      <c r="P372" s="29"/>
      <c r="Q372" s="30"/>
      <c r="R372" s="30"/>
      <c r="S372" s="31"/>
      <c r="T372" s="29"/>
      <c r="U372" s="30"/>
      <c r="V372" s="30"/>
      <c r="W372" s="31"/>
      <c r="X372" s="29"/>
      <c r="Y372" s="30"/>
      <c r="Z372" s="30"/>
      <c r="AA372" s="31"/>
      <c r="AB372" s="29"/>
      <c r="AC372" s="30"/>
      <c r="AD372" s="30"/>
      <c r="AE372" s="31"/>
      <c r="AF372" s="29"/>
      <c r="AG372" s="30"/>
      <c r="AH372" s="30"/>
      <c r="AI372" s="11" t="s">
        <v>125</v>
      </c>
      <c r="AJ372" s="60" t="s">
        <v>26</v>
      </c>
      <c r="AK372" s="55" t="s">
        <v>26</v>
      </c>
      <c r="AL372" s="55" t="s">
        <v>26</v>
      </c>
      <c r="AM372" s="56" t="s">
        <v>26</v>
      </c>
      <c r="AN372" s="54" t="s">
        <v>26</v>
      </c>
      <c r="AO372" s="55" t="s">
        <v>26</v>
      </c>
      <c r="AP372" s="55" t="s">
        <v>26</v>
      </c>
      <c r="AQ372" s="56" t="s">
        <v>26</v>
      </c>
      <c r="AR372" s="54" t="s">
        <v>26</v>
      </c>
      <c r="AS372" s="55" t="s">
        <v>26</v>
      </c>
      <c r="AT372" s="55" t="s">
        <v>26</v>
      </c>
      <c r="AU372" s="56" t="s">
        <v>26</v>
      </c>
      <c r="AV372" s="38" t="s">
        <v>25</v>
      </c>
      <c r="AW372" s="39" t="s">
        <v>25</v>
      </c>
      <c r="AX372" s="39" t="s">
        <v>25</v>
      </c>
      <c r="AY372" s="58" t="s">
        <v>26</v>
      </c>
      <c r="AZ372" s="54" t="s">
        <v>26</v>
      </c>
      <c r="BA372" s="55" t="s">
        <v>26</v>
      </c>
      <c r="BB372" s="55" t="s">
        <v>26</v>
      </c>
      <c r="BC372" s="56" t="s">
        <v>26</v>
      </c>
      <c r="BD372" s="55" t="s">
        <v>26</v>
      </c>
      <c r="BE372" s="55" t="s">
        <v>26</v>
      </c>
      <c r="BF372" s="55" t="s">
        <v>26</v>
      </c>
      <c r="BG372" s="56" t="s">
        <v>26</v>
      </c>
      <c r="BH372" s="54" t="s">
        <v>26</v>
      </c>
      <c r="BI372" s="55" t="s">
        <v>26</v>
      </c>
      <c r="BJ372" s="55" t="s">
        <v>26</v>
      </c>
      <c r="BK372" s="56" t="s">
        <v>26</v>
      </c>
      <c r="BL372" s="172" t="s">
        <v>24</v>
      </c>
      <c r="BM372" s="55" t="s">
        <v>26</v>
      </c>
      <c r="BN372" s="55" t="s">
        <v>26</v>
      </c>
      <c r="BO372" s="56" t="s">
        <v>26</v>
      </c>
      <c r="BP372" s="54" t="s">
        <v>26</v>
      </c>
      <c r="BQ372" s="10" t="s">
        <v>28</v>
      </c>
      <c r="BR372" s="10" t="s">
        <v>28</v>
      </c>
      <c r="BS372" s="22" t="s">
        <v>126</v>
      </c>
      <c r="BT372" s="35"/>
      <c r="BU372" s="8"/>
      <c r="BV372" s="8"/>
      <c r="BW372" s="7"/>
      <c r="BX372" s="35"/>
      <c r="BY372" s="8"/>
      <c r="BZ372" s="8"/>
      <c r="CA372" s="7"/>
      <c r="CB372" s="35"/>
      <c r="CC372" s="8"/>
      <c r="CD372" s="8"/>
      <c r="CE372" s="7"/>
      <c r="CF372" s="482"/>
      <c r="CG372" s="483"/>
      <c r="CH372" s="483"/>
      <c r="CI372" s="484"/>
      <c r="CJ372" s="482"/>
      <c r="CK372" s="483"/>
      <c r="CL372" s="483"/>
      <c r="CM372" s="484"/>
    </row>
    <row r="373" spans="2:91" x14ac:dyDescent="0.35">
      <c r="B373" s="95" t="str">
        <f t="shared" si="42"/>
        <v>36526,6152777778 36526,9895833333</v>
      </c>
      <c r="C373" s="342">
        <f t="shared" si="43"/>
        <v>36526.615277777775</v>
      </c>
      <c r="D373" s="328">
        <f t="shared" si="44"/>
        <v>36526.989583333336</v>
      </c>
      <c r="E373" s="204">
        <v>36526.615277777775</v>
      </c>
      <c r="F373" s="175">
        <v>36526.989583333336</v>
      </c>
      <c r="G373" s="79">
        <v>5.2083333333333336E-2</v>
      </c>
      <c r="H373" s="491" t="s">
        <v>50</v>
      </c>
      <c r="I373" s="492"/>
      <c r="J373" s="492"/>
      <c r="K373" s="7"/>
      <c r="L373" s="29"/>
      <c r="M373" s="30"/>
      <c r="N373" s="30"/>
      <c r="O373" s="31"/>
      <c r="P373" s="29"/>
      <c r="Q373" s="30"/>
      <c r="R373" s="30"/>
      <c r="S373" s="31"/>
      <c r="T373" s="29"/>
      <c r="U373" s="30"/>
      <c r="V373" s="30"/>
      <c r="W373" s="31"/>
      <c r="X373" s="29"/>
      <c r="Y373" s="30"/>
      <c r="Z373" s="30"/>
      <c r="AA373" s="31"/>
      <c r="AB373" s="29"/>
      <c r="AC373" s="30"/>
      <c r="AD373" s="30"/>
      <c r="AE373" s="31"/>
      <c r="AF373" s="29"/>
      <c r="AG373" s="30"/>
      <c r="AH373" s="11" t="s">
        <v>125</v>
      </c>
      <c r="AI373" s="59" t="s">
        <v>26</v>
      </c>
      <c r="AJ373" s="54" t="s">
        <v>26</v>
      </c>
      <c r="AK373" s="55" t="s">
        <v>26</v>
      </c>
      <c r="AL373" s="55" t="s">
        <v>26</v>
      </c>
      <c r="AM373" s="56" t="s">
        <v>26</v>
      </c>
      <c r="AN373" s="54" t="s">
        <v>26</v>
      </c>
      <c r="AO373" s="55" t="s">
        <v>26</v>
      </c>
      <c r="AP373" s="55" t="s">
        <v>26</v>
      </c>
      <c r="AQ373" s="56" t="s">
        <v>26</v>
      </c>
      <c r="AR373" s="5" t="s">
        <v>25</v>
      </c>
      <c r="AS373" s="6" t="s">
        <v>25</v>
      </c>
      <c r="AT373" s="6" t="s">
        <v>25</v>
      </c>
      <c r="AU373" s="56" t="s">
        <v>26</v>
      </c>
      <c r="AV373" s="54" t="s">
        <v>26</v>
      </c>
      <c r="AW373" s="55" t="s">
        <v>26</v>
      </c>
      <c r="AX373" s="55" t="s">
        <v>26</v>
      </c>
      <c r="AY373" s="56" t="s">
        <v>26</v>
      </c>
      <c r="AZ373" s="54" t="s">
        <v>26</v>
      </c>
      <c r="BA373" s="55" t="s">
        <v>26</v>
      </c>
      <c r="BB373" s="55" t="s">
        <v>26</v>
      </c>
      <c r="BC373" s="56" t="s">
        <v>26</v>
      </c>
      <c r="BD373" s="118" t="s">
        <v>24</v>
      </c>
      <c r="BE373" s="55" t="s">
        <v>26</v>
      </c>
      <c r="BF373" s="55" t="s">
        <v>26</v>
      </c>
      <c r="BG373" s="56" t="s">
        <v>26</v>
      </c>
      <c r="BH373" s="54" t="s">
        <v>26</v>
      </c>
      <c r="BI373" s="55" t="s">
        <v>26</v>
      </c>
      <c r="BJ373" s="55" t="s">
        <v>26</v>
      </c>
      <c r="BK373" s="56" t="s">
        <v>26</v>
      </c>
      <c r="BL373" s="54" t="s">
        <v>26</v>
      </c>
      <c r="BM373" s="55" t="s">
        <v>26</v>
      </c>
      <c r="BN373" s="55" t="s">
        <v>26</v>
      </c>
      <c r="BO373" s="56" t="s">
        <v>26</v>
      </c>
      <c r="BP373" s="172" t="s">
        <v>24</v>
      </c>
      <c r="BQ373" s="10" t="s">
        <v>28</v>
      </c>
      <c r="BR373" s="10" t="s">
        <v>28</v>
      </c>
      <c r="BS373" s="22" t="s">
        <v>126</v>
      </c>
      <c r="BT373" s="35"/>
      <c r="BU373" s="8"/>
      <c r="BV373" s="8"/>
      <c r="BW373" s="7"/>
      <c r="BX373" s="35"/>
      <c r="BY373" s="8"/>
      <c r="BZ373" s="8"/>
      <c r="CA373" s="7"/>
      <c r="CB373" s="35"/>
      <c r="CC373" s="8"/>
      <c r="CD373" s="8"/>
      <c r="CE373" s="7"/>
      <c r="CF373" s="482"/>
      <c r="CG373" s="483"/>
      <c r="CH373" s="483"/>
      <c r="CI373" s="484"/>
      <c r="CJ373" s="482"/>
      <c r="CK373" s="483"/>
      <c r="CL373" s="483"/>
      <c r="CM373" s="484"/>
    </row>
    <row r="374" spans="2:91" x14ac:dyDescent="0.35">
      <c r="B374" s="95" t="str">
        <f t="shared" si="42"/>
        <v>36526,6048611111 36526,9895833333</v>
      </c>
      <c r="C374" s="342">
        <f t="shared" si="43"/>
        <v>36526.604861111111</v>
      </c>
      <c r="D374" s="328">
        <f t="shared" si="44"/>
        <v>36526.989583333336</v>
      </c>
      <c r="E374" s="204">
        <v>36526.604861111111</v>
      </c>
      <c r="F374" s="175">
        <v>36526.989583333336</v>
      </c>
      <c r="G374" s="79">
        <v>5.2083333333333336E-2</v>
      </c>
      <c r="H374" s="491" t="s">
        <v>51</v>
      </c>
      <c r="I374" s="492"/>
      <c r="J374" s="492"/>
      <c r="K374" s="7"/>
      <c r="L374" s="29"/>
      <c r="M374" s="30"/>
      <c r="N374" s="30"/>
      <c r="O374" s="31"/>
      <c r="P374" s="29"/>
      <c r="Q374" s="30"/>
      <c r="R374" s="30"/>
      <c r="S374" s="31"/>
      <c r="T374" s="29"/>
      <c r="U374" s="30"/>
      <c r="V374" s="30"/>
      <c r="W374" s="31"/>
      <c r="X374" s="29"/>
      <c r="Y374" s="30"/>
      <c r="Z374" s="30"/>
      <c r="AA374" s="31"/>
      <c r="AB374" s="29"/>
      <c r="AC374" s="30"/>
      <c r="AD374" s="30"/>
      <c r="AE374" s="31"/>
      <c r="AF374" s="29"/>
      <c r="AG374" s="37" t="s">
        <v>125</v>
      </c>
      <c r="AH374" s="59" t="s">
        <v>26</v>
      </c>
      <c r="AI374" s="56" t="s">
        <v>26</v>
      </c>
      <c r="AJ374" s="54" t="s">
        <v>26</v>
      </c>
      <c r="AK374" s="55" t="s">
        <v>26</v>
      </c>
      <c r="AL374" s="55" t="s">
        <v>26</v>
      </c>
      <c r="AM374" s="56" t="s">
        <v>26</v>
      </c>
      <c r="AN374" s="54" t="s">
        <v>26</v>
      </c>
      <c r="AO374" s="55" t="s">
        <v>26</v>
      </c>
      <c r="AP374" s="55" t="s">
        <v>26</v>
      </c>
      <c r="AQ374" s="56" t="s">
        <v>26</v>
      </c>
      <c r="AR374" s="38" t="s">
        <v>25</v>
      </c>
      <c r="AS374" s="39" t="s">
        <v>25</v>
      </c>
      <c r="AT374" s="39" t="s">
        <v>25</v>
      </c>
      <c r="AU374" s="58" t="s">
        <v>26</v>
      </c>
      <c r="AV374" s="54" t="s">
        <v>26</v>
      </c>
      <c r="AW374" s="55" t="s">
        <v>26</v>
      </c>
      <c r="AX374" s="55" t="s">
        <v>26</v>
      </c>
      <c r="AY374" s="56" t="s">
        <v>26</v>
      </c>
      <c r="AZ374" s="54" t="s">
        <v>26</v>
      </c>
      <c r="BA374" s="55" t="s">
        <v>26</v>
      </c>
      <c r="BB374" s="55" t="s">
        <v>26</v>
      </c>
      <c r="BC374" s="56" t="s">
        <v>26</v>
      </c>
      <c r="BD374" s="118" t="s">
        <v>24</v>
      </c>
      <c r="BE374" s="55" t="s">
        <v>26</v>
      </c>
      <c r="BF374" s="55" t="s">
        <v>26</v>
      </c>
      <c r="BG374" s="56" t="s">
        <v>26</v>
      </c>
      <c r="BH374" s="54" t="s">
        <v>26</v>
      </c>
      <c r="BI374" s="55" t="s">
        <v>26</v>
      </c>
      <c r="BJ374" s="55" t="s">
        <v>26</v>
      </c>
      <c r="BK374" s="56" t="s">
        <v>26</v>
      </c>
      <c r="BL374" s="54" t="s">
        <v>26</v>
      </c>
      <c r="BM374" s="55" t="s">
        <v>26</v>
      </c>
      <c r="BN374" s="55" t="s">
        <v>26</v>
      </c>
      <c r="BO374" s="56" t="s">
        <v>26</v>
      </c>
      <c r="BP374" s="172" t="s">
        <v>24</v>
      </c>
      <c r="BQ374" s="10" t="s">
        <v>28</v>
      </c>
      <c r="BR374" s="10" t="s">
        <v>28</v>
      </c>
      <c r="BS374" s="22" t="s">
        <v>126</v>
      </c>
      <c r="BT374" s="35"/>
      <c r="BU374" s="8"/>
      <c r="BV374" s="8"/>
      <c r="BW374" s="7"/>
      <c r="BX374" s="35"/>
      <c r="BY374" s="8"/>
      <c r="BZ374" s="8"/>
      <c r="CA374" s="7"/>
      <c r="CB374" s="35"/>
      <c r="CC374" s="8"/>
      <c r="CD374" s="8"/>
      <c r="CE374" s="7"/>
      <c r="CF374" s="482"/>
      <c r="CG374" s="483"/>
      <c r="CH374" s="483"/>
      <c r="CI374" s="484"/>
      <c r="CJ374" s="482"/>
      <c r="CK374" s="483"/>
      <c r="CL374" s="483"/>
      <c r="CM374" s="484"/>
    </row>
    <row r="375" spans="2:91" x14ac:dyDescent="0.35">
      <c r="B375" s="95" t="str">
        <f t="shared" si="42"/>
        <v>36526,5944444444 36526,9895833333</v>
      </c>
      <c r="C375" s="342">
        <f t="shared" si="43"/>
        <v>36526.594444444447</v>
      </c>
      <c r="D375" s="328">
        <f t="shared" si="44"/>
        <v>36526.989583333336</v>
      </c>
      <c r="E375" s="204">
        <v>36526.594444444447</v>
      </c>
      <c r="F375" s="175">
        <v>36526.989583333336</v>
      </c>
      <c r="G375" s="79">
        <v>5.2083333333333336E-2</v>
      </c>
      <c r="H375" s="491" t="s">
        <v>35</v>
      </c>
      <c r="I375" s="492"/>
      <c r="J375" s="492"/>
      <c r="K375" s="7"/>
      <c r="L375" s="29"/>
      <c r="M375" s="30"/>
      <c r="N375" s="30"/>
      <c r="O375" s="31"/>
      <c r="P375" s="29"/>
      <c r="Q375" s="30"/>
      <c r="R375" s="30"/>
      <c r="S375" s="31"/>
      <c r="T375" s="29"/>
      <c r="U375" s="30"/>
      <c r="V375" s="30"/>
      <c r="W375" s="31"/>
      <c r="X375" s="29"/>
      <c r="Y375" s="30"/>
      <c r="Z375" s="30"/>
      <c r="AA375" s="31"/>
      <c r="AB375" s="29"/>
      <c r="AC375" s="30"/>
      <c r="AD375" s="30"/>
      <c r="AE375" s="31"/>
      <c r="AF375" s="11" t="s">
        <v>125</v>
      </c>
      <c r="AG375" s="59" t="s">
        <v>26</v>
      </c>
      <c r="AH375" s="55" t="s">
        <v>26</v>
      </c>
      <c r="AI375" s="56" t="s">
        <v>26</v>
      </c>
      <c r="AJ375" s="54" t="s">
        <v>26</v>
      </c>
      <c r="AK375" s="55" t="s">
        <v>26</v>
      </c>
      <c r="AL375" s="55" t="s">
        <v>26</v>
      </c>
      <c r="AM375" s="56" t="s">
        <v>26</v>
      </c>
      <c r="AN375" s="54" t="s">
        <v>26</v>
      </c>
      <c r="AO375" s="55" t="s">
        <v>26</v>
      </c>
      <c r="AP375" s="55" t="s">
        <v>26</v>
      </c>
      <c r="AQ375" s="56" t="s">
        <v>26</v>
      </c>
      <c r="AR375" s="5" t="s">
        <v>25</v>
      </c>
      <c r="AS375" s="6" t="s">
        <v>25</v>
      </c>
      <c r="AT375" s="6" t="s">
        <v>25</v>
      </c>
      <c r="AU375" s="56" t="s">
        <v>26</v>
      </c>
      <c r="AV375" s="54" t="s">
        <v>26</v>
      </c>
      <c r="AW375" s="55" t="s">
        <v>26</v>
      </c>
      <c r="AX375" s="55" t="s">
        <v>26</v>
      </c>
      <c r="AY375" s="56" t="s">
        <v>26</v>
      </c>
      <c r="AZ375" s="54" t="s">
        <v>26</v>
      </c>
      <c r="BA375" s="55" t="s">
        <v>26</v>
      </c>
      <c r="BB375" s="55" t="s">
        <v>26</v>
      </c>
      <c r="BC375" s="56" t="s">
        <v>26</v>
      </c>
      <c r="BD375" s="118" t="s">
        <v>24</v>
      </c>
      <c r="BE375" s="55" t="s">
        <v>26</v>
      </c>
      <c r="BF375" s="55" t="s">
        <v>26</v>
      </c>
      <c r="BG375" s="56" t="s">
        <v>26</v>
      </c>
      <c r="BH375" s="54" t="s">
        <v>26</v>
      </c>
      <c r="BI375" s="55" t="s">
        <v>26</v>
      </c>
      <c r="BJ375" s="55" t="s">
        <v>26</v>
      </c>
      <c r="BK375" s="56" t="s">
        <v>26</v>
      </c>
      <c r="BL375" s="54" t="s">
        <v>26</v>
      </c>
      <c r="BM375" s="55" t="s">
        <v>26</v>
      </c>
      <c r="BN375" s="55" t="s">
        <v>26</v>
      </c>
      <c r="BO375" s="56" t="s">
        <v>26</v>
      </c>
      <c r="BP375" s="172" t="s">
        <v>24</v>
      </c>
      <c r="BQ375" s="10" t="s">
        <v>28</v>
      </c>
      <c r="BR375" s="10" t="s">
        <v>28</v>
      </c>
      <c r="BS375" s="22" t="s">
        <v>126</v>
      </c>
      <c r="BT375" s="35"/>
      <c r="BU375" s="8"/>
      <c r="BV375" s="8"/>
      <c r="BW375" s="7"/>
      <c r="BX375" s="35"/>
      <c r="BY375" s="8"/>
      <c r="BZ375" s="8"/>
      <c r="CA375" s="7"/>
      <c r="CB375" s="35"/>
      <c r="CC375" s="8"/>
      <c r="CD375" s="8"/>
      <c r="CE375" s="7"/>
      <c r="CF375" s="482"/>
      <c r="CG375" s="483"/>
      <c r="CH375" s="483"/>
      <c r="CI375" s="484"/>
      <c r="CJ375" s="482"/>
      <c r="CK375" s="483"/>
      <c r="CL375" s="483"/>
      <c r="CM375" s="484"/>
    </row>
    <row r="376" spans="2:91" x14ac:dyDescent="0.35">
      <c r="B376" s="95" t="str">
        <f t="shared" si="42"/>
        <v>36526,5840277778 36526,9895833333</v>
      </c>
      <c r="C376" s="342">
        <f t="shared" si="43"/>
        <v>36526.584027777775</v>
      </c>
      <c r="D376" s="328">
        <f t="shared" si="44"/>
        <v>36526.989583333336</v>
      </c>
      <c r="E376" s="204">
        <v>36526.584027777775</v>
      </c>
      <c r="F376" s="175">
        <v>36526.989583333336</v>
      </c>
      <c r="G376" s="79">
        <v>5.2083333333333336E-2</v>
      </c>
      <c r="H376" s="491" t="s">
        <v>52</v>
      </c>
      <c r="I376" s="492"/>
      <c r="J376" s="492"/>
      <c r="K376" s="7"/>
      <c r="L376" s="29"/>
      <c r="M376" s="30"/>
      <c r="N376" s="30"/>
      <c r="O376" s="31"/>
      <c r="P376" s="29"/>
      <c r="Q376" s="30"/>
      <c r="R376" s="30"/>
      <c r="S376" s="31"/>
      <c r="T376" s="29"/>
      <c r="U376" s="30"/>
      <c r="V376" s="30"/>
      <c r="W376" s="31"/>
      <c r="X376" s="29"/>
      <c r="Y376" s="30"/>
      <c r="Z376" s="30"/>
      <c r="AA376" s="31"/>
      <c r="AB376" s="29"/>
      <c r="AC376" s="30"/>
      <c r="AD376" s="30"/>
      <c r="AE376" s="22" t="s">
        <v>125</v>
      </c>
      <c r="AF376" s="60" t="s">
        <v>26</v>
      </c>
      <c r="AG376" s="55" t="s">
        <v>26</v>
      </c>
      <c r="AH376" s="55" t="s">
        <v>26</v>
      </c>
      <c r="AI376" s="56" t="s">
        <v>26</v>
      </c>
      <c r="AJ376" s="54" t="s">
        <v>26</v>
      </c>
      <c r="AK376" s="55" t="s">
        <v>26</v>
      </c>
      <c r="AL376" s="55" t="s">
        <v>26</v>
      </c>
      <c r="AM376" s="56" t="s">
        <v>26</v>
      </c>
      <c r="AN376" s="54" t="s">
        <v>26</v>
      </c>
      <c r="AO376" s="55" t="s">
        <v>26</v>
      </c>
      <c r="AP376" s="55" t="s">
        <v>26</v>
      </c>
      <c r="AQ376" s="56" t="s">
        <v>26</v>
      </c>
      <c r="AR376" s="38" t="s">
        <v>25</v>
      </c>
      <c r="AS376" s="39" t="s">
        <v>25</v>
      </c>
      <c r="AT376" s="39" t="s">
        <v>25</v>
      </c>
      <c r="AU376" s="58" t="s">
        <v>26</v>
      </c>
      <c r="AV376" s="54" t="s">
        <v>26</v>
      </c>
      <c r="AW376" s="55" t="s">
        <v>26</v>
      </c>
      <c r="AX376" s="55" t="s">
        <v>26</v>
      </c>
      <c r="AY376" s="56" t="s">
        <v>26</v>
      </c>
      <c r="AZ376" s="54" t="s">
        <v>26</v>
      </c>
      <c r="BA376" s="55" t="s">
        <v>26</v>
      </c>
      <c r="BB376" s="55" t="s">
        <v>26</v>
      </c>
      <c r="BC376" s="56" t="s">
        <v>26</v>
      </c>
      <c r="BD376" s="118" t="s">
        <v>24</v>
      </c>
      <c r="BE376" s="55" t="s">
        <v>26</v>
      </c>
      <c r="BF376" s="55" t="s">
        <v>26</v>
      </c>
      <c r="BG376" s="56" t="s">
        <v>26</v>
      </c>
      <c r="BH376" s="54" t="s">
        <v>26</v>
      </c>
      <c r="BI376" s="55" t="s">
        <v>26</v>
      </c>
      <c r="BJ376" s="55" t="s">
        <v>26</v>
      </c>
      <c r="BK376" s="56" t="s">
        <v>26</v>
      </c>
      <c r="BL376" s="54" t="s">
        <v>26</v>
      </c>
      <c r="BM376" s="55" t="s">
        <v>26</v>
      </c>
      <c r="BN376" s="55" t="s">
        <v>26</v>
      </c>
      <c r="BO376" s="56" t="s">
        <v>26</v>
      </c>
      <c r="BP376" s="172" t="s">
        <v>24</v>
      </c>
      <c r="BQ376" s="10" t="s">
        <v>28</v>
      </c>
      <c r="BR376" s="10" t="s">
        <v>28</v>
      </c>
      <c r="BS376" s="22" t="s">
        <v>126</v>
      </c>
      <c r="BT376" s="35"/>
      <c r="BU376" s="8"/>
      <c r="BV376" s="8"/>
      <c r="BW376" s="7"/>
      <c r="BX376" s="35"/>
      <c r="BY376" s="8"/>
      <c r="BZ376" s="8"/>
      <c r="CA376" s="7"/>
      <c r="CB376" s="35"/>
      <c r="CC376" s="8"/>
      <c r="CD376" s="8"/>
      <c r="CE376" s="7"/>
      <c r="CF376" s="482"/>
      <c r="CG376" s="483"/>
      <c r="CH376" s="483"/>
      <c r="CI376" s="484"/>
      <c r="CJ376" s="482"/>
      <c r="CK376" s="483"/>
      <c r="CL376" s="483"/>
      <c r="CM376" s="484"/>
    </row>
    <row r="377" spans="2:91" x14ac:dyDescent="0.35">
      <c r="B377" s="95" t="str">
        <f t="shared" si="42"/>
        <v>36526,5736111111 36526,9895833333</v>
      </c>
      <c r="C377" s="342">
        <f t="shared" si="43"/>
        <v>36526.573611111111</v>
      </c>
      <c r="D377" s="328">
        <f t="shared" si="44"/>
        <v>36526.989583333336</v>
      </c>
      <c r="E377" s="204">
        <v>36526.573611111111</v>
      </c>
      <c r="F377" s="175">
        <v>36526.989583333336</v>
      </c>
      <c r="G377" s="79">
        <v>5.2083333333333336E-2</v>
      </c>
      <c r="H377" s="491" t="s">
        <v>5</v>
      </c>
      <c r="I377" s="492"/>
      <c r="J377" s="492"/>
      <c r="K377" s="7"/>
      <c r="L377" s="29"/>
      <c r="M377" s="30"/>
      <c r="N377" s="30"/>
      <c r="O377" s="31"/>
      <c r="P377" s="29"/>
      <c r="Q377" s="30"/>
      <c r="R377" s="30"/>
      <c r="S377" s="31"/>
      <c r="T377" s="29"/>
      <c r="U377" s="30"/>
      <c r="V377" s="30"/>
      <c r="W377" s="31"/>
      <c r="X377" s="29"/>
      <c r="Y377" s="30"/>
      <c r="Z377" s="30"/>
      <c r="AA377" s="31"/>
      <c r="AB377" s="12"/>
      <c r="AC377" s="8"/>
      <c r="AD377" s="11" t="s">
        <v>125</v>
      </c>
      <c r="AE377" s="61" t="s">
        <v>26</v>
      </c>
      <c r="AF377" s="54" t="s">
        <v>26</v>
      </c>
      <c r="AG377" s="55" t="s">
        <v>26</v>
      </c>
      <c r="AH377" s="55" t="s">
        <v>26</v>
      </c>
      <c r="AI377" s="56" t="s">
        <v>26</v>
      </c>
      <c r="AJ377" s="54" t="s">
        <v>26</v>
      </c>
      <c r="AK377" s="55" t="s">
        <v>26</v>
      </c>
      <c r="AL377" s="55" t="s">
        <v>26</v>
      </c>
      <c r="AM377" s="56" t="s">
        <v>26</v>
      </c>
      <c r="AN377" s="54" t="s">
        <v>26</v>
      </c>
      <c r="AO377" s="55" t="s">
        <v>26</v>
      </c>
      <c r="AP377" s="55" t="s">
        <v>26</v>
      </c>
      <c r="AQ377" s="56" t="s">
        <v>26</v>
      </c>
      <c r="AR377" s="5" t="s">
        <v>25</v>
      </c>
      <c r="AS377" s="6" t="s">
        <v>25</v>
      </c>
      <c r="AT377" s="6" t="s">
        <v>25</v>
      </c>
      <c r="AU377" s="56" t="s">
        <v>26</v>
      </c>
      <c r="AV377" s="54" t="s">
        <v>26</v>
      </c>
      <c r="AW377" s="55" t="s">
        <v>26</v>
      </c>
      <c r="AX377" s="55" t="s">
        <v>26</v>
      </c>
      <c r="AY377" s="56" t="s">
        <v>26</v>
      </c>
      <c r="AZ377" s="54" t="s">
        <v>26</v>
      </c>
      <c r="BA377" s="55" t="s">
        <v>26</v>
      </c>
      <c r="BB377" s="55" t="s">
        <v>26</v>
      </c>
      <c r="BC377" s="56" t="s">
        <v>26</v>
      </c>
      <c r="BD377" s="118" t="s">
        <v>24</v>
      </c>
      <c r="BE377" s="55" t="s">
        <v>26</v>
      </c>
      <c r="BF377" s="55" t="s">
        <v>26</v>
      </c>
      <c r="BG377" s="56" t="s">
        <v>26</v>
      </c>
      <c r="BH377" s="54" t="s">
        <v>26</v>
      </c>
      <c r="BI377" s="55" t="s">
        <v>26</v>
      </c>
      <c r="BJ377" s="55" t="s">
        <v>26</v>
      </c>
      <c r="BK377" s="56" t="s">
        <v>26</v>
      </c>
      <c r="BL377" s="54" t="s">
        <v>26</v>
      </c>
      <c r="BM377" s="55" t="s">
        <v>26</v>
      </c>
      <c r="BN377" s="55" t="s">
        <v>26</v>
      </c>
      <c r="BO377" s="56" t="s">
        <v>26</v>
      </c>
      <c r="BP377" s="172" t="s">
        <v>24</v>
      </c>
      <c r="BQ377" s="10" t="s">
        <v>28</v>
      </c>
      <c r="BR377" s="10" t="s">
        <v>28</v>
      </c>
      <c r="BS377" s="22" t="s">
        <v>126</v>
      </c>
      <c r="BT377" s="35"/>
      <c r="BU377" s="8"/>
      <c r="BV377" s="8"/>
      <c r="BW377" s="7"/>
      <c r="BX377" s="35"/>
      <c r="BY377" s="8"/>
      <c r="BZ377" s="8"/>
      <c r="CA377" s="7"/>
      <c r="CB377" s="35"/>
      <c r="CC377" s="8"/>
      <c r="CD377" s="8"/>
      <c r="CE377" s="7"/>
      <c r="CF377" s="482"/>
      <c r="CG377" s="483"/>
      <c r="CH377" s="483"/>
      <c r="CI377" s="484"/>
      <c r="CJ377" s="482"/>
      <c r="CK377" s="483"/>
      <c r="CL377" s="483"/>
      <c r="CM377" s="484"/>
    </row>
    <row r="378" spans="2:91" x14ac:dyDescent="0.35">
      <c r="B378" s="95" t="str">
        <f t="shared" si="42"/>
        <v>36526,8131944444 36526,9895833333</v>
      </c>
      <c r="C378" s="342">
        <f t="shared" si="43"/>
        <v>36526.813194444447</v>
      </c>
      <c r="D378" s="328">
        <f t="shared" si="44"/>
        <v>36526.989583333336</v>
      </c>
      <c r="E378" s="205">
        <v>36526.813194444447</v>
      </c>
      <c r="F378" s="175">
        <v>36526.989583333336</v>
      </c>
      <c r="G378" s="92">
        <v>1.0416666666666666E-2</v>
      </c>
      <c r="H378" s="491" t="s">
        <v>40</v>
      </c>
      <c r="I378" s="492"/>
      <c r="J378" s="492"/>
      <c r="K378" s="7"/>
      <c r="L378" s="29"/>
      <c r="M378" s="30"/>
      <c r="N378" s="30"/>
      <c r="O378" s="31"/>
      <c r="P378" s="29"/>
      <c r="Q378" s="30"/>
      <c r="R378" s="30"/>
      <c r="S378" s="31"/>
      <c r="T378" s="29"/>
      <c r="U378" s="30"/>
      <c r="V378" s="30"/>
      <c r="W378" s="31"/>
      <c r="X378" s="29"/>
      <c r="Y378" s="30"/>
      <c r="Z378" s="30"/>
      <c r="AA378" s="31"/>
      <c r="AB378" s="29"/>
      <c r="AC378" s="30"/>
      <c r="AD378" s="30"/>
      <c r="AE378" s="31"/>
      <c r="AF378" s="29"/>
      <c r="AG378" s="30"/>
      <c r="AH378" s="30"/>
      <c r="AI378" s="31"/>
      <c r="AJ378" s="29"/>
      <c r="AK378" s="30"/>
      <c r="AL378" s="30"/>
      <c r="AM378" s="31"/>
      <c r="AN378" s="29"/>
      <c r="AO378" s="30"/>
      <c r="AP378" s="30"/>
      <c r="AQ378" s="31"/>
      <c r="AR378" s="29"/>
      <c r="AS378" s="30"/>
      <c r="AT378" s="30"/>
      <c r="AU378" s="31"/>
      <c r="AV378" s="29"/>
      <c r="AW378" s="30"/>
      <c r="AX378" s="30"/>
      <c r="AY378" s="31"/>
      <c r="AZ378" s="29"/>
      <c r="BA378" s="11" t="s">
        <v>125</v>
      </c>
      <c r="BB378" s="59" t="s">
        <v>26</v>
      </c>
      <c r="BC378" s="56" t="s">
        <v>26</v>
      </c>
      <c r="BD378" s="54" t="s">
        <v>26</v>
      </c>
      <c r="BE378" s="55" t="s">
        <v>26</v>
      </c>
      <c r="BF378" s="55" t="s">
        <v>26</v>
      </c>
      <c r="BG378" s="56" t="s">
        <v>26</v>
      </c>
      <c r="BH378" s="54" t="s">
        <v>26</v>
      </c>
      <c r="BI378" s="55" t="s">
        <v>26</v>
      </c>
      <c r="BJ378" s="55" t="s">
        <v>26</v>
      </c>
      <c r="BK378" s="56" t="s">
        <v>26</v>
      </c>
      <c r="BL378" s="24" t="s">
        <v>24</v>
      </c>
      <c r="BM378" s="55" t="s">
        <v>26</v>
      </c>
      <c r="BN378" s="55" t="s">
        <v>26</v>
      </c>
      <c r="BO378" s="56" t="s">
        <v>26</v>
      </c>
      <c r="BP378" s="54" t="s">
        <v>26</v>
      </c>
      <c r="BQ378" s="10" t="s">
        <v>28</v>
      </c>
      <c r="BR378" s="10" t="s">
        <v>28</v>
      </c>
      <c r="BS378" s="22" t="s">
        <v>126</v>
      </c>
      <c r="BT378" s="29"/>
      <c r="BU378" s="30"/>
      <c r="BV378" s="30"/>
      <c r="BW378" s="31"/>
      <c r="BX378" s="29"/>
      <c r="BY378" s="30"/>
      <c r="BZ378" s="30"/>
      <c r="CA378" s="31"/>
      <c r="CB378" s="29"/>
      <c r="CC378" s="30"/>
      <c r="CD378" s="30"/>
      <c r="CE378" s="31"/>
      <c r="CF378" s="482"/>
      <c r="CG378" s="483"/>
      <c r="CH378" s="483"/>
      <c r="CI378" s="484"/>
      <c r="CJ378" s="482"/>
      <c r="CK378" s="483"/>
      <c r="CL378" s="483"/>
      <c r="CM378" s="484"/>
    </row>
    <row r="379" spans="2:91" x14ac:dyDescent="0.35">
      <c r="B379" s="95" t="str">
        <f t="shared" si="42"/>
        <v>36526,8027777778 36526,9895833333</v>
      </c>
      <c r="C379" s="342">
        <f t="shared" si="43"/>
        <v>36526.802777777775</v>
      </c>
      <c r="D379" s="328">
        <f t="shared" si="44"/>
        <v>36526.989583333336</v>
      </c>
      <c r="E379" s="205">
        <v>36526.802777777775</v>
      </c>
      <c r="F379" s="175">
        <v>36526.989583333336</v>
      </c>
      <c r="G379" s="92">
        <v>1.0416666666666666E-2</v>
      </c>
      <c r="H379" s="491" t="s">
        <v>34</v>
      </c>
      <c r="I379" s="492"/>
      <c r="J379" s="492"/>
      <c r="K379" s="7"/>
      <c r="L379" s="29"/>
      <c r="M379" s="30"/>
      <c r="N379" s="30"/>
      <c r="O379" s="31"/>
      <c r="P379" s="29"/>
      <c r="Q379" s="30"/>
      <c r="R379" s="30"/>
      <c r="S379" s="31"/>
      <c r="T379" s="29"/>
      <c r="U379" s="30"/>
      <c r="V379" s="30"/>
      <c r="W379" s="31"/>
      <c r="X379" s="29"/>
      <c r="Y379" s="30"/>
      <c r="Z379" s="30"/>
      <c r="AA379" s="31"/>
      <c r="AB379" s="29"/>
      <c r="AC379" s="30"/>
      <c r="AD379" s="30"/>
      <c r="AE379" s="31"/>
      <c r="AF379" s="29"/>
      <c r="AG379" s="30"/>
      <c r="AH379" s="30"/>
      <c r="AI379" s="31"/>
      <c r="AJ379" s="29"/>
      <c r="AK379" s="30"/>
      <c r="AL379" s="30"/>
      <c r="AM379" s="31"/>
      <c r="AN379" s="29"/>
      <c r="AO379" s="30"/>
      <c r="AP379" s="30"/>
      <c r="AQ379" s="31"/>
      <c r="AR379" s="29"/>
      <c r="AS379" s="30"/>
      <c r="AT379" s="30"/>
      <c r="AU379" s="31"/>
      <c r="AV379" s="29"/>
      <c r="AW379" s="30"/>
      <c r="AX379" s="30"/>
      <c r="AY379" s="31"/>
      <c r="AZ379" s="11" t="s">
        <v>125</v>
      </c>
      <c r="BA379" s="59" t="s">
        <v>26</v>
      </c>
      <c r="BB379" s="55" t="s">
        <v>26</v>
      </c>
      <c r="BC379" s="56" t="s">
        <v>26</v>
      </c>
      <c r="BD379" s="54" t="s">
        <v>26</v>
      </c>
      <c r="BE379" s="55" t="s">
        <v>26</v>
      </c>
      <c r="BF379" s="55" t="s">
        <v>26</v>
      </c>
      <c r="BG379" s="56" t="s">
        <v>26</v>
      </c>
      <c r="BH379" s="54" t="s">
        <v>26</v>
      </c>
      <c r="BI379" s="55" t="s">
        <v>26</v>
      </c>
      <c r="BJ379" s="55" t="s">
        <v>26</v>
      </c>
      <c r="BK379" s="56" t="s">
        <v>26</v>
      </c>
      <c r="BL379" s="24" t="s">
        <v>24</v>
      </c>
      <c r="BM379" s="55" t="s">
        <v>26</v>
      </c>
      <c r="BN379" s="55" t="s">
        <v>26</v>
      </c>
      <c r="BO379" s="56" t="s">
        <v>26</v>
      </c>
      <c r="BP379" s="54" t="s">
        <v>26</v>
      </c>
      <c r="BQ379" s="10" t="s">
        <v>28</v>
      </c>
      <c r="BR379" s="10" t="s">
        <v>28</v>
      </c>
      <c r="BS379" s="22" t="s">
        <v>126</v>
      </c>
      <c r="BT379" s="29"/>
      <c r="BU379" s="30"/>
      <c r="BV379" s="30"/>
      <c r="BW379" s="31"/>
      <c r="BX379" s="29"/>
      <c r="BY379" s="30"/>
      <c r="BZ379" s="30"/>
      <c r="CA379" s="31"/>
      <c r="CB379" s="29"/>
      <c r="CC379" s="30"/>
      <c r="CD379" s="30"/>
      <c r="CE379" s="31"/>
      <c r="CF379" s="482"/>
      <c r="CG379" s="483"/>
      <c r="CH379" s="483"/>
      <c r="CI379" s="484"/>
      <c r="CJ379" s="482"/>
      <c r="CK379" s="483"/>
      <c r="CL379" s="483"/>
      <c r="CM379" s="484"/>
    </row>
    <row r="380" spans="2:91" x14ac:dyDescent="0.35">
      <c r="B380" s="95" t="str">
        <f t="shared" si="42"/>
        <v>36526,7923611111 36526,9895833333</v>
      </c>
      <c r="C380" s="342">
        <f t="shared" si="43"/>
        <v>36526.792361111111</v>
      </c>
      <c r="D380" s="328">
        <f t="shared" si="44"/>
        <v>36526.989583333336</v>
      </c>
      <c r="E380" s="205">
        <v>36526.792361111111</v>
      </c>
      <c r="F380" s="175">
        <v>36526.989583333336</v>
      </c>
      <c r="G380" s="92">
        <v>1.0416666666666666E-2</v>
      </c>
      <c r="H380" s="491" t="s">
        <v>41</v>
      </c>
      <c r="I380" s="492"/>
      <c r="J380" s="492"/>
      <c r="K380" s="7"/>
      <c r="L380" s="29"/>
      <c r="M380" s="30"/>
      <c r="N380" s="30"/>
      <c r="O380" s="31"/>
      <c r="P380" s="29"/>
      <c r="Q380" s="30"/>
      <c r="R380" s="30"/>
      <c r="S380" s="31"/>
      <c r="T380" s="29"/>
      <c r="U380" s="30"/>
      <c r="V380" s="30"/>
      <c r="W380" s="31"/>
      <c r="X380" s="29"/>
      <c r="Y380" s="30"/>
      <c r="Z380" s="30"/>
      <c r="AA380" s="31"/>
      <c r="AB380" s="29"/>
      <c r="AC380" s="30"/>
      <c r="AD380" s="30"/>
      <c r="AE380" s="31"/>
      <c r="AF380" s="29"/>
      <c r="AG380" s="30"/>
      <c r="AH380" s="30"/>
      <c r="AI380" s="31"/>
      <c r="AJ380" s="29"/>
      <c r="AK380" s="30"/>
      <c r="AL380" s="30"/>
      <c r="AM380" s="31"/>
      <c r="AN380" s="29"/>
      <c r="AO380" s="30"/>
      <c r="AP380" s="30"/>
      <c r="AQ380" s="31"/>
      <c r="AR380" s="29"/>
      <c r="AS380" s="30"/>
      <c r="AT380" s="30"/>
      <c r="AU380" s="31"/>
      <c r="AV380" s="29"/>
      <c r="AW380" s="30"/>
      <c r="AX380" s="30"/>
      <c r="AY380" s="37" t="s">
        <v>125</v>
      </c>
      <c r="AZ380" s="60" t="s">
        <v>26</v>
      </c>
      <c r="BA380" s="55" t="s">
        <v>26</v>
      </c>
      <c r="BB380" s="55" t="s">
        <v>26</v>
      </c>
      <c r="BC380" s="56" t="s">
        <v>26</v>
      </c>
      <c r="BD380" s="54" t="s">
        <v>26</v>
      </c>
      <c r="BE380" s="55" t="s">
        <v>26</v>
      </c>
      <c r="BF380" s="55" t="s">
        <v>26</v>
      </c>
      <c r="BG380" s="56" t="s">
        <v>26</v>
      </c>
      <c r="BH380" s="54" t="s">
        <v>26</v>
      </c>
      <c r="BI380" s="55" t="s">
        <v>26</v>
      </c>
      <c r="BJ380" s="55" t="s">
        <v>26</v>
      </c>
      <c r="BK380" s="56" t="s">
        <v>26</v>
      </c>
      <c r="BL380" s="24" t="s">
        <v>24</v>
      </c>
      <c r="BM380" s="55" t="s">
        <v>26</v>
      </c>
      <c r="BN380" s="55" t="s">
        <v>26</v>
      </c>
      <c r="BO380" s="56" t="s">
        <v>26</v>
      </c>
      <c r="BP380" s="54" t="s">
        <v>26</v>
      </c>
      <c r="BQ380" s="10" t="s">
        <v>28</v>
      </c>
      <c r="BR380" s="10" t="s">
        <v>28</v>
      </c>
      <c r="BS380" s="22" t="s">
        <v>126</v>
      </c>
      <c r="BT380" s="29"/>
      <c r="BU380" s="30"/>
      <c r="BV380" s="30"/>
      <c r="BW380" s="31"/>
      <c r="BX380" s="29"/>
      <c r="BY380" s="30"/>
      <c r="BZ380" s="30"/>
      <c r="CA380" s="31"/>
      <c r="CB380" s="29"/>
      <c r="CC380" s="30"/>
      <c r="CD380" s="30"/>
      <c r="CE380" s="31"/>
      <c r="CF380" s="482"/>
      <c r="CG380" s="483"/>
      <c r="CH380" s="483"/>
      <c r="CI380" s="484"/>
      <c r="CJ380" s="482"/>
      <c r="CK380" s="483"/>
      <c r="CL380" s="483"/>
      <c r="CM380" s="484"/>
    </row>
    <row r="381" spans="2:91" x14ac:dyDescent="0.35">
      <c r="B381" s="95" t="str">
        <f t="shared" si="42"/>
        <v>36526,7819444444 36526,9895833333</v>
      </c>
      <c r="C381" s="342">
        <f t="shared" si="43"/>
        <v>36526.781944444447</v>
      </c>
      <c r="D381" s="328">
        <f t="shared" si="44"/>
        <v>36526.989583333336</v>
      </c>
      <c r="E381" s="205">
        <v>36526.781944444447</v>
      </c>
      <c r="F381" s="175">
        <v>36526.989583333336</v>
      </c>
      <c r="G381" s="92">
        <v>1.0416666666666666E-2</v>
      </c>
      <c r="H381" s="491" t="s">
        <v>38</v>
      </c>
      <c r="I381" s="492"/>
      <c r="J381" s="492"/>
      <c r="K381" s="7"/>
      <c r="L381" s="29"/>
      <c r="M381" s="30"/>
      <c r="N381" s="30"/>
      <c r="O381" s="31"/>
      <c r="P381" s="29"/>
      <c r="Q381" s="30"/>
      <c r="R381" s="30"/>
      <c r="S381" s="31"/>
      <c r="T381" s="29"/>
      <c r="U381" s="30"/>
      <c r="V381" s="30"/>
      <c r="W381" s="31"/>
      <c r="X381" s="29"/>
      <c r="Y381" s="30"/>
      <c r="Z381" s="30"/>
      <c r="AA381" s="31"/>
      <c r="AB381" s="29"/>
      <c r="AC381" s="30"/>
      <c r="AD381" s="30"/>
      <c r="AE381" s="31"/>
      <c r="AF381" s="29"/>
      <c r="AG381" s="30"/>
      <c r="AH381" s="30"/>
      <c r="AI381" s="31"/>
      <c r="AJ381" s="29"/>
      <c r="AK381" s="30"/>
      <c r="AL381" s="30"/>
      <c r="AM381" s="31"/>
      <c r="AN381" s="29"/>
      <c r="AO381" s="30"/>
      <c r="AP381" s="30"/>
      <c r="AQ381" s="31"/>
      <c r="AR381" s="29"/>
      <c r="AS381" s="30"/>
      <c r="AT381" s="30"/>
      <c r="AU381" s="31"/>
      <c r="AV381" s="29"/>
      <c r="AW381" s="30"/>
      <c r="AX381" s="11" t="s">
        <v>125</v>
      </c>
      <c r="AY381" s="107" t="s">
        <v>26</v>
      </c>
      <c r="AZ381" s="54" t="s">
        <v>26</v>
      </c>
      <c r="BA381" s="55" t="s">
        <v>26</v>
      </c>
      <c r="BB381" s="55" t="s">
        <v>26</v>
      </c>
      <c r="BC381" s="56" t="s">
        <v>26</v>
      </c>
      <c r="BD381" s="54" t="s">
        <v>26</v>
      </c>
      <c r="BE381" s="55" t="s">
        <v>26</v>
      </c>
      <c r="BF381" s="55" t="s">
        <v>26</v>
      </c>
      <c r="BG381" s="56" t="s">
        <v>26</v>
      </c>
      <c r="BH381" s="54" t="s">
        <v>26</v>
      </c>
      <c r="BI381" s="55" t="s">
        <v>26</v>
      </c>
      <c r="BJ381" s="55" t="s">
        <v>26</v>
      </c>
      <c r="BK381" s="56" t="s">
        <v>26</v>
      </c>
      <c r="BL381" s="24" t="s">
        <v>24</v>
      </c>
      <c r="BM381" s="55" t="s">
        <v>26</v>
      </c>
      <c r="BN381" s="55" t="s">
        <v>26</v>
      </c>
      <c r="BO381" s="56" t="s">
        <v>26</v>
      </c>
      <c r="BP381" s="54" t="s">
        <v>26</v>
      </c>
      <c r="BQ381" s="10" t="s">
        <v>28</v>
      </c>
      <c r="BR381" s="10" t="s">
        <v>28</v>
      </c>
      <c r="BS381" s="22" t="s">
        <v>126</v>
      </c>
      <c r="BT381" s="29"/>
      <c r="BU381" s="30"/>
      <c r="BV381" s="30"/>
      <c r="BW381" s="31"/>
      <c r="BX381" s="29"/>
      <c r="BY381" s="30"/>
      <c r="BZ381" s="30"/>
      <c r="CA381" s="31"/>
      <c r="CB381" s="29"/>
      <c r="CC381" s="30"/>
      <c r="CD381" s="30"/>
      <c r="CE381" s="31"/>
      <c r="CF381" s="482"/>
      <c r="CG381" s="483"/>
      <c r="CH381" s="483"/>
      <c r="CI381" s="484"/>
      <c r="CJ381" s="482"/>
      <c r="CK381" s="483"/>
      <c r="CL381" s="483"/>
      <c r="CM381" s="484"/>
    </row>
    <row r="382" spans="2:91" x14ac:dyDescent="0.35">
      <c r="B382" s="95" t="str">
        <f t="shared" si="42"/>
        <v>36526,7715277778 36526,9895833333</v>
      </c>
      <c r="C382" s="342">
        <f t="shared" si="43"/>
        <v>36526.771527777775</v>
      </c>
      <c r="D382" s="328">
        <f t="shared" si="44"/>
        <v>36526.989583333336</v>
      </c>
      <c r="E382" s="205">
        <v>36526.771527777775</v>
      </c>
      <c r="F382" s="175">
        <v>36526.989583333336</v>
      </c>
      <c r="G382" s="92">
        <v>1.0416666666666666E-2</v>
      </c>
      <c r="H382" s="491" t="s">
        <v>42</v>
      </c>
      <c r="I382" s="492"/>
      <c r="J382" s="492"/>
      <c r="K382" s="7"/>
      <c r="L382" s="29"/>
      <c r="M382" s="30"/>
      <c r="N382" s="30"/>
      <c r="O382" s="31"/>
      <c r="P382" s="29"/>
      <c r="Q382" s="30"/>
      <c r="R382" s="30"/>
      <c r="S382" s="31"/>
      <c r="T382" s="29"/>
      <c r="U382" s="30"/>
      <c r="V382" s="30"/>
      <c r="W382" s="31"/>
      <c r="X382" s="29"/>
      <c r="Y382" s="30"/>
      <c r="Z382" s="30"/>
      <c r="AA382" s="31"/>
      <c r="AB382" s="29"/>
      <c r="AC382" s="30"/>
      <c r="AD382" s="30"/>
      <c r="AE382" s="31"/>
      <c r="AF382" s="29"/>
      <c r="AG382" s="30"/>
      <c r="AH382" s="30"/>
      <c r="AI382" s="31"/>
      <c r="AJ382" s="29"/>
      <c r="AK382" s="30"/>
      <c r="AL382" s="30"/>
      <c r="AM382" s="31"/>
      <c r="AN382" s="29"/>
      <c r="AO382" s="30"/>
      <c r="AP382" s="30"/>
      <c r="AQ382" s="31"/>
      <c r="AR382" s="29"/>
      <c r="AS382" s="30"/>
      <c r="AT382" s="30"/>
      <c r="AU382" s="31"/>
      <c r="AV382" s="29"/>
      <c r="AW382" s="11" t="s">
        <v>125</v>
      </c>
      <c r="AX382" s="59" t="s">
        <v>26</v>
      </c>
      <c r="AY382" s="56" t="s">
        <v>26</v>
      </c>
      <c r="AZ382" s="55" t="s">
        <v>26</v>
      </c>
      <c r="BA382" s="55" t="s">
        <v>26</v>
      </c>
      <c r="BB382" s="55" t="s">
        <v>26</v>
      </c>
      <c r="BC382" s="56" t="s">
        <v>26</v>
      </c>
      <c r="BD382" s="54" t="s">
        <v>26</v>
      </c>
      <c r="BE382" s="55" t="s">
        <v>26</v>
      </c>
      <c r="BF382" s="55" t="s">
        <v>26</v>
      </c>
      <c r="BG382" s="56" t="s">
        <v>26</v>
      </c>
      <c r="BH382" s="24" t="s">
        <v>24</v>
      </c>
      <c r="BI382" s="55" t="s">
        <v>26</v>
      </c>
      <c r="BJ382" s="55" t="s">
        <v>26</v>
      </c>
      <c r="BK382" s="56" t="s">
        <v>26</v>
      </c>
      <c r="BL382" s="54" t="s">
        <v>26</v>
      </c>
      <c r="BM382" s="55" t="s">
        <v>26</v>
      </c>
      <c r="BN382" s="55" t="s">
        <v>26</v>
      </c>
      <c r="BO382" s="56" t="s">
        <v>26</v>
      </c>
      <c r="BP382" s="54" t="s">
        <v>26</v>
      </c>
      <c r="BQ382" s="10" t="s">
        <v>28</v>
      </c>
      <c r="BR382" s="10" t="s">
        <v>28</v>
      </c>
      <c r="BS382" s="22" t="s">
        <v>126</v>
      </c>
      <c r="BT382" s="29"/>
      <c r="BU382" s="30"/>
      <c r="BV382" s="30"/>
      <c r="BW382" s="31"/>
      <c r="BX382" s="29"/>
      <c r="BY382" s="30"/>
      <c r="BZ382" s="30"/>
      <c r="CA382" s="31"/>
      <c r="CB382" s="29"/>
      <c r="CC382" s="30"/>
      <c r="CD382" s="30"/>
      <c r="CE382" s="31"/>
      <c r="CF382" s="482"/>
      <c r="CG382" s="483"/>
      <c r="CH382" s="483"/>
      <c r="CI382" s="484"/>
      <c r="CJ382" s="482"/>
      <c r="CK382" s="483"/>
      <c r="CL382" s="483"/>
      <c r="CM382" s="484"/>
    </row>
    <row r="383" spans="2:91" x14ac:dyDescent="0.35">
      <c r="B383" s="95" t="str">
        <f t="shared" si="42"/>
        <v>36526,7611111111 36526,9895833333</v>
      </c>
      <c r="C383" s="342">
        <f t="shared" si="43"/>
        <v>36526.761111111111</v>
      </c>
      <c r="D383" s="328">
        <f t="shared" si="44"/>
        <v>36526.989583333336</v>
      </c>
      <c r="E383" s="205">
        <v>36526.761111111111</v>
      </c>
      <c r="F383" s="175">
        <v>36526.989583333336</v>
      </c>
      <c r="G383" s="92">
        <v>1.0416666666666666E-2</v>
      </c>
      <c r="H383" s="491" t="s">
        <v>43</v>
      </c>
      <c r="I383" s="492"/>
      <c r="J383" s="492"/>
      <c r="K383" s="7"/>
      <c r="L383" s="29"/>
      <c r="M383" s="30"/>
      <c r="N383" s="30"/>
      <c r="O383" s="31"/>
      <c r="P383" s="29"/>
      <c r="Q383" s="30"/>
      <c r="R383" s="30"/>
      <c r="S383" s="31"/>
      <c r="T383" s="29"/>
      <c r="U383" s="30"/>
      <c r="V383" s="30"/>
      <c r="W383" s="31"/>
      <c r="X383" s="29"/>
      <c r="Y383" s="30"/>
      <c r="Z383" s="30"/>
      <c r="AA383" s="31"/>
      <c r="AB383" s="29"/>
      <c r="AC383" s="30"/>
      <c r="AD383" s="30"/>
      <c r="AE383" s="31"/>
      <c r="AF383" s="29"/>
      <c r="AG383" s="30"/>
      <c r="AH383" s="30"/>
      <c r="AI383" s="31"/>
      <c r="AJ383" s="29"/>
      <c r="AK383" s="30"/>
      <c r="AL383" s="30"/>
      <c r="AM383" s="31"/>
      <c r="AN383" s="29"/>
      <c r="AO383" s="30"/>
      <c r="AP383" s="30"/>
      <c r="AQ383" s="31"/>
      <c r="AR383" s="29"/>
      <c r="AS383" s="30"/>
      <c r="AT383" s="30"/>
      <c r="AU383" s="31"/>
      <c r="AV383" s="11" t="s">
        <v>125</v>
      </c>
      <c r="AW383" s="59" t="s">
        <v>26</v>
      </c>
      <c r="AX383" s="55" t="s">
        <v>26</v>
      </c>
      <c r="AY383" s="56" t="s">
        <v>26</v>
      </c>
      <c r="AZ383" s="55" t="s">
        <v>26</v>
      </c>
      <c r="BA383" s="55" t="s">
        <v>26</v>
      </c>
      <c r="BB383" s="55" t="s">
        <v>26</v>
      </c>
      <c r="BC383" s="56" t="s">
        <v>26</v>
      </c>
      <c r="BD383" s="54" t="s">
        <v>26</v>
      </c>
      <c r="BE383" s="55" t="s">
        <v>26</v>
      </c>
      <c r="BF383" s="55" t="s">
        <v>26</v>
      </c>
      <c r="BG383" s="56" t="s">
        <v>26</v>
      </c>
      <c r="BH383" s="24" t="s">
        <v>24</v>
      </c>
      <c r="BI383" s="55" t="s">
        <v>26</v>
      </c>
      <c r="BJ383" s="55" t="s">
        <v>26</v>
      </c>
      <c r="BK383" s="56" t="s">
        <v>26</v>
      </c>
      <c r="BL383" s="54" t="s">
        <v>26</v>
      </c>
      <c r="BM383" s="55" t="s">
        <v>26</v>
      </c>
      <c r="BN383" s="55" t="s">
        <v>26</v>
      </c>
      <c r="BO383" s="56" t="s">
        <v>26</v>
      </c>
      <c r="BP383" s="54" t="s">
        <v>26</v>
      </c>
      <c r="BQ383" s="10" t="s">
        <v>28</v>
      </c>
      <c r="BR383" s="10" t="s">
        <v>28</v>
      </c>
      <c r="BS383" s="22" t="s">
        <v>126</v>
      </c>
      <c r="BT383" s="29"/>
      <c r="BU383" s="30"/>
      <c r="BV383" s="30"/>
      <c r="BW383" s="31"/>
      <c r="BX383" s="29"/>
      <c r="BY383" s="30"/>
      <c r="BZ383" s="30"/>
      <c r="CA383" s="31"/>
      <c r="CB383" s="29"/>
      <c r="CC383" s="30"/>
      <c r="CD383" s="30"/>
      <c r="CE383" s="31"/>
      <c r="CF383" s="482"/>
      <c r="CG383" s="483"/>
      <c r="CH383" s="483"/>
      <c r="CI383" s="484"/>
      <c r="CJ383" s="482"/>
      <c r="CK383" s="483"/>
      <c r="CL383" s="483"/>
      <c r="CM383" s="484"/>
    </row>
    <row r="384" spans="2:91" x14ac:dyDescent="0.35">
      <c r="B384" s="95" t="str">
        <f t="shared" si="42"/>
        <v>36526,7506944444 36526,9895833333</v>
      </c>
      <c r="C384" s="342">
        <f t="shared" si="43"/>
        <v>36526.750694444447</v>
      </c>
      <c r="D384" s="328">
        <f t="shared" si="44"/>
        <v>36526.989583333336</v>
      </c>
      <c r="E384" s="205">
        <v>36526.750694444447</v>
      </c>
      <c r="F384" s="175">
        <v>36526.989583333336</v>
      </c>
      <c r="G384" s="92">
        <v>1.0416666666666666E-2</v>
      </c>
      <c r="H384" s="491" t="s">
        <v>44</v>
      </c>
      <c r="I384" s="492"/>
      <c r="J384" s="492"/>
      <c r="K384" s="7"/>
      <c r="L384" s="29"/>
      <c r="M384" s="30"/>
      <c r="N384" s="30"/>
      <c r="O384" s="31"/>
      <c r="P384" s="29"/>
      <c r="Q384" s="30"/>
      <c r="R384" s="30"/>
      <c r="S384" s="31"/>
      <c r="T384" s="29"/>
      <c r="U384" s="30"/>
      <c r="V384" s="30"/>
      <c r="W384" s="31"/>
      <c r="X384" s="29"/>
      <c r="Y384" s="30"/>
      <c r="Z384" s="30"/>
      <c r="AA384" s="31"/>
      <c r="AB384" s="29"/>
      <c r="AC384" s="30"/>
      <c r="AD384" s="30"/>
      <c r="AE384" s="31"/>
      <c r="AF384" s="29"/>
      <c r="AG384" s="30"/>
      <c r="AH384" s="30"/>
      <c r="AI384" s="31"/>
      <c r="AJ384" s="29"/>
      <c r="AK384" s="30"/>
      <c r="AL384" s="30"/>
      <c r="AM384" s="31"/>
      <c r="AN384" s="29"/>
      <c r="AO384" s="30"/>
      <c r="AP384" s="30"/>
      <c r="AQ384" s="31"/>
      <c r="AR384" s="29"/>
      <c r="AS384" s="30"/>
      <c r="AT384" s="30"/>
      <c r="AU384" s="37" t="s">
        <v>125</v>
      </c>
      <c r="AV384" s="60" t="s">
        <v>26</v>
      </c>
      <c r="AW384" s="55" t="s">
        <v>26</v>
      </c>
      <c r="AX384" s="55" t="s">
        <v>26</v>
      </c>
      <c r="AY384" s="56" t="s">
        <v>26</v>
      </c>
      <c r="AZ384" s="55" t="s">
        <v>26</v>
      </c>
      <c r="BA384" s="55" t="s">
        <v>26</v>
      </c>
      <c r="BB384" s="55" t="s">
        <v>26</v>
      </c>
      <c r="BC384" s="56" t="s">
        <v>26</v>
      </c>
      <c r="BD384" s="54" t="s">
        <v>26</v>
      </c>
      <c r="BE384" s="55" t="s">
        <v>26</v>
      </c>
      <c r="BF384" s="55" t="s">
        <v>26</v>
      </c>
      <c r="BG384" s="56" t="s">
        <v>26</v>
      </c>
      <c r="BH384" s="24" t="s">
        <v>24</v>
      </c>
      <c r="BI384" s="55" t="s">
        <v>26</v>
      </c>
      <c r="BJ384" s="55" t="s">
        <v>26</v>
      </c>
      <c r="BK384" s="56" t="s">
        <v>26</v>
      </c>
      <c r="BL384" s="54" t="s">
        <v>26</v>
      </c>
      <c r="BM384" s="55" t="s">
        <v>26</v>
      </c>
      <c r="BN384" s="55" t="s">
        <v>26</v>
      </c>
      <c r="BO384" s="56" t="s">
        <v>26</v>
      </c>
      <c r="BP384" s="54" t="s">
        <v>26</v>
      </c>
      <c r="BQ384" s="10" t="s">
        <v>28</v>
      </c>
      <c r="BR384" s="10" t="s">
        <v>28</v>
      </c>
      <c r="BS384" s="22" t="s">
        <v>126</v>
      </c>
      <c r="BT384" s="29"/>
      <c r="BU384" s="30"/>
      <c r="BV384" s="30"/>
      <c r="BW384" s="31"/>
      <c r="BX384" s="29"/>
      <c r="BY384" s="30"/>
      <c r="BZ384" s="30"/>
      <c r="CA384" s="31"/>
      <c r="CB384" s="29"/>
      <c r="CC384" s="30"/>
      <c r="CD384" s="30"/>
      <c r="CE384" s="31"/>
      <c r="CF384" s="482"/>
      <c r="CG384" s="483"/>
      <c r="CH384" s="483"/>
      <c r="CI384" s="484"/>
      <c r="CJ384" s="482"/>
      <c r="CK384" s="483"/>
      <c r="CL384" s="483"/>
      <c r="CM384" s="484"/>
    </row>
    <row r="385" spans="2:91" x14ac:dyDescent="0.35">
      <c r="B385" s="95" t="str">
        <f t="shared" si="42"/>
        <v>36526,7402777778 36526,9895833333</v>
      </c>
      <c r="C385" s="342">
        <f t="shared" si="43"/>
        <v>36526.740277777775</v>
      </c>
      <c r="D385" s="328">
        <f t="shared" si="44"/>
        <v>36526.989583333336</v>
      </c>
      <c r="E385" s="205">
        <v>36526.740277777775</v>
      </c>
      <c r="F385" s="175">
        <v>36526.989583333336</v>
      </c>
      <c r="G385" s="92">
        <v>1.0416666666666666E-2</v>
      </c>
      <c r="H385" s="491" t="s">
        <v>45</v>
      </c>
      <c r="I385" s="492"/>
      <c r="J385" s="492"/>
      <c r="K385" s="7"/>
      <c r="L385" s="29"/>
      <c r="M385" s="30"/>
      <c r="N385" s="30"/>
      <c r="O385" s="31"/>
      <c r="P385" s="29"/>
      <c r="Q385" s="30"/>
      <c r="R385" s="30"/>
      <c r="S385" s="31"/>
      <c r="T385" s="29"/>
      <c r="U385" s="30"/>
      <c r="V385" s="30"/>
      <c r="W385" s="31"/>
      <c r="X385" s="29"/>
      <c r="Y385" s="30"/>
      <c r="Z385" s="30"/>
      <c r="AA385" s="31"/>
      <c r="AB385" s="29"/>
      <c r="AC385" s="30"/>
      <c r="AD385" s="30"/>
      <c r="AE385" s="31"/>
      <c r="AF385" s="29"/>
      <c r="AG385" s="30"/>
      <c r="AH385" s="30"/>
      <c r="AI385" s="31"/>
      <c r="AJ385" s="29"/>
      <c r="AK385" s="30"/>
      <c r="AL385" s="30"/>
      <c r="AM385" s="31"/>
      <c r="AN385" s="29"/>
      <c r="AO385" s="30"/>
      <c r="AP385" s="30"/>
      <c r="AQ385" s="31"/>
      <c r="AR385" s="29"/>
      <c r="AS385" s="30"/>
      <c r="AT385" s="11" t="s">
        <v>125</v>
      </c>
      <c r="AU385" s="107" t="s">
        <v>26</v>
      </c>
      <c r="AV385" s="54" t="s">
        <v>26</v>
      </c>
      <c r="AW385" s="55" t="s">
        <v>26</v>
      </c>
      <c r="AX385" s="55" t="s">
        <v>26</v>
      </c>
      <c r="AY385" s="56" t="s">
        <v>26</v>
      </c>
      <c r="AZ385" s="55" t="s">
        <v>26</v>
      </c>
      <c r="BA385" s="55" t="s">
        <v>26</v>
      </c>
      <c r="BB385" s="55" t="s">
        <v>26</v>
      </c>
      <c r="BC385" s="56" t="s">
        <v>26</v>
      </c>
      <c r="BD385" s="54" t="s">
        <v>26</v>
      </c>
      <c r="BE385" s="55" t="s">
        <v>26</v>
      </c>
      <c r="BF385" s="55" t="s">
        <v>26</v>
      </c>
      <c r="BG385" s="56" t="s">
        <v>26</v>
      </c>
      <c r="BH385" s="24" t="s">
        <v>24</v>
      </c>
      <c r="BI385" s="55" t="s">
        <v>26</v>
      </c>
      <c r="BJ385" s="55" t="s">
        <v>26</v>
      </c>
      <c r="BK385" s="56" t="s">
        <v>26</v>
      </c>
      <c r="BL385" s="54" t="s">
        <v>26</v>
      </c>
      <c r="BM385" s="55" t="s">
        <v>26</v>
      </c>
      <c r="BN385" s="55" t="s">
        <v>26</v>
      </c>
      <c r="BO385" s="56" t="s">
        <v>26</v>
      </c>
      <c r="BP385" s="54" t="s">
        <v>26</v>
      </c>
      <c r="BQ385" s="10" t="s">
        <v>28</v>
      </c>
      <c r="BR385" s="10" t="s">
        <v>28</v>
      </c>
      <c r="BS385" s="22" t="s">
        <v>126</v>
      </c>
      <c r="BT385" s="29"/>
      <c r="BU385" s="30"/>
      <c r="BV385" s="30"/>
      <c r="BW385" s="31"/>
      <c r="BX385" s="29"/>
      <c r="BY385" s="30"/>
      <c r="BZ385" s="30"/>
      <c r="CA385" s="31"/>
      <c r="CB385" s="29"/>
      <c r="CC385" s="30"/>
      <c r="CD385" s="30"/>
      <c r="CE385" s="31"/>
      <c r="CF385" s="482"/>
      <c r="CG385" s="483"/>
      <c r="CH385" s="483"/>
      <c r="CI385" s="484"/>
      <c r="CJ385" s="482"/>
      <c r="CK385" s="483"/>
      <c r="CL385" s="483"/>
      <c r="CM385" s="484"/>
    </row>
    <row r="386" spans="2:91" x14ac:dyDescent="0.35">
      <c r="B386" s="95" t="str">
        <f t="shared" si="42"/>
        <v>36526,7298611111 36526,9895833333</v>
      </c>
      <c r="C386" s="342">
        <f t="shared" si="43"/>
        <v>36526.729861111111</v>
      </c>
      <c r="D386" s="328">
        <f t="shared" si="44"/>
        <v>36526.989583333336</v>
      </c>
      <c r="E386" s="205">
        <v>36526.729861111111</v>
      </c>
      <c r="F386" s="175">
        <v>36526.989583333336</v>
      </c>
      <c r="G386" s="92">
        <v>1.0416666666666666E-2</v>
      </c>
      <c r="H386" s="491" t="s">
        <v>46</v>
      </c>
      <c r="I386" s="492"/>
      <c r="J386" s="492"/>
      <c r="K386" s="7"/>
      <c r="L386" s="29"/>
      <c r="M386" s="30"/>
      <c r="N386" s="30"/>
      <c r="O386" s="31"/>
      <c r="P386" s="29"/>
      <c r="Q386" s="30"/>
      <c r="R386" s="30"/>
      <c r="S386" s="31"/>
      <c r="T386" s="29"/>
      <c r="U386" s="30"/>
      <c r="V386" s="30"/>
      <c r="W386" s="31"/>
      <c r="X386" s="29"/>
      <c r="Y386" s="30"/>
      <c r="Z386" s="30"/>
      <c r="AA386" s="31"/>
      <c r="AB386" s="29"/>
      <c r="AC386" s="30"/>
      <c r="AD386" s="30"/>
      <c r="AE386" s="31"/>
      <c r="AF386" s="29"/>
      <c r="AG386" s="30"/>
      <c r="AH386" s="30"/>
      <c r="AI386" s="31"/>
      <c r="AJ386" s="29"/>
      <c r="AK386" s="30"/>
      <c r="AL386" s="30"/>
      <c r="AM386" s="31"/>
      <c r="AN386" s="29"/>
      <c r="AO386" s="30"/>
      <c r="AP386" s="30"/>
      <c r="AQ386" s="31"/>
      <c r="AR386" s="29"/>
      <c r="AS386" s="11" t="s">
        <v>125</v>
      </c>
      <c r="AT386" s="59" t="s">
        <v>26</v>
      </c>
      <c r="AU386" s="56" t="s">
        <v>26</v>
      </c>
      <c r="AV386" s="55" t="s">
        <v>26</v>
      </c>
      <c r="AW386" s="55" t="s">
        <v>26</v>
      </c>
      <c r="AX386" s="55" t="s">
        <v>26</v>
      </c>
      <c r="AY386" s="56" t="s">
        <v>26</v>
      </c>
      <c r="AZ386" s="55" t="s">
        <v>26</v>
      </c>
      <c r="BA386" s="55" t="s">
        <v>26</v>
      </c>
      <c r="BB386" s="55" t="s">
        <v>26</v>
      </c>
      <c r="BC386" s="56" t="s">
        <v>26</v>
      </c>
      <c r="BD386" s="54" t="s">
        <v>26</v>
      </c>
      <c r="BE386" s="55" t="s">
        <v>26</v>
      </c>
      <c r="BF386" s="55" t="s">
        <v>26</v>
      </c>
      <c r="BG386" s="56" t="s">
        <v>26</v>
      </c>
      <c r="BH386" s="24" t="s">
        <v>24</v>
      </c>
      <c r="BI386" s="55" t="s">
        <v>26</v>
      </c>
      <c r="BJ386" s="55" t="s">
        <v>26</v>
      </c>
      <c r="BK386" s="56" t="s">
        <v>26</v>
      </c>
      <c r="BL386" s="54" t="s">
        <v>26</v>
      </c>
      <c r="BM386" s="55" t="s">
        <v>26</v>
      </c>
      <c r="BN386" s="55" t="s">
        <v>26</v>
      </c>
      <c r="BO386" s="56" t="s">
        <v>26</v>
      </c>
      <c r="BP386" s="54" t="s">
        <v>26</v>
      </c>
      <c r="BQ386" s="10" t="s">
        <v>28</v>
      </c>
      <c r="BR386" s="10" t="s">
        <v>28</v>
      </c>
      <c r="BS386" s="22" t="s">
        <v>126</v>
      </c>
      <c r="BT386" s="29"/>
      <c r="BU386" s="30"/>
      <c r="BV386" s="30"/>
      <c r="BW386" s="31"/>
      <c r="BX386" s="29"/>
      <c r="BY386" s="30"/>
      <c r="BZ386" s="30"/>
      <c r="CA386" s="31"/>
      <c r="CB386" s="29"/>
      <c r="CC386" s="30"/>
      <c r="CD386" s="30"/>
      <c r="CE386" s="31"/>
      <c r="CF386" s="482"/>
      <c r="CG386" s="483"/>
      <c r="CH386" s="483"/>
      <c r="CI386" s="484"/>
      <c r="CJ386" s="482"/>
      <c r="CK386" s="483"/>
      <c r="CL386" s="483"/>
      <c r="CM386" s="484"/>
    </row>
    <row r="387" spans="2:91" x14ac:dyDescent="0.35">
      <c r="B387" s="95" t="str">
        <f t="shared" si="42"/>
        <v>36526,7194444444 36526,9895833333</v>
      </c>
      <c r="C387" s="342">
        <f t="shared" si="43"/>
        <v>36526.719444444447</v>
      </c>
      <c r="D387" s="328">
        <f t="shared" si="44"/>
        <v>36526.989583333336</v>
      </c>
      <c r="E387" s="205">
        <v>36526.719444444447</v>
      </c>
      <c r="F387" s="175">
        <v>36526.989583333336</v>
      </c>
      <c r="G387" s="92">
        <v>3.125E-2</v>
      </c>
      <c r="H387" s="491" t="s">
        <v>37</v>
      </c>
      <c r="I387" s="492"/>
      <c r="J387" s="492"/>
      <c r="K387" s="7"/>
      <c r="L387" s="29"/>
      <c r="M387" s="30"/>
      <c r="N387" s="30"/>
      <c r="O387" s="31"/>
      <c r="P387" s="29"/>
      <c r="Q387" s="30"/>
      <c r="R387" s="30"/>
      <c r="S387" s="31"/>
      <c r="T387" s="29"/>
      <c r="U387" s="30"/>
      <c r="V387" s="30"/>
      <c r="W387" s="31"/>
      <c r="X387" s="29"/>
      <c r="Y387" s="30"/>
      <c r="Z387" s="30"/>
      <c r="AA387" s="31"/>
      <c r="AB387" s="29"/>
      <c r="AC387" s="30"/>
      <c r="AD387" s="30"/>
      <c r="AE387" s="31"/>
      <c r="AF387" s="29"/>
      <c r="AG387" s="30"/>
      <c r="AH387" s="30"/>
      <c r="AI387" s="31"/>
      <c r="AJ387" s="29"/>
      <c r="AK387" s="30"/>
      <c r="AL387" s="30"/>
      <c r="AM387" s="31"/>
      <c r="AN387" s="29"/>
      <c r="AO387" s="30"/>
      <c r="AP387" s="30"/>
      <c r="AQ387" s="31"/>
      <c r="AR387" s="11" t="s">
        <v>125</v>
      </c>
      <c r="AS387" s="59" t="s">
        <v>26</v>
      </c>
      <c r="AT387" s="55" t="s">
        <v>26</v>
      </c>
      <c r="AU387" s="56" t="s">
        <v>26</v>
      </c>
      <c r="AV387" s="55" t="s">
        <v>26</v>
      </c>
      <c r="AW387" s="55" t="s">
        <v>26</v>
      </c>
      <c r="AX387" s="55" t="s">
        <v>26</v>
      </c>
      <c r="AY387" s="56" t="s">
        <v>26</v>
      </c>
      <c r="AZ387" s="55" t="s">
        <v>26</v>
      </c>
      <c r="BA387" s="55" t="s">
        <v>26</v>
      </c>
      <c r="BB387" s="55" t="s">
        <v>26</v>
      </c>
      <c r="BC387" s="56" t="s">
        <v>26</v>
      </c>
      <c r="BD387" s="5" t="s">
        <v>25</v>
      </c>
      <c r="BE387" s="6" t="s">
        <v>25</v>
      </c>
      <c r="BF387" s="6" t="s">
        <v>25</v>
      </c>
      <c r="BG387" s="56" t="s">
        <v>26</v>
      </c>
      <c r="BH387" s="54" t="s">
        <v>26</v>
      </c>
      <c r="BI387" s="55" t="s">
        <v>26</v>
      </c>
      <c r="BJ387" s="55" t="s">
        <v>26</v>
      </c>
      <c r="BK387" s="56" t="s">
        <v>26</v>
      </c>
      <c r="BL387" s="54" t="s">
        <v>26</v>
      </c>
      <c r="BM387" s="55" t="s">
        <v>26</v>
      </c>
      <c r="BN387" s="55" t="s">
        <v>26</v>
      </c>
      <c r="BO387" s="56" t="s">
        <v>26</v>
      </c>
      <c r="BP387" s="54" t="s">
        <v>26</v>
      </c>
      <c r="BQ387" s="10" t="s">
        <v>28</v>
      </c>
      <c r="BR387" s="10" t="s">
        <v>28</v>
      </c>
      <c r="BS387" s="22" t="s">
        <v>126</v>
      </c>
      <c r="BT387" s="29"/>
      <c r="BU387" s="30"/>
      <c r="BV387" s="30"/>
      <c r="BW387" s="31"/>
      <c r="BX387" s="29"/>
      <c r="BY387" s="30"/>
      <c r="BZ387" s="30"/>
      <c r="CA387" s="31"/>
      <c r="CB387" s="29"/>
      <c r="CC387" s="30"/>
      <c r="CD387" s="30"/>
      <c r="CE387" s="31"/>
      <c r="CF387" s="482"/>
      <c r="CG387" s="483"/>
      <c r="CH387" s="483"/>
      <c r="CI387" s="484"/>
      <c r="CJ387" s="482"/>
      <c r="CK387" s="483"/>
      <c r="CL387" s="483"/>
      <c r="CM387" s="484"/>
    </row>
    <row r="388" spans="2:91" x14ac:dyDescent="0.35">
      <c r="B388" s="95" t="str">
        <f t="shared" si="42"/>
        <v>36526,7090277778 36526,9895833333</v>
      </c>
      <c r="C388" s="342">
        <f t="shared" si="43"/>
        <v>36526.709027777775</v>
      </c>
      <c r="D388" s="328">
        <f t="shared" si="44"/>
        <v>36526.989583333336</v>
      </c>
      <c r="E388" s="205">
        <v>36526.709027777775</v>
      </c>
      <c r="F388" s="175">
        <v>36526.989583333336</v>
      </c>
      <c r="G388" s="92">
        <v>3.125E-2</v>
      </c>
      <c r="H388" s="491" t="s">
        <v>33</v>
      </c>
      <c r="I388" s="492"/>
      <c r="J388" s="492"/>
      <c r="K388" s="7"/>
      <c r="L388" s="29"/>
      <c r="M388" s="30"/>
      <c r="N388" s="30"/>
      <c r="O388" s="31"/>
      <c r="P388" s="29"/>
      <c r="Q388" s="30"/>
      <c r="R388" s="30"/>
      <c r="S388" s="31"/>
      <c r="T388" s="29"/>
      <c r="U388" s="30"/>
      <c r="V388" s="30"/>
      <c r="W388" s="31"/>
      <c r="X388" s="29"/>
      <c r="Y388" s="30"/>
      <c r="Z388" s="30"/>
      <c r="AA388" s="31"/>
      <c r="AB388" s="29"/>
      <c r="AC388" s="30"/>
      <c r="AD388" s="30"/>
      <c r="AE388" s="31"/>
      <c r="AF388" s="29"/>
      <c r="AG388" s="30"/>
      <c r="AH388" s="30"/>
      <c r="AI388" s="31"/>
      <c r="AJ388" s="29"/>
      <c r="AK388" s="30"/>
      <c r="AL388" s="30"/>
      <c r="AM388" s="31"/>
      <c r="AN388" s="29"/>
      <c r="AO388" s="30"/>
      <c r="AP388" s="30"/>
      <c r="AQ388" s="37" t="s">
        <v>125</v>
      </c>
      <c r="AR388" s="60" t="s">
        <v>26</v>
      </c>
      <c r="AS388" s="55" t="s">
        <v>26</v>
      </c>
      <c r="AT388" s="55" t="s">
        <v>26</v>
      </c>
      <c r="AU388" s="56" t="s">
        <v>26</v>
      </c>
      <c r="AV388" s="55" t="s">
        <v>26</v>
      </c>
      <c r="AW388" s="55" t="s">
        <v>26</v>
      </c>
      <c r="AX388" s="55" t="s">
        <v>26</v>
      </c>
      <c r="AY388" s="56" t="s">
        <v>26</v>
      </c>
      <c r="AZ388" s="55" t="s">
        <v>26</v>
      </c>
      <c r="BA388" s="55" t="s">
        <v>26</v>
      </c>
      <c r="BB388" s="55" t="s">
        <v>26</v>
      </c>
      <c r="BC388" s="56" t="s">
        <v>26</v>
      </c>
      <c r="BD388" s="5" t="s">
        <v>25</v>
      </c>
      <c r="BE388" s="6" t="s">
        <v>25</v>
      </c>
      <c r="BF388" s="6" t="s">
        <v>25</v>
      </c>
      <c r="BG388" s="56" t="s">
        <v>26</v>
      </c>
      <c r="BH388" s="54" t="s">
        <v>26</v>
      </c>
      <c r="BI388" s="55" t="s">
        <v>26</v>
      </c>
      <c r="BJ388" s="55" t="s">
        <v>26</v>
      </c>
      <c r="BK388" s="56" t="s">
        <v>26</v>
      </c>
      <c r="BL388" s="54" t="s">
        <v>26</v>
      </c>
      <c r="BM388" s="55" t="s">
        <v>26</v>
      </c>
      <c r="BN388" s="55" t="s">
        <v>26</v>
      </c>
      <c r="BO388" s="56" t="s">
        <v>26</v>
      </c>
      <c r="BP388" s="54" t="s">
        <v>26</v>
      </c>
      <c r="BQ388" s="10" t="s">
        <v>28</v>
      </c>
      <c r="BR388" s="10" t="s">
        <v>28</v>
      </c>
      <c r="BS388" s="22" t="s">
        <v>126</v>
      </c>
      <c r="BT388" s="29"/>
      <c r="BU388" s="30"/>
      <c r="BV388" s="30"/>
      <c r="BW388" s="31"/>
      <c r="BX388" s="29"/>
      <c r="BY388" s="30"/>
      <c r="BZ388" s="30"/>
      <c r="CA388" s="31"/>
      <c r="CB388" s="29"/>
      <c r="CC388" s="30"/>
      <c r="CD388" s="30"/>
      <c r="CE388" s="31"/>
      <c r="CF388" s="482"/>
      <c r="CG388" s="483"/>
      <c r="CH388" s="483"/>
      <c r="CI388" s="484"/>
      <c r="CJ388" s="482"/>
      <c r="CK388" s="483"/>
      <c r="CL388" s="483"/>
      <c r="CM388" s="484"/>
    </row>
    <row r="389" spans="2:91" x14ac:dyDescent="0.35">
      <c r="B389" s="95" t="str">
        <f t="shared" si="42"/>
        <v>36526,6986111111 36526,9895833333</v>
      </c>
      <c r="C389" s="342">
        <f t="shared" si="43"/>
        <v>36526.698611111111</v>
      </c>
      <c r="D389" s="328">
        <f t="shared" si="44"/>
        <v>36526.989583333336</v>
      </c>
      <c r="E389" s="205">
        <v>36526.698611111111</v>
      </c>
      <c r="F389" s="175">
        <v>36526.989583333336</v>
      </c>
      <c r="G389" s="92">
        <v>3.125E-2</v>
      </c>
      <c r="H389" s="491" t="s">
        <v>47</v>
      </c>
      <c r="I389" s="492"/>
      <c r="J389" s="492"/>
      <c r="K389" s="7"/>
      <c r="L389" s="29"/>
      <c r="M389" s="30"/>
      <c r="N389" s="30"/>
      <c r="O389" s="31"/>
      <c r="P389" s="29"/>
      <c r="Q389" s="30"/>
      <c r="R389" s="30"/>
      <c r="S389" s="31"/>
      <c r="T389" s="29"/>
      <c r="U389" s="30"/>
      <c r="V389" s="30"/>
      <c r="W389" s="31"/>
      <c r="X389" s="29"/>
      <c r="Y389" s="30"/>
      <c r="Z389" s="30"/>
      <c r="AA389" s="31"/>
      <c r="AB389" s="29"/>
      <c r="AC389" s="30"/>
      <c r="AD389" s="30"/>
      <c r="AE389" s="31"/>
      <c r="AF389" s="29"/>
      <c r="AG389" s="30"/>
      <c r="AH389" s="30"/>
      <c r="AI389" s="31"/>
      <c r="AJ389" s="29"/>
      <c r="AK389" s="30"/>
      <c r="AL389" s="30"/>
      <c r="AM389" s="31"/>
      <c r="AN389" s="29"/>
      <c r="AO389" s="30"/>
      <c r="AP389" s="11" t="s">
        <v>125</v>
      </c>
      <c r="AQ389" s="107" t="s">
        <v>26</v>
      </c>
      <c r="AR389" s="54" t="s">
        <v>26</v>
      </c>
      <c r="AS389" s="55" t="s">
        <v>26</v>
      </c>
      <c r="AT389" s="55" t="s">
        <v>26</v>
      </c>
      <c r="AU389" s="56" t="s">
        <v>26</v>
      </c>
      <c r="AV389" s="55" t="s">
        <v>26</v>
      </c>
      <c r="AW389" s="55" t="s">
        <v>26</v>
      </c>
      <c r="AX389" s="55" t="s">
        <v>26</v>
      </c>
      <c r="AY389" s="56" t="s">
        <v>26</v>
      </c>
      <c r="AZ389" s="55" t="s">
        <v>26</v>
      </c>
      <c r="BA389" s="55" t="s">
        <v>26</v>
      </c>
      <c r="BB389" s="55" t="s">
        <v>26</v>
      </c>
      <c r="BC389" s="56" t="s">
        <v>26</v>
      </c>
      <c r="BD389" s="5" t="s">
        <v>25</v>
      </c>
      <c r="BE389" s="6" t="s">
        <v>25</v>
      </c>
      <c r="BF389" s="6" t="s">
        <v>25</v>
      </c>
      <c r="BG389" s="56" t="s">
        <v>26</v>
      </c>
      <c r="BH389" s="54" t="s">
        <v>26</v>
      </c>
      <c r="BI389" s="55" t="s">
        <v>26</v>
      </c>
      <c r="BJ389" s="55" t="s">
        <v>26</v>
      </c>
      <c r="BK389" s="56" t="s">
        <v>26</v>
      </c>
      <c r="BL389" s="54" t="s">
        <v>26</v>
      </c>
      <c r="BM389" s="55" t="s">
        <v>26</v>
      </c>
      <c r="BN389" s="55" t="s">
        <v>26</v>
      </c>
      <c r="BO389" s="56" t="s">
        <v>26</v>
      </c>
      <c r="BP389" s="54" t="s">
        <v>26</v>
      </c>
      <c r="BQ389" s="10" t="s">
        <v>28</v>
      </c>
      <c r="BR389" s="10" t="s">
        <v>28</v>
      </c>
      <c r="BS389" s="22" t="s">
        <v>126</v>
      </c>
      <c r="BT389" s="29"/>
      <c r="BU389" s="30"/>
      <c r="BV389" s="30"/>
      <c r="BW389" s="31"/>
      <c r="BX389" s="29"/>
      <c r="BY389" s="30"/>
      <c r="BZ389" s="30"/>
      <c r="CA389" s="31"/>
      <c r="CB389" s="29"/>
      <c r="CC389" s="30"/>
      <c r="CD389" s="30"/>
      <c r="CE389" s="31"/>
      <c r="CF389" s="482"/>
      <c r="CG389" s="483"/>
      <c r="CH389" s="483"/>
      <c r="CI389" s="484"/>
      <c r="CJ389" s="482"/>
      <c r="CK389" s="483"/>
      <c r="CL389" s="483"/>
      <c r="CM389" s="484"/>
    </row>
    <row r="390" spans="2:91" x14ac:dyDescent="0.35">
      <c r="B390" s="95" t="str">
        <f t="shared" si="42"/>
        <v>36526,6881944444 36526,9895833333</v>
      </c>
      <c r="C390" s="342">
        <f t="shared" si="43"/>
        <v>36526.688194444447</v>
      </c>
      <c r="D390" s="328">
        <f t="shared" si="44"/>
        <v>36526.989583333336</v>
      </c>
      <c r="E390" s="205">
        <v>36526.688194444447</v>
      </c>
      <c r="F390" s="175">
        <v>36526.989583333336</v>
      </c>
      <c r="G390" s="92">
        <v>4.1666666666666664E-2</v>
      </c>
      <c r="H390" s="491" t="s">
        <v>48</v>
      </c>
      <c r="I390" s="492"/>
      <c r="J390" s="492"/>
      <c r="K390" s="7"/>
      <c r="L390" s="29"/>
      <c r="M390" s="30"/>
      <c r="N390" s="30"/>
      <c r="O390" s="31"/>
      <c r="P390" s="29"/>
      <c r="Q390" s="30"/>
      <c r="R390" s="30"/>
      <c r="S390" s="31"/>
      <c r="T390" s="29"/>
      <c r="U390" s="30"/>
      <c r="V390" s="30"/>
      <c r="W390" s="31"/>
      <c r="X390" s="29"/>
      <c r="Y390" s="30"/>
      <c r="Z390" s="30"/>
      <c r="AA390" s="31"/>
      <c r="AB390" s="29"/>
      <c r="AC390" s="30"/>
      <c r="AD390" s="30"/>
      <c r="AE390" s="31"/>
      <c r="AF390" s="29"/>
      <c r="AG390" s="30"/>
      <c r="AH390" s="30"/>
      <c r="AI390" s="31"/>
      <c r="AJ390" s="29"/>
      <c r="AK390" s="30"/>
      <c r="AL390" s="30"/>
      <c r="AM390" s="31"/>
      <c r="AN390" s="29"/>
      <c r="AO390" s="11" t="s">
        <v>125</v>
      </c>
      <c r="AP390" s="59" t="s">
        <v>26</v>
      </c>
      <c r="AQ390" s="108" t="s">
        <v>26</v>
      </c>
      <c r="AR390" s="55" t="s">
        <v>26</v>
      </c>
      <c r="AS390" s="55" t="s">
        <v>26</v>
      </c>
      <c r="AT390" s="55" t="s">
        <v>26</v>
      </c>
      <c r="AU390" s="56" t="s">
        <v>26</v>
      </c>
      <c r="AV390" s="55" t="s">
        <v>26</v>
      </c>
      <c r="AW390" s="55" t="s">
        <v>26</v>
      </c>
      <c r="AX390" s="55" t="s">
        <v>26</v>
      </c>
      <c r="AY390" s="56" t="s">
        <v>26</v>
      </c>
      <c r="AZ390" s="5" t="s">
        <v>25</v>
      </c>
      <c r="BA390" s="6" t="s">
        <v>25</v>
      </c>
      <c r="BB390" s="6" t="s">
        <v>25</v>
      </c>
      <c r="BC390" s="56" t="s">
        <v>26</v>
      </c>
      <c r="BD390" s="54" t="s">
        <v>26</v>
      </c>
      <c r="BE390" s="55" t="s">
        <v>26</v>
      </c>
      <c r="BF390" s="55" t="s">
        <v>26</v>
      </c>
      <c r="BG390" s="56" t="s">
        <v>26</v>
      </c>
      <c r="BH390" s="54" t="s">
        <v>26</v>
      </c>
      <c r="BI390" s="55" t="s">
        <v>26</v>
      </c>
      <c r="BJ390" s="55" t="s">
        <v>26</v>
      </c>
      <c r="BK390" s="56" t="s">
        <v>26</v>
      </c>
      <c r="BL390" s="54" t="s">
        <v>26</v>
      </c>
      <c r="BM390" s="55" t="s">
        <v>26</v>
      </c>
      <c r="BN390" s="55" t="s">
        <v>26</v>
      </c>
      <c r="BO390" s="56" t="s">
        <v>26</v>
      </c>
      <c r="BP390" s="24" t="s">
        <v>24</v>
      </c>
      <c r="BQ390" s="10" t="s">
        <v>28</v>
      </c>
      <c r="BR390" s="10" t="s">
        <v>28</v>
      </c>
      <c r="BS390" s="22" t="s">
        <v>126</v>
      </c>
      <c r="BT390" s="29"/>
      <c r="BU390" s="30"/>
      <c r="BV390" s="30"/>
      <c r="BW390" s="31"/>
      <c r="BX390" s="29"/>
      <c r="BY390" s="30"/>
      <c r="BZ390" s="30"/>
      <c r="CA390" s="31"/>
      <c r="CB390" s="29"/>
      <c r="CC390" s="30"/>
      <c r="CD390" s="30"/>
      <c r="CE390" s="31"/>
      <c r="CF390" s="482"/>
      <c r="CG390" s="483"/>
      <c r="CH390" s="483"/>
      <c r="CI390" s="484"/>
      <c r="CJ390" s="482"/>
      <c r="CK390" s="483"/>
      <c r="CL390" s="483"/>
      <c r="CM390" s="484"/>
    </row>
    <row r="391" spans="2:91" ht="15" thickBot="1" x14ac:dyDescent="0.4">
      <c r="B391" s="95" t="str">
        <f t="shared" si="42"/>
        <v>36526,6777777778 36526,9895833333</v>
      </c>
      <c r="C391" s="342">
        <f t="shared" si="43"/>
        <v>36526.677777777775</v>
      </c>
      <c r="D391" s="328">
        <f t="shared" si="44"/>
        <v>36526.989583333336</v>
      </c>
      <c r="E391" s="205">
        <v>36526.677777777775</v>
      </c>
      <c r="F391" s="175">
        <v>36526.989583333336</v>
      </c>
      <c r="G391" s="92">
        <v>4.1666666666666664E-2</v>
      </c>
      <c r="H391" s="491" t="s">
        <v>49</v>
      </c>
      <c r="I391" s="492"/>
      <c r="J391" s="492"/>
      <c r="K391" s="7"/>
      <c r="L391" s="29"/>
      <c r="M391" s="30"/>
      <c r="N391" s="30"/>
      <c r="O391" s="31"/>
      <c r="P391" s="29"/>
      <c r="Q391" s="30"/>
      <c r="R391" s="30"/>
      <c r="S391" s="31"/>
      <c r="T391" s="29"/>
      <c r="U391" s="30"/>
      <c r="V391" s="30"/>
      <c r="W391" s="31"/>
      <c r="X391" s="29"/>
      <c r="Y391" s="30"/>
      <c r="Z391" s="30"/>
      <c r="AA391" s="31"/>
      <c r="AB391" s="29"/>
      <c r="AC391" s="30"/>
      <c r="AD391" s="30"/>
      <c r="AE391" s="31"/>
      <c r="AF391" s="29"/>
      <c r="AG391" s="30"/>
      <c r="AH391" s="30"/>
      <c r="AI391" s="31"/>
      <c r="AJ391" s="29"/>
      <c r="AK391" s="30"/>
      <c r="AL391" s="30"/>
      <c r="AM391" s="31"/>
      <c r="AN391" s="11" t="s">
        <v>125</v>
      </c>
      <c r="AO391" s="59" t="s">
        <v>26</v>
      </c>
      <c r="AP391" s="55" t="s">
        <v>26</v>
      </c>
      <c r="AQ391" s="56" t="s">
        <v>26</v>
      </c>
      <c r="AR391" s="109" t="s">
        <v>26</v>
      </c>
      <c r="AS391" s="55" t="s">
        <v>26</v>
      </c>
      <c r="AT391" s="55" t="s">
        <v>26</v>
      </c>
      <c r="AU391" s="56" t="s">
        <v>26</v>
      </c>
      <c r="AV391" s="109" t="s">
        <v>26</v>
      </c>
      <c r="AW391" s="55" t="s">
        <v>26</v>
      </c>
      <c r="AX391" s="55" t="s">
        <v>26</v>
      </c>
      <c r="AY391" s="56" t="s">
        <v>26</v>
      </c>
      <c r="AZ391" s="5" t="s">
        <v>25</v>
      </c>
      <c r="BA391" s="6" t="s">
        <v>25</v>
      </c>
      <c r="BB391" s="6" t="s">
        <v>25</v>
      </c>
      <c r="BC391" s="56" t="s">
        <v>26</v>
      </c>
      <c r="BD391" s="54" t="s">
        <v>26</v>
      </c>
      <c r="BE391" s="55" t="s">
        <v>26</v>
      </c>
      <c r="BF391" s="55" t="s">
        <v>26</v>
      </c>
      <c r="BG391" s="56" t="s">
        <v>26</v>
      </c>
      <c r="BH391" s="54" t="s">
        <v>26</v>
      </c>
      <c r="BI391" s="55" t="s">
        <v>26</v>
      </c>
      <c r="BJ391" s="55" t="s">
        <v>26</v>
      </c>
      <c r="BK391" s="56" t="s">
        <v>26</v>
      </c>
      <c r="BL391" s="54" t="s">
        <v>26</v>
      </c>
      <c r="BM391" s="55" t="s">
        <v>26</v>
      </c>
      <c r="BN391" s="55" t="s">
        <v>26</v>
      </c>
      <c r="BO391" s="56" t="s">
        <v>26</v>
      </c>
      <c r="BP391" s="24" t="s">
        <v>24</v>
      </c>
      <c r="BQ391" s="10" t="s">
        <v>28</v>
      </c>
      <c r="BR391" s="10" t="s">
        <v>28</v>
      </c>
      <c r="BS391" s="22" t="s">
        <v>126</v>
      </c>
      <c r="BT391" s="29"/>
      <c r="BU391" s="30"/>
      <c r="BV391" s="30"/>
      <c r="BW391" s="31"/>
      <c r="BX391" s="29"/>
      <c r="BY391" s="30"/>
      <c r="BZ391" s="30"/>
      <c r="CA391" s="31"/>
      <c r="CB391" s="29"/>
      <c r="CC391" s="30"/>
      <c r="CD391" s="30"/>
      <c r="CE391" s="31"/>
      <c r="CF391" s="482"/>
      <c r="CG391" s="483"/>
      <c r="CH391" s="483"/>
      <c r="CI391" s="484"/>
      <c r="CJ391" s="482"/>
      <c r="CK391" s="483"/>
      <c r="CL391" s="483"/>
      <c r="CM391" s="484"/>
    </row>
    <row r="392" spans="2:91" ht="15" customHeight="1" thickBot="1" x14ac:dyDescent="0.4">
      <c r="B392" s="95" t="str">
        <f t="shared" si="42"/>
        <v>0 0</v>
      </c>
      <c r="C392" s="342">
        <f t="shared" si="43"/>
        <v>0</v>
      </c>
      <c r="D392" s="328">
        <f t="shared" si="44"/>
        <v>0</v>
      </c>
      <c r="E392" s="185"/>
      <c r="F392" s="186"/>
      <c r="G392" s="73"/>
      <c r="H392" s="499" t="s">
        <v>3</v>
      </c>
      <c r="I392" s="500"/>
      <c r="J392" s="500"/>
      <c r="K392" s="501"/>
      <c r="L392" s="499" t="s">
        <v>4</v>
      </c>
      <c r="M392" s="500"/>
      <c r="N392" s="500"/>
      <c r="O392" s="501"/>
      <c r="P392" s="499" t="s">
        <v>5</v>
      </c>
      <c r="Q392" s="500"/>
      <c r="R392" s="500"/>
      <c r="S392" s="501"/>
      <c r="T392" s="499" t="s">
        <v>6</v>
      </c>
      <c r="U392" s="500"/>
      <c r="V392" s="500"/>
      <c r="W392" s="501"/>
      <c r="X392" s="499" t="s">
        <v>7</v>
      </c>
      <c r="Y392" s="500"/>
      <c r="Z392" s="500"/>
      <c r="AA392" s="501"/>
      <c r="AB392" s="499" t="s">
        <v>8</v>
      </c>
      <c r="AC392" s="500"/>
      <c r="AD392" s="500"/>
      <c r="AE392" s="501"/>
      <c r="AF392" s="499" t="s">
        <v>9</v>
      </c>
      <c r="AG392" s="500"/>
      <c r="AH392" s="500"/>
      <c r="AI392" s="501"/>
      <c r="AJ392" s="499" t="s">
        <v>10</v>
      </c>
      <c r="AK392" s="500"/>
      <c r="AL392" s="500"/>
      <c r="AM392" s="501"/>
      <c r="AN392" s="499" t="s">
        <v>11</v>
      </c>
      <c r="AO392" s="500"/>
      <c r="AP392" s="500"/>
      <c r="AQ392" s="501"/>
      <c r="AR392" s="499" t="s">
        <v>12</v>
      </c>
      <c r="AS392" s="500"/>
      <c r="AT392" s="500"/>
      <c r="AU392" s="501"/>
      <c r="AV392" s="499" t="s">
        <v>13</v>
      </c>
      <c r="AW392" s="500"/>
      <c r="AX392" s="500"/>
      <c r="AY392" s="501"/>
      <c r="AZ392" s="499" t="s">
        <v>14</v>
      </c>
      <c r="BA392" s="500"/>
      <c r="BB392" s="500"/>
      <c r="BC392" s="501"/>
      <c r="BD392" s="499" t="s">
        <v>15</v>
      </c>
      <c r="BE392" s="500"/>
      <c r="BF392" s="500"/>
      <c r="BG392" s="501"/>
      <c r="BH392" s="499" t="s">
        <v>16</v>
      </c>
      <c r="BI392" s="500"/>
      <c r="BJ392" s="500"/>
      <c r="BK392" s="501"/>
      <c r="BL392" s="499" t="s">
        <v>17</v>
      </c>
      <c r="BM392" s="500"/>
      <c r="BN392" s="500"/>
      <c r="BO392" s="501"/>
      <c r="BP392" s="499" t="s">
        <v>18</v>
      </c>
      <c r="BQ392" s="500"/>
      <c r="BR392" s="500"/>
      <c r="BS392" s="501"/>
      <c r="BT392" s="499" t="s">
        <v>19</v>
      </c>
      <c r="BU392" s="500"/>
      <c r="BV392" s="500"/>
      <c r="BW392" s="501"/>
      <c r="BX392" s="499" t="s">
        <v>20</v>
      </c>
      <c r="BY392" s="500"/>
      <c r="BZ392" s="500"/>
      <c r="CA392" s="501"/>
      <c r="CB392" s="499" t="s">
        <v>21</v>
      </c>
      <c r="CC392" s="500"/>
      <c r="CD392" s="500"/>
      <c r="CE392" s="501"/>
      <c r="CF392" s="485" t="s">
        <v>22</v>
      </c>
      <c r="CG392" s="486"/>
      <c r="CH392" s="486"/>
      <c r="CI392" s="487"/>
      <c r="CJ392" s="485" t="s">
        <v>23</v>
      </c>
      <c r="CK392" s="486"/>
      <c r="CL392" s="486"/>
      <c r="CM392" s="487"/>
    </row>
    <row r="393" spans="2:91" x14ac:dyDescent="0.35">
      <c r="B393" s="95" t="str">
        <f t="shared" si="42"/>
        <v>36526,7090277778 36526,8854166667</v>
      </c>
      <c r="C393" s="342">
        <f t="shared" si="43"/>
        <v>36526.709027777775</v>
      </c>
      <c r="D393" s="328">
        <f t="shared" si="44"/>
        <v>36526.885416666664</v>
      </c>
      <c r="E393" s="138">
        <v>36526.709027777775</v>
      </c>
      <c r="F393" s="206">
        <v>36526.885416666664</v>
      </c>
      <c r="G393" s="93">
        <v>1.0416666666666666E-2</v>
      </c>
      <c r="H393" s="508" t="s">
        <v>40</v>
      </c>
      <c r="I393" s="509"/>
      <c r="J393" s="510"/>
      <c r="K393" s="7"/>
      <c r="L393" s="29"/>
      <c r="M393" s="30"/>
      <c r="N393" s="30"/>
      <c r="O393" s="31"/>
      <c r="P393" s="29"/>
      <c r="Q393" s="30"/>
      <c r="R393" s="30"/>
      <c r="S393" s="31"/>
      <c r="T393" s="29"/>
      <c r="U393" s="30"/>
      <c r="V393" s="30"/>
      <c r="W393" s="31"/>
      <c r="X393" s="29"/>
      <c r="Y393" s="30"/>
      <c r="Z393" s="30"/>
      <c r="AA393" s="31"/>
      <c r="AB393" s="40"/>
      <c r="AC393" s="41"/>
      <c r="AD393" s="41"/>
      <c r="AE393" s="42"/>
      <c r="AF393" s="43"/>
      <c r="AG393" s="44"/>
      <c r="AH393" s="44"/>
      <c r="AI393" s="45"/>
      <c r="AJ393" s="43"/>
      <c r="AK393" s="44"/>
      <c r="AL393" s="44"/>
      <c r="AM393" s="45"/>
      <c r="AN393" s="43"/>
      <c r="AO393" s="44"/>
      <c r="AP393" s="44"/>
      <c r="AQ393" s="22" t="s">
        <v>125</v>
      </c>
      <c r="AR393" s="60" t="s">
        <v>26</v>
      </c>
      <c r="AS393" s="55" t="s">
        <v>26</v>
      </c>
      <c r="AT393" s="55" t="s">
        <v>26</v>
      </c>
      <c r="AU393" s="56" t="s">
        <v>26</v>
      </c>
      <c r="AV393" s="54" t="s">
        <v>26</v>
      </c>
      <c r="AW393" s="55" t="s">
        <v>26</v>
      </c>
      <c r="AX393" s="55" t="s">
        <v>26</v>
      </c>
      <c r="AY393" s="56" t="s">
        <v>26</v>
      </c>
      <c r="AZ393" s="54" t="s">
        <v>26</v>
      </c>
      <c r="BA393" s="55" t="s">
        <v>26</v>
      </c>
      <c r="BB393" s="55" t="s">
        <v>26</v>
      </c>
      <c r="BC393" s="56" t="s">
        <v>26</v>
      </c>
      <c r="BD393" s="24" t="s">
        <v>24</v>
      </c>
      <c r="BE393" s="55" t="s">
        <v>26</v>
      </c>
      <c r="BF393" s="55" t="s">
        <v>26</v>
      </c>
      <c r="BG393" s="17" t="s">
        <v>28</v>
      </c>
      <c r="BH393" s="9" t="s">
        <v>28</v>
      </c>
      <c r="BI393" s="11" t="s">
        <v>126</v>
      </c>
      <c r="BJ393" s="8"/>
      <c r="BK393" s="7"/>
      <c r="BL393" s="12"/>
      <c r="BM393" s="8"/>
      <c r="BN393" s="8"/>
      <c r="BO393" s="114"/>
      <c r="BP393" s="35"/>
      <c r="BQ393" s="8"/>
      <c r="BR393" s="8"/>
      <c r="BS393" s="7"/>
      <c r="BT393" s="35"/>
      <c r="BU393" s="8"/>
      <c r="BV393" s="8"/>
      <c r="BW393" s="7"/>
      <c r="BX393" s="35"/>
      <c r="BY393" s="8"/>
      <c r="BZ393" s="8"/>
      <c r="CA393" s="8"/>
      <c r="CB393" s="8"/>
      <c r="CC393" s="8"/>
      <c r="CD393" s="8"/>
      <c r="CE393" s="7"/>
      <c r="CF393" s="488"/>
      <c r="CG393" s="489"/>
      <c r="CH393" s="489"/>
      <c r="CI393" s="490"/>
      <c r="CJ393" s="488"/>
      <c r="CK393" s="489"/>
      <c r="CL393" s="489"/>
      <c r="CM393" s="490"/>
    </row>
    <row r="394" spans="2:91" x14ac:dyDescent="0.35">
      <c r="B394" s="95" t="str">
        <f t="shared" si="42"/>
        <v>36526,7090277778 36526,8958333333</v>
      </c>
      <c r="C394" s="342">
        <f t="shared" si="43"/>
        <v>36526.709027777775</v>
      </c>
      <c r="D394" s="328">
        <f t="shared" si="44"/>
        <v>36526.895833333336</v>
      </c>
      <c r="E394" s="138">
        <v>36526.709027777775</v>
      </c>
      <c r="F394" s="139">
        <v>36526.895833333336</v>
      </c>
      <c r="G394" s="93">
        <v>1.0416666666666666E-2</v>
      </c>
      <c r="H394" s="502" t="s">
        <v>34</v>
      </c>
      <c r="I394" s="503"/>
      <c r="J394" s="504"/>
      <c r="K394" s="7"/>
      <c r="L394" s="29"/>
      <c r="M394" s="30"/>
      <c r="N394" s="30"/>
      <c r="O394" s="31"/>
      <c r="P394" s="29"/>
      <c r="Q394" s="30"/>
      <c r="R394" s="30"/>
      <c r="S394" s="31"/>
      <c r="T394" s="29"/>
      <c r="U394" s="30"/>
      <c r="V394" s="30"/>
      <c r="W394" s="31"/>
      <c r="X394" s="29"/>
      <c r="Y394" s="30"/>
      <c r="Z394" s="30"/>
      <c r="AA394" s="31"/>
      <c r="AB394" s="12"/>
      <c r="AC394" s="8"/>
      <c r="AD394" s="8"/>
      <c r="AE394" s="7"/>
      <c r="AF394" s="29"/>
      <c r="AG394" s="30"/>
      <c r="AH394" s="30"/>
      <c r="AI394" s="31"/>
      <c r="AJ394" s="29"/>
      <c r="AK394" s="30"/>
      <c r="AL394" s="30"/>
      <c r="AM394" s="31"/>
      <c r="AN394" s="29"/>
      <c r="AO394" s="30"/>
      <c r="AP394" s="30"/>
      <c r="AQ394" s="22" t="s">
        <v>125</v>
      </c>
      <c r="AR394" s="60" t="s">
        <v>26</v>
      </c>
      <c r="AS394" s="55" t="s">
        <v>26</v>
      </c>
      <c r="AT394" s="55" t="s">
        <v>26</v>
      </c>
      <c r="AU394" s="56" t="s">
        <v>26</v>
      </c>
      <c r="AV394" s="54" t="s">
        <v>26</v>
      </c>
      <c r="AW394" s="55" t="s">
        <v>26</v>
      </c>
      <c r="AX394" s="55" t="s">
        <v>26</v>
      </c>
      <c r="AY394" s="56" t="s">
        <v>26</v>
      </c>
      <c r="AZ394" s="54" t="s">
        <v>26</v>
      </c>
      <c r="BA394" s="55" t="s">
        <v>26</v>
      </c>
      <c r="BB394" s="55" t="s">
        <v>26</v>
      </c>
      <c r="BC394" s="56" t="s">
        <v>26</v>
      </c>
      <c r="BD394" s="24" t="s">
        <v>24</v>
      </c>
      <c r="BE394" s="55" t="s">
        <v>26</v>
      </c>
      <c r="BF394" s="55" t="s">
        <v>26</v>
      </c>
      <c r="BG394" s="56" t="s">
        <v>26</v>
      </c>
      <c r="BH394" s="9" t="s">
        <v>28</v>
      </c>
      <c r="BI394" s="10" t="s">
        <v>28</v>
      </c>
      <c r="BJ394" s="11" t="s">
        <v>126</v>
      </c>
      <c r="BK394" s="7"/>
      <c r="BL394" s="12"/>
      <c r="BM394" s="8"/>
      <c r="BN394" s="8"/>
      <c r="BO394" s="114"/>
      <c r="BP394" s="35"/>
      <c r="BQ394" s="8"/>
      <c r="BR394" s="8"/>
      <c r="BS394" s="7"/>
      <c r="BT394" s="35"/>
      <c r="BU394" s="8"/>
      <c r="BV394" s="8"/>
      <c r="BW394" s="7"/>
      <c r="BX394" s="35"/>
      <c r="BY394" s="8"/>
      <c r="BZ394" s="8"/>
      <c r="CA394" s="8"/>
      <c r="CB394" s="8"/>
      <c r="CC394" s="8"/>
      <c r="CD394" s="8"/>
      <c r="CE394" s="7"/>
      <c r="CF394" s="482"/>
      <c r="CG394" s="483"/>
      <c r="CH394" s="483"/>
      <c r="CI394" s="484"/>
      <c r="CJ394" s="482"/>
      <c r="CK394" s="483"/>
      <c r="CL394" s="483"/>
      <c r="CM394" s="484"/>
    </row>
    <row r="395" spans="2:91" x14ac:dyDescent="0.35">
      <c r="B395" s="95" t="str">
        <f t="shared" si="42"/>
        <v>36526,7090277778 36526,90625</v>
      </c>
      <c r="C395" s="342">
        <f t="shared" si="43"/>
        <v>36526.709027777775</v>
      </c>
      <c r="D395" s="328">
        <f t="shared" si="44"/>
        <v>36526.90625</v>
      </c>
      <c r="E395" s="138">
        <v>36526.709027777775</v>
      </c>
      <c r="F395" s="139">
        <v>36526.90625</v>
      </c>
      <c r="G395" s="93">
        <v>1.0416666666666666E-2</v>
      </c>
      <c r="H395" s="502" t="s">
        <v>41</v>
      </c>
      <c r="I395" s="503"/>
      <c r="J395" s="504"/>
      <c r="K395" s="7"/>
      <c r="L395" s="29"/>
      <c r="M395" s="30"/>
      <c r="N395" s="30"/>
      <c r="O395" s="31"/>
      <c r="P395" s="29"/>
      <c r="Q395" s="30"/>
      <c r="R395" s="30"/>
      <c r="S395" s="31"/>
      <c r="T395" s="29"/>
      <c r="U395" s="30"/>
      <c r="V395" s="30"/>
      <c r="W395" s="31"/>
      <c r="X395" s="29"/>
      <c r="Y395" s="30"/>
      <c r="Z395" s="30"/>
      <c r="AA395" s="31"/>
      <c r="AB395" s="12"/>
      <c r="AC395" s="8"/>
      <c r="AD395" s="8"/>
      <c r="AE395" s="7"/>
      <c r="AF395" s="29"/>
      <c r="AG395" s="30"/>
      <c r="AH395" s="30"/>
      <c r="AI395" s="31"/>
      <c r="AJ395" s="29"/>
      <c r="AK395" s="30"/>
      <c r="AL395" s="30"/>
      <c r="AM395" s="31"/>
      <c r="AN395" s="29"/>
      <c r="AO395" s="30"/>
      <c r="AP395" s="30"/>
      <c r="AQ395" s="22" t="s">
        <v>125</v>
      </c>
      <c r="AR395" s="60" t="s">
        <v>26</v>
      </c>
      <c r="AS395" s="55" t="s">
        <v>26</v>
      </c>
      <c r="AT395" s="55" t="s">
        <v>26</v>
      </c>
      <c r="AU395" s="56" t="s">
        <v>26</v>
      </c>
      <c r="AV395" s="54" t="s">
        <v>26</v>
      </c>
      <c r="AW395" s="55" t="s">
        <v>26</v>
      </c>
      <c r="AX395" s="55" t="s">
        <v>26</v>
      </c>
      <c r="AY395" s="56" t="s">
        <v>26</v>
      </c>
      <c r="AZ395" s="54" t="s">
        <v>26</v>
      </c>
      <c r="BA395" s="55" t="s">
        <v>26</v>
      </c>
      <c r="BB395" s="55" t="s">
        <v>26</v>
      </c>
      <c r="BC395" s="56" t="s">
        <v>26</v>
      </c>
      <c r="BD395" s="24" t="s">
        <v>24</v>
      </c>
      <c r="BE395" s="55" t="s">
        <v>26</v>
      </c>
      <c r="BF395" s="55" t="s">
        <v>26</v>
      </c>
      <c r="BG395" s="56" t="s">
        <v>26</v>
      </c>
      <c r="BH395" s="55" t="s">
        <v>26</v>
      </c>
      <c r="BI395" s="10" t="s">
        <v>28</v>
      </c>
      <c r="BJ395" s="10" t="s">
        <v>28</v>
      </c>
      <c r="BK395" s="22" t="s">
        <v>126</v>
      </c>
      <c r="BL395" s="12"/>
      <c r="BM395" s="8"/>
      <c r="BN395" s="8"/>
      <c r="BO395" s="114"/>
      <c r="BP395" s="35"/>
      <c r="BQ395" s="8"/>
      <c r="BR395" s="8"/>
      <c r="BS395" s="7"/>
      <c r="BT395" s="35"/>
      <c r="BU395" s="8"/>
      <c r="BV395" s="8"/>
      <c r="BW395" s="7"/>
      <c r="BX395" s="35"/>
      <c r="BY395" s="8"/>
      <c r="BZ395" s="8"/>
      <c r="CA395" s="8"/>
      <c r="CB395" s="8"/>
      <c r="CC395" s="8"/>
      <c r="CD395" s="8"/>
      <c r="CE395" s="7"/>
      <c r="CF395" s="482"/>
      <c r="CG395" s="483"/>
      <c r="CH395" s="483"/>
      <c r="CI395" s="484"/>
      <c r="CJ395" s="482"/>
      <c r="CK395" s="483"/>
      <c r="CL395" s="483"/>
      <c r="CM395" s="484"/>
    </row>
    <row r="396" spans="2:91" x14ac:dyDescent="0.35">
      <c r="B396" s="95" t="str">
        <f t="shared" ref="B396:B430" si="48">C396&amp;" "&amp;D396</f>
        <v>36526,7090277778 36526,9166666667</v>
      </c>
      <c r="C396" s="342">
        <f t="shared" ref="C396:C430" si="49">E396</f>
        <v>36526.709027777775</v>
      </c>
      <c r="D396" s="328">
        <f t="shared" ref="D396:D430" si="50">F396</f>
        <v>36526.916666666664</v>
      </c>
      <c r="E396" s="138">
        <v>36526.709027777775</v>
      </c>
      <c r="F396" s="139">
        <v>36526.916666666664</v>
      </c>
      <c r="G396" s="93">
        <v>1.0416666666666666E-2</v>
      </c>
      <c r="H396" s="502" t="s">
        <v>38</v>
      </c>
      <c r="I396" s="503"/>
      <c r="J396" s="504"/>
      <c r="K396" s="7"/>
      <c r="L396" s="29"/>
      <c r="M396" s="30"/>
      <c r="N396" s="30"/>
      <c r="O396" s="31"/>
      <c r="P396" s="29"/>
      <c r="Q396" s="30"/>
      <c r="R396" s="30"/>
      <c r="S396" s="31"/>
      <c r="T396" s="29"/>
      <c r="U396" s="30"/>
      <c r="V396" s="30"/>
      <c r="W396" s="31"/>
      <c r="X396" s="29"/>
      <c r="Y396" s="30"/>
      <c r="Z396" s="30"/>
      <c r="AA396" s="31"/>
      <c r="AB396" s="12"/>
      <c r="AC396" s="8"/>
      <c r="AD396" s="8"/>
      <c r="AE396" s="7"/>
      <c r="AF396" s="29"/>
      <c r="AG396" s="30"/>
      <c r="AH396" s="30"/>
      <c r="AI396" s="31"/>
      <c r="AJ396" s="29"/>
      <c r="AK396" s="30"/>
      <c r="AL396" s="30"/>
      <c r="AM396" s="31"/>
      <c r="AN396" s="29"/>
      <c r="AO396" s="30"/>
      <c r="AP396" s="30"/>
      <c r="AQ396" s="22" t="s">
        <v>125</v>
      </c>
      <c r="AR396" s="60" t="s">
        <v>26</v>
      </c>
      <c r="AS396" s="55" t="s">
        <v>26</v>
      </c>
      <c r="AT396" s="55" t="s">
        <v>26</v>
      </c>
      <c r="AU396" s="56" t="s">
        <v>26</v>
      </c>
      <c r="AV396" s="54" t="s">
        <v>26</v>
      </c>
      <c r="AW396" s="55" t="s">
        <v>26</v>
      </c>
      <c r="AX396" s="55" t="s">
        <v>26</v>
      </c>
      <c r="AY396" s="56" t="s">
        <v>26</v>
      </c>
      <c r="AZ396" s="54" t="s">
        <v>26</v>
      </c>
      <c r="BA396" s="55" t="s">
        <v>26</v>
      </c>
      <c r="BB396" s="55" t="s">
        <v>26</v>
      </c>
      <c r="BC396" s="56" t="s">
        <v>26</v>
      </c>
      <c r="BD396" s="24" t="s">
        <v>24</v>
      </c>
      <c r="BE396" s="55" t="s">
        <v>26</v>
      </c>
      <c r="BF396" s="55" t="s">
        <v>26</v>
      </c>
      <c r="BG396" s="56" t="s">
        <v>26</v>
      </c>
      <c r="BH396" s="55" t="s">
        <v>26</v>
      </c>
      <c r="BI396" s="55" t="s">
        <v>26</v>
      </c>
      <c r="BJ396" s="10" t="s">
        <v>28</v>
      </c>
      <c r="BK396" s="28" t="s">
        <v>28</v>
      </c>
      <c r="BL396" s="11" t="s">
        <v>126</v>
      </c>
      <c r="BM396" s="8"/>
      <c r="BN396" s="8"/>
      <c r="BO396" s="114"/>
      <c r="BP396" s="35"/>
      <c r="BQ396" s="8"/>
      <c r="BR396" s="8"/>
      <c r="BS396" s="7"/>
      <c r="BT396" s="35"/>
      <c r="BU396" s="8"/>
      <c r="BV396" s="8"/>
      <c r="BW396" s="7"/>
      <c r="BX396" s="35"/>
      <c r="BY396" s="8"/>
      <c r="BZ396" s="8"/>
      <c r="CA396" s="8"/>
      <c r="CB396" s="8"/>
      <c r="CC396" s="8"/>
      <c r="CD396" s="8"/>
      <c r="CE396" s="7"/>
      <c r="CF396" s="482"/>
      <c r="CG396" s="483"/>
      <c r="CH396" s="483"/>
      <c r="CI396" s="484"/>
      <c r="CJ396" s="482"/>
      <c r="CK396" s="483"/>
      <c r="CL396" s="483"/>
      <c r="CM396" s="484"/>
    </row>
    <row r="397" spans="2:91" x14ac:dyDescent="0.35">
      <c r="B397" s="95" t="str">
        <f t="shared" si="48"/>
        <v>36526,7090277778 36526,9270833333</v>
      </c>
      <c r="C397" s="342">
        <f t="shared" si="49"/>
        <v>36526.709027777775</v>
      </c>
      <c r="D397" s="328">
        <f t="shared" si="50"/>
        <v>36526.927083333336</v>
      </c>
      <c r="E397" s="138">
        <v>36526.709027777775</v>
      </c>
      <c r="F397" s="139">
        <v>36526.927083333336</v>
      </c>
      <c r="G397" s="93">
        <v>1.0416666666666666E-2</v>
      </c>
      <c r="H397" s="502" t="s">
        <v>42</v>
      </c>
      <c r="I397" s="503"/>
      <c r="J397" s="504"/>
      <c r="K397" s="7"/>
      <c r="L397" s="29"/>
      <c r="M397" s="30"/>
      <c r="N397" s="30"/>
      <c r="O397" s="31"/>
      <c r="P397" s="29"/>
      <c r="Q397" s="30"/>
      <c r="R397" s="30"/>
      <c r="S397" s="31"/>
      <c r="T397" s="29"/>
      <c r="U397" s="30"/>
      <c r="V397" s="30"/>
      <c r="W397" s="31"/>
      <c r="X397" s="29"/>
      <c r="Y397" s="30"/>
      <c r="Z397" s="30"/>
      <c r="AA397" s="31"/>
      <c r="AB397" s="12"/>
      <c r="AC397" s="8"/>
      <c r="AD397" s="8"/>
      <c r="AE397" s="7"/>
      <c r="AF397" s="29"/>
      <c r="AG397" s="30"/>
      <c r="AH397" s="30"/>
      <c r="AI397" s="31"/>
      <c r="AJ397" s="29"/>
      <c r="AK397" s="30"/>
      <c r="AL397" s="30"/>
      <c r="AM397" s="31"/>
      <c r="AN397" s="29"/>
      <c r="AO397" s="30"/>
      <c r="AP397" s="30"/>
      <c r="AQ397" s="22" t="s">
        <v>125</v>
      </c>
      <c r="AR397" s="60" t="s">
        <v>26</v>
      </c>
      <c r="AS397" s="55" t="s">
        <v>26</v>
      </c>
      <c r="AT397" s="55" t="s">
        <v>26</v>
      </c>
      <c r="AU397" s="56" t="s">
        <v>26</v>
      </c>
      <c r="AV397" s="54" t="s">
        <v>26</v>
      </c>
      <c r="AW397" s="55" t="s">
        <v>26</v>
      </c>
      <c r="AX397" s="55" t="s">
        <v>26</v>
      </c>
      <c r="AY397" s="56" t="s">
        <v>26</v>
      </c>
      <c r="AZ397" s="54" t="s">
        <v>26</v>
      </c>
      <c r="BA397" s="55" t="s">
        <v>26</v>
      </c>
      <c r="BB397" s="55" t="s">
        <v>26</v>
      </c>
      <c r="BC397" s="56" t="s">
        <v>26</v>
      </c>
      <c r="BD397" s="24" t="s">
        <v>24</v>
      </c>
      <c r="BE397" s="55" t="s">
        <v>26</v>
      </c>
      <c r="BF397" s="55" t="s">
        <v>26</v>
      </c>
      <c r="BG397" s="56" t="s">
        <v>26</v>
      </c>
      <c r="BH397" s="55" t="s">
        <v>26</v>
      </c>
      <c r="BI397" s="55" t="s">
        <v>26</v>
      </c>
      <c r="BJ397" s="55" t="s">
        <v>26</v>
      </c>
      <c r="BK397" s="17" t="s">
        <v>28</v>
      </c>
      <c r="BL397" s="9" t="s">
        <v>28</v>
      </c>
      <c r="BM397" s="11" t="s">
        <v>126</v>
      </c>
      <c r="BN397" s="8"/>
      <c r="BO397" s="114"/>
      <c r="BP397" s="35"/>
      <c r="BQ397" s="8"/>
      <c r="BR397" s="8"/>
      <c r="BS397" s="7"/>
      <c r="BT397" s="35"/>
      <c r="BU397" s="8"/>
      <c r="BV397" s="8"/>
      <c r="BW397" s="7"/>
      <c r="BX397" s="35"/>
      <c r="BY397" s="8"/>
      <c r="BZ397" s="8"/>
      <c r="CA397" s="8"/>
      <c r="CB397" s="8"/>
      <c r="CC397" s="8"/>
      <c r="CD397" s="8"/>
      <c r="CE397" s="7"/>
      <c r="CF397" s="482"/>
      <c r="CG397" s="483"/>
      <c r="CH397" s="483"/>
      <c r="CI397" s="484"/>
      <c r="CJ397" s="482"/>
      <c r="CK397" s="483"/>
      <c r="CL397" s="483"/>
      <c r="CM397" s="484"/>
    </row>
    <row r="398" spans="2:91" x14ac:dyDescent="0.35">
      <c r="B398" s="95" t="str">
        <f t="shared" si="48"/>
        <v>36526,7090277778 36526,9375</v>
      </c>
      <c r="C398" s="342">
        <f t="shared" si="49"/>
        <v>36526.709027777775</v>
      </c>
      <c r="D398" s="328">
        <f t="shared" si="50"/>
        <v>36526.9375</v>
      </c>
      <c r="E398" s="138">
        <v>36526.709027777775</v>
      </c>
      <c r="F398" s="139">
        <v>36526.9375</v>
      </c>
      <c r="G398" s="93">
        <v>1.0416666666666666E-2</v>
      </c>
      <c r="H398" s="502" t="s">
        <v>43</v>
      </c>
      <c r="I398" s="503"/>
      <c r="J398" s="504"/>
      <c r="K398" s="7"/>
      <c r="L398" s="29"/>
      <c r="M398" s="30"/>
      <c r="N398" s="30"/>
      <c r="O398" s="31"/>
      <c r="P398" s="29"/>
      <c r="Q398" s="30"/>
      <c r="R398" s="30"/>
      <c r="S398" s="31"/>
      <c r="T398" s="29"/>
      <c r="U398" s="30"/>
      <c r="V398" s="30"/>
      <c r="W398" s="31"/>
      <c r="X398" s="29"/>
      <c r="Y398" s="30"/>
      <c r="Z398" s="30"/>
      <c r="AA398" s="31"/>
      <c r="AB398" s="12"/>
      <c r="AC398" s="8"/>
      <c r="AD398" s="8"/>
      <c r="AE398" s="7"/>
      <c r="AF398" s="29"/>
      <c r="AG398" s="30"/>
      <c r="AH398" s="30"/>
      <c r="AI398" s="31"/>
      <c r="AJ398" s="29"/>
      <c r="AK398" s="30"/>
      <c r="AL398" s="30"/>
      <c r="AM398" s="31"/>
      <c r="AN398" s="29"/>
      <c r="AO398" s="30"/>
      <c r="AP398" s="30"/>
      <c r="AQ398" s="22" t="s">
        <v>125</v>
      </c>
      <c r="AR398" s="60" t="s">
        <v>26</v>
      </c>
      <c r="AS398" s="55" t="s">
        <v>26</v>
      </c>
      <c r="AT398" s="55" t="s">
        <v>26</v>
      </c>
      <c r="AU398" s="56" t="s">
        <v>26</v>
      </c>
      <c r="AV398" s="54" t="s">
        <v>26</v>
      </c>
      <c r="AW398" s="55" t="s">
        <v>26</v>
      </c>
      <c r="AX398" s="55" t="s">
        <v>26</v>
      </c>
      <c r="AY398" s="56" t="s">
        <v>26</v>
      </c>
      <c r="AZ398" s="54" t="s">
        <v>26</v>
      </c>
      <c r="BA398" s="55" t="s">
        <v>26</v>
      </c>
      <c r="BB398" s="55" t="s">
        <v>26</v>
      </c>
      <c r="BC398" s="56" t="s">
        <v>26</v>
      </c>
      <c r="BD398" s="24" t="s">
        <v>24</v>
      </c>
      <c r="BE398" s="55" t="s">
        <v>26</v>
      </c>
      <c r="BF398" s="55" t="s">
        <v>26</v>
      </c>
      <c r="BG398" s="56" t="s">
        <v>26</v>
      </c>
      <c r="BH398" s="55" t="s">
        <v>26</v>
      </c>
      <c r="BI398" s="55" t="s">
        <v>26</v>
      </c>
      <c r="BJ398" s="55" t="s">
        <v>26</v>
      </c>
      <c r="BK398" s="56" t="s">
        <v>26</v>
      </c>
      <c r="BL398" s="9" t="s">
        <v>28</v>
      </c>
      <c r="BM398" s="10" t="s">
        <v>28</v>
      </c>
      <c r="BN398" s="11" t="s">
        <v>126</v>
      </c>
      <c r="BO398" s="7"/>
      <c r="BP398" s="35"/>
      <c r="BQ398" s="8"/>
      <c r="BR398" s="8"/>
      <c r="BS398" s="7"/>
      <c r="BT398" s="35"/>
      <c r="BU398" s="8"/>
      <c r="BV398" s="8"/>
      <c r="BW398" s="7"/>
      <c r="BX398" s="35"/>
      <c r="BY398" s="8"/>
      <c r="BZ398" s="8"/>
      <c r="CA398" s="8"/>
      <c r="CB398" s="8"/>
      <c r="CC398" s="8"/>
      <c r="CD398" s="8"/>
      <c r="CE398" s="7"/>
      <c r="CF398" s="482"/>
      <c r="CG398" s="483"/>
      <c r="CH398" s="483"/>
      <c r="CI398" s="484"/>
      <c r="CJ398" s="482"/>
      <c r="CK398" s="483"/>
      <c r="CL398" s="483"/>
      <c r="CM398" s="484"/>
    </row>
    <row r="399" spans="2:91" x14ac:dyDescent="0.35">
      <c r="B399" s="95" t="str">
        <f t="shared" si="48"/>
        <v>36526,7090277778 36526,9479166667</v>
      </c>
      <c r="C399" s="342">
        <f t="shared" si="49"/>
        <v>36526.709027777775</v>
      </c>
      <c r="D399" s="328">
        <f t="shared" si="50"/>
        <v>36526.947916666664</v>
      </c>
      <c r="E399" s="138">
        <v>36526.709027777775</v>
      </c>
      <c r="F399" s="139">
        <v>36526.947916666664</v>
      </c>
      <c r="G399" s="93">
        <v>1.0416666666666666E-2</v>
      </c>
      <c r="H399" s="502" t="s">
        <v>44</v>
      </c>
      <c r="I399" s="503"/>
      <c r="J399" s="504"/>
      <c r="K399" s="7"/>
      <c r="L399" s="29"/>
      <c r="M399" s="30"/>
      <c r="N399" s="30"/>
      <c r="O399" s="31"/>
      <c r="P399" s="29"/>
      <c r="Q399" s="30"/>
      <c r="R399" s="30"/>
      <c r="S399" s="31"/>
      <c r="T399" s="29"/>
      <c r="U399" s="30"/>
      <c r="V399" s="30"/>
      <c r="W399" s="31"/>
      <c r="X399" s="29"/>
      <c r="Y399" s="30"/>
      <c r="Z399" s="30"/>
      <c r="AA399" s="31"/>
      <c r="AB399" s="12"/>
      <c r="AC399" s="8"/>
      <c r="AD399" s="8"/>
      <c r="AE399" s="7"/>
      <c r="AF399" s="29"/>
      <c r="AG399" s="30"/>
      <c r="AH399" s="30"/>
      <c r="AI399" s="31"/>
      <c r="AJ399" s="29"/>
      <c r="AK399" s="30"/>
      <c r="AL399" s="30"/>
      <c r="AM399" s="31"/>
      <c r="AN399" s="29"/>
      <c r="AO399" s="30"/>
      <c r="AP399" s="30"/>
      <c r="AQ399" s="22" t="s">
        <v>125</v>
      </c>
      <c r="AR399" s="60" t="s">
        <v>26</v>
      </c>
      <c r="AS399" s="55" t="s">
        <v>26</v>
      </c>
      <c r="AT399" s="55" t="s">
        <v>26</v>
      </c>
      <c r="AU399" s="56" t="s">
        <v>26</v>
      </c>
      <c r="AV399" s="54" t="s">
        <v>26</v>
      </c>
      <c r="AW399" s="55" t="s">
        <v>26</v>
      </c>
      <c r="AX399" s="55" t="s">
        <v>26</v>
      </c>
      <c r="AY399" s="56" t="s">
        <v>26</v>
      </c>
      <c r="AZ399" s="54" t="s">
        <v>26</v>
      </c>
      <c r="BA399" s="55" t="s">
        <v>26</v>
      </c>
      <c r="BB399" s="55" t="s">
        <v>26</v>
      </c>
      <c r="BC399" s="56" t="s">
        <v>26</v>
      </c>
      <c r="BD399" s="24" t="s">
        <v>24</v>
      </c>
      <c r="BE399" s="55" t="s">
        <v>26</v>
      </c>
      <c r="BF399" s="55" t="s">
        <v>26</v>
      </c>
      <c r="BG399" s="56" t="s">
        <v>26</v>
      </c>
      <c r="BH399" s="55" t="s">
        <v>26</v>
      </c>
      <c r="BI399" s="55" t="s">
        <v>26</v>
      </c>
      <c r="BJ399" s="55" t="s">
        <v>26</v>
      </c>
      <c r="BK399" s="56" t="s">
        <v>26</v>
      </c>
      <c r="BL399" s="54" t="s">
        <v>26</v>
      </c>
      <c r="BM399" s="10" t="s">
        <v>28</v>
      </c>
      <c r="BN399" s="10" t="s">
        <v>28</v>
      </c>
      <c r="BO399" s="22" t="s">
        <v>126</v>
      </c>
      <c r="BP399" s="35"/>
      <c r="BQ399" s="8"/>
      <c r="BR399" s="8"/>
      <c r="BS399" s="7"/>
      <c r="BT399" s="12"/>
      <c r="BU399" s="8"/>
      <c r="BV399" s="8"/>
      <c r="BW399" s="7"/>
      <c r="BX399" s="35"/>
      <c r="BY399" s="8"/>
      <c r="BZ399" s="8"/>
      <c r="CA399" s="8"/>
      <c r="CB399" s="8"/>
      <c r="CC399" s="8"/>
      <c r="CD399" s="8"/>
      <c r="CE399" s="7"/>
      <c r="CF399" s="482"/>
      <c r="CG399" s="483"/>
      <c r="CH399" s="483"/>
      <c r="CI399" s="484"/>
      <c r="CJ399" s="482"/>
      <c r="CK399" s="483"/>
      <c r="CL399" s="483"/>
      <c r="CM399" s="484"/>
    </row>
    <row r="400" spans="2:91" x14ac:dyDescent="0.35">
      <c r="B400" s="95" t="str">
        <f t="shared" si="48"/>
        <v>36526,7090277778 36526,9583333333</v>
      </c>
      <c r="C400" s="342">
        <f t="shared" si="49"/>
        <v>36526.709027777775</v>
      </c>
      <c r="D400" s="328">
        <f t="shared" si="50"/>
        <v>36526.958333333336</v>
      </c>
      <c r="E400" s="138">
        <v>36526.709027777775</v>
      </c>
      <c r="F400" s="139">
        <v>36526.958333333336</v>
      </c>
      <c r="G400" s="93">
        <v>1.0416666666666666E-2</v>
      </c>
      <c r="H400" s="502" t="s">
        <v>45</v>
      </c>
      <c r="I400" s="503"/>
      <c r="J400" s="504"/>
      <c r="K400" s="7"/>
      <c r="L400" s="29"/>
      <c r="M400" s="30"/>
      <c r="N400" s="30"/>
      <c r="O400" s="31"/>
      <c r="P400" s="29"/>
      <c r="Q400" s="30"/>
      <c r="R400" s="30"/>
      <c r="S400" s="31"/>
      <c r="T400" s="29"/>
      <c r="U400" s="30"/>
      <c r="V400" s="30"/>
      <c r="W400" s="31"/>
      <c r="X400" s="29"/>
      <c r="Y400" s="30"/>
      <c r="Z400" s="30"/>
      <c r="AA400" s="31"/>
      <c r="AB400" s="12"/>
      <c r="AC400" s="8"/>
      <c r="AD400" s="8"/>
      <c r="AE400" s="7"/>
      <c r="AF400" s="29"/>
      <c r="AG400" s="30"/>
      <c r="AH400" s="30"/>
      <c r="AI400" s="31"/>
      <c r="AJ400" s="29"/>
      <c r="AK400" s="30"/>
      <c r="AL400" s="30"/>
      <c r="AM400" s="31"/>
      <c r="AN400" s="29"/>
      <c r="AO400" s="30"/>
      <c r="AP400" s="30"/>
      <c r="AQ400" s="22" t="s">
        <v>125</v>
      </c>
      <c r="AR400" s="60" t="s">
        <v>26</v>
      </c>
      <c r="AS400" s="55" t="s">
        <v>26</v>
      </c>
      <c r="AT400" s="55" t="s">
        <v>26</v>
      </c>
      <c r="AU400" s="56" t="s">
        <v>26</v>
      </c>
      <c r="AV400" s="54" t="s">
        <v>26</v>
      </c>
      <c r="AW400" s="55" t="s">
        <v>26</v>
      </c>
      <c r="AX400" s="55" t="s">
        <v>26</v>
      </c>
      <c r="AY400" s="56" t="s">
        <v>26</v>
      </c>
      <c r="AZ400" s="54" t="s">
        <v>26</v>
      </c>
      <c r="BA400" s="55" t="s">
        <v>26</v>
      </c>
      <c r="BB400" s="55" t="s">
        <v>26</v>
      </c>
      <c r="BC400" s="56" t="s">
        <v>26</v>
      </c>
      <c r="BD400" s="24" t="s">
        <v>24</v>
      </c>
      <c r="BE400" s="55" t="s">
        <v>26</v>
      </c>
      <c r="BF400" s="55" t="s">
        <v>26</v>
      </c>
      <c r="BG400" s="56" t="s">
        <v>26</v>
      </c>
      <c r="BH400" s="55" t="s">
        <v>26</v>
      </c>
      <c r="BI400" s="55" t="s">
        <v>26</v>
      </c>
      <c r="BJ400" s="55" t="s">
        <v>26</v>
      </c>
      <c r="BK400" s="56" t="s">
        <v>26</v>
      </c>
      <c r="BL400" s="54" t="s">
        <v>26</v>
      </c>
      <c r="BM400" s="55" t="s">
        <v>26</v>
      </c>
      <c r="BN400" s="10" t="s">
        <v>28</v>
      </c>
      <c r="BO400" s="28" t="s">
        <v>28</v>
      </c>
      <c r="BP400" s="11" t="s">
        <v>126</v>
      </c>
      <c r="BQ400" s="8"/>
      <c r="BR400" s="8"/>
      <c r="BS400" s="7"/>
      <c r="BT400" s="12"/>
      <c r="BU400" s="8"/>
      <c r="BV400" s="8"/>
      <c r="BW400" s="7"/>
      <c r="BX400" s="35"/>
      <c r="BY400" s="8"/>
      <c r="BZ400" s="8"/>
      <c r="CA400" s="8"/>
      <c r="CB400" s="8"/>
      <c r="CC400" s="8"/>
      <c r="CD400" s="8"/>
      <c r="CE400" s="7"/>
      <c r="CF400" s="482"/>
      <c r="CG400" s="483"/>
      <c r="CH400" s="483"/>
      <c r="CI400" s="484"/>
      <c r="CJ400" s="482"/>
      <c r="CK400" s="483"/>
      <c r="CL400" s="483"/>
      <c r="CM400" s="484"/>
    </row>
    <row r="401" spans="2:91" x14ac:dyDescent="0.35">
      <c r="B401" s="95" t="str">
        <f t="shared" si="48"/>
        <v>36526,7090277778 36526,96875</v>
      </c>
      <c r="C401" s="342">
        <f t="shared" si="49"/>
        <v>36526.709027777775</v>
      </c>
      <c r="D401" s="328">
        <f t="shared" si="50"/>
        <v>36526.96875</v>
      </c>
      <c r="E401" s="138">
        <v>36526.709027777775</v>
      </c>
      <c r="F401" s="139">
        <v>36526.96875</v>
      </c>
      <c r="G401" s="93">
        <v>1.0416666666666666E-2</v>
      </c>
      <c r="H401" s="502" t="s">
        <v>46</v>
      </c>
      <c r="I401" s="503"/>
      <c r="J401" s="504"/>
      <c r="K401" s="7"/>
      <c r="L401" s="29"/>
      <c r="M401" s="30"/>
      <c r="N401" s="30"/>
      <c r="O401" s="31"/>
      <c r="P401" s="29"/>
      <c r="Q401" s="30"/>
      <c r="R401" s="30"/>
      <c r="S401" s="31"/>
      <c r="T401" s="29"/>
      <c r="U401" s="30"/>
      <c r="V401" s="30"/>
      <c r="W401" s="31"/>
      <c r="X401" s="29"/>
      <c r="Y401" s="30"/>
      <c r="Z401" s="30"/>
      <c r="AA401" s="31"/>
      <c r="AB401" s="12"/>
      <c r="AC401" s="8"/>
      <c r="AD401" s="8"/>
      <c r="AE401" s="7"/>
      <c r="AF401" s="29"/>
      <c r="AG401" s="30"/>
      <c r="AH401" s="30"/>
      <c r="AI401" s="31"/>
      <c r="AJ401" s="29"/>
      <c r="AK401" s="30"/>
      <c r="AL401" s="30"/>
      <c r="AM401" s="31"/>
      <c r="AN401" s="29"/>
      <c r="AO401" s="30"/>
      <c r="AP401" s="30"/>
      <c r="AQ401" s="22" t="s">
        <v>125</v>
      </c>
      <c r="AR401" s="60" t="s">
        <v>26</v>
      </c>
      <c r="AS401" s="55" t="s">
        <v>26</v>
      </c>
      <c r="AT401" s="55" t="s">
        <v>26</v>
      </c>
      <c r="AU401" s="56" t="s">
        <v>26</v>
      </c>
      <c r="AV401" s="54" t="s">
        <v>26</v>
      </c>
      <c r="AW401" s="55" t="s">
        <v>26</v>
      </c>
      <c r="AX401" s="55" t="s">
        <v>26</v>
      </c>
      <c r="AY401" s="56" t="s">
        <v>26</v>
      </c>
      <c r="AZ401" s="54" t="s">
        <v>26</v>
      </c>
      <c r="BA401" s="55" t="s">
        <v>26</v>
      </c>
      <c r="BB401" s="55" t="s">
        <v>26</v>
      </c>
      <c r="BC401" s="56" t="s">
        <v>26</v>
      </c>
      <c r="BD401" s="24" t="s">
        <v>24</v>
      </c>
      <c r="BE401" s="55" t="s">
        <v>26</v>
      </c>
      <c r="BF401" s="55" t="s">
        <v>26</v>
      </c>
      <c r="BG401" s="56" t="s">
        <v>26</v>
      </c>
      <c r="BH401" s="55" t="s">
        <v>26</v>
      </c>
      <c r="BI401" s="55" t="s">
        <v>26</v>
      </c>
      <c r="BJ401" s="55" t="s">
        <v>26</v>
      </c>
      <c r="BK401" s="56" t="s">
        <v>26</v>
      </c>
      <c r="BL401" s="54" t="s">
        <v>26</v>
      </c>
      <c r="BM401" s="55" t="s">
        <v>26</v>
      </c>
      <c r="BN401" s="55" t="s">
        <v>26</v>
      </c>
      <c r="BO401" s="17" t="s">
        <v>28</v>
      </c>
      <c r="BP401" s="9" t="s">
        <v>28</v>
      </c>
      <c r="BQ401" s="11" t="s">
        <v>126</v>
      </c>
      <c r="BR401" s="8"/>
      <c r="BS401" s="7"/>
      <c r="BT401" s="20"/>
      <c r="BU401" s="18"/>
      <c r="BV401" s="18"/>
      <c r="BW401" s="19"/>
      <c r="BX401" s="20"/>
      <c r="BY401" s="18"/>
      <c r="BZ401" s="18"/>
      <c r="CA401" s="18"/>
      <c r="CB401" s="18"/>
      <c r="CC401" s="18"/>
      <c r="CD401" s="18"/>
      <c r="CE401" s="19"/>
      <c r="CF401" s="482"/>
      <c r="CG401" s="483"/>
      <c r="CH401" s="483"/>
      <c r="CI401" s="484"/>
      <c r="CJ401" s="482"/>
      <c r="CK401" s="483"/>
      <c r="CL401" s="483"/>
      <c r="CM401" s="484"/>
    </row>
    <row r="402" spans="2:91" x14ac:dyDescent="0.35">
      <c r="B402" s="95" t="str">
        <f t="shared" si="48"/>
        <v>36526,7090277778 36526,9791666667</v>
      </c>
      <c r="C402" s="342">
        <f t="shared" si="49"/>
        <v>36526.709027777775</v>
      </c>
      <c r="D402" s="328">
        <f t="shared" si="50"/>
        <v>36526.979166666664</v>
      </c>
      <c r="E402" s="138">
        <v>36526.709027777775</v>
      </c>
      <c r="F402" s="139">
        <v>36526.979166666664</v>
      </c>
      <c r="G402" s="82">
        <v>3.125E-2</v>
      </c>
      <c r="H402" s="502" t="s">
        <v>37</v>
      </c>
      <c r="I402" s="503"/>
      <c r="J402" s="504"/>
      <c r="K402" s="7"/>
      <c r="L402" s="29"/>
      <c r="M402" s="30"/>
      <c r="N402" s="30"/>
      <c r="O402" s="31"/>
      <c r="P402" s="29"/>
      <c r="Q402" s="30"/>
      <c r="R402" s="30"/>
      <c r="S402" s="31"/>
      <c r="T402" s="29"/>
      <c r="U402" s="30"/>
      <c r="V402" s="30"/>
      <c r="W402" s="31"/>
      <c r="X402" s="29"/>
      <c r="Y402" s="30"/>
      <c r="Z402" s="30"/>
      <c r="AA402" s="31"/>
      <c r="AB402" s="12"/>
      <c r="AC402" s="8"/>
      <c r="AD402" s="8"/>
      <c r="AE402" s="7"/>
      <c r="AF402" s="29"/>
      <c r="AG402" s="30"/>
      <c r="AH402" s="30"/>
      <c r="AI402" s="31"/>
      <c r="AJ402" s="29"/>
      <c r="AK402" s="30"/>
      <c r="AL402" s="30"/>
      <c r="AM402" s="31"/>
      <c r="AN402" s="29"/>
      <c r="AO402" s="30"/>
      <c r="AP402" s="30"/>
      <c r="AQ402" s="22" t="s">
        <v>125</v>
      </c>
      <c r="AR402" s="60" t="s">
        <v>26</v>
      </c>
      <c r="AS402" s="55" t="s">
        <v>26</v>
      </c>
      <c r="AT402" s="55" t="s">
        <v>26</v>
      </c>
      <c r="AU402" s="56" t="s">
        <v>26</v>
      </c>
      <c r="AV402" s="54" t="s">
        <v>26</v>
      </c>
      <c r="AW402" s="55" t="s">
        <v>26</v>
      </c>
      <c r="AX402" s="55" t="s">
        <v>26</v>
      </c>
      <c r="AY402" s="56" t="s">
        <v>26</v>
      </c>
      <c r="AZ402" s="54" t="s">
        <v>26</v>
      </c>
      <c r="BA402" s="55" t="s">
        <v>26</v>
      </c>
      <c r="BB402" s="55" t="s">
        <v>26</v>
      </c>
      <c r="BC402" s="56" t="s">
        <v>26</v>
      </c>
      <c r="BD402" s="5" t="s">
        <v>25</v>
      </c>
      <c r="BE402" s="6" t="s">
        <v>25</v>
      </c>
      <c r="BF402" s="6" t="s">
        <v>25</v>
      </c>
      <c r="BG402" s="56" t="s">
        <v>26</v>
      </c>
      <c r="BH402" s="55" t="s">
        <v>26</v>
      </c>
      <c r="BI402" s="55" t="s">
        <v>26</v>
      </c>
      <c r="BJ402" s="55" t="s">
        <v>26</v>
      </c>
      <c r="BK402" s="56" t="s">
        <v>26</v>
      </c>
      <c r="BL402" s="54" t="s">
        <v>26</v>
      </c>
      <c r="BM402" s="55" t="s">
        <v>26</v>
      </c>
      <c r="BN402" s="55" t="s">
        <v>26</v>
      </c>
      <c r="BO402" s="17" t="s">
        <v>28</v>
      </c>
      <c r="BP402" s="9" t="s">
        <v>28</v>
      </c>
      <c r="BQ402" s="55" t="s">
        <v>26</v>
      </c>
      <c r="BR402" s="11" t="s">
        <v>126</v>
      </c>
      <c r="BS402" s="7"/>
      <c r="BT402" s="20"/>
      <c r="BU402" s="18"/>
      <c r="BV402" s="18"/>
      <c r="BW402" s="19"/>
      <c r="BX402" s="20"/>
      <c r="BY402" s="18"/>
      <c r="BZ402" s="18"/>
      <c r="CA402" s="18"/>
      <c r="CB402" s="18"/>
      <c r="CC402" s="18"/>
      <c r="CD402" s="18"/>
      <c r="CE402" s="19"/>
      <c r="CF402" s="482"/>
      <c r="CG402" s="483"/>
      <c r="CH402" s="483"/>
      <c r="CI402" s="484"/>
      <c r="CJ402" s="482"/>
      <c r="CK402" s="483"/>
      <c r="CL402" s="483"/>
      <c r="CM402" s="484"/>
    </row>
    <row r="403" spans="2:91" x14ac:dyDescent="0.35">
      <c r="B403" s="95" t="str">
        <f t="shared" si="48"/>
        <v>36526,7090277778 36526,9895833333</v>
      </c>
      <c r="C403" s="342">
        <f t="shared" si="49"/>
        <v>36526.709027777775</v>
      </c>
      <c r="D403" s="328">
        <f t="shared" si="50"/>
        <v>36526.989583333336</v>
      </c>
      <c r="E403" s="138">
        <v>36526.709027777775</v>
      </c>
      <c r="F403" s="139">
        <v>36526.989583333336</v>
      </c>
      <c r="G403" s="82">
        <v>3.125E-2</v>
      </c>
      <c r="H403" s="502" t="s">
        <v>33</v>
      </c>
      <c r="I403" s="503"/>
      <c r="J403" s="504"/>
      <c r="K403" s="7"/>
      <c r="L403" s="29"/>
      <c r="M403" s="30"/>
      <c r="N403" s="30"/>
      <c r="O403" s="31"/>
      <c r="P403" s="29"/>
      <c r="Q403" s="30"/>
      <c r="R403" s="30"/>
      <c r="S403" s="31"/>
      <c r="T403" s="29"/>
      <c r="U403" s="30"/>
      <c r="V403" s="30"/>
      <c r="W403" s="31"/>
      <c r="X403" s="29"/>
      <c r="Y403" s="30"/>
      <c r="Z403" s="30"/>
      <c r="AA403" s="31"/>
      <c r="AB403" s="12"/>
      <c r="AC403" s="8"/>
      <c r="AD403" s="8"/>
      <c r="AE403" s="7"/>
      <c r="AF403" s="29"/>
      <c r="AG403" s="30"/>
      <c r="AH403" s="30"/>
      <c r="AI403" s="31"/>
      <c r="AJ403" s="29"/>
      <c r="AK403" s="30"/>
      <c r="AL403" s="30"/>
      <c r="AM403" s="31"/>
      <c r="AN403" s="29"/>
      <c r="AO403" s="30"/>
      <c r="AP403" s="30"/>
      <c r="AQ403" s="22" t="s">
        <v>125</v>
      </c>
      <c r="AR403" s="60" t="s">
        <v>26</v>
      </c>
      <c r="AS403" s="55" t="s">
        <v>26</v>
      </c>
      <c r="AT403" s="55" t="s">
        <v>26</v>
      </c>
      <c r="AU403" s="56" t="s">
        <v>26</v>
      </c>
      <c r="AV403" s="54" t="s">
        <v>26</v>
      </c>
      <c r="AW403" s="55" t="s">
        <v>26</v>
      </c>
      <c r="AX403" s="55" t="s">
        <v>26</v>
      </c>
      <c r="AY403" s="56" t="s">
        <v>26</v>
      </c>
      <c r="AZ403" s="54" t="s">
        <v>26</v>
      </c>
      <c r="BA403" s="55" t="s">
        <v>26</v>
      </c>
      <c r="BB403" s="55" t="s">
        <v>26</v>
      </c>
      <c r="BC403" s="56" t="s">
        <v>26</v>
      </c>
      <c r="BD403" s="5" t="s">
        <v>25</v>
      </c>
      <c r="BE403" s="6" t="s">
        <v>25</v>
      </c>
      <c r="BF403" s="6" t="s">
        <v>25</v>
      </c>
      <c r="BG403" s="56" t="s">
        <v>26</v>
      </c>
      <c r="BH403" s="55" t="s">
        <v>26</v>
      </c>
      <c r="BI403" s="55" t="s">
        <v>26</v>
      </c>
      <c r="BJ403" s="55" t="s">
        <v>26</v>
      </c>
      <c r="BK403" s="56" t="s">
        <v>26</v>
      </c>
      <c r="BL403" s="54" t="s">
        <v>26</v>
      </c>
      <c r="BM403" s="55" t="s">
        <v>26</v>
      </c>
      <c r="BN403" s="55" t="s">
        <v>26</v>
      </c>
      <c r="BO403" s="17" t="s">
        <v>28</v>
      </c>
      <c r="BP403" s="9" t="s">
        <v>28</v>
      </c>
      <c r="BQ403" s="55" t="s">
        <v>26</v>
      </c>
      <c r="BR403" s="55" t="s">
        <v>26</v>
      </c>
      <c r="BS403" s="37" t="s">
        <v>126</v>
      </c>
      <c r="BT403" s="20"/>
      <c r="BU403" s="18"/>
      <c r="BV403" s="18"/>
      <c r="BW403" s="19"/>
      <c r="BX403" s="20"/>
      <c r="BY403" s="18"/>
      <c r="BZ403" s="18"/>
      <c r="CA403" s="18"/>
      <c r="CB403" s="18"/>
      <c r="CC403" s="18"/>
      <c r="CD403" s="18"/>
      <c r="CE403" s="19"/>
      <c r="CF403" s="482"/>
      <c r="CG403" s="483"/>
      <c r="CH403" s="483"/>
      <c r="CI403" s="484"/>
      <c r="CJ403" s="482"/>
      <c r="CK403" s="483"/>
      <c r="CL403" s="483"/>
      <c r="CM403" s="484"/>
    </row>
    <row r="404" spans="2:91" x14ac:dyDescent="0.35">
      <c r="B404" s="95" t="str">
        <f t="shared" si="48"/>
        <v>36526,7090277778 36527</v>
      </c>
      <c r="C404" s="342">
        <f t="shared" si="49"/>
        <v>36526.709027777775</v>
      </c>
      <c r="D404" s="328">
        <f t="shared" si="50"/>
        <v>36527</v>
      </c>
      <c r="E404" s="138">
        <v>36526.709027777775</v>
      </c>
      <c r="F404" s="139">
        <v>36527</v>
      </c>
      <c r="G404" s="82">
        <v>3.125E-2</v>
      </c>
      <c r="H404" s="502" t="s">
        <v>47</v>
      </c>
      <c r="I404" s="503"/>
      <c r="J404" s="504"/>
      <c r="K404" s="7"/>
      <c r="L404" s="29"/>
      <c r="M404" s="30"/>
      <c r="N404" s="30"/>
      <c r="O404" s="31"/>
      <c r="P404" s="29"/>
      <c r="Q404" s="30"/>
      <c r="R404" s="30"/>
      <c r="S404" s="31"/>
      <c r="T404" s="29"/>
      <c r="U404" s="30"/>
      <c r="V404" s="30"/>
      <c r="W404" s="31"/>
      <c r="X404" s="29"/>
      <c r="Y404" s="30"/>
      <c r="Z404" s="30"/>
      <c r="AA404" s="31"/>
      <c r="AB404" s="12"/>
      <c r="AC404" s="8"/>
      <c r="AD404" s="8"/>
      <c r="AE404" s="7"/>
      <c r="AF404" s="29"/>
      <c r="AG404" s="30"/>
      <c r="AH404" s="30"/>
      <c r="AI404" s="31"/>
      <c r="AJ404" s="29"/>
      <c r="AK404" s="30"/>
      <c r="AL404" s="30"/>
      <c r="AM404" s="31"/>
      <c r="AN404" s="29"/>
      <c r="AO404" s="30"/>
      <c r="AP404" s="30"/>
      <c r="AQ404" s="22" t="s">
        <v>125</v>
      </c>
      <c r="AR404" s="60" t="s">
        <v>26</v>
      </c>
      <c r="AS404" s="55" t="s">
        <v>26</v>
      </c>
      <c r="AT404" s="55" t="s">
        <v>26</v>
      </c>
      <c r="AU404" s="56" t="s">
        <v>26</v>
      </c>
      <c r="AV404" s="54" t="s">
        <v>26</v>
      </c>
      <c r="AW404" s="55" t="s">
        <v>26</v>
      </c>
      <c r="AX404" s="55" t="s">
        <v>26</v>
      </c>
      <c r="AY404" s="56" t="s">
        <v>26</v>
      </c>
      <c r="AZ404" s="54" t="s">
        <v>26</v>
      </c>
      <c r="BA404" s="55" t="s">
        <v>26</v>
      </c>
      <c r="BB404" s="55" t="s">
        <v>26</v>
      </c>
      <c r="BC404" s="56" t="s">
        <v>26</v>
      </c>
      <c r="BD404" s="5" t="s">
        <v>25</v>
      </c>
      <c r="BE404" s="6" t="s">
        <v>25</v>
      </c>
      <c r="BF404" s="6" t="s">
        <v>25</v>
      </c>
      <c r="BG404" s="56" t="s">
        <v>26</v>
      </c>
      <c r="BH404" s="55" t="s">
        <v>26</v>
      </c>
      <c r="BI404" s="55" t="s">
        <v>26</v>
      </c>
      <c r="BJ404" s="55" t="s">
        <v>26</v>
      </c>
      <c r="BK404" s="56" t="s">
        <v>26</v>
      </c>
      <c r="BL404" s="54" t="s">
        <v>26</v>
      </c>
      <c r="BM404" s="55" t="s">
        <v>26</v>
      </c>
      <c r="BN404" s="55" t="s">
        <v>26</v>
      </c>
      <c r="BO404" s="17" t="s">
        <v>28</v>
      </c>
      <c r="BP404" s="9" t="s">
        <v>28</v>
      </c>
      <c r="BQ404" s="55" t="s">
        <v>26</v>
      </c>
      <c r="BR404" s="55" t="s">
        <v>26</v>
      </c>
      <c r="BS404" s="97" t="s">
        <v>26</v>
      </c>
      <c r="BT404" s="16" t="s">
        <v>126</v>
      </c>
      <c r="BU404" s="18"/>
      <c r="BV404" s="18"/>
      <c r="BW404" s="19"/>
      <c r="BX404" s="20"/>
      <c r="BY404" s="18"/>
      <c r="BZ404" s="18"/>
      <c r="CA404" s="18"/>
      <c r="CB404" s="18"/>
      <c r="CC404" s="18"/>
      <c r="CD404" s="18"/>
      <c r="CE404" s="19"/>
      <c r="CF404" s="482"/>
      <c r="CG404" s="483"/>
      <c r="CH404" s="483"/>
      <c r="CI404" s="484"/>
      <c r="CJ404" s="482"/>
      <c r="CK404" s="483"/>
      <c r="CL404" s="483"/>
      <c r="CM404" s="484"/>
    </row>
    <row r="405" spans="2:91" x14ac:dyDescent="0.35">
      <c r="B405" s="95" t="str">
        <f t="shared" si="48"/>
        <v>36526,7090277778 36527,0104166667</v>
      </c>
      <c r="C405" s="342">
        <f t="shared" si="49"/>
        <v>36526.709027777775</v>
      </c>
      <c r="D405" s="328">
        <f t="shared" si="50"/>
        <v>36527.010416666664</v>
      </c>
      <c r="E405" s="138">
        <v>36526.709027777775</v>
      </c>
      <c r="F405" s="139">
        <v>36527.010416666664</v>
      </c>
      <c r="G405" s="82">
        <v>4.1666666666666664E-2</v>
      </c>
      <c r="H405" s="502" t="s">
        <v>48</v>
      </c>
      <c r="I405" s="503"/>
      <c r="J405" s="504"/>
      <c r="K405" s="7"/>
      <c r="L405" s="29"/>
      <c r="M405" s="30"/>
      <c r="N405" s="30"/>
      <c r="O405" s="31"/>
      <c r="P405" s="29"/>
      <c r="Q405" s="30"/>
      <c r="R405" s="30"/>
      <c r="S405" s="31"/>
      <c r="T405" s="29"/>
      <c r="U405" s="30"/>
      <c r="V405" s="30"/>
      <c r="W405" s="31"/>
      <c r="X405" s="29"/>
      <c r="Y405" s="30"/>
      <c r="Z405" s="30"/>
      <c r="AA405" s="31"/>
      <c r="AB405" s="12"/>
      <c r="AC405" s="8"/>
      <c r="AD405" s="8"/>
      <c r="AE405" s="7"/>
      <c r="AF405" s="29"/>
      <c r="AG405" s="30"/>
      <c r="AH405" s="30"/>
      <c r="AI405" s="31"/>
      <c r="AJ405" s="29"/>
      <c r="AK405" s="30"/>
      <c r="AL405" s="30"/>
      <c r="AM405" s="31"/>
      <c r="AN405" s="29"/>
      <c r="AO405" s="30"/>
      <c r="AP405" s="30"/>
      <c r="AQ405" s="22" t="s">
        <v>125</v>
      </c>
      <c r="AR405" s="60" t="s">
        <v>26</v>
      </c>
      <c r="AS405" s="55" t="s">
        <v>26</v>
      </c>
      <c r="AT405" s="55" t="s">
        <v>26</v>
      </c>
      <c r="AU405" s="56" t="s">
        <v>26</v>
      </c>
      <c r="AV405" s="54" t="s">
        <v>26</v>
      </c>
      <c r="AW405" s="55" t="s">
        <v>26</v>
      </c>
      <c r="AX405" s="55" t="s">
        <v>26</v>
      </c>
      <c r="AY405" s="56" t="s">
        <v>26</v>
      </c>
      <c r="AZ405" s="54" t="s">
        <v>26</v>
      </c>
      <c r="BA405" s="55" t="s">
        <v>26</v>
      </c>
      <c r="BB405" s="55" t="s">
        <v>26</v>
      </c>
      <c r="BC405" s="56" t="s">
        <v>26</v>
      </c>
      <c r="BD405" s="5" t="s">
        <v>25</v>
      </c>
      <c r="BE405" s="6" t="s">
        <v>25</v>
      </c>
      <c r="BF405" s="6" t="s">
        <v>25</v>
      </c>
      <c r="BG405" s="56" t="s">
        <v>26</v>
      </c>
      <c r="BH405" s="55" t="s">
        <v>26</v>
      </c>
      <c r="BI405" s="55" t="s">
        <v>26</v>
      </c>
      <c r="BJ405" s="55" t="s">
        <v>26</v>
      </c>
      <c r="BK405" s="56" t="s">
        <v>26</v>
      </c>
      <c r="BL405" s="54" t="s">
        <v>26</v>
      </c>
      <c r="BM405" s="55" t="s">
        <v>26</v>
      </c>
      <c r="BN405" s="55" t="s">
        <v>26</v>
      </c>
      <c r="BO405" s="17" t="s">
        <v>28</v>
      </c>
      <c r="BP405" s="210" t="s">
        <v>28</v>
      </c>
      <c r="BQ405" s="24" t="s">
        <v>24</v>
      </c>
      <c r="BR405" s="55" t="s">
        <v>26</v>
      </c>
      <c r="BS405" s="97" t="s">
        <v>26</v>
      </c>
      <c r="BT405" s="54" t="s">
        <v>26</v>
      </c>
      <c r="BU405" s="11" t="s">
        <v>126</v>
      </c>
      <c r="BV405" s="8"/>
      <c r="BW405" s="7"/>
      <c r="BX405" s="20"/>
      <c r="BY405" s="18"/>
      <c r="BZ405" s="18"/>
      <c r="CA405" s="18"/>
      <c r="CB405" s="18"/>
      <c r="CC405" s="18"/>
      <c r="CD405" s="18"/>
      <c r="CE405" s="19"/>
      <c r="CF405" s="482"/>
      <c r="CG405" s="483"/>
      <c r="CH405" s="483"/>
      <c r="CI405" s="484"/>
      <c r="CJ405" s="482"/>
      <c r="CK405" s="483"/>
      <c r="CL405" s="483"/>
      <c r="CM405" s="484"/>
    </row>
    <row r="406" spans="2:91" x14ac:dyDescent="0.35">
      <c r="B406" s="95" t="str">
        <f t="shared" si="48"/>
        <v>36526,7090277778 36527,0208333333</v>
      </c>
      <c r="C406" s="342">
        <f t="shared" si="49"/>
        <v>36526.709027777775</v>
      </c>
      <c r="D406" s="328">
        <f t="shared" si="50"/>
        <v>36527.020833333336</v>
      </c>
      <c r="E406" s="138">
        <v>36526.709027777775</v>
      </c>
      <c r="F406" s="139">
        <v>36527.020833333336</v>
      </c>
      <c r="G406" s="82">
        <v>4.1666666666666664E-2</v>
      </c>
      <c r="H406" s="491" t="s">
        <v>49</v>
      </c>
      <c r="I406" s="492"/>
      <c r="J406" s="492"/>
      <c r="K406" s="7"/>
      <c r="L406" s="29"/>
      <c r="M406" s="30"/>
      <c r="N406" s="30"/>
      <c r="O406" s="31"/>
      <c r="P406" s="29"/>
      <c r="Q406" s="30"/>
      <c r="R406" s="30"/>
      <c r="S406" s="31"/>
      <c r="T406" s="29"/>
      <c r="U406" s="30"/>
      <c r="V406" s="30"/>
      <c r="W406" s="31"/>
      <c r="X406" s="29"/>
      <c r="Y406" s="30"/>
      <c r="Z406" s="30"/>
      <c r="AA406" s="31"/>
      <c r="AB406" s="12"/>
      <c r="AC406" s="8"/>
      <c r="AD406" s="8"/>
      <c r="AE406" s="7"/>
      <c r="AF406" s="29"/>
      <c r="AG406" s="30"/>
      <c r="AH406" s="30"/>
      <c r="AI406" s="31"/>
      <c r="AJ406" s="29"/>
      <c r="AK406" s="30"/>
      <c r="AL406" s="30"/>
      <c r="AM406" s="31"/>
      <c r="AN406" s="29"/>
      <c r="AO406" s="30"/>
      <c r="AP406" s="30"/>
      <c r="AQ406" s="22" t="s">
        <v>125</v>
      </c>
      <c r="AR406" s="60" t="s">
        <v>26</v>
      </c>
      <c r="AS406" s="55" t="s">
        <v>26</v>
      </c>
      <c r="AT406" s="55" t="s">
        <v>26</v>
      </c>
      <c r="AU406" s="56" t="s">
        <v>26</v>
      </c>
      <c r="AV406" s="54" t="s">
        <v>26</v>
      </c>
      <c r="AW406" s="55" t="s">
        <v>26</v>
      </c>
      <c r="AX406" s="55" t="s">
        <v>26</v>
      </c>
      <c r="AY406" s="56" t="s">
        <v>26</v>
      </c>
      <c r="AZ406" s="54" t="s">
        <v>26</v>
      </c>
      <c r="BA406" s="55" t="s">
        <v>26</v>
      </c>
      <c r="BB406" s="55" t="s">
        <v>26</v>
      </c>
      <c r="BC406" s="56" t="s">
        <v>26</v>
      </c>
      <c r="BD406" s="5" t="s">
        <v>25</v>
      </c>
      <c r="BE406" s="6" t="s">
        <v>25</v>
      </c>
      <c r="BF406" s="6" t="s">
        <v>25</v>
      </c>
      <c r="BG406" s="56" t="s">
        <v>26</v>
      </c>
      <c r="BH406" s="55" t="s">
        <v>26</v>
      </c>
      <c r="BI406" s="55" t="s">
        <v>26</v>
      </c>
      <c r="BJ406" s="55" t="s">
        <v>26</v>
      </c>
      <c r="BK406" s="56" t="s">
        <v>26</v>
      </c>
      <c r="BL406" s="54" t="s">
        <v>26</v>
      </c>
      <c r="BM406" s="55" t="s">
        <v>26</v>
      </c>
      <c r="BN406" s="55" t="s">
        <v>26</v>
      </c>
      <c r="BO406" s="17" t="s">
        <v>28</v>
      </c>
      <c r="BP406" s="210" t="s">
        <v>28</v>
      </c>
      <c r="BQ406" s="24" t="s">
        <v>24</v>
      </c>
      <c r="BR406" s="55" t="s">
        <v>26</v>
      </c>
      <c r="BS406" s="97" t="s">
        <v>26</v>
      </c>
      <c r="BT406" s="54" t="s">
        <v>26</v>
      </c>
      <c r="BU406" s="55" t="s">
        <v>26</v>
      </c>
      <c r="BV406" s="11" t="s">
        <v>126</v>
      </c>
      <c r="BW406" s="7"/>
      <c r="BX406" s="20"/>
      <c r="BY406" s="18"/>
      <c r="BZ406" s="18"/>
      <c r="CA406" s="18"/>
      <c r="CB406" s="18"/>
      <c r="CC406" s="18"/>
      <c r="CD406" s="18"/>
      <c r="CE406" s="19"/>
      <c r="CF406" s="482"/>
      <c r="CG406" s="483"/>
      <c r="CH406" s="483"/>
      <c r="CI406" s="484"/>
      <c r="CJ406" s="482"/>
      <c r="CK406" s="483"/>
      <c r="CL406" s="483"/>
      <c r="CM406" s="484"/>
    </row>
    <row r="407" spans="2:91" ht="15.75" customHeight="1" x14ac:dyDescent="0.35">
      <c r="B407" s="95" t="str">
        <f t="shared" si="48"/>
        <v>36526,7083333333 36527,0305555556</v>
      </c>
      <c r="C407" s="342">
        <f t="shared" si="49"/>
        <v>36526.708333333336</v>
      </c>
      <c r="D407" s="328">
        <f t="shared" si="50"/>
        <v>36527.030555555553</v>
      </c>
      <c r="E407" s="332">
        <v>36526.708333333336</v>
      </c>
      <c r="F407" s="333">
        <v>36527.030555555553</v>
      </c>
      <c r="G407" s="339">
        <v>4.1666666666666664E-2</v>
      </c>
      <c r="H407" s="29"/>
      <c r="I407" s="30"/>
      <c r="J407" s="30"/>
      <c r="K407" s="31"/>
      <c r="L407" s="29"/>
      <c r="M407" s="30"/>
      <c r="N407" s="30"/>
      <c r="O407" s="31"/>
      <c r="P407" s="29"/>
      <c r="Q407" s="30"/>
      <c r="R407" s="30"/>
      <c r="S407" s="31"/>
      <c r="T407" s="29"/>
      <c r="U407" s="30"/>
      <c r="V407" s="30"/>
      <c r="W407" s="31"/>
      <c r="X407" s="29"/>
      <c r="Y407" s="30"/>
      <c r="Z407" s="30"/>
      <c r="AA407" s="31"/>
      <c r="AB407" s="12"/>
      <c r="AC407" s="8"/>
      <c r="AD407" s="8"/>
      <c r="AE407" s="7"/>
      <c r="AF407" s="29"/>
      <c r="AG407" s="30"/>
      <c r="AH407" s="30"/>
      <c r="AI407" s="31"/>
      <c r="AJ407" s="29"/>
      <c r="AK407" s="30"/>
      <c r="AL407" s="30"/>
      <c r="AM407" s="31"/>
      <c r="AN407" s="29"/>
      <c r="AO407" s="30"/>
      <c r="AP407" s="30"/>
      <c r="AQ407" s="36" t="s">
        <v>125</v>
      </c>
      <c r="AR407" s="60" t="s">
        <v>26</v>
      </c>
      <c r="AS407" s="55" t="s">
        <v>26</v>
      </c>
      <c r="AT407" s="57" t="s">
        <v>26</v>
      </c>
      <c r="AU407" s="58" t="s">
        <v>26</v>
      </c>
      <c r="AV407" s="54" t="s">
        <v>26</v>
      </c>
      <c r="AW407" s="55" t="s">
        <v>26</v>
      </c>
      <c r="AX407" s="55" t="s">
        <v>26</v>
      </c>
      <c r="AY407" s="56" t="s">
        <v>26</v>
      </c>
      <c r="AZ407" s="54" t="s">
        <v>26</v>
      </c>
      <c r="BA407" s="55" t="s">
        <v>26</v>
      </c>
      <c r="BB407" s="55" t="s">
        <v>26</v>
      </c>
      <c r="BC407" s="56" t="s">
        <v>26</v>
      </c>
      <c r="BD407" s="5" t="s">
        <v>25</v>
      </c>
      <c r="BE407" s="6" t="s">
        <v>25</v>
      </c>
      <c r="BF407" s="6" t="s">
        <v>25</v>
      </c>
      <c r="BG407" s="56" t="s">
        <v>26</v>
      </c>
      <c r="BH407" s="55" t="s">
        <v>26</v>
      </c>
      <c r="BI407" s="57" t="s">
        <v>26</v>
      </c>
      <c r="BJ407" s="57" t="s">
        <v>26</v>
      </c>
      <c r="BK407" s="58" t="s">
        <v>26</v>
      </c>
      <c r="BL407" s="62" t="s">
        <v>26</v>
      </c>
      <c r="BM407" s="63" t="s">
        <v>26</v>
      </c>
      <c r="BN407" s="63" t="s">
        <v>26</v>
      </c>
      <c r="BO407" s="46" t="s">
        <v>28</v>
      </c>
      <c r="BP407" s="211" t="s">
        <v>28</v>
      </c>
      <c r="BQ407" s="24" t="s">
        <v>24</v>
      </c>
      <c r="BR407" s="63" t="s">
        <v>26</v>
      </c>
      <c r="BS407" s="64" t="s">
        <v>26</v>
      </c>
      <c r="BT407" s="62" t="s">
        <v>26</v>
      </c>
      <c r="BU407" s="63" t="s">
        <v>26</v>
      </c>
      <c r="BV407" s="63" t="s">
        <v>26</v>
      </c>
      <c r="BW407" s="47" t="s">
        <v>126</v>
      </c>
      <c r="BX407" s="20"/>
      <c r="BY407" s="18"/>
      <c r="BZ407" s="18"/>
      <c r="CA407" s="18"/>
      <c r="CB407" s="18"/>
      <c r="CC407" s="18"/>
      <c r="CD407" s="18"/>
      <c r="CE407" s="19"/>
      <c r="CF407" s="482"/>
      <c r="CG407" s="483"/>
      <c r="CH407" s="483"/>
      <c r="CI407" s="484"/>
      <c r="CJ407" s="482"/>
      <c r="CK407" s="483"/>
      <c r="CL407" s="483"/>
      <c r="CM407" s="484"/>
    </row>
    <row r="408" spans="2:91" ht="15.75" customHeight="1" x14ac:dyDescent="0.35">
      <c r="B408" s="95" t="str">
        <f t="shared" si="48"/>
        <v>36526,8548611111 36527,03125</v>
      </c>
      <c r="C408" s="342">
        <f t="shared" si="49"/>
        <v>36526.854861111111</v>
      </c>
      <c r="D408" s="328">
        <f t="shared" si="50"/>
        <v>36527.03125</v>
      </c>
      <c r="E408" s="138">
        <v>36526.854861111111</v>
      </c>
      <c r="F408" s="139">
        <v>36527.03125</v>
      </c>
      <c r="G408" s="82">
        <v>1.0416666666666666E-2</v>
      </c>
      <c r="H408" s="491" t="s">
        <v>40</v>
      </c>
      <c r="I408" s="492"/>
      <c r="J408" s="492"/>
      <c r="K408" s="31"/>
      <c r="L408" s="29"/>
      <c r="M408" s="30"/>
      <c r="N408" s="30"/>
      <c r="O408" s="31"/>
      <c r="P408" s="29"/>
      <c r="Q408" s="30"/>
      <c r="R408" s="30"/>
      <c r="S408" s="31"/>
      <c r="T408" s="29"/>
      <c r="U408" s="30"/>
      <c r="V408" s="30"/>
      <c r="W408" s="31"/>
      <c r="X408" s="29"/>
      <c r="Y408" s="30"/>
      <c r="Z408" s="30"/>
      <c r="AA408" s="31"/>
      <c r="AB408" s="12"/>
      <c r="AC408" s="8"/>
      <c r="AD408" s="8"/>
      <c r="AE408" s="7"/>
      <c r="AF408" s="29"/>
      <c r="AG408" s="30"/>
      <c r="AH408" s="30"/>
      <c r="AI408" s="31"/>
      <c r="AJ408" s="29"/>
      <c r="AK408" s="30"/>
      <c r="AL408" s="30"/>
      <c r="AM408" s="31"/>
      <c r="AN408" s="29"/>
      <c r="AO408" s="30"/>
      <c r="AP408" s="30"/>
      <c r="AQ408" s="31"/>
      <c r="AR408" s="29"/>
      <c r="AS408" s="30"/>
      <c r="AT408" s="30"/>
      <c r="AU408" s="31"/>
      <c r="AV408" s="12"/>
      <c r="AW408" s="8"/>
      <c r="AX408" s="8"/>
      <c r="AY408" s="7"/>
      <c r="AZ408" s="12"/>
      <c r="BA408" s="8"/>
      <c r="BB408" s="8"/>
      <c r="BC408" s="31"/>
      <c r="BD408" s="29"/>
      <c r="BE408" s="22" t="s">
        <v>125</v>
      </c>
      <c r="BF408" s="57" t="s">
        <v>26</v>
      </c>
      <c r="BG408" s="58" t="s">
        <v>26</v>
      </c>
      <c r="BH408" s="55" t="s">
        <v>26</v>
      </c>
      <c r="BI408" s="57" t="s">
        <v>26</v>
      </c>
      <c r="BJ408" s="57" t="s">
        <v>26</v>
      </c>
      <c r="BK408" s="58" t="s">
        <v>26</v>
      </c>
      <c r="BL408" s="172" t="s">
        <v>24</v>
      </c>
      <c r="BM408" s="55" t="s">
        <v>26</v>
      </c>
      <c r="BN408" s="55" t="s">
        <v>26</v>
      </c>
      <c r="BO408" s="17" t="s">
        <v>28</v>
      </c>
      <c r="BP408" s="9" t="s">
        <v>28</v>
      </c>
      <c r="BQ408" s="55" t="s">
        <v>26</v>
      </c>
      <c r="BR408" s="55" t="s">
        <v>26</v>
      </c>
      <c r="BS408" s="56" t="s">
        <v>26</v>
      </c>
      <c r="BT408" s="54" t="s">
        <v>26</v>
      </c>
      <c r="BU408" s="55" t="s">
        <v>26</v>
      </c>
      <c r="BV408" s="55" t="s">
        <v>26</v>
      </c>
      <c r="BW408" s="47" t="s">
        <v>126</v>
      </c>
      <c r="BX408" s="20"/>
      <c r="BY408" s="18"/>
      <c r="BZ408" s="18"/>
      <c r="CA408" s="18"/>
      <c r="CB408" s="18"/>
      <c r="CC408" s="18"/>
      <c r="CD408" s="18"/>
      <c r="CE408" s="19"/>
      <c r="CF408" s="482"/>
      <c r="CG408" s="483"/>
      <c r="CH408" s="483"/>
      <c r="CI408" s="484"/>
      <c r="CJ408" s="482"/>
      <c r="CK408" s="483"/>
      <c r="CL408" s="483"/>
      <c r="CM408" s="484"/>
    </row>
    <row r="409" spans="2:91" ht="15.75" customHeight="1" x14ac:dyDescent="0.35">
      <c r="B409" s="95" t="str">
        <f t="shared" si="48"/>
        <v>36526,8444444444 36527,03125</v>
      </c>
      <c r="C409" s="342">
        <f t="shared" si="49"/>
        <v>36526.844444444447</v>
      </c>
      <c r="D409" s="328">
        <f t="shared" si="50"/>
        <v>36527.03125</v>
      </c>
      <c r="E409" s="138">
        <v>36526.844444444447</v>
      </c>
      <c r="F409" s="139">
        <v>36527.03125</v>
      </c>
      <c r="G409" s="82">
        <v>1.0416666666666666E-2</v>
      </c>
      <c r="H409" s="491" t="s">
        <v>34</v>
      </c>
      <c r="I409" s="492"/>
      <c r="J409" s="492"/>
      <c r="K409" s="31"/>
      <c r="L409" s="29"/>
      <c r="M409" s="30"/>
      <c r="N409" s="30"/>
      <c r="O409" s="31"/>
      <c r="P409" s="29"/>
      <c r="Q409" s="30"/>
      <c r="R409" s="30"/>
      <c r="S409" s="31"/>
      <c r="T409" s="29"/>
      <c r="U409" s="30"/>
      <c r="V409" s="30"/>
      <c r="W409" s="31"/>
      <c r="X409" s="29"/>
      <c r="Y409" s="30"/>
      <c r="Z409" s="30"/>
      <c r="AA409" s="31"/>
      <c r="AB409" s="12"/>
      <c r="AC409" s="8"/>
      <c r="AD409" s="8"/>
      <c r="AE409" s="7"/>
      <c r="AF409" s="29"/>
      <c r="AG409" s="30"/>
      <c r="AH409" s="30"/>
      <c r="AI409" s="31"/>
      <c r="AJ409" s="29"/>
      <c r="AK409" s="30"/>
      <c r="AL409" s="30"/>
      <c r="AM409" s="31"/>
      <c r="AN409" s="29"/>
      <c r="AO409" s="30"/>
      <c r="AP409" s="30"/>
      <c r="AQ409" s="31"/>
      <c r="AR409" s="29"/>
      <c r="AS409" s="30"/>
      <c r="AT409" s="30"/>
      <c r="AU409" s="31"/>
      <c r="AV409" s="12"/>
      <c r="AW409" s="8"/>
      <c r="AX409" s="8"/>
      <c r="AY409" s="7"/>
      <c r="AZ409" s="12"/>
      <c r="BA409" s="8"/>
      <c r="BB409" s="8"/>
      <c r="BC409" s="31"/>
      <c r="BD409" s="22" t="s">
        <v>125</v>
      </c>
      <c r="BE409" s="57" t="s">
        <v>26</v>
      </c>
      <c r="BF409" s="57" t="s">
        <v>26</v>
      </c>
      <c r="BG409" s="58" t="s">
        <v>26</v>
      </c>
      <c r="BH409" s="55" t="s">
        <v>26</v>
      </c>
      <c r="BI409" s="57" t="s">
        <v>26</v>
      </c>
      <c r="BJ409" s="57" t="s">
        <v>26</v>
      </c>
      <c r="BK409" s="58" t="s">
        <v>26</v>
      </c>
      <c r="BL409" s="172" t="s">
        <v>24</v>
      </c>
      <c r="BM409" s="55" t="s">
        <v>26</v>
      </c>
      <c r="BN409" s="55" t="s">
        <v>26</v>
      </c>
      <c r="BO409" s="17" t="s">
        <v>28</v>
      </c>
      <c r="BP409" s="9" t="s">
        <v>28</v>
      </c>
      <c r="BQ409" s="55" t="s">
        <v>26</v>
      </c>
      <c r="BR409" s="55" t="s">
        <v>26</v>
      </c>
      <c r="BS409" s="56" t="s">
        <v>26</v>
      </c>
      <c r="BT409" s="54" t="s">
        <v>26</v>
      </c>
      <c r="BU409" s="55" t="s">
        <v>26</v>
      </c>
      <c r="BV409" s="55" t="s">
        <v>26</v>
      </c>
      <c r="BW409" s="47" t="s">
        <v>126</v>
      </c>
      <c r="BX409" s="20"/>
      <c r="BY409" s="18"/>
      <c r="BZ409" s="18"/>
      <c r="CA409" s="18"/>
      <c r="CB409" s="18"/>
      <c r="CC409" s="18"/>
      <c r="CD409" s="18"/>
      <c r="CE409" s="19"/>
      <c r="CF409" s="482"/>
      <c r="CG409" s="483"/>
      <c r="CH409" s="483"/>
      <c r="CI409" s="484"/>
      <c r="CJ409" s="482"/>
      <c r="CK409" s="483"/>
      <c r="CL409" s="483"/>
      <c r="CM409" s="484"/>
    </row>
    <row r="410" spans="2:91" ht="15.75" customHeight="1" x14ac:dyDescent="0.35">
      <c r="B410" s="95" t="str">
        <f t="shared" si="48"/>
        <v>36526,8340277778 36527,03125</v>
      </c>
      <c r="C410" s="342">
        <f t="shared" si="49"/>
        <v>36526.834027777775</v>
      </c>
      <c r="D410" s="328">
        <f t="shared" si="50"/>
        <v>36527.03125</v>
      </c>
      <c r="E410" s="138">
        <v>36526.834027777775</v>
      </c>
      <c r="F410" s="139">
        <v>36527.03125</v>
      </c>
      <c r="G410" s="82">
        <v>1.0416666666666666E-2</v>
      </c>
      <c r="H410" s="491" t="s">
        <v>41</v>
      </c>
      <c r="I410" s="492"/>
      <c r="J410" s="492"/>
      <c r="K410" s="31"/>
      <c r="L410" s="29"/>
      <c r="M410" s="30"/>
      <c r="N410" s="30"/>
      <c r="O410" s="31"/>
      <c r="P410" s="29"/>
      <c r="Q410" s="30"/>
      <c r="R410" s="30"/>
      <c r="S410" s="31"/>
      <c r="T410" s="29"/>
      <c r="U410" s="30"/>
      <c r="V410" s="30"/>
      <c r="W410" s="31"/>
      <c r="X410" s="29"/>
      <c r="Y410" s="30"/>
      <c r="Z410" s="30"/>
      <c r="AA410" s="31"/>
      <c r="AB410" s="12"/>
      <c r="AC410" s="8"/>
      <c r="AD410" s="8"/>
      <c r="AE410" s="7"/>
      <c r="AF410" s="29"/>
      <c r="AG410" s="30"/>
      <c r="AH410" s="30"/>
      <c r="AI410" s="31"/>
      <c r="AJ410" s="29"/>
      <c r="AK410" s="30"/>
      <c r="AL410" s="30"/>
      <c r="AM410" s="31"/>
      <c r="AN410" s="29"/>
      <c r="AO410" s="30"/>
      <c r="AP410" s="30"/>
      <c r="AQ410" s="31"/>
      <c r="AR410" s="29"/>
      <c r="AS410" s="30"/>
      <c r="AT410" s="30"/>
      <c r="AU410" s="31"/>
      <c r="AV410" s="12"/>
      <c r="AW410" s="8"/>
      <c r="AX410" s="8"/>
      <c r="AY410" s="7"/>
      <c r="AZ410" s="12"/>
      <c r="BA410" s="8"/>
      <c r="BB410" s="8"/>
      <c r="BC410" s="22" t="s">
        <v>125</v>
      </c>
      <c r="BD410" s="57" t="s">
        <v>26</v>
      </c>
      <c r="BE410" s="57" t="s">
        <v>26</v>
      </c>
      <c r="BF410" s="57" t="s">
        <v>26</v>
      </c>
      <c r="BG410" s="58" t="s">
        <v>26</v>
      </c>
      <c r="BH410" s="55" t="s">
        <v>26</v>
      </c>
      <c r="BI410" s="57" t="s">
        <v>26</v>
      </c>
      <c r="BJ410" s="57" t="s">
        <v>26</v>
      </c>
      <c r="BK410" s="58" t="s">
        <v>26</v>
      </c>
      <c r="BL410" s="172" t="s">
        <v>24</v>
      </c>
      <c r="BM410" s="55" t="s">
        <v>26</v>
      </c>
      <c r="BN410" s="55" t="s">
        <v>26</v>
      </c>
      <c r="BO410" s="17" t="s">
        <v>28</v>
      </c>
      <c r="BP410" s="9" t="s">
        <v>28</v>
      </c>
      <c r="BQ410" s="55" t="s">
        <v>26</v>
      </c>
      <c r="BR410" s="55" t="s">
        <v>26</v>
      </c>
      <c r="BS410" s="56" t="s">
        <v>26</v>
      </c>
      <c r="BT410" s="54" t="s">
        <v>26</v>
      </c>
      <c r="BU410" s="55" t="s">
        <v>26</v>
      </c>
      <c r="BV410" s="55" t="s">
        <v>26</v>
      </c>
      <c r="BW410" s="47" t="s">
        <v>126</v>
      </c>
      <c r="BX410" s="20"/>
      <c r="BY410" s="18"/>
      <c r="BZ410" s="18"/>
      <c r="CA410" s="18"/>
      <c r="CB410" s="18"/>
      <c r="CC410" s="18"/>
      <c r="CD410" s="18"/>
      <c r="CE410" s="19"/>
      <c r="CF410" s="482"/>
      <c r="CG410" s="483"/>
      <c r="CH410" s="483"/>
      <c r="CI410" s="484"/>
      <c r="CJ410" s="482"/>
      <c r="CK410" s="483"/>
      <c r="CL410" s="483"/>
      <c r="CM410" s="484"/>
    </row>
    <row r="411" spans="2:91" ht="15.75" customHeight="1" x14ac:dyDescent="0.35">
      <c r="B411" s="95" t="str">
        <f t="shared" si="48"/>
        <v>36526,8236111111 36527,03125</v>
      </c>
      <c r="C411" s="342">
        <f t="shared" si="49"/>
        <v>36526.823611111111</v>
      </c>
      <c r="D411" s="328">
        <f t="shared" si="50"/>
        <v>36527.03125</v>
      </c>
      <c r="E411" s="138">
        <v>36526.823611111111</v>
      </c>
      <c r="F411" s="139">
        <v>36527.03125</v>
      </c>
      <c r="G411" s="82">
        <v>1.0416666666666666E-2</v>
      </c>
      <c r="H411" s="491" t="s">
        <v>38</v>
      </c>
      <c r="I411" s="492"/>
      <c r="J411" s="492"/>
      <c r="K411" s="31"/>
      <c r="L411" s="29"/>
      <c r="M411" s="30"/>
      <c r="N411" s="30"/>
      <c r="O411" s="31"/>
      <c r="P411" s="29"/>
      <c r="Q411" s="30"/>
      <c r="R411" s="30"/>
      <c r="S411" s="31"/>
      <c r="T411" s="29"/>
      <c r="U411" s="30"/>
      <c r="V411" s="30"/>
      <c r="W411" s="31"/>
      <c r="X411" s="29"/>
      <c r="Y411" s="30"/>
      <c r="Z411" s="30"/>
      <c r="AA411" s="31"/>
      <c r="AB411" s="12"/>
      <c r="AC411" s="8"/>
      <c r="AD411" s="8"/>
      <c r="AE411" s="7"/>
      <c r="AF411" s="29"/>
      <c r="AG411" s="30"/>
      <c r="AH411" s="30"/>
      <c r="AI411" s="31"/>
      <c r="AJ411" s="29"/>
      <c r="AK411" s="30"/>
      <c r="AL411" s="30"/>
      <c r="AM411" s="31"/>
      <c r="AN411" s="29"/>
      <c r="AO411" s="30"/>
      <c r="AP411" s="30"/>
      <c r="AQ411" s="31"/>
      <c r="AR411" s="29"/>
      <c r="AS411" s="30"/>
      <c r="AT411" s="30"/>
      <c r="AU411" s="31"/>
      <c r="AV411" s="12"/>
      <c r="AW411" s="8"/>
      <c r="AX411" s="8"/>
      <c r="AY411" s="7"/>
      <c r="AZ411" s="12"/>
      <c r="BA411" s="8"/>
      <c r="BB411" s="22" t="s">
        <v>125</v>
      </c>
      <c r="BC411" s="56" t="s">
        <v>26</v>
      </c>
      <c r="BD411" s="57" t="s">
        <v>26</v>
      </c>
      <c r="BE411" s="57" t="s">
        <v>26</v>
      </c>
      <c r="BF411" s="57" t="s">
        <v>26</v>
      </c>
      <c r="BG411" s="58" t="s">
        <v>26</v>
      </c>
      <c r="BH411" s="55" t="s">
        <v>26</v>
      </c>
      <c r="BI411" s="57" t="s">
        <v>26</v>
      </c>
      <c r="BJ411" s="57" t="s">
        <v>26</v>
      </c>
      <c r="BK411" s="58" t="s">
        <v>26</v>
      </c>
      <c r="BL411" s="172" t="s">
        <v>24</v>
      </c>
      <c r="BM411" s="55" t="s">
        <v>26</v>
      </c>
      <c r="BN411" s="55" t="s">
        <v>26</v>
      </c>
      <c r="BO411" s="17" t="s">
        <v>28</v>
      </c>
      <c r="BP411" s="9" t="s">
        <v>28</v>
      </c>
      <c r="BQ411" s="55" t="s">
        <v>26</v>
      </c>
      <c r="BR411" s="55" t="s">
        <v>26</v>
      </c>
      <c r="BS411" s="56" t="s">
        <v>26</v>
      </c>
      <c r="BT411" s="54" t="s">
        <v>26</v>
      </c>
      <c r="BU411" s="55" t="s">
        <v>26</v>
      </c>
      <c r="BV411" s="55" t="s">
        <v>26</v>
      </c>
      <c r="BW411" s="47" t="s">
        <v>126</v>
      </c>
      <c r="BX411" s="20"/>
      <c r="BY411" s="18"/>
      <c r="BZ411" s="18"/>
      <c r="CA411" s="18"/>
      <c r="CB411" s="18"/>
      <c r="CC411" s="18"/>
      <c r="CD411" s="18"/>
      <c r="CE411" s="19"/>
      <c r="CF411" s="482"/>
      <c r="CG411" s="483"/>
      <c r="CH411" s="483"/>
      <c r="CI411" s="484"/>
      <c r="CJ411" s="482"/>
      <c r="CK411" s="483"/>
      <c r="CL411" s="483"/>
      <c r="CM411" s="484"/>
    </row>
    <row r="412" spans="2:91" ht="15.75" customHeight="1" x14ac:dyDescent="0.35">
      <c r="B412" s="95" t="str">
        <f t="shared" si="48"/>
        <v>36526,8131944444 36527,03125</v>
      </c>
      <c r="C412" s="342">
        <f t="shared" si="49"/>
        <v>36526.813194444447</v>
      </c>
      <c r="D412" s="328">
        <f t="shared" si="50"/>
        <v>36527.03125</v>
      </c>
      <c r="E412" s="138">
        <v>36526.813194444447</v>
      </c>
      <c r="F412" s="139">
        <v>36527.03125</v>
      </c>
      <c r="G412" s="82">
        <v>1.0416666666666666E-2</v>
      </c>
      <c r="H412" s="491" t="s">
        <v>42</v>
      </c>
      <c r="I412" s="492"/>
      <c r="J412" s="492"/>
      <c r="K412" s="31"/>
      <c r="L412" s="29"/>
      <c r="M412" s="30"/>
      <c r="N412" s="30"/>
      <c r="O412" s="31"/>
      <c r="P412" s="29"/>
      <c r="Q412" s="30"/>
      <c r="R412" s="30"/>
      <c r="S412" s="31"/>
      <c r="T412" s="29"/>
      <c r="U412" s="30"/>
      <c r="V412" s="30"/>
      <c r="W412" s="31"/>
      <c r="X412" s="29"/>
      <c r="Y412" s="30"/>
      <c r="Z412" s="30"/>
      <c r="AA412" s="31"/>
      <c r="AB412" s="12"/>
      <c r="AC412" s="8"/>
      <c r="AD412" s="8"/>
      <c r="AE412" s="7"/>
      <c r="AF412" s="29"/>
      <c r="AG412" s="30"/>
      <c r="AH412" s="30"/>
      <c r="AI412" s="31"/>
      <c r="AJ412" s="29"/>
      <c r="AK412" s="30"/>
      <c r="AL412" s="30"/>
      <c r="AM412" s="31"/>
      <c r="AN412" s="29"/>
      <c r="AO412" s="30"/>
      <c r="AP412" s="30"/>
      <c r="AQ412" s="31"/>
      <c r="AR412" s="29"/>
      <c r="AS412" s="30"/>
      <c r="AT412" s="30"/>
      <c r="AU412" s="31"/>
      <c r="AV412" s="12"/>
      <c r="AW412" s="8"/>
      <c r="AX412" s="8"/>
      <c r="AY412" s="7"/>
      <c r="AZ412" s="12"/>
      <c r="BA412" s="22" t="s">
        <v>125</v>
      </c>
      <c r="BB412" s="55" t="s">
        <v>26</v>
      </c>
      <c r="BC412" s="56" t="s">
        <v>26</v>
      </c>
      <c r="BD412" s="57" t="s">
        <v>26</v>
      </c>
      <c r="BE412" s="57" t="s">
        <v>26</v>
      </c>
      <c r="BF412" s="57" t="s">
        <v>26</v>
      </c>
      <c r="BG412" s="58" t="s">
        <v>26</v>
      </c>
      <c r="BH412" s="55" t="s">
        <v>26</v>
      </c>
      <c r="BI412" s="57" t="s">
        <v>26</v>
      </c>
      <c r="BJ412" s="57" t="s">
        <v>26</v>
      </c>
      <c r="BK412" s="58" t="s">
        <v>26</v>
      </c>
      <c r="BL412" s="172" t="s">
        <v>24</v>
      </c>
      <c r="BM412" s="55" t="s">
        <v>26</v>
      </c>
      <c r="BN412" s="55" t="s">
        <v>26</v>
      </c>
      <c r="BO412" s="17" t="s">
        <v>28</v>
      </c>
      <c r="BP412" s="9" t="s">
        <v>28</v>
      </c>
      <c r="BQ412" s="55" t="s">
        <v>26</v>
      </c>
      <c r="BR412" s="55" t="s">
        <v>26</v>
      </c>
      <c r="BS412" s="56" t="s">
        <v>26</v>
      </c>
      <c r="BT412" s="54" t="s">
        <v>26</v>
      </c>
      <c r="BU412" s="55" t="s">
        <v>26</v>
      </c>
      <c r="BV412" s="55" t="s">
        <v>26</v>
      </c>
      <c r="BW412" s="47" t="s">
        <v>126</v>
      </c>
      <c r="BX412" s="20"/>
      <c r="BY412" s="18"/>
      <c r="BZ412" s="18"/>
      <c r="CA412" s="18"/>
      <c r="CB412" s="18"/>
      <c r="CC412" s="18"/>
      <c r="CD412" s="18"/>
      <c r="CE412" s="19"/>
      <c r="CF412" s="482"/>
      <c r="CG412" s="483"/>
      <c r="CH412" s="483"/>
      <c r="CI412" s="484"/>
      <c r="CJ412" s="482"/>
      <c r="CK412" s="483"/>
      <c r="CL412" s="483"/>
      <c r="CM412" s="484"/>
    </row>
    <row r="413" spans="2:91" ht="15.75" customHeight="1" x14ac:dyDescent="0.35">
      <c r="B413" s="95" t="str">
        <f t="shared" si="48"/>
        <v>36526,8027777778 36527,03125</v>
      </c>
      <c r="C413" s="342">
        <f t="shared" si="49"/>
        <v>36526.802777777775</v>
      </c>
      <c r="D413" s="328">
        <f t="shared" si="50"/>
        <v>36527.03125</v>
      </c>
      <c r="E413" s="138">
        <v>36526.802777777775</v>
      </c>
      <c r="F413" s="139">
        <v>36527.03125</v>
      </c>
      <c r="G413" s="82">
        <v>1.0416666666666666E-2</v>
      </c>
      <c r="H413" s="491" t="s">
        <v>43</v>
      </c>
      <c r="I413" s="492"/>
      <c r="J413" s="492"/>
      <c r="K413" s="31"/>
      <c r="L413" s="29"/>
      <c r="M413" s="30"/>
      <c r="N413" s="30"/>
      <c r="O413" s="31"/>
      <c r="P413" s="29"/>
      <c r="Q413" s="30"/>
      <c r="R413" s="30"/>
      <c r="S413" s="31"/>
      <c r="T413" s="29"/>
      <c r="U413" s="30"/>
      <c r="V413" s="30"/>
      <c r="W413" s="31"/>
      <c r="X413" s="29"/>
      <c r="Y413" s="30"/>
      <c r="Z413" s="30"/>
      <c r="AA413" s="31"/>
      <c r="AB413" s="12"/>
      <c r="AC413" s="8"/>
      <c r="AD413" s="8"/>
      <c r="AE413" s="7"/>
      <c r="AF413" s="29"/>
      <c r="AG413" s="30"/>
      <c r="AH413" s="30"/>
      <c r="AI413" s="31"/>
      <c r="AJ413" s="29"/>
      <c r="AK413" s="30"/>
      <c r="AL413" s="30"/>
      <c r="AM413" s="31"/>
      <c r="AN413" s="29"/>
      <c r="AO413" s="30"/>
      <c r="AP413" s="30"/>
      <c r="AQ413" s="31"/>
      <c r="AR413" s="29"/>
      <c r="AS413" s="30"/>
      <c r="AT413" s="30"/>
      <c r="AU413" s="31"/>
      <c r="AV413" s="12"/>
      <c r="AW413" s="8"/>
      <c r="AX413" s="8"/>
      <c r="AY413" s="7"/>
      <c r="AZ413" s="11" t="s">
        <v>125</v>
      </c>
      <c r="BA413" s="60" t="s">
        <v>26</v>
      </c>
      <c r="BB413" s="55" t="s">
        <v>26</v>
      </c>
      <c r="BC413" s="56" t="s">
        <v>26</v>
      </c>
      <c r="BD413" s="57" t="s">
        <v>26</v>
      </c>
      <c r="BE413" s="57" t="s">
        <v>26</v>
      </c>
      <c r="BF413" s="57" t="s">
        <v>26</v>
      </c>
      <c r="BG413" s="58" t="s">
        <v>26</v>
      </c>
      <c r="BH413" s="55" t="s">
        <v>26</v>
      </c>
      <c r="BI413" s="57" t="s">
        <v>26</v>
      </c>
      <c r="BJ413" s="57" t="s">
        <v>26</v>
      </c>
      <c r="BK413" s="58" t="s">
        <v>26</v>
      </c>
      <c r="BL413" s="172" t="s">
        <v>24</v>
      </c>
      <c r="BM413" s="55" t="s">
        <v>26</v>
      </c>
      <c r="BN413" s="55" t="s">
        <v>26</v>
      </c>
      <c r="BO413" s="17" t="s">
        <v>28</v>
      </c>
      <c r="BP413" s="9" t="s">
        <v>28</v>
      </c>
      <c r="BQ413" s="55" t="s">
        <v>26</v>
      </c>
      <c r="BR413" s="55" t="s">
        <v>26</v>
      </c>
      <c r="BS413" s="56" t="s">
        <v>26</v>
      </c>
      <c r="BT413" s="54" t="s">
        <v>26</v>
      </c>
      <c r="BU413" s="55" t="s">
        <v>26</v>
      </c>
      <c r="BV413" s="55" t="s">
        <v>26</v>
      </c>
      <c r="BW413" s="47" t="s">
        <v>126</v>
      </c>
      <c r="BX413" s="20"/>
      <c r="BY413" s="18"/>
      <c r="BZ413" s="18"/>
      <c r="CA413" s="18"/>
      <c r="CB413" s="18"/>
      <c r="CC413" s="18"/>
      <c r="CD413" s="18"/>
      <c r="CE413" s="19"/>
      <c r="CF413" s="482"/>
      <c r="CG413" s="483"/>
      <c r="CH413" s="483"/>
      <c r="CI413" s="484"/>
      <c r="CJ413" s="482"/>
      <c r="CK413" s="483"/>
      <c r="CL413" s="483"/>
      <c r="CM413" s="484"/>
    </row>
    <row r="414" spans="2:91" ht="15.75" customHeight="1" x14ac:dyDescent="0.35">
      <c r="B414" s="95" t="str">
        <f t="shared" si="48"/>
        <v>36526,7923611111 36527,03125</v>
      </c>
      <c r="C414" s="342">
        <f t="shared" si="49"/>
        <v>36526.792361111111</v>
      </c>
      <c r="D414" s="328">
        <f t="shared" si="50"/>
        <v>36527.03125</v>
      </c>
      <c r="E414" s="138">
        <v>36526.792361111111</v>
      </c>
      <c r="F414" s="139">
        <v>36527.03125</v>
      </c>
      <c r="G414" s="82">
        <v>1.0416666666666666E-2</v>
      </c>
      <c r="H414" s="491" t="s">
        <v>44</v>
      </c>
      <c r="I414" s="492"/>
      <c r="J414" s="492"/>
      <c r="K414" s="31"/>
      <c r="L414" s="29"/>
      <c r="M414" s="30"/>
      <c r="N414" s="30"/>
      <c r="O414" s="31"/>
      <c r="P414" s="29"/>
      <c r="Q414" s="30"/>
      <c r="R414" s="30"/>
      <c r="S414" s="31"/>
      <c r="T414" s="29"/>
      <c r="U414" s="30"/>
      <c r="V414" s="30"/>
      <c r="W414" s="31"/>
      <c r="X414" s="29"/>
      <c r="Y414" s="30"/>
      <c r="Z414" s="30"/>
      <c r="AA414" s="31"/>
      <c r="AB414" s="12"/>
      <c r="AC414" s="8"/>
      <c r="AD414" s="8"/>
      <c r="AE414" s="7"/>
      <c r="AF414" s="29"/>
      <c r="AG414" s="30"/>
      <c r="AH414" s="30"/>
      <c r="AI414" s="31"/>
      <c r="AJ414" s="29"/>
      <c r="AK414" s="30"/>
      <c r="AL414" s="30"/>
      <c r="AM414" s="31"/>
      <c r="AN414" s="29"/>
      <c r="AO414" s="30"/>
      <c r="AP414" s="30"/>
      <c r="AQ414" s="31"/>
      <c r="AR414" s="29"/>
      <c r="AS414" s="30"/>
      <c r="AT414" s="30"/>
      <c r="AU414" s="31"/>
      <c r="AV414" s="29"/>
      <c r="AW414" s="30"/>
      <c r="AX414" s="30"/>
      <c r="AY414" s="11" t="s">
        <v>125</v>
      </c>
      <c r="AZ414" s="60" t="s">
        <v>26</v>
      </c>
      <c r="BA414" s="55" t="s">
        <v>26</v>
      </c>
      <c r="BB414" s="55" t="s">
        <v>26</v>
      </c>
      <c r="BC414" s="56" t="s">
        <v>26</v>
      </c>
      <c r="BD414" s="57" t="s">
        <v>26</v>
      </c>
      <c r="BE414" s="57" t="s">
        <v>26</v>
      </c>
      <c r="BF414" s="57" t="s">
        <v>26</v>
      </c>
      <c r="BG414" s="58" t="s">
        <v>26</v>
      </c>
      <c r="BH414" s="55" t="s">
        <v>26</v>
      </c>
      <c r="BI414" s="57" t="s">
        <v>26</v>
      </c>
      <c r="BJ414" s="57" t="s">
        <v>26</v>
      </c>
      <c r="BK414" s="58" t="s">
        <v>26</v>
      </c>
      <c r="BL414" s="172" t="s">
        <v>24</v>
      </c>
      <c r="BM414" s="55" t="s">
        <v>26</v>
      </c>
      <c r="BN414" s="55" t="s">
        <v>26</v>
      </c>
      <c r="BO414" s="17" t="s">
        <v>28</v>
      </c>
      <c r="BP414" s="9" t="s">
        <v>28</v>
      </c>
      <c r="BQ414" s="55" t="s">
        <v>26</v>
      </c>
      <c r="BR414" s="55" t="s">
        <v>26</v>
      </c>
      <c r="BS414" s="56" t="s">
        <v>26</v>
      </c>
      <c r="BT414" s="54" t="s">
        <v>26</v>
      </c>
      <c r="BU414" s="55" t="s">
        <v>26</v>
      </c>
      <c r="BV414" s="55" t="s">
        <v>26</v>
      </c>
      <c r="BW414" s="47" t="s">
        <v>126</v>
      </c>
      <c r="BX414" s="20"/>
      <c r="BY414" s="18"/>
      <c r="BZ414" s="18"/>
      <c r="CA414" s="18"/>
      <c r="CB414" s="18"/>
      <c r="CC414" s="18"/>
      <c r="CD414" s="18"/>
      <c r="CE414" s="19"/>
      <c r="CF414" s="482"/>
      <c r="CG414" s="483"/>
      <c r="CH414" s="483"/>
      <c r="CI414" s="484"/>
      <c r="CJ414" s="482"/>
      <c r="CK414" s="483"/>
      <c r="CL414" s="483"/>
      <c r="CM414" s="484"/>
    </row>
    <row r="415" spans="2:91" ht="15.75" customHeight="1" x14ac:dyDescent="0.35">
      <c r="B415" s="95" t="str">
        <f t="shared" si="48"/>
        <v>36526,7819444444 36527,03125</v>
      </c>
      <c r="C415" s="342">
        <f t="shared" si="49"/>
        <v>36526.781944444447</v>
      </c>
      <c r="D415" s="328">
        <f t="shared" si="50"/>
        <v>36527.03125</v>
      </c>
      <c r="E415" s="138">
        <v>36526.781944444447</v>
      </c>
      <c r="F415" s="139">
        <v>36527.03125</v>
      </c>
      <c r="G415" s="82">
        <v>1.0416666666666666E-2</v>
      </c>
      <c r="H415" s="491" t="s">
        <v>45</v>
      </c>
      <c r="I415" s="492"/>
      <c r="J415" s="492"/>
      <c r="K415" s="31"/>
      <c r="L415" s="29"/>
      <c r="M415" s="30"/>
      <c r="N415" s="30"/>
      <c r="O415" s="31"/>
      <c r="P415" s="29"/>
      <c r="Q415" s="30"/>
      <c r="R415" s="30"/>
      <c r="S415" s="31"/>
      <c r="T415" s="29"/>
      <c r="U415" s="30"/>
      <c r="V415" s="30"/>
      <c r="W415" s="31"/>
      <c r="X415" s="29"/>
      <c r="Y415" s="30"/>
      <c r="Z415" s="30"/>
      <c r="AA415" s="31"/>
      <c r="AB415" s="12"/>
      <c r="AC415" s="8"/>
      <c r="AD415" s="8"/>
      <c r="AE415" s="7"/>
      <c r="AF415" s="29"/>
      <c r="AG415" s="30"/>
      <c r="AH415" s="30"/>
      <c r="AI415" s="31"/>
      <c r="AJ415" s="29"/>
      <c r="AK415" s="30"/>
      <c r="AL415" s="30"/>
      <c r="AM415" s="31"/>
      <c r="AN415" s="29"/>
      <c r="AO415" s="30"/>
      <c r="AP415" s="30"/>
      <c r="AQ415" s="31"/>
      <c r="AR415" s="29"/>
      <c r="AS415" s="30"/>
      <c r="AT415" s="30"/>
      <c r="AU415" s="31"/>
      <c r="AV415" s="29"/>
      <c r="AW415" s="30"/>
      <c r="AX415" s="11" t="s">
        <v>125</v>
      </c>
      <c r="AY415" s="60" t="s">
        <v>26</v>
      </c>
      <c r="AZ415" s="54" t="s">
        <v>26</v>
      </c>
      <c r="BA415" s="55" t="s">
        <v>26</v>
      </c>
      <c r="BB415" s="55" t="s">
        <v>26</v>
      </c>
      <c r="BC415" s="56" t="s">
        <v>26</v>
      </c>
      <c r="BD415" s="57" t="s">
        <v>26</v>
      </c>
      <c r="BE415" s="57" t="s">
        <v>26</v>
      </c>
      <c r="BF415" s="57" t="s">
        <v>26</v>
      </c>
      <c r="BG415" s="58" t="s">
        <v>26</v>
      </c>
      <c r="BH415" s="55" t="s">
        <v>26</v>
      </c>
      <c r="BI415" s="57" t="s">
        <v>26</v>
      </c>
      <c r="BJ415" s="57" t="s">
        <v>26</v>
      </c>
      <c r="BK415" s="58" t="s">
        <v>26</v>
      </c>
      <c r="BL415" s="172" t="s">
        <v>24</v>
      </c>
      <c r="BM415" s="55" t="s">
        <v>26</v>
      </c>
      <c r="BN415" s="55" t="s">
        <v>26</v>
      </c>
      <c r="BO415" s="17" t="s">
        <v>28</v>
      </c>
      <c r="BP415" s="9" t="s">
        <v>28</v>
      </c>
      <c r="BQ415" s="55" t="s">
        <v>26</v>
      </c>
      <c r="BR415" s="55" t="s">
        <v>26</v>
      </c>
      <c r="BS415" s="56" t="s">
        <v>26</v>
      </c>
      <c r="BT415" s="54" t="s">
        <v>26</v>
      </c>
      <c r="BU415" s="55" t="s">
        <v>26</v>
      </c>
      <c r="BV415" s="55" t="s">
        <v>26</v>
      </c>
      <c r="BW415" s="47" t="s">
        <v>126</v>
      </c>
      <c r="BX415" s="20"/>
      <c r="BY415" s="18"/>
      <c r="BZ415" s="18"/>
      <c r="CA415" s="18"/>
      <c r="CB415" s="18"/>
      <c r="CC415" s="18"/>
      <c r="CD415" s="18"/>
      <c r="CE415" s="19"/>
      <c r="CF415" s="482"/>
      <c r="CG415" s="483"/>
      <c r="CH415" s="483"/>
      <c r="CI415" s="484"/>
      <c r="CJ415" s="482"/>
      <c r="CK415" s="483"/>
      <c r="CL415" s="483"/>
      <c r="CM415" s="484"/>
    </row>
    <row r="416" spans="2:91" ht="15.75" customHeight="1" x14ac:dyDescent="0.35">
      <c r="B416" s="95" t="str">
        <f t="shared" si="48"/>
        <v>36526,7715277778 36527,03125</v>
      </c>
      <c r="C416" s="342">
        <f t="shared" si="49"/>
        <v>36526.771527777775</v>
      </c>
      <c r="D416" s="328">
        <f t="shared" si="50"/>
        <v>36527.03125</v>
      </c>
      <c r="E416" s="138">
        <v>36526.771527777775</v>
      </c>
      <c r="F416" s="139">
        <v>36527.03125</v>
      </c>
      <c r="G416" s="82">
        <v>1.0416666666666666E-2</v>
      </c>
      <c r="H416" s="491" t="s">
        <v>46</v>
      </c>
      <c r="I416" s="492"/>
      <c r="J416" s="492"/>
      <c r="K416" s="31"/>
      <c r="L416" s="29"/>
      <c r="M416" s="30"/>
      <c r="N416" s="30"/>
      <c r="O416" s="31"/>
      <c r="P416" s="29"/>
      <c r="Q416" s="30"/>
      <c r="R416" s="30"/>
      <c r="S416" s="31"/>
      <c r="T416" s="29"/>
      <c r="U416" s="30"/>
      <c r="V416" s="30"/>
      <c r="W416" s="31"/>
      <c r="X416" s="29"/>
      <c r="Y416" s="30"/>
      <c r="Z416" s="30"/>
      <c r="AA416" s="31"/>
      <c r="AB416" s="12"/>
      <c r="AC416" s="8"/>
      <c r="AD416" s="8"/>
      <c r="AE416" s="7"/>
      <c r="AF416" s="29"/>
      <c r="AG416" s="30"/>
      <c r="AH416" s="30"/>
      <c r="AI416" s="31"/>
      <c r="AJ416" s="29"/>
      <c r="AK416" s="30"/>
      <c r="AL416" s="30"/>
      <c r="AM416" s="31"/>
      <c r="AN416" s="29"/>
      <c r="AO416" s="30"/>
      <c r="AP416" s="30"/>
      <c r="AQ416" s="31"/>
      <c r="AR416" s="29"/>
      <c r="AS416" s="30"/>
      <c r="AT416" s="30"/>
      <c r="AU416" s="31"/>
      <c r="AV416" s="29"/>
      <c r="AW416" s="11" t="s">
        <v>125</v>
      </c>
      <c r="AX416" s="60" t="s">
        <v>26</v>
      </c>
      <c r="AY416" s="56" t="s">
        <v>26</v>
      </c>
      <c r="AZ416" s="54" t="s">
        <v>26</v>
      </c>
      <c r="BA416" s="55" t="s">
        <v>26</v>
      </c>
      <c r="BB416" s="55" t="s">
        <v>26</v>
      </c>
      <c r="BC416" s="56" t="s">
        <v>26</v>
      </c>
      <c r="BD416" s="57" t="s">
        <v>26</v>
      </c>
      <c r="BE416" s="57" t="s">
        <v>26</v>
      </c>
      <c r="BF416" s="57" t="s">
        <v>26</v>
      </c>
      <c r="BG416" s="58" t="s">
        <v>26</v>
      </c>
      <c r="BH416" s="55" t="s">
        <v>26</v>
      </c>
      <c r="BI416" s="57" t="s">
        <v>26</v>
      </c>
      <c r="BJ416" s="57" t="s">
        <v>26</v>
      </c>
      <c r="BK416" s="58" t="s">
        <v>26</v>
      </c>
      <c r="BL416" s="172" t="s">
        <v>24</v>
      </c>
      <c r="BM416" s="55" t="s">
        <v>26</v>
      </c>
      <c r="BN416" s="55" t="s">
        <v>26</v>
      </c>
      <c r="BO416" s="17" t="s">
        <v>28</v>
      </c>
      <c r="BP416" s="9" t="s">
        <v>28</v>
      </c>
      <c r="BQ416" s="55" t="s">
        <v>26</v>
      </c>
      <c r="BR416" s="55" t="s">
        <v>26</v>
      </c>
      <c r="BS416" s="56" t="s">
        <v>26</v>
      </c>
      <c r="BT416" s="54" t="s">
        <v>26</v>
      </c>
      <c r="BU416" s="55" t="s">
        <v>26</v>
      </c>
      <c r="BV416" s="55" t="s">
        <v>26</v>
      </c>
      <c r="BW416" s="47" t="s">
        <v>126</v>
      </c>
      <c r="BX416" s="20"/>
      <c r="BY416" s="18"/>
      <c r="BZ416" s="18"/>
      <c r="CA416" s="18"/>
      <c r="CB416" s="18"/>
      <c r="CC416" s="18"/>
      <c r="CD416" s="18"/>
      <c r="CE416" s="19"/>
      <c r="CF416" s="482"/>
      <c r="CG416" s="483"/>
      <c r="CH416" s="483"/>
      <c r="CI416" s="484"/>
      <c r="CJ416" s="482"/>
      <c r="CK416" s="483"/>
      <c r="CL416" s="483"/>
      <c r="CM416" s="484"/>
    </row>
    <row r="417" spans="2:110" ht="15.75" customHeight="1" x14ac:dyDescent="0.35">
      <c r="B417" s="95" t="str">
        <f t="shared" si="48"/>
        <v>36526,7611111111 36527,03125</v>
      </c>
      <c r="C417" s="342">
        <f t="shared" si="49"/>
        <v>36526.761111111111</v>
      </c>
      <c r="D417" s="328">
        <f t="shared" si="50"/>
        <v>36527.03125</v>
      </c>
      <c r="E417" s="138">
        <v>36526.761111111111</v>
      </c>
      <c r="F417" s="139">
        <v>36527.03125</v>
      </c>
      <c r="G417" s="82">
        <v>3.125E-2</v>
      </c>
      <c r="H417" s="491" t="s">
        <v>37</v>
      </c>
      <c r="I417" s="492"/>
      <c r="J417" s="492"/>
      <c r="K417" s="31"/>
      <c r="L417" s="29"/>
      <c r="M417" s="30"/>
      <c r="N417" s="30"/>
      <c r="O417" s="31"/>
      <c r="P417" s="29"/>
      <c r="Q417" s="30"/>
      <c r="R417" s="30"/>
      <c r="S417" s="31"/>
      <c r="T417" s="29"/>
      <c r="U417" s="30"/>
      <c r="V417" s="30"/>
      <c r="W417" s="31"/>
      <c r="X417" s="29"/>
      <c r="Y417" s="30"/>
      <c r="Z417" s="30"/>
      <c r="AA417" s="31"/>
      <c r="AB417" s="12"/>
      <c r="AC417" s="8"/>
      <c r="AD417" s="8"/>
      <c r="AE417" s="7"/>
      <c r="AF417" s="29"/>
      <c r="AG417" s="30"/>
      <c r="AH417" s="30"/>
      <c r="AI417" s="31"/>
      <c r="AJ417" s="29"/>
      <c r="AK417" s="30"/>
      <c r="AL417" s="30"/>
      <c r="AM417" s="31"/>
      <c r="AN417" s="29"/>
      <c r="AO417" s="30"/>
      <c r="AP417" s="30"/>
      <c r="AQ417" s="31"/>
      <c r="AR417" s="29"/>
      <c r="AS417" s="30"/>
      <c r="AT417" s="30"/>
      <c r="AU417" s="31"/>
      <c r="AV417" s="11" t="s">
        <v>125</v>
      </c>
      <c r="AW417" s="60" t="s">
        <v>26</v>
      </c>
      <c r="AX417" s="55" t="s">
        <v>26</v>
      </c>
      <c r="AY417" s="56" t="s">
        <v>26</v>
      </c>
      <c r="AZ417" s="54" t="s">
        <v>26</v>
      </c>
      <c r="BA417" s="55" t="s">
        <v>26</v>
      </c>
      <c r="BB417" s="55" t="s">
        <v>26</v>
      </c>
      <c r="BC417" s="56" t="s">
        <v>26</v>
      </c>
      <c r="BD417" s="57" t="s">
        <v>26</v>
      </c>
      <c r="BE417" s="57" t="s">
        <v>26</v>
      </c>
      <c r="BF417" s="57" t="s">
        <v>26</v>
      </c>
      <c r="BG417" s="58" t="s">
        <v>26</v>
      </c>
      <c r="BH417" s="5" t="s">
        <v>25</v>
      </c>
      <c r="BI417" s="6" t="s">
        <v>25</v>
      </c>
      <c r="BJ417" s="6" t="s">
        <v>25</v>
      </c>
      <c r="BK417" s="58" t="s">
        <v>26</v>
      </c>
      <c r="BL417" s="54" t="s">
        <v>26</v>
      </c>
      <c r="BM417" s="55" t="s">
        <v>26</v>
      </c>
      <c r="BN417" s="55" t="s">
        <v>26</v>
      </c>
      <c r="BO417" s="17" t="s">
        <v>28</v>
      </c>
      <c r="BP417" s="9" t="s">
        <v>28</v>
      </c>
      <c r="BQ417" s="55" t="s">
        <v>26</v>
      </c>
      <c r="BR417" s="55" t="s">
        <v>26</v>
      </c>
      <c r="BS417" s="56" t="s">
        <v>26</v>
      </c>
      <c r="BT417" s="54" t="s">
        <v>26</v>
      </c>
      <c r="BU417" s="55" t="s">
        <v>26</v>
      </c>
      <c r="BV417" s="55" t="s">
        <v>26</v>
      </c>
      <c r="BW417" s="47" t="s">
        <v>126</v>
      </c>
      <c r="BX417" s="20"/>
      <c r="BY417" s="18"/>
      <c r="BZ417" s="18"/>
      <c r="CA417" s="18"/>
      <c r="CB417" s="18"/>
      <c r="CC417" s="18"/>
      <c r="CD417" s="18"/>
      <c r="CE417" s="19"/>
      <c r="CF417" s="482"/>
      <c r="CG417" s="483"/>
      <c r="CH417" s="483"/>
      <c r="CI417" s="484"/>
      <c r="CJ417" s="482"/>
      <c r="CK417" s="483"/>
      <c r="CL417" s="483"/>
      <c r="CM417" s="484"/>
    </row>
    <row r="418" spans="2:110" ht="15.75" customHeight="1" x14ac:dyDescent="0.35">
      <c r="B418" s="95" t="str">
        <f t="shared" si="48"/>
        <v>36526,7506944444 36527,03125</v>
      </c>
      <c r="C418" s="342">
        <f t="shared" si="49"/>
        <v>36526.750694444447</v>
      </c>
      <c r="D418" s="328">
        <f t="shared" si="50"/>
        <v>36527.03125</v>
      </c>
      <c r="E418" s="138">
        <v>36526.750694444447</v>
      </c>
      <c r="F418" s="139">
        <v>36527.03125</v>
      </c>
      <c r="G418" s="82">
        <v>3.125E-2</v>
      </c>
      <c r="H418" s="491" t="s">
        <v>33</v>
      </c>
      <c r="I418" s="492"/>
      <c r="J418" s="492"/>
      <c r="K418" s="31"/>
      <c r="L418" s="29"/>
      <c r="M418" s="30"/>
      <c r="N418" s="30"/>
      <c r="O418" s="31"/>
      <c r="P418" s="29"/>
      <c r="Q418" s="30"/>
      <c r="R418" s="30"/>
      <c r="S418" s="31"/>
      <c r="T418" s="29"/>
      <c r="U418" s="30"/>
      <c r="V418" s="30"/>
      <c r="W418" s="31"/>
      <c r="X418" s="29"/>
      <c r="Y418" s="30"/>
      <c r="Z418" s="30"/>
      <c r="AA418" s="31"/>
      <c r="AB418" s="12"/>
      <c r="AC418" s="8"/>
      <c r="AD418" s="8"/>
      <c r="AE418" s="7"/>
      <c r="AF418" s="29"/>
      <c r="AG418" s="30"/>
      <c r="AH418" s="30"/>
      <c r="AI418" s="31"/>
      <c r="AJ418" s="29"/>
      <c r="AK418" s="30"/>
      <c r="AL418" s="30"/>
      <c r="AM418" s="31"/>
      <c r="AN418" s="29"/>
      <c r="AO418" s="30"/>
      <c r="AP418" s="30"/>
      <c r="AQ418" s="31"/>
      <c r="AR418" s="29"/>
      <c r="AS418" s="30"/>
      <c r="AT418" s="30"/>
      <c r="AU418" s="22" t="s">
        <v>125</v>
      </c>
      <c r="AV418" s="60" t="s">
        <v>26</v>
      </c>
      <c r="AW418" s="55" t="s">
        <v>26</v>
      </c>
      <c r="AX418" s="55" t="s">
        <v>26</v>
      </c>
      <c r="AY418" s="56" t="s">
        <v>26</v>
      </c>
      <c r="AZ418" s="54" t="s">
        <v>26</v>
      </c>
      <c r="BA418" s="55" t="s">
        <v>26</v>
      </c>
      <c r="BB418" s="55" t="s">
        <v>26</v>
      </c>
      <c r="BC418" s="56" t="s">
        <v>26</v>
      </c>
      <c r="BD418" s="57" t="s">
        <v>26</v>
      </c>
      <c r="BE418" s="57" t="s">
        <v>26</v>
      </c>
      <c r="BF418" s="57" t="s">
        <v>26</v>
      </c>
      <c r="BG418" s="58" t="s">
        <v>26</v>
      </c>
      <c r="BH418" s="5" t="s">
        <v>25</v>
      </c>
      <c r="BI418" s="6" t="s">
        <v>25</v>
      </c>
      <c r="BJ418" s="6" t="s">
        <v>25</v>
      </c>
      <c r="BK418" s="58" t="s">
        <v>26</v>
      </c>
      <c r="BL418" s="54" t="s">
        <v>26</v>
      </c>
      <c r="BM418" s="55" t="s">
        <v>26</v>
      </c>
      <c r="BN418" s="55" t="s">
        <v>26</v>
      </c>
      <c r="BO418" s="17" t="s">
        <v>28</v>
      </c>
      <c r="BP418" s="9" t="s">
        <v>28</v>
      </c>
      <c r="BQ418" s="55" t="s">
        <v>26</v>
      </c>
      <c r="BR418" s="55" t="s">
        <v>26</v>
      </c>
      <c r="BS418" s="56" t="s">
        <v>26</v>
      </c>
      <c r="BT418" s="54" t="s">
        <v>26</v>
      </c>
      <c r="BU418" s="55" t="s">
        <v>26</v>
      </c>
      <c r="BV418" s="55" t="s">
        <v>26</v>
      </c>
      <c r="BW418" s="47" t="s">
        <v>126</v>
      </c>
      <c r="BX418" s="20"/>
      <c r="BY418" s="18"/>
      <c r="BZ418" s="18"/>
      <c r="CA418" s="18"/>
      <c r="CB418" s="18"/>
      <c r="CC418" s="18"/>
      <c r="CD418" s="18"/>
      <c r="CE418" s="19"/>
      <c r="CF418" s="482"/>
      <c r="CG418" s="483"/>
      <c r="CH418" s="483"/>
      <c r="CI418" s="484"/>
      <c r="CJ418" s="482"/>
      <c r="CK418" s="483"/>
      <c r="CL418" s="483"/>
      <c r="CM418" s="484"/>
    </row>
    <row r="419" spans="2:110" ht="15.75" customHeight="1" x14ac:dyDescent="0.35">
      <c r="B419" s="95" t="str">
        <f t="shared" si="48"/>
        <v>36526,7402777778 36527,03125</v>
      </c>
      <c r="C419" s="342">
        <f t="shared" si="49"/>
        <v>36526.740277777775</v>
      </c>
      <c r="D419" s="328">
        <f t="shared" si="50"/>
        <v>36527.03125</v>
      </c>
      <c r="E419" s="138">
        <v>36526.740277777775</v>
      </c>
      <c r="F419" s="139">
        <v>36527.03125</v>
      </c>
      <c r="G419" s="82">
        <v>3.125E-2</v>
      </c>
      <c r="H419" s="491" t="s">
        <v>47</v>
      </c>
      <c r="I419" s="492"/>
      <c r="J419" s="492"/>
      <c r="K419" s="31"/>
      <c r="L419" s="29"/>
      <c r="M419" s="30"/>
      <c r="N419" s="30"/>
      <c r="O419" s="31"/>
      <c r="P419" s="29"/>
      <c r="Q419" s="30"/>
      <c r="R419" s="30"/>
      <c r="S419" s="31"/>
      <c r="T419" s="29"/>
      <c r="U419" s="30"/>
      <c r="V419" s="30"/>
      <c r="W419" s="31"/>
      <c r="X419" s="29"/>
      <c r="Y419" s="30"/>
      <c r="Z419" s="30"/>
      <c r="AA419" s="31"/>
      <c r="AB419" s="12"/>
      <c r="AC419" s="8"/>
      <c r="AD419" s="8"/>
      <c r="AE419" s="7"/>
      <c r="AF419" s="29"/>
      <c r="AG419" s="30"/>
      <c r="AH419" s="30"/>
      <c r="AI419" s="31"/>
      <c r="AJ419" s="29"/>
      <c r="AK419" s="30"/>
      <c r="AL419" s="30"/>
      <c r="AM419" s="31"/>
      <c r="AN419" s="29"/>
      <c r="AO419" s="30"/>
      <c r="AP419" s="30"/>
      <c r="AQ419" s="31"/>
      <c r="AR419" s="29"/>
      <c r="AS419" s="30"/>
      <c r="AT419" s="11" t="s">
        <v>125</v>
      </c>
      <c r="AU419" s="60" t="s">
        <v>26</v>
      </c>
      <c r="AV419" s="55" t="s">
        <v>26</v>
      </c>
      <c r="AW419" s="55" t="s">
        <v>26</v>
      </c>
      <c r="AX419" s="55" t="s">
        <v>26</v>
      </c>
      <c r="AY419" s="56" t="s">
        <v>26</v>
      </c>
      <c r="AZ419" s="54" t="s">
        <v>26</v>
      </c>
      <c r="BA419" s="55" t="s">
        <v>26</v>
      </c>
      <c r="BB419" s="55" t="s">
        <v>26</v>
      </c>
      <c r="BC419" s="56" t="s">
        <v>26</v>
      </c>
      <c r="BD419" s="57" t="s">
        <v>26</v>
      </c>
      <c r="BE419" s="57" t="s">
        <v>26</v>
      </c>
      <c r="BF419" s="57" t="s">
        <v>26</v>
      </c>
      <c r="BG419" s="58" t="s">
        <v>26</v>
      </c>
      <c r="BH419" s="5" t="s">
        <v>25</v>
      </c>
      <c r="BI419" s="6" t="s">
        <v>25</v>
      </c>
      <c r="BJ419" s="6" t="s">
        <v>25</v>
      </c>
      <c r="BK419" s="58" t="s">
        <v>26</v>
      </c>
      <c r="BL419" s="54" t="s">
        <v>26</v>
      </c>
      <c r="BM419" s="55" t="s">
        <v>26</v>
      </c>
      <c r="BN419" s="55" t="s">
        <v>26</v>
      </c>
      <c r="BO419" s="17" t="s">
        <v>28</v>
      </c>
      <c r="BP419" s="9" t="s">
        <v>28</v>
      </c>
      <c r="BQ419" s="55" t="s">
        <v>26</v>
      </c>
      <c r="BR419" s="55" t="s">
        <v>26</v>
      </c>
      <c r="BS419" s="56" t="s">
        <v>26</v>
      </c>
      <c r="BT419" s="54" t="s">
        <v>26</v>
      </c>
      <c r="BU419" s="55" t="s">
        <v>26</v>
      </c>
      <c r="BV419" s="55" t="s">
        <v>26</v>
      </c>
      <c r="BW419" s="47" t="s">
        <v>126</v>
      </c>
      <c r="BX419" s="20"/>
      <c r="BY419" s="18"/>
      <c r="BZ419" s="18"/>
      <c r="CA419" s="18"/>
      <c r="CB419" s="18"/>
      <c r="CC419" s="18"/>
      <c r="CD419" s="18"/>
      <c r="CE419" s="19"/>
      <c r="CF419" s="482"/>
      <c r="CG419" s="483"/>
      <c r="CH419" s="483"/>
      <c r="CI419" s="484"/>
      <c r="CJ419" s="482"/>
      <c r="CK419" s="483"/>
      <c r="CL419" s="483"/>
      <c r="CM419" s="484"/>
    </row>
    <row r="420" spans="2:110" ht="15.75" customHeight="1" x14ac:dyDescent="0.35">
      <c r="B420" s="95" t="str">
        <f t="shared" si="48"/>
        <v>36526,7298611111 36527,03125</v>
      </c>
      <c r="C420" s="342">
        <f t="shared" si="49"/>
        <v>36526.729861111111</v>
      </c>
      <c r="D420" s="328">
        <f t="shared" si="50"/>
        <v>36527.03125</v>
      </c>
      <c r="E420" s="138">
        <v>36526.729861111111</v>
      </c>
      <c r="F420" s="139">
        <v>36527.03125</v>
      </c>
      <c r="G420" s="82">
        <v>4.1666666666666664E-2</v>
      </c>
      <c r="H420" s="491" t="s">
        <v>48</v>
      </c>
      <c r="I420" s="492"/>
      <c r="J420" s="492"/>
      <c r="K420" s="31"/>
      <c r="L420" s="29"/>
      <c r="M420" s="30"/>
      <c r="N420" s="30"/>
      <c r="O420" s="31"/>
      <c r="P420" s="29"/>
      <c r="Q420" s="30"/>
      <c r="R420" s="30"/>
      <c r="S420" s="31"/>
      <c r="T420" s="29"/>
      <c r="U420" s="30"/>
      <c r="V420" s="30"/>
      <c r="W420" s="31"/>
      <c r="X420" s="29"/>
      <c r="Y420" s="30"/>
      <c r="Z420" s="30"/>
      <c r="AA420" s="31"/>
      <c r="AB420" s="12"/>
      <c r="AC420" s="8"/>
      <c r="AD420" s="8"/>
      <c r="AE420" s="7"/>
      <c r="AF420" s="29"/>
      <c r="AG420" s="30"/>
      <c r="AH420" s="30"/>
      <c r="AI420" s="31"/>
      <c r="AJ420" s="29"/>
      <c r="AK420" s="30"/>
      <c r="AL420" s="30"/>
      <c r="AM420" s="31"/>
      <c r="AN420" s="29"/>
      <c r="AO420" s="30"/>
      <c r="AP420" s="30"/>
      <c r="AQ420" s="31"/>
      <c r="AR420" s="29"/>
      <c r="AS420" s="25" t="s">
        <v>125</v>
      </c>
      <c r="AT420" s="55" t="s">
        <v>26</v>
      </c>
      <c r="AU420" s="56" t="s">
        <v>26</v>
      </c>
      <c r="AV420" s="55" t="s">
        <v>26</v>
      </c>
      <c r="AW420" s="55" t="s">
        <v>26</v>
      </c>
      <c r="AX420" s="55" t="s">
        <v>26</v>
      </c>
      <c r="AY420" s="56" t="s">
        <v>26</v>
      </c>
      <c r="AZ420" s="54" t="s">
        <v>26</v>
      </c>
      <c r="BA420" s="55" t="s">
        <v>26</v>
      </c>
      <c r="BB420" s="55" t="s">
        <v>26</v>
      </c>
      <c r="BC420" s="56" t="s">
        <v>26</v>
      </c>
      <c r="BD420" s="57" t="s">
        <v>26</v>
      </c>
      <c r="BE420" s="57" t="s">
        <v>26</v>
      </c>
      <c r="BF420" s="57" t="s">
        <v>26</v>
      </c>
      <c r="BG420" s="58" t="s">
        <v>26</v>
      </c>
      <c r="BH420" s="5" t="s">
        <v>25</v>
      </c>
      <c r="BI420" s="6" t="s">
        <v>25</v>
      </c>
      <c r="BJ420" s="6" t="s">
        <v>25</v>
      </c>
      <c r="BK420" s="58" t="s">
        <v>26</v>
      </c>
      <c r="BL420" s="172" t="s">
        <v>24</v>
      </c>
      <c r="BM420" s="55" t="s">
        <v>26</v>
      </c>
      <c r="BN420" s="55" t="s">
        <v>26</v>
      </c>
      <c r="BO420" s="17" t="s">
        <v>28</v>
      </c>
      <c r="BP420" s="9" t="s">
        <v>28</v>
      </c>
      <c r="BQ420" s="55" t="s">
        <v>26</v>
      </c>
      <c r="BR420" s="55" t="s">
        <v>26</v>
      </c>
      <c r="BS420" s="56" t="s">
        <v>26</v>
      </c>
      <c r="BT420" s="54" t="s">
        <v>26</v>
      </c>
      <c r="BU420" s="55" t="s">
        <v>26</v>
      </c>
      <c r="BV420" s="55" t="s">
        <v>26</v>
      </c>
      <c r="BW420" s="47" t="s">
        <v>126</v>
      </c>
      <c r="BX420" s="20"/>
      <c r="BY420" s="18"/>
      <c r="BZ420" s="18"/>
      <c r="CA420" s="18"/>
      <c r="CB420" s="18"/>
      <c r="CC420" s="18"/>
      <c r="CD420" s="18"/>
      <c r="CE420" s="19"/>
      <c r="CF420" s="482"/>
      <c r="CG420" s="483"/>
      <c r="CH420" s="483"/>
      <c r="CI420" s="484"/>
      <c r="CJ420" s="482"/>
      <c r="CK420" s="483"/>
      <c r="CL420" s="483"/>
      <c r="CM420" s="484"/>
    </row>
    <row r="421" spans="2:110" ht="15.75" customHeight="1" x14ac:dyDescent="0.35">
      <c r="B421" s="95" t="str">
        <f t="shared" si="48"/>
        <v>36526,7194444444 36527,03125</v>
      </c>
      <c r="C421" s="342">
        <f t="shared" si="49"/>
        <v>36526.719444444447</v>
      </c>
      <c r="D421" s="328">
        <f t="shared" si="50"/>
        <v>36527.03125</v>
      </c>
      <c r="E421" s="138">
        <v>36526.719444444447</v>
      </c>
      <c r="F421" s="139">
        <v>36527.03125</v>
      </c>
      <c r="G421" s="82">
        <v>4.1666666666666664E-2</v>
      </c>
      <c r="H421" s="491" t="s">
        <v>49</v>
      </c>
      <c r="I421" s="492"/>
      <c r="J421" s="492"/>
      <c r="K421" s="31"/>
      <c r="L421" s="29"/>
      <c r="M421" s="30"/>
      <c r="N421" s="30"/>
      <c r="O421" s="31"/>
      <c r="P421" s="29"/>
      <c r="Q421" s="30"/>
      <c r="R421" s="30"/>
      <c r="S421" s="31"/>
      <c r="T421" s="29"/>
      <c r="U421" s="30"/>
      <c r="V421" s="30"/>
      <c r="W421" s="31"/>
      <c r="X421" s="29"/>
      <c r="Y421" s="30"/>
      <c r="Z421" s="30"/>
      <c r="AA421" s="31"/>
      <c r="AB421" s="12"/>
      <c r="AC421" s="8"/>
      <c r="AD421" s="8"/>
      <c r="AE421" s="7"/>
      <c r="AF421" s="29"/>
      <c r="AG421" s="30"/>
      <c r="AH421" s="30"/>
      <c r="AI421" s="31"/>
      <c r="AJ421" s="29"/>
      <c r="AK421" s="30"/>
      <c r="AL421" s="30"/>
      <c r="AM421" s="31"/>
      <c r="AN421" s="29"/>
      <c r="AO421" s="30"/>
      <c r="AP421" s="30"/>
      <c r="AQ421" s="31"/>
      <c r="AR421" s="48" t="s">
        <v>125</v>
      </c>
      <c r="AS421" s="105" t="s">
        <v>26</v>
      </c>
      <c r="AT421" s="55" t="s">
        <v>26</v>
      </c>
      <c r="AU421" s="56" t="s">
        <v>26</v>
      </c>
      <c r="AV421" s="54" t="s">
        <v>26</v>
      </c>
      <c r="AW421" s="55" t="s">
        <v>26</v>
      </c>
      <c r="AX421" s="55" t="s">
        <v>26</v>
      </c>
      <c r="AY421" s="56" t="s">
        <v>26</v>
      </c>
      <c r="AZ421" s="5" t="s">
        <v>25</v>
      </c>
      <c r="BA421" s="6" t="s">
        <v>25</v>
      </c>
      <c r="BB421" s="6" t="s">
        <v>25</v>
      </c>
      <c r="BC421" s="56" t="s">
        <v>26</v>
      </c>
      <c r="BD421" s="54" t="s">
        <v>26</v>
      </c>
      <c r="BE421" s="55" t="s">
        <v>26</v>
      </c>
      <c r="BF421" s="55" t="s">
        <v>26</v>
      </c>
      <c r="BG421" s="56" t="s">
        <v>26</v>
      </c>
      <c r="BH421" s="54" t="s">
        <v>26</v>
      </c>
      <c r="BI421" s="55" t="s">
        <v>26</v>
      </c>
      <c r="BJ421" s="55" t="s">
        <v>26</v>
      </c>
      <c r="BK421" s="56" t="s">
        <v>26</v>
      </c>
      <c r="BL421" s="54" t="s">
        <v>26</v>
      </c>
      <c r="BM421" s="55" t="s">
        <v>26</v>
      </c>
      <c r="BN421" s="55" t="s">
        <v>26</v>
      </c>
      <c r="BO421" s="17" t="s">
        <v>28</v>
      </c>
      <c r="BP421" s="9" t="s">
        <v>28</v>
      </c>
      <c r="BQ421" s="24" t="s">
        <v>24</v>
      </c>
      <c r="BR421" s="55" t="s">
        <v>26</v>
      </c>
      <c r="BS421" s="56" t="s">
        <v>26</v>
      </c>
      <c r="BT421" s="54" t="s">
        <v>26</v>
      </c>
      <c r="BU421" s="55" t="s">
        <v>26</v>
      </c>
      <c r="BV421" s="55" t="s">
        <v>26</v>
      </c>
      <c r="BW421" s="47" t="s">
        <v>126</v>
      </c>
      <c r="BX421" s="20"/>
      <c r="BY421" s="18"/>
      <c r="BZ421" s="18"/>
      <c r="CA421" s="18"/>
      <c r="CB421" s="18"/>
      <c r="CC421" s="18"/>
      <c r="CD421" s="18"/>
      <c r="CE421" s="19"/>
      <c r="CF421" s="482"/>
      <c r="CG421" s="483"/>
      <c r="CH421" s="483"/>
      <c r="CI421" s="484"/>
      <c r="CJ421" s="482"/>
      <c r="CK421" s="483"/>
      <c r="CL421" s="483"/>
      <c r="CM421" s="484"/>
    </row>
    <row r="422" spans="2:110" x14ac:dyDescent="0.35">
      <c r="B422" s="95" t="str">
        <f t="shared" si="48"/>
        <v>36526,6986111111 36527,03125</v>
      </c>
      <c r="C422" s="342">
        <f t="shared" si="49"/>
        <v>36526.698611111111</v>
      </c>
      <c r="D422" s="328">
        <f t="shared" si="50"/>
        <v>36527.03125</v>
      </c>
      <c r="E422" s="138">
        <v>36526.698611111111</v>
      </c>
      <c r="F422" s="139">
        <v>36527.03125</v>
      </c>
      <c r="G422" s="82">
        <v>4.1666666666666664E-2</v>
      </c>
      <c r="H422" s="491" t="s">
        <v>3</v>
      </c>
      <c r="I422" s="492"/>
      <c r="J422" s="492"/>
      <c r="K422" s="7"/>
      <c r="L422" s="12"/>
      <c r="M422" s="8"/>
      <c r="N422" s="8"/>
      <c r="O422" s="7"/>
      <c r="P422" s="12"/>
      <c r="Q422" s="8"/>
      <c r="R422" s="8"/>
      <c r="S422" s="7"/>
      <c r="T422" s="12"/>
      <c r="U422" s="8"/>
      <c r="V422" s="8"/>
      <c r="W422" s="7"/>
      <c r="X422" s="29"/>
      <c r="Y422" s="30"/>
      <c r="Z422" s="30"/>
      <c r="AA422" s="31"/>
      <c r="AB422" s="12"/>
      <c r="AC422" s="8"/>
      <c r="AD422" s="8"/>
      <c r="AE422" s="7"/>
      <c r="AF422" s="12"/>
      <c r="AG422" s="8"/>
      <c r="AH422" s="8"/>
      <c r="AI422" s="7"/>
      <c r="AJ422" s="12"/>
      <c r="AK422" s="8"/>
      <c r="AL422" s="8"/>
      <c r="AM422" s="7"/>
      <c r="AN422" s="12"/>
      <c r="AO422" s="8"/>
      <c r="AP422" s="11" t="s">
        <v>125</v>
      </c>
      <c r="AQ422" s="60" t="s">
        <v>26</v>
      </c>
      <c r="AR422" s="54" t="s">
        <v>26</v>
      </c>
      <c r="AS422" s="55" t="s">
        <v>26</v>
      </c>
      <c r="AT422" s="55" t="s">
        <v>26</v>
      </c>
      <c r="AU422" s="56" t="s">
        <v>26</v>
      </c>
      <c r="AV422" s="54" t="s">
        <v>26</v>
      </c>
      <c r="AW422" s="55" t="s">
        <v>26</v>
      </c>
      <c r="AX422" s="55" t="s">
        <v>26</v>
      </c>
      <c r="AY422" s="56" t="s">
        <v>26</v>
      </c>
      <c r="AZ422" s="5" t="s">
        <v>25</v>
      </c>
      <c r="BA422" s="6" t="s">
        <v>25</v>
      </c>
      <c r="BB422" s="6" t="s">
        <v>25</v>
      </c>
      <c r="BC422" s="56" t="s">
        <v>26</v>
      </c>
      <c r="BD422" s="54" t="s">
        <v>26</v>
      </c>
      <c r="BE422" s="55" t="s">
        <v>26</v>
      </c>
      <c r="BF422" s="55" t="s">
        <v>26</v>
      </c>
      <c r="BG422" s="56" t="s">
        <v>26</v>
      </c>
      <c r="BH422" s="54" t="s">
        <v>26</v>
      </c>
      <c r="BI422" s="55" t="s">
        <v>26</v>
      </c>
      <c r="BJ422" s="55" t="s">
        <v>26</v>
      </c>
      <c r="BK422" s="56" t="s">
        <v>26</v>
      </c>
      <c r="BL422" s="54" t="s">
        <v>26</v>
      </c>
      <c r="BM422" s="55" t="s">
        <v>26</v>
      </c>
      <c r="BN422" s="55" t="s">
        <v>26</v>
      </c>
      <c r="BO422" s="17" t="s">
        <v>28</v>
      </c>
      <c r="BP422" s="9" t="s">
        <v>28</v>
      </c>
      <c r="BQ422" s="24" t="s">
        <v>24</v>
      </c>
      <c r="BR422" s="55" t="s">
        <v>26</v>
      </c>
      <c r="BS422" s="56" t="s">
        <v>26</v>
      </c>
      <c r="BT422" s="54" t="s">
        <v>26</v>
      </c>
      <c r="BU422" s="55" t="s">
        <v>26</v>
      </c>
      <c r="BV422" s="55" t="s">
        <v>26</v>
      </c>
      <c r="BW422" s="22" t="s">
        <v>126</v>
      </c>
      <c r="BX422" s="20"/>
      <c r="BY422" s="18"/>
      <c r="BZ422" s="18"/>
      <c r="CA422" s="18"/>
      <c r="CB422" s="18"/>
      <c r="CC422" s="18"/>
      <c r="CD422" s="18"/>
      <c r="CE422" s="19"/>
      <c r="CF422" s="482"/>
      <c r="CG422" s="483"/>
      <c r="CH422" s="483"/>
      <c r="CI422" s="484"/>
      <c r="CJ422" s="482"/>
      <c r="CK422" s="483"/>
      <c r="CL422" s="483"/>
      <c r="CM422" s="484"/>
    </row>
    <row r="423" spans="2:110" x14ac:dyDescent="0.35">
      <c r="B423" s="95" t="str">
        <f t="shared" si="48"/>
        <v>36526,6881944444 36527,03125</v>
      </c>
      <c r="C423" s="342">
        <f t="shared" si="49"/>
        <v>36526.688194444447</v>
      </c>
      <c r="D423" s="328">
        <f t="shared" si="50"/>
        <v>36527.03125</v>
      </c>
      <c r="E423" s="138">
        <v>36526.688194444447</v>
      </c>
      <c r="F423" s="139">
        <v>36527.03125</v>
      </c>
      <c r="G423" s="82">
        <v>4.1666666666666664E-2</v>
      </c>
      <c r="H423" s="491" t="s">
        <v>53</v>
      </c>
      <c r="I423" s="492"/>
      <c r="J423" s="492"/>
      <c r="K423" s="7"/>
      <c r="L423" s="29"/>
      <c r="M423" s="30"/>
      <c r="N423" s="30"/>
      <c r="O423" s="31"/>
      <c r="P423" s="29"/>
      <c r="Q423" s="30"/>
      <c r="R423" s="30"/>
      <c r="S423" s="31"/>
      <c r="T423" s="29"/>
      <c r="U423" s="30"/>
      <c r="V423" s="30"/>
      <c r="W423" s="31"/>
      <c r="X423" s="29"/>
      <c r="Y423" s="30"/>
      <c r="Z423" s="30"/>
      <c r="AA423" s="31"/>
      <c r="AB423" s="12"/>
      <c r="AC423" s="8"/>
      <c r="AD423" s="8"/>
      <c r="AE423" s="7"/>
      <c r="AF423" s="29"/>
      <c r="AG423" s="30"/>
      <c r="AH423" s="30"/>
      <c r="AI423" s="31"/>
      <c r="AJ423" s="29"/>
      <c r="AK423" s="30"/>
      <c r="AL423" s="30"/>
      <c r="AM423" s="7"/>
      <c r="AN423" s="29"/>
      <c r="AO423" s="11" t="s">
        <v>125</v>
      </c>
      <c r="AP423" s="60" t="s">
        <v>26</v>
      </c>
      <c r="AQ423" s="56" t="s">
        <v>26</v>
      </c>
      <c r="AR423" s="54" t="s">
        <v>26</v>
      </c>
      <c r="AS423" s="55" t="s">
        <v>26</v>
      </c>
      <c r="AT423" s="55" t="s">
        <v>26</v>
      </c>
      <c r="AU423" s="56" t="s">
        <v>26</v>
      </c>
      <c r="AV423" s="54" t="s">
        <v>26</v>
      </c>
      <c r="AW423" s="55" t="s">
        <v>26</v>
      </c>
      <c r="AX423" s="55" t="s">
        <v>26</v>
      </c>
      <c r="AY423" s="56" t="s">
        <v>26</v>
      </c>
      <c r="AZ423" s="38" t="s">
        <v>25</v>
      </c>
      <c r="BA423" s="39" t="s">
        <v>25</v>
      </c>
      <c r="BB423" s="39" t="s">
        <v>25</v>
      </c>
      <c r="BC423" s="58" t="s">
        <v>26</v>
      </c>
      <c r="BD423" s="54" t="s">
        <v>26</v>
      </c>
      <c r="BE423" s="55" t="s">
        <v>26</v>
      </c>
      <c r="BF423" s="55" t="s">
        <v>26</v>
      </c>
      <c r="BG423" s="56" t="s">
        <v>26</v>
      </c>
      <c r="BH423" s="54" t="s">
        <v>26</v>
      </c>
      <c r="BI423" s="55" t="s">
        <v>26</v>
      </c>
      <c r="BJ423" s="55" t="s">
        <v>26</v>
      </c>
      <c r="BK423" s="56" t="s">
        <v>26</v>
      </c>
      <c r="BL423" s="54" t="s">
        <v>26</v>
      </c>
      <c r="BM423" s="55" t="s">
        <v>26</v>
      </c>
      <c r="BN423" s="55" t="s">
        <v>26</v>
      </c>
      <c r="BO423" s="17" t="s">
        <v>28</v>
      </c>
      <c r="BP423" s="9" t="s">
        <v>28</v>
      </c>
      <c r="BQ423" s="24" t="s">
        <v>24</v>
      </c>
      <c r="BR423" s="55" t="s">
        <v>26</v>
      </c>
      <c r="BS423" s="56" t="s">
        <v>26</v>
      </c>
      <c r="BT423" s="54" t="s">
        <v>26</v>
      </c>
      <c r="BU423" s="55" t="s">
        <v>26</v>
      </c>
      <c r="BV423" s="55" t="s">
        <v>26</v>
      </c>
      <c r="BW423" s="22" t="s">
        <v>126</v>
      </c>
      <c r="BX423" s="20"/>
      <c r="BY423" s="18"/>
      <c r="BZ423" s="18"/>
      <c r="CA423" s="18"/>
      <c r="CB423" s="18"/>
      <c r="CC423" s="18"/>
      <c r="CD423" s="18"/>
      <c r="CE423" s="19"/>
      <c r="CF423" s="482"/>
      <c r="CG423" s="483"/>
      <c r="CH423" s="483"/>
      <c r="CI423" s="484"/>
      <c r="CJ423" s="482"/>
      <c r="CK423" s="483"/>
      <c r="CL423" s="483"/>
      <c r="CM423" s="484"/>
    </row>
    <row r="424" spans="2:110" x14ac:dyDescent="0.35">
      <c r="B424" s="95" t="str">
        <f t="shared" si="48"/>
        <v>36526,6777777778 36527,03125</v>
      </c>
      <c r="C424" s="342">
        <f t="shared" si="49"/>
        <v>36526.677777777775</v>
      </c>
      <c r="D424" s="328">
        <f t="shared" si="50"/>
        <v>36527.03125</v>
      </c>
      <c r="E424" s="138">
        <v>36526.677777777775</v>
      </c>
      <c r="F424" s="139">
        <v>36527.03125</v>
      </c>
      <c r="G424" s="82">
        <v>4.1666666666666664E-2</v>
      </c>
      <c r="H424" s="491" t="s">
        <v>39</v>
      </c>
      <c r="I424" s="492"/>
      <c r="J424" s="492"/>
      <c r="K424" s="7"/>
      <c r="L424" s="29"/>
      <c r="M424" s="30"/>
      <c r="N424" s="30"/>
      <c r="O424" s="31"/>
      <c r="P424" s="29"/>
      <c r="Q424" s="30"/>
      <c r="R424" s="30"/>
      <c r="S424" s="31"/>
      <c r="T424" s="29"/>
      <c r="U424" s="30"/>
      <c r="V424" s="30"/>
      <c r="W424" s="31"/>
      <c r="X424" s="29"/>
      <c r="Y424" s="30"/>
      <c r="Z424" s="30"/>
      <c r="AA424" s="31"/>
      <c r="AB424" s="12"/>
      <c r="AC424" s="8"/>
      <c r="AD424" s="8"/>
      <c r="AE424" s="7"/>
      <c r="AF424" s="29"/>
      <c r="AG424" s="30"/>
      <c r="AH424" s="30"/>
      <c r="AI424" s="31"/>
      <c r="AJ424" s="29"/>
      <c r="AK424" s="30"/>
      <c r="AL424" s="30"/>
      <c r="AM424" s="7"/>
      <c r="AN424" s="11" t="s">
        <v>125</v>
      </c>
      <c r="AO424" s="60" t="s">
        <v>26</v>
      </c>
      <c r="AP424" s="55" t="s">
        <v>26</v>
      </c>
      <c r="AQ424" s="56" t="s">
        <v>26</v>
      </c>
      <c r="AR424" s="54" t="s">
        <v>26</v>
      </c>
      <c r="AS424" s="55" t="s">
        <v>26</v>
      </c>
      <c r="AT424" s="55" t="s">
        <v>26</v>
      </c>
      <c r="AU424" s="56" t="s">
        <v>26</v>
      </c>
      <c r="AV424" s="54" t="s">
        <v>26</v>
      </c>
      <c r="AW424" s="55" t="s">
        <v>26</v>
      </c>
      <c r="AX424" s="55" t="s">
        <v>26</v>
      </c>
      <c r="AY424" s="56" t="s">
        <v>26</v>
      </c>
      <c r="AZ424" s="5" t="s">
        <v>25</v>
      </c>
      <c r="BA424" s="6" t="s">
        <v>25</v>
      </c>
      <c r="BB424" s="6" t="s">
        <v>25</v>
      </c>
      <c r="BC424" s="56" t="s">
        <v>26</v>
      </c>
      <c r="BD424" s="54" t="s">
        <v>26</v>
      </c>
      <c r="BE424" s="55" t="s">
        <v>26</v>
      </c>
      <c r="BF424" s="55" t="s">
        <v>26</v>
      </c>
      <c r="BG424" s="56" t="s">
        <v>26</v>
      </c>
      <c r="BH424" s="54" t="s">
        <v>26</v>
      </c>
      <c r="BI424" s="55" t="s">
        <v>26</v>
      </c>
      <c r="BJ424" s="55" t="s">
        <v>26</v>
      </c>
      <c r="BK424" s="56" t="s">
        <v>26</v>
      </c>
      <c r="BL424" s="54" t="s">
        <v>26</v>
      </c>
      <c r="BM424" s="55" t="s">
        <v>26</v>
      </c>
      <c r="BN424" s="55" t="s">
        <v>26</v>
      </c>
      <c r="BO424" s="17" t="s">
        <v>28</v>
      </c>
      <c r="BP424" s="9" t="s">
        <v>28</v>
      </c>
      <c r="BQ424" s="24" t="s">
        <v>24</v>
      </c>
      <c r="BR424" s="55" t="s">
        <v>26</v>
      </c>
      <c r="BS424" s="56" t="s">
        <v>26</v>
      </c>
      <c r="BT424" s="54" t="s">
        <v>26</v>
      </c>
      <c r="BU424" s="55" t="s">
        <v>26</v>
      </c>
      <c r="BV424" s="55" t="s">
        <v>26</v>
      </c>
      <c r="BW424" s="22" t="s">
        <v>126</v>
      </c>
      <c r="BX424" s="20"/>
      <c r="BY424" s="18"/>
      <c r="BZ424" s="18"/>
      <c r="CA424" s="18"/>
      <c r="CB424" s="18"/>
      <c r="CC424" s="18"/>
      <c r="CD424" s="18"/>
      <c r="CE424" s="19"/>
      <c r="CF424" s="482"/>
      <c r="CG424" s="483"/>
      <c r="CH424" s="483"/>
      <c r="CI424" s="484"/>
      <c r="CJ424" s="482"/>
      <c r="CK424" s="483"/>
      <c r="CL424" s="483"/>
      <c r="CM424" s="484"/>
    </row>
    <row r="425" spans="2:110" x14ac:dyDescent="0.35">
      <c r="B425" s="95" t="str">
        <f t="shared" si="48"/>
        <v>36526,6256944444 36527,03125</v>
      </c>
      <c r="C425" s="342">
        <f t="shared" si="49"/>
        <v>36526.625694444447</v>
      </c>
      <c r="D425" s="328">
        <f t="shared" si="50"/>
        <v>36527.03125</v>
      </c>
      <c r="E425" s="138">
        <v>36526.625694444447</v>
      </c>
      <c r="F425" s="139">
        <v>36527.03125</v>
      </c>
      <c r="G425" s="82">
        <v>4.1666666666666664E-2</v>
      </c>
      <c r="H425" s="491" t="s">
        <v>36</v>
      </c>
      <c r="I425" s="492"/>
      <c r="J425" s="492"/>
      <c r="K425" s="7"/>
      <c r="L425" s="29"/>
      <c r="M425" s="30"/>
      <c r="N425" s="30"/>
      <c r="O425" s="31"/>
      <c r="P425" s="29"/>
      <c r="Q425" s="30"/>
      <c r="R425" s="30"/>
      <c r="S425" s="31"/>
      <c r="T425" s="29"/>
      <c r="U425" s="30"/>
      <c r="V425" s="30"/>
      <c r="W425" s="31"/>
      <c r="X425" s="29"/>
      <c r="Y425" s="30"/>
      <c r="Z425" s="30"/>
      <c r="AA425" s="31"/>
      <c r="AB425" s="12"/>
      <c r="AC425" s="8"/>
      <c r="AD425" s="8"/>
      <c r="AE425" s="7"/>
      <c r="AF425" s="29"/>
      <c r="AG425" s="30"/>
      <c r="AH425" s="30"/>
      <c r="AI425" s="31"/>
      <c r="AJ425" s="29"/>
      <c r="AK425" s="30"/>
      <c r="AL425" s="30"/>
      <c r="AM425" s="11" t="s">
        <v>125</v>
      </c>
      <c r="AN425" s="60" t="s">
        <v>26</v>
      </c>
      <c r="AO425" s="55" t="s">
        <v>26</v>
      </c>
      <c r="AP425" s="55" t="s">
        <v>26</v>
      </c>
      <c r="AQ425" s="56" t="s">
        <v>26</v>
      </c>
      <c r="AR425" s="54" t="s">
        <v>26</v>
      </c>
      <c r="AS425" s="55" t="s">
        <v>26</v>
      </c>
      <c r="AT425" s="55" t="s">
        <v>26</v>
      </c>
      <c r="AU425" s="56" t="s">
        <v>26</v>
      </c>
      <c r="AV425" s="54" t="s">
        <v>26</v>
      </c>
      <c r="AW425" s="55" t="s">
        <v>26</v>
      </c>
      <c r="AX425" s="55" t="s">
        <v>26</v>
      </c>
      <c r="AY425" s="56" t="s">
        <v>26</v>
      </c>
      <c r="AZ425" s="38" t="s">
        <v>25</v>
      </c>
      <c r="BA425" s="39" t="s">
        <v>25</v>
      </c>
      <c r="BB425" s="39" t="s">
        <v>25</v>
      </c>
      <c r="BC425" s="58" t="s">
        <v>26</v>
      </c>
      <c r="BD425" s="54" t="s">
        <v>26</v>
      </c>
      <c r="BE425" s="55" t="s">
        <v>26</v>
      </c>
      <c r="BF425" s="55" t="s">
        <v>26</v>
      </c>
      <c r="BG425" s="56" t="s">
        <v>26</v>
      </c>
      <c r="BH425" s="54" t="s">
        <v>26</v>
      </c>
      <c r="BI425" s="55" t="s">
        <v>26</v>
      </c>
      <c r="BJ425" s="55" t="s">
        <v>26</v>
      </c>
      <c r="BK425" s="56" t="s">
        <v>26</v>
      </c>
      <c r="BL425" s="54" t="s">
        <v>26</v>
      </c>
      <c r="BM425" s="55" t="s">
        <v>26</v>
      </c>
      <c r="BN425" s="55" t="s">
        <v>26</v>
      </c>
      <c r="BO425" s="17" t="s">
        <v>28</v>
      </c>
      <c r="BP425" s="9" t="s">
        <v>28</v>
      </c>
      <c r="BQ425" s="24" t="s">
        <v>24</v>
      </c>
      <c r="BR425" s="55" t="s">
        <v>26</v>
      </c>
      <c r="BS425" s="56" t="s">
        <v>26</v>
      </c>
      <c r="BT425" s="54" t="s">
        <v>26</v>
      </c>
      <c r="BU425" s="55" t="s">
        <v>26</v>
      </c>
      <c r="BV425" s="55" t="s">
        <v>26</v>
      </c>
      <c r="BW425" s="22" t="s">
        <v>126</v>
      </c>
      <c r="BX425" s="20"/>
      <c r="BY425" s="18"/>
      <c r="BZ425" s="18"/>
      <c r="CA425" s="18"/>
      <c r="CB425" s="18"/>
      <c r="CC425" s="18"/>
      <c r="CD425" s="18"/>
      <c r="CE425" s="19"/>
      <c r="CF425" s="482"/>
      <c r="CG425" s="483"/>
      <c r="CH425" s="483"/>
      <c r="CI425" s="484"/>
      <c r="CJ425" s="482"/>
      <c r="CK425" s="483"/>
      <c r="CL425" s="483"/>
      <c r="CM425" s="484"/>
    </row>
    <row r="426" spans="2:110" x14ac:dyDescent="0.35">
      <c r="B426" s="95" t="str">
        <f t="shared" si="48"/>
        <v>36526,6569444444 36527,03125</v>
      </c>
      <c r="C426" s="342">
        <f t="shared" si="49"/>
        <v>36526.656944444447</v>
      </c>
      <c r="D426" s="328">
        <f t="shared" si="50"/>
        <v>36527.03125</v>
      </c>
      <c r="E426" s="138">
        <v>36526.656944444447</v>
      </c>
      <c r="F426" s="139">
        <v>36527.03125</v>
      </c>
      <c r="G426" s="82">
        <v>5.2083333333333336E-2</v>
      </c>
      <c r="H426" s="491" t="s">
        <v>50</v>
      </c>
      <c r="I426" s="492"/>
      <c r="J426" s="492"/>
      <c r="K426" s="7"/>
      <c r="L426" s="29"/>
      <c r="M426" s="30"/>
      <c r="N426" s="30"/>
      <c r="O426" s="31"/>
      <c r="P426" s="29"/>
      <c r="Q426" s="30"/>
      <c r="R426" s="30"/>
      <c r="S426" s="31"/>
      <c r="T426" s="29"/>
      <c r="U426" s="30"/>
      <c r="V426" s="30"/>
      <c r="W426" s="31"/>
      <c r="X426" s="29"/>
      <c r="Y426" s="30"/>
      <c r="Z426" s="30"/>
      <c r="AA426" s="31"/>
      <c r="AB426" s="12"/>
      <c r="AC426" s="8"/>
      <c r="AD426" s="8"/>
      <c r="AE426" s="7"/>
      <c r="AF426" s="29"/>
      <c r="AG426" s="30"/>
      <c r="AH426" s="30"/>
      <c r="AI426" s="31"/>
      <c r="AJ426" s="29"/>
      <c r="AK426" s="30"/>
      <c r="AL426" s="11" t="s">
        <v>125</v>
      </c>
      <c r="AM426" s="60" t="s">
        <v>26</v>
      </c>
      <c r="AN426" s="54" t="s">
        <v>26</v>
      </c>
      <c r="AO426" s="55" t="s">
        <v>26</v>
      </c>
      <c r="AP426" s="55" t="s">
        <v>26</v>
      </c>
      <c r="AQ426" s="56" t="s">
        <v>26</v>
      </c>
      <c r="AR426" s="54" t="s">
        <v>26</v>
      </c>
      <c r="AS426" s="55" t="s">
        <v>26</v>
      </c>
      <c r="AT426" s="55" t="s">
        <v>26</v>
      </c>
      <c r="AU426" s="56" t="s">
        <v>26</v>
      </c>
      <c r="AV426" s="172" t="s">
        <v>24</v>
      </c>
      <c r="AW426" s="55" t="s">
        <v>26</v>
      </c>
      <c r="AX426" s="55" t="s">
        <v>26</v>
      </c>
      <c r="AY426" s="56" t="s">
        <v>26</v>
      </c>
      <c r="AZ426" s="54" t="s">
        <v>26</v>
      </c>
      <c r="BA426" s="55" t="s">
        <v>26</v>
      </c>
      <c r="BB426" s="55" t="s">
        <v>26</v>
      </c>
      <c r="BC426" s="56" t="s">
        <v>26</v>
      </c>
      <c r="BD426" s="5" t="s">
        <v>25</v>
      </c>
      <c r="BE426" s="6" t="s">
        <v>25</v>
      </c>
      <c r="BF426" s="6" t="s">
        <v>25</v>
      </c>
      <c r="BG426" s="56" t="s">
        <v>26</v>
      </c>
      <c r="BH426" s="54" t="s">
        <v>26</v>
      </c>
      <c r="BI426" s="55" t="s">
        <v>26</v>
      </c>
      <c r="BJ426" s="55" t="s">
        <v>26</v>
      </c>
      <c r="BK426" s="56" t="s">
        <v>26</v>
      </c>
      <c r="BL426" s="54" t="s">
        <v>26</v>
      </c>
      <c r="BM426" s="55" t="s">
        <v>26</v>
      </c>
      <c r="BN426" s="55" t="s">
        <v>26</v>
      </c>
      <c r="BO426" s="17" t="s">
        <v>28</v>
      </c>
      <c r="BP426" s="9" t="s">
        <v>28</v>
      </c>
      <c r="BQ426" s="24" t="s">
        <v>24</v>
      </c>
      <c r="BR426" s="55" t="s">
        <v>26</v>
      </c>
      <c r="BS426" s="56" t="s">
        <v>26</v>
      </c>
      <c r="BT426" s="54" t="s">
        <v>26</v>
      </c>
      <c r="BU426" s="55" t="s">
        <v>26</v>
      </c>
      <c r="BV426" s="55" t="s">
        <v>26</v>
      </c>
      <c r="BW426" s="22" t="s">
        <v>126</v>
      </c>
      <c r="BX426" s="20"/>
      <c r="BY426" s="18"/>
      <c r="BZ426" s="18"/>
      <c r="CA426" s="18"/>
      <c r="CB426" s="18"/>
      <c r="CC426" s="18"/>
      <c r="CD426" s="18"/>
      <c r="CE426" s="19"/>
      <c r="CF426" s="482"/>
      <c r="CG426" s="483"/>
      <c r="CH426" s="483"/>
      <c r="CI426" s="484"/>
      <c r="CJ426" s="482"/>
      <c r="CK426" s="483"/>
      <c r="CL426" s="483"/>
      <c r="CM426" s="484"/>
    </row>
    <row r="427" spans="2:110" x14ac:dyDescent="0.35">
      <c r="B427" s="95" t="str">
        <f t="shared" si="48"/>
        <v>36526,6465277778 36527,03125</v>
      </c>
      <c r="C427" s="342">
        <f t="shared" si="49"/>
        <v>36526.646527777775</v>
      </c>
      <c r="D427" s="328">
        <f t="shared" si="50"/>
        <v>36527.03125</v>
      </c>
      <c r="E427" s="138">
        <v>36526.646527777775</v>
      </c>
      <c r="F427" s="139">
        <v>36527.03125</v>
      </c>
      <c r="G427" s="82">
        <v>5.2083333333333336E-2</v>
      </c>
      <c r="H427" s="491" t="s">
        <v>51</v>
      </c>
      <c r="I427" s="492"/>
      <c r="J427" s="492"/>
      <c r="K427" s="7"/>
      <c r="L427" s="29"/>
      <c r="M427" s="30"/>
      <c r="N427" s="30"/>
      <c r="O427" s="31"/>
      <c r="P427" s="29"/>
      <c r="Q427" s="30"/>
      <c r="R427" s="30"/>
      <c r="S427" s="31"/>
      <c r="T427" s="29"/>
      <c r="U427" s="30"/>
      <c r="V427" s="30"/>
      <c r="W427" s="31"/>
      <c r="X427" s="29"/>
      <c r="Y427" s="30"/>
      <c r="Z427" s="30"/>
      <c r="AA427" s="31"/>
      <c r="AB427" s="12"/>
      <c r="AC427" s="8"/>
      <c r="AD427" s="8"/>
      <c r="AE427" s="7"/>
      <c r="AF427" s="29"/>
      <c r="AG427" s="30"/>
      <c r="AH427" s="30"/>
      <c r="AI427" s="31"/>
      <c r="AJ427" s="29"/>
      <c r="AK427" s="11" t="s">
        <v>125</v>
      </c>
      <c r="AL427" s="60" t="s">
        <v>26</v>
      </c>
      <c r="AM427" s="56" t="s">
        <v>26</v>
      </c>
      <c r="AN427" s="54" t="s">
        <v>26</v>
      </c>
      <c r="AO427" s="55" t="s">
        <v>26</v>
      </c>
      <c r="AP427" s="55" t="s">
        <v>26</v>
      </c>
      <c r="AQ427" s="56" t="s">
        <v>26</v>
      </c>
      <c r="AR427" s="54" t="s">
        <v>26</v>
      </c>
      <c r="AS427" s="55" t="s">
        <v>26</v>
      </c>
      <c r="AT427" s="55" t="s">
        <v>26</v>
      </c>
      <c r="AU427" s="56" t="s">
        <v>26</v>
      </c>
      <c r="AV427" s="172" t="s">
        <v>24</v>
      </c>
      <c r="AW427" s="55" t="s">
        <v>26</v>
      </c>
      <c r="AX427" s="55" t="s">
        <v>26</v>
      </c>
      <c r="AY427" s="56" t="s">
        <v>26</v>
      </c>
      <c r="AZ427" s="54" t="s">
        <v>26</v>
      </c>
      <c r="BA427" s="55" t="s">
        <v>26</v>
      </c>
      <c r="BB427" s="55" t="s">
        <v>26</v>
      </c>
      <c r="BC427" s="56" t="s">
        <v>26</v>
      </c>
      <c r="BD427" s="38" t="s">
        <v>25</v>
      </c>
      <c r="BE427" s="39" t="s">
        <v>25</v>
      </c>
      <c r="BF427" s="39" t="s">
        <v>25</v>
      </c>
      <c r="BG427" s="58" t="s">
        <v>26</v>
      </c>
      <c r="BH427" s="54" t="s">
        <v>26</v>
      </c>
      <c r="BI427" s="55" t="s">
        <v>26</v>
      </c>
      <c r="BJ427" s="55" t="s">
        <v>26</v>
      </c>
      <c r="BK427" s="56" t="s">
        <v>26</v>
      </c>
      <c r="BL427" s="54" t="s">
        <v>26</v>
      </c>
      <c r="BM427" s="55" t="s">
        <v>26</v>
      </c>
      <c r="BN427" s="55" t="s">
        <v>26</v>
      </c>
      <c r="BO427" s="17" t="s">
        <v>28</v>
      </c>
      <c r="BP427" s="9" t="s">
        <v>28</v>
      </c>
      <c r="BQ427" s="24" t="s">
        <v>24</v>
      </c>
      <c r="BR427" s="55" t="s">
        <v>26</v>
      </c>
      <c r="BS427" s="56" t="s">
        <v>26</v>
      </c>
      <c r="BT427" s="54" t="s">
        <v>26</v>
      </c>
      <c r="BU427" s="55" t="s">
        <v>26</v>
      </c>
      <c r="BV427" s="55" t="s">
        <v>26</v>
      </c>
      <c r="BW427" s="22" t="s">
        <v>126</v>
      </c>
      <c r="BX427" s="20"/>
      <c r="BY427" s="18"/>
      <c r="BZ427" s="18"/>
      <c r="CA427" s="18"/>
      <c r="CB427" s="18"/>
      <c r="CC427" s="18"/>
      <c r="CD427" s="18"/>
      <c r="CE427" s="19"/>
      <c r="CF427" s="482"/>
      <c r="CG427" s="483"/>
      <c r="CH427" s="483"/>
      <c r="CI427" s="484"/>
      <c r="CJ427" s="482"/>
      <c r="CK427" s="483"/>
      <c r="CL427" s="483"/>
      <c r="CM427" s="484"/>
    </row>
    <row r="428" spans="2:110" x14ac:dyDescent="0.35">
      <c r="B428" s="95" t="str">
        <f t="shared" si="48"/>
        <v>36526,6361111111 36527,03125</v>
      </c>
      <c r="C428" s="342">
        <f t="shared" si="49"/>
        <v>36526.636111111111</v>
      </c>
      <c r="D428" s="328">
        <f t="shared" si="50"/>
        <v>36527.03125</v>
      </c>
      <c r="E428" s="138">
        <v>36526.636111111111</v>
      </c>
      <c r="F428" s="139">
        <v>36527.03125</v>
      </c>
      <c r="G428" s="82">
        <v>5.2083333333333336E-2</v>
      </c>
      <c r="H428" s="491" t="s">
        <v>35</v>
      </c>
      <c r="I428" s="492"/>
      <c r="J428" s="492"/>
      <c r="K428" s="7"/>
      <c r="L428" s="29"/>
      <c r="M428" s="30"/>
      <c r="N428" s="30"/>
      <c r="O428" s="31"/>
      <c r="P428" s="29"/>
      <c r="Q428" s="30"/>
      <c r="R428" s="30"/>
      <c r="S428" s="31"/>
      <c r="T428" s="29"/>
      <c r="U428" s="30"/>
      <c r="V428" s="30"/>
      <c r="W428" s="31"/>
      <c r="X428" s="29"/>
      <c r="Y428" s="30"/>
      <c r="Z428" s="30"/>
      <c r="AA428" s="31"/>
      <c r="AB428" s="12"/>
      <c r="AC428" s="8"/>
      <c r="AD428" s="8"/>
      <c r="AE428" s="7"/>
      <c r="AF428" s="29"/>
      <c r="AG428" s="30"/>
      <c r="AH428" s="30"/>
      <c r="AI428" s="31"/>
      <c r="AJ428" s="11" t="s">
        <v>125</v>
      </c>
      <c r="AK428" s="60" t="s">
        <v>26</v>
      </c>
      <c r="AL428" s="55" t="s">
        <v>26</v>
      </c>
      <c r="AM428" s="56" t="s">
        <v>26</v>
      </c>
      <c r="AN428" s="54" t="s">
        <v>26</v>
      </c>
      <c r="AO428" s="55" t="s">
        <v>26</v>
      </c>
      <c r="AP428" s="55" t="s">
        <v>26</v>
      </c>
      <c r="AQ428" s="56" t="s">
        <v>26</v>
      </c>
      <c r="AR428" s="54" t="s">
        <v>26</v>
      </c>
      <c r="AS428" s="55" t="s">
        <v>26</v>
      </c>
      <c r="AT428" s="55" t="s">
        <v>26</v>
      </c>
      <c r="AU428" s="56" t="s">
        <v>26</v>
      </c>
      <c r="AV428" s="172" t="s">
        <v>24</v>
      </c>
      <c r="AW428" s="55" t="s">
        <v>26</v>
      </c>
      <c r="AX428" s="55" t="s">
        <v>26</v>
      </c>
      <c r="AY428" s="56" t="s">
        <v>26</v>
      </c>
      <c r="AZ428" s="54" t="s">
        <v>26</v>
      </c>
      <c r="BA428" s="55" t="s">
        <v>26</v>
      </c>
      <c r="BB428" s="55" t="s">
        <v>26</v>
      </c>
      <c r="BC428" s="56" t="s">
        <v>26</v>
      </c>
      <c r="BD428" s="5" t="s">
        <v>25</v>
      </c>
      <c r="BE428" s="6" t="s">
        <v>25</v>
      </c>
      <c r="BF428" s="6" t="s">
        <v>25</v>
      </c>
      <c r="BG428" s="56" t="s">
        <v>26</v>
      </c>
      <c r="BH428" s="54" t="s">
        <v>26</v>
      </c>
      <c r="BI428" s="55" t="s">
        <v>26</v>
      </c>
      <c r="BJ428" s="55" t="s">
        <v>26</v>
      </c>
      <c r="BK428" s="56" t="s">
        <v>26</v>
      </c>
      <c r="BL428" s="54" t="s">
        <v>26</v>
      </c>
      <c r="BM428" s="55" t="s">
        <v>26</v>
      </c>
      <c r="BN428" s="55" t="s">
        <v>26</v>
      </c>
      <c r="BO428" s="17" t="s">
        <v>28</v>
      </c>
      <c r="BP428" s="9" t="s">
        <v>28</v>
      </c>
      <c r="BQ428" s="24" t="s">
        <v>24</v>
      </c>
      <c r="BR428" s="55" t="s">
        <v>26</v>
      </c>
      <c r="BS428" s="56" t="s">
        <v>26</v>
      </c>
      <c r="BT428" s="54" t="s">
        <v>26</v>
      </c>
      <c r="BU428" s="55" t="s">
        <v>26</v>
      </c>
      <c r="BV428" s="55" t="s">
        <v>26</v>
      </c>
      <c r="BW428" s="22" t="s">
        <v>126</v>
      </c>
      <c r="BX428" s="20"/>
      <c r="BY428" s="18"/>
      <c r="BZ428" s="18"/>
      <c r="CA428" s="18"/>
      <c r="CB428" s="18"/>
      <c r="CC428" s="18"/>
      <c r="CD428" s="18"/>
      <c r="CE428" s="19"/>
      <c r="CF428" s="482"/>
      <c r="CG428" s="483"/>
      <c r="CH428" s="483"/>
      <c r="CI428" s="484"/>
      <c r="CJ428" s="482"/>
      <c r="CK428" s="483"/>
      <c r="CL428" s="483"/>
      <c r="CM428" s="484"/>
    </row>
    <row r="429" spans="2:110" x14ac:dyDescent="0.35">
      <c r="B429" s="95" t="str">
        <f t="shared" si="48"/>
        <v>36526,6256944444 36527,03125</v>
      </c>
      <c r="C429" s="342">
        <f t="shared" si="49"/>
        <v>36526.625694444447</v>
      </c>
      <c r="D429" s="328">
        <f t="shared" si="50"/>
        <v>36527.03125</v>
      </c>
      <c r="E429" s="138">
        <v>36526.625694444447</v>
      </c>
      <c r="F429" s="139">
        <v>36527.03125</v>
      </c>
      <c r="G429" s="82">
        <v>5.2083333333333336E-2</v>
      </c>
      <c r="H429" s="491" t="s">
        <v>52</v>
      </c>
      <c r="I429" s="492"/>
      <c r="J429" s="492"/>
      <c r="K429" s="7"/>
      <c r="L429" s="29"/>
      <c r="M429" s="30"/>
      <c r="N429" s="30"/>
      <c r="O429" s="31"/>
      <c r="P429" s="29"/>
      <c r="Q429" s="30"/>
      <c r="R429" s="30"/>
      <c r="S429" s="31"/>
      <c r="T429" s="29"/>
      <c r="U429" s="30"/>
      <c r="V429" s="30"/>
      <c r="W429" s="31"/>
      <c r="X429" s="29"/>
      <c r="Y429" s="30"/>
      <c r="Z429" s="30"/>
      <c r="AA429" s="31"/>
      <c r="AB429" s="12"/>
      <c r="AC429" s="8"/>
      <c r="AD429" s="8"/>
      <c r="AE429" s="7"/>
      <c r="AF429" s="29"/>
      <c r="AG429" s="30"/>
      <c r="AH429" s="30"/>
      <c r="AI429" s="22" t="s">
        <v>125</v>
      </c>
      <c r="AJ429" s="60" t="s">
        <v>26</v>
      </c>
      <c r="AK429" s="55" t="s">
        <v>26</v>
      </c>
      <c r="AL429" s="55" t="s">
        <v>26</v>
      </c>
      <c r="AM429" s="56" t="s">
        <v>26</v>
      </c>
      <c r="AN429" s="54" t="s">
        <v>26</v>
      </c>
      <c r="AO429" s="55" t="s">
        <v>26</v>
      </c>
      <c r="AP429" s="55" t="s">
        <v>26</v>
      </c>
      <c r="AQ429" s="56" t="s">
        <v>26</v>
      </c>
      <c r="AR429" s="54" t="s">
        <v>26</v>
      </c>
      <c r="AS429" s="55" t="s">
        <v>26</v>
      </c>
      <c r="AT429" s="55" t="s">
        <v>26</v>
      </c>
      <c r="AU429" s="56" t="s">
        <v>26</v>
      </c>
      <c r="AV429" s="172" t="s">
        <v>24</v>
      </c>
      <c r="AW429" s="55" t="s">
        <v>26</v>
      </c>
      <c r="AX429" s="55" t="s">
        <v>26</v>
      </c>
      <c r="AY429" s="56" t="s">
        <v>26</v>
      </c>
      <c r="AZ429" s="54" t="s">
        <v>26</v>
      </c>
      <c r="BA429" s="55" t="s">
        <v>26</v>
      </c>
      <c r="BB429" s="55" t="s">
        <v>26</v>
      </c>
      <c r="BC429" s="56" t="s">
        <v>26</v>
      </c>
      <c r="BD429" s="38" t="s">
        <v>25</v>
      </c>
      <c r="BE429" s="39" t="s">
        <v>25</v>
      </c>
      <c r="BF429" s="39" t="s">
        <v>25</v>
      </c>
      <c r="BG429" s="58" t="s">
        <v>26</v>
      </c>
      <c r="BH429" s="54" t="s">
        <v>26</v>
      </c>
      <c r="BI429" s="55" t="s">
        <v>26</v>
      </c>
      <c r="BJ429" s="55" t="s">
        <v>26</v>
      </c>
      <c r="BK429" s="56" t="s">
        <v>26</v>
      </c>
      <c r="BL429" s="54" t="s">
        <v>26</v>
      </c>
      <c r="BM429" s="55" t="s">
        <v>26</v>
      </c>
      <c r="BN429" s="55" t="s">
        <v>26</v>
      </c>
      <c r="BO429" s="17" t="s">
        <v>28</v>
      </c>
      <c r="BP429" s="9" t="s">
        <v>28</v>
      </c>
      <c r="BQ429" s="24" t="s">
        <v>24</v>
      </c>
      <c r="BR429" s="55" t="s">
        <v>26</v>
      </c>
      <c r="BS429" s="56" t="s">
        <v>26</v>
      </c>
      <c r="BT429" s="54" t="s">
        <v>26</v>
      </c>
      <c r="BU429" s="55" t="s">
        <v>26</v>
      </c>
      <c r="BV429" s="55" t="s">
        <v>26</v>
      </c>
      <c r="BW429" s="22" t="s">
        <v>126</v>
      </c>
      <c r="BX429" s="20"/>
      <c r="BY429" s="18"/>
      <c r="BZ429" s="18"/>
      <c r="CA429" s="18"/>
      <c r="CB429" s="18"/>
      <c r="CC429" s="18"/>
      <c r="CD429" s="18"/>
      <c r="CE429" s="19"/>
      <c r="CF429" s="482"/>
      <c r="CG429" s="483"/>
      <c r="CH429" s="483"/>
      <c r="CI429" s="484"/>
      <c r="CJ429" s="482"/>
      <c r="CK429" s="483"/>
      <c r="CL429" s="483"/>
      <c r="CM429" s="484"/>
    </row>
    <row r="430" spans="2:110" ht="15" thickBot="1" x14ac:dyDescent="0.4">
      <c r="B430" s="95" t="str">
        <f t="shared" si="48"/>
        <v>36526,9597222222 36527,03125</v>
      </c>
      <c r="C430" s="342">
        <f t="shared" si="49"/>
        <v>36526.9597222222</v>
      </c>
      <c r="D430" s="328">
        <f t="shared" si="50"/>
        <v>36527.03125</v>
      </c>
      <c r="E430" s="140">
        <v>36526.9597222222</v>
      </c>
      <c r="F430" s="141">
        <v>36527.03125</v>
      </c>
      <c r="G430" s="82">
        <v>5.2083333333333336E-2</v>
      </c>
      <c r="H430" s="491" t="s">
        <v>5</v>
      </c>
      <c r="I430" s="492"/>
      <c r="J430" s="492"/>
      <c r="K430" s="7"/>
      <c r="L430" s="12"/>
      <c r="M430" s="8"/>
      <c r="N430" s="8"/>
      <c r="O430" s="7"/>
      <c r="P430" s="12"/>
      <c r="Q430" s="8"/>
      <c r="R430" s="8"/>
      <c r="S430" s="7"/>
      <c r="T430" s="12"/>
      <c r="U430" s="8"/>
      <c r="V430" s="8"/>
      <c r="W430" s="7"/>
      <c r="X430" s="12"/>
      <c r="Y430" s="8"/>
      <c r="Z430" s="8"/>
      <c r="AA430" s="7"/>
      <c r="AB430" s="12"/>
      <c r="AC430" s="8"/>
      <c r="AD430" s="8"/>
      <c r="AE430" s="7"/>
      <c r="AF430" s="12"/>
      <c r="AG430" s="8"/>
      <c r="AH430" s="11"/>
      <c r="AI430" s="61" t="s">
        <v>26</v>
      </c>
      <c r="AJ430" s="54" t="s">
        <v>26</v>
      </c>
      <c r="AK430" s="55" t="s">
        <v>26</v>
      </c>
      <c r="AL430" s="55" t="s">
        <v>26</v>
      </c>
      <c r="AM430" s="56" t="s">
        <v>26</v>
      </c>
      <c r="AN430" s="54" t="s">
        <v>26</v>
      </c>
      <c r="AO430" s="55" t="s">
        <v>26</v>
      </c>
      <c r="AP430" s="55" t="s">
        <v>26</v>
      </c>
      <c r="AQ430" s="56" t="s">
        <v>26</v>
      </c>
      <c r="AR430" s="54" t="s">
        <v>26</v>
      </c>
      <c r="AS430" s="55" t="s">
        <v>26</v>
      </c>
      <c r="AT430" s="55" t="s">
        <v>26</v>
      </c>
      <c r="AU430" s="56" t="s">
        <v>26</v>
      </c>
      <c r="AV430" s="172" t="s">
        <v>24</v>
      </c>
      <c r="AW430" s="55" t="s">
        <v>26</v>
      </c>
      <c r="AX430" s="55" t="s">
        <v>26</v>
      </c>
      <c r="AY430" s="56" t="s">
        <v>26</v>
      </c>
      <c r="AZ430" s="54" t="s">
        <v>26</v>
      </c>
      <c r="BA430" s="55" t="s">
        <v>26</v>
      </c>
      <c r="BB430" s="55" t="s">
        <v>26</v>
      </c>
      <c r="BC430" s="56" t="s">
        <v>26</v>
      </c>
      <c r="BD430" s="5" t="s">
        <v>25</v>
      </c>
      <c r="BE430" s="6" t="s">
        <v>25</v>
      </c>
      <c r="BF430" s="6" t="s">
        <v>25</v>
      </c>
      <c r="BG430" s="56" t="s">
        <v>26</v>
      </c>
      <c r="BH430" s="54" t="s">
        <v>26</v>
      </c>
      <c r="BI430" s="55" t="s">
        <v>26</v>
      </c>
      <c r="BJ430" s="55" t="s">
        <v>26</v>
      </c>
      <c r="BK430" s="56" t="s">
        <v>26</v>
      </c>
      <c r="BL430" s="54" t="s">
        <v>26</v>
      </c>
      <c r="BM430" s="55" t="s">
        <v>26</v>
      </c>
      <c r="BN430" s="55" t="s">
        <v>26</v>
      </c>
      <c r="BO430" s="17" t="s">
        <v>28</v>
      </c>
      <c r="BP430" s="9" t="s">
        <v>28</v>
      </c>
      <c r="BQ430" s="24" t="s">
        <v>24</v>
      </c>
      <c r="BR430" s="55" t="s">
        <v>26</v>
      </c>
      <c r="BS430" s="56" t="s">
        <v>26</v>
      </c>
      <c r="BT430" s="54" t="s">
        <v>26</v>
      </c>
      <c r="BU430" s="55" t="s">
        <v>26</v>
      </c>
      <c r="BV430" s="55" t="s">
        <v>26</v>
      </c>
      <c r="BW430" s="22" t="s">
        <v>126</v>
      </c>
      <c r="BX430" s="20"/>
      <c r="BY430" s="18"/>
      <c r="BZ430" s="18"/>
      <c r="CA430" s="18"/>
      <c r="CB430" s="18"/>
      <c r="CC430" s="18"/>
      <c r="CD430" s="18"/>
      <c r="CE430" s="19"/>
      <c r="CF430" s="482"/>
      <c r="CG430" s="483"/>
      <c r="CH430" s="483"/>
      <c r="CI430" s="484"/>
      <c r="CJ430" s="482"/>
      <c r="CK430" s="483"/>
      <c r="CL430" s="483"/>
      <c r="CM430" s="484"/>
    </row>
    <row r="431" spans="2:110" ht="15.75" customHeight="1" x14ac:dyDescent="0.35">
      <c r="C431" s="329"/>
      <c r="D431" s="3"/>
      <c r="E431" s="331"/>
      <c r="F431" s="3"/>
      <c r="G431" s="3"/>
      <c r="H431" s="3"/>
      <c r="I431" s="3"/>
      <c r="J431" s="3"/>
      <c r="K431" s="3"/>
      <c r="L431" s="3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3"/>
      <c r="AA431" s="3"/>
      <c r="AB431" s="3"/>
      <c r="AC431" s="3"/>
      <c r="AD431" s="3"/>
      <c r="AE431" s="3"/>
      <c r="AF431" s="3"/>
      <c r="AG431" s="3"/>
      <c r="AH431" s="3"/>
      <c r="AI431" s="3"/>
      <c r="AJ431" s="3"/>
      <c r="AK431" s="3"/>
      <c r="AL431" s="3"/>
      <c r="AM431" s="3"/>
      <c r="AN431" s="3"/>
      <c r="AO431" s="3"/>
      <c r="AP431" s="3"/>
      <c r="AQ431" s="3"/>
      <c r="AR431" s="3"/>
      <c r="AS431" s="3"/>
      <c r="AT431" s="3"/>
      <c r="AU431" s="3"/>
      <c r="AV431" s="3"/>
      <c r="AW431" s="3"/>
      <c r="AX431" s="3"/>
      <c r="AY431" s="3"/>
      <c r="AZ431" s="3"/>
      <c r="BA431" s="3"/>
      <c r="BB431" s="3"/>
      <c r="BC431" s="3"/>
      <c r="BD431" s="3"/>
      <c r="BE431" s="3"/>
      <c r="BF431" s="3"/>
      <c r="BG431" s="3"/>
      <c r="BH431" s="3"/>
      <c r="BI431" s="3"/>
      <c r="BJ431" s="3"/>
      <c r="BK431" s="3"/>
      <c r="BL431" s="3"/>
      <c r="BM431" s="3"/>
      <c r="BN431" s="3"/>
      <c r="BO431" s="3"/>
      <c r="BP431" s="3"/>
      <c r="BQ431" s="3"/>
      <c r="BR431" s="3"/>
      <c r="BS431" s="3"/>
      <c r="BT431" s="3"/>
      <c r="BU431" s="3"/>
      <c r="BV431" s="3"/>
      <c r="BW431" s="3"/>
      <c r="BX431" s="3"/>
      <c r="BY431" s="3"/>
      <c r="BZ431" s="3"/>
      <c r="CA431" s="3"/>
      <c r="CB431" s="3"/>
      <c r="CC431" s="3"/>
      <c r="CD431" s="3"/>
      <c r="CE431" s="3"/>
      <c r="CF431" s="3"/>
      <c r="CG431" s="3"/>
      <c r="CH431" s="3"/>
      <c r="CI431" s="3"/>
      <c r="CJ431" s="3"/>
      <c r="CK431" s="3"/>
      <c r="CL431" s="3"/>
      <c r="CM431" s="3"/>
      <c r="CN431" s="3"/>
      <c r="CO431" s="3"/>
      <c r="CP431" s="3"/>
      <c r="CQ431" s="3"/>
      <c r="CR431" s="3"/>
      <c r="CS431" s="3"/>
      <c r="CT431" s="3"/>
      <c r="CU431" s="3"/>
      <c r="CV431" s="3"/>
      <c r="CW431" s="3"/>
      <c r="CX431" s="3"/>
      <c r="CY431" s="3"/>
      <c r="CZ431" s="3"/>
      <c r="DA431" s="3"/>
      <c r="DB431" s="3"/>
      <c r="DC431" s="3"/>
      <c r="DD431" s="3"/>
      <c r="DE431" s="3"/>
      <c r="DF431" s="3"/>
    </row>
    <row r="432" spans="2:110" ht="15" thickBot="1" x14ac:dyDescent="0.4"/>
    <row r="433" spans="2:79" ht="15" thickBot="1" x14ac:dyDescent="0.4">
      <c r="H433" s="499" t="s">
        <v>3</v>
      </c>
      <c r="I433" s="500"/>
      <c r="J433" s="500"/>
      <c r="K433" s="501"/>
      <c r="L433" s="499" t="s">
        <v>4</v>
      </c>
      <c r="M433" s="500"/>
      <c r="N433" s="500"/>
      <c r="O433" s="501"/>
      <c r="P433" s="499" t="s">
        <v>5</v>
      </c>
      <c r="Q433" s="500"/>
      <c r="R433" s="500"/>
      <c r="S433" s="501"/>
      <c r="T433" s="499" t="s">
        <v>6</v>
      </c>
      <c r="U433" s="500"/>
      <c r="V433" s="500"/>
      <c r="W433" s="501"/>
      <c r="X433" s="499" t="s">
        <v>7</v>
      </c>
      <c r="Y433" s="500"/>
      <c r="Z433" s="500"/>
      <c r="AA433" s="501"/>
      <c r="AB433" s="499" t="s">
        <v>8</v>
      </c>
      <c r="AC433" s="500"/>
      <c r="AD433" s="500"/>
      <c r="AE433" s="501"/>
      <c r="AF433" s="499" t="s">
        <v>9</v>
      </c>
      <c r="AG433" s="500"/>
      <c r="AH433" s="500"/>
      <c r="AI433" s="501"/>
      <c r="AJ433" s="499" t="s">
        <v>10</v>
      </c>
      <c r="AK433" s="500"/>
      <c r="AL433" s="500"/>
      <c r="AM433" s="501"/>
      <c r="AN433" s="499" t="s">
        <v>11</v>
      </c>
      <c r="AO433" s="500"/>
      <c r="AP433" s="500"/>
      <c r="AQ433" s="501"/>
      <c r="AR433" s="499" t="s">
        <v>12</v>
      </c>
      <c r="AS433" s="500"/>
      <c r="AT433" s="500"/>
      <c r="AU433" s="501"/>
      <c r="AV433" s="499" t="s">
        <v>13</v>
      </c>
      <c r="AW433" s="500"/>
      <c r="AX433" s="500"/>
      <c r="AY433" s="501"/>
      <c r="AZ433" s="499" t="s">
        <v>14</v>
      </c>
      <c r="BA433" s="500"/>
      <c r="BB433" s="500"/>
      <c r="BC433" s="501"/>
      <c r="BD433" s="499" t="s">
        <v>15</v>
      </c>
      <c r="BE433" s="500"/>
      <c r="BF433" s="500"/>
      <c r="BG433" s="501"/>
      <c r="BH433" s="499" t="s">
        <v>16</v>
      </c>
      <c r="BI433" s="500"/>
      <c r="BJ433" s="500"/>
      <c r="BK433" s="501"/>
      <c r="BL433" s="499" t="s">
        <v>17</v>
      </c>
      <c r="BM433" s="500"/>
      <c r="BN433" s="500"/>
      <c r="BO433" s="501"/>
      <c r="BP433" s="499" t="s">
        <v>18</v>
      </c>
      <c r="BQ433" s="500"/>
      <c r="BR433" s="500"/>
      <c r="BS433" s="501"/>
      <c r="BT433" s="499" t="s">
        <v>19</v>
      </c>
      <c r="BU433" s="500"/>
      <c r="BV433" s="500"/>
      <c r="BW433" s="501"/>
      <c r="BX433" s="499" t="s">
        <v>20</v>
      </c>
      <c r="BY433" s="500"/>
      <c r="BZ433" s="500"/>
      <c r="CA433" s="501"/>
    </row>
    <row r="434" spans="2:79" x14ac:dyDescent="0.35">
      <c r="B434" s="527">
        <v>10</v>
      </c>
      <c r="C434" s="528"/>
      <c r="D434" s="528"/>
      <c r="E434" s="529"/>
      <c r="F434" s="124"/>
      <c r="G434" s="124"/>
      <c r="H434" s="111">
        <f t="shared" ref="H434:Q443" si="51">COUNTIF(H$7:H$407,$B434)</f>
        <v>0</v>
      </c>
      <c r="I434" s="111">
        <f t="shared" si="51"/>
        <v>0</v>
      </c>
      <c r="J434" s="111">
        <f t="shared" si="51"/>
        <v>0</v>
      </c>
      <c r="K434" s="111">
        <f t="shared" si="51"/>
        <v>0</v>
      </c>
      <c r="L434" s="111">
        <f t="shared" si="51"/>
        <v>0</v>
      </c>
      <c r="M434" s="111">
        <f t="shared" si="51"/>
        <v>0</v>
      </c>
      <c r="N434" s="111">
        <f t="shared" si="51"/>
        <v>0</v>
      </c>
      <c r="O434" s="111">
        <f t="shared" si="51"/>
        <v>0</v>
      </c>
      <c r="P434" s="111">
        <f t="shared" si="51"/>
        <v>0</v>
      </c>
      <c r="Q434" s="111">
        <f t="shared" si="51"/>
        <v>0</v>
      </c>
      <c r="R434" s="111">
        <f t="shared" ref="R434:AA443" si="52">COUNTIF(R$7:R$407,$B434)</f>
        <v>0</v>
      </c>
      <c r="S434" s="111">
        <f t="shared" si="52"/>
        <v>0</v>
      </c>
      <c r="T434" s="111">
        <f t="shared" si="52"/>
        <v>0</v>
      </c>
      <c r="U434" s="111">
        <f t="shared" si="52"/>
        <v>0</v>
      </c>
      <c r="V434" s="111">
        <f t="shared" si="52"/>
        <v>0</v>
      </c>
      <c r="W434" s="111">
        <f t="shared" si="52"/>
        <v>0</v>
      </c>
      <c r="X434" s="111">
        <f t="shared" si="52"/>
        <v>0</v>
      </c>
      <c r="Y434" s="111">
        <f t="shared" si="52"/>
        <v>0</v>
      </c>
      <c r="Z434" s="111">
        <f t="shared" si="52"/>
        <v>0</v>
      </c>
      <c r="AA434" s="111">
        <f t="shared" si="52"/>
        <v>0</v>
      </c>
      <c r="AB434" s="111">
        <f t="shared" ref="AB434:AP443" si="53">COUNTIF(AB$7:AB$407,$B434)</f>
        <v>0</v>
      </c>
      <c r="AC434" s="111">
        <f t="shared" si="53"/>
        <v>0</v>
      </c>
      <c r="AD434" s="111">
        <f t="shared" si="53"/>
        <v>0</v>
      </c>
      <c r="AE434" s="111">
        <f t="shared" si="53"/>
        <v>0</v>
      </c>
      <c r="AF434" s="111">
        <f t="shared" si="53"/>
        <v>0</v>
      </c>
      <c r="AG434" s="111">
        <f t="shared" si="53"/>
        <v>0</v>
      </c>
      <c r="AH434" s="111">
        <f t="shared" si="53"/>
        <v>0</v>
      </c>
      <c r="AI434" s="111">
        <f t="shared" si="53"/>
        <v>0</v>
      </c>
      <c r="AJ434" s="111">
        <f t="shared" si="53"/>
        <v>0</v>
      </c>
      <c r="AK434" s="111">
        <f t="shared" si="53"/>
        <v>0</v>
      </c>
      <c r="AL434" s="111">
        <f t="shared" si="53"/>
        <v>0</v>
      </c>
      <c r="AM434" s="111">
        <f t="shared" si="53"/>
        <v>0</v>
      </c>
      <c r="AN434" s="111">
        <f t="shared" si="53"/>
        <v>0</v>
      </c>
      <c r="AO434" s="111">
        <f t="shared" si="53"/>
        <v>0</v>
      </c>
      <c r="AP434" s="111">
        <f t="shared" si="53"/>
        <v>0</v>
      </c>
      <c r="AQ434" s="111">
        <f t="shared" ref="AQ434:AT452" si="54">COUNTIF(AQ$7:AQ$392,$B434)</f>
        <v>0</v>
      </c>
      <c r="AR434" s="111">
        <f t="shared" si="54"/>
        <v>0</v>
      </c>
      <c r="AS434" s="111">
        <f t="shared" si="54"/>
        <v>0</v>
      </c>
      <c r="AT434" s="111">
        <f t="shared" si="54"/>
        <v>0</v>
      </c>
      <c r="AU434" s="111">
        <f t="shared" ref="AU434:BD443" si="55">COUNTIF(AU$7:AU$407,$B434)</f>
        <v>0</v>
      </c>
      <c r="AV434" s="111">
        <f t="shared" si="55"/>
        <v>0</v>
      </c>
      <c r="AW434" s="111">
        <f t="shared" si="55"/>
        <v>0</v>
      </c>
      <c r="AX434" s="111">
        <f t="shared" si="55"/>
        <v>0</v>
      </c>
      <c r="AY434" s="111">
        <f t="shared" si="55"/>
        <v>0</v>
      </c>
      <c r="AZ434" s="111">
        <f t="shared" si="55"/>
        <v>0</v>
      </c>
      <c r="BA434" s="111">
        <f t="shared" si="55"/>
        <v>0</v>
      </c>
      <c r="BB434" s="111">
        <f t="shared" si="55"/>
        <v>0</v>
      </c>
      <c r="BC434" s="111">
        <f t="shared" si="55"/>
        <v>0</v>
      </c>
      <c r="BD434" s="111">
        <f t="shared" si="55"/>
        <v>0</v>
      </c>
      <c r="BE434" s="111">
        <f t="shared" ref="BE434:BN443" si="56">COUNTIF(BE$7:BE$407,$B434)</f>
        <v>0</v>
      </c>
      <c r="BF434" s="111">
        <f t="shared" si="56"/>
        <v>0</v>
      </c>
      <c r="BG434" s="111">
        <f t="shared" si="56"/>
        <v>0</v>
      </c>
      <c r="BH434" s="111">
        <f t="shared" si="56"/>
        <v>0</v>
      </c>
      <c r="BI434" s="111">
        <f t="shared" si="56"/>
        <v>0</v>
      </c>
      <c r="BJ434" s="111">
        <f t="shared" si="56"/>
        <v>0</v>
      </c>
      <c r="BK434" s="111">
        <f t="shared" si="56"/>
        <v>0</v>
      </c>
      <c r="BL434" s="111">
        <f t="shared" si="56"/>
        <v>0</v>
      </c>
      <c r="BM434" s="111">
        <f t="shared" si="56"/>
        <v>0</v>
      </c>
      <c r="BN434" s="111">
        <f t="shared" si="56"/>
        <v>0</v>
      </c>
      <c r="BO434" s="111">
        <f t="shared" ref="BO434:CA443" si="57">COUNTIF(BO$7:BO$407,$B434)</f>
        <v>0</v>
      </c>
      <c r="BP434" s="111">
        <f t="shared" si="57"/>
        <v>0</v>
      </c>
      <c r="BQ434" s="111">
        <f t="shared" si="57"/>
        <v>0</v>
      </c>
      <c r="BR434" s="111">
        <f t="shared" si="57"/>
        <v>0</v>
      </c>
      <c r="BS434" s="111">
        <f t="shared" si="57"/>
        <v>0</v>
      </c>
      <c r="BT434" s="111">
        <f t="shared" si="57"/>
        <v>0</v>
      </c>
      <c r="BU434" s="111">
        <f t="shared" si="57"/>
        <v>0</v>
      </c>
      <c r="BV434" s="111">
        <f t="shared" si="57"/>
        <v>0</v>
      </c>
      <c r="BW434" s="111">
        <f t="shared" si="57"/>
        <v>0</v>
      </c>
      <c r="BX434" s="111">
        <f t="shared" si="57"/>
        <v>0</v>
      </c>
      <c r="BY434" s="111">
        <f t="shared" si="57"/>
        <v>0</v>
      </c>
      <c r="BZ434" s="111">
        <f t="shared" si="57"/>
        <v>0</v>
      </c>
      <c r="CA434" s="111">
        <f t="shared" si="57"/>
        <v>0</v>
      </c>
    </row>
    <row r="435" spans="2:79" x14ac:dyDescent="0.35">
      <c r="B435" s="527">
        <v>11</v>
      </c>
      <c r="C435" s="528"/>
      <c r="D435" s="528"/>
      <c r="E435" s="529"/>
      <c r="F435" s="124"/>
      <c r="G435" s="124"/>
      <c r="H435" s="111">
        <f t="shared" si="51"/>
        <v>0</v>
      </c>
      <c r="I435" s="111">
        <f t="shared" si="51"/>
        <v>0</v>
      </c>
      <c r="J435" s="111">
        <f t="shared" si="51"/>
        <v>0</v>
      </c>
      <c r="K435" s="111">
        <f t="shared" si="51"/>
        <v>0</v>
      </c>
      <c r="L435" s="111">
        <f t="shared" si="51"/>
        <v>0</v>
      </c>
      <c r="M435" s="111">
        <f t="shared" si="51"/>
        <v>0</v>
      </c>
      <c r="N435" s="111">
        <f t="shared" si="51"/>
        <v>0</v>
      </c>
      <c r="O435" s="111">
        <f t="shared" si="51"/>
        <v>0</v>
      </c>
      <c r="P435" s="111">
        <f t="shared" si="51"/>
        <v>0</v>
      </c>
      <c r="Q435" s="111">
        <f t="shared" si="51"/>
        <v>0</v>
      </c>
      <c r="R435" s="111">
        <f t="shared" si="52"/>
        <v>0</v>
      </c>
      <c r="S435" s="111">
        <f t="shared" si="52"/>
        <v>0</v>
      </c>
      <c r="T435" s="111">
        <f t="shared" si="52"/>
        <v>0</v>
      </c>
      <c r="U435" s="111">
        <f t="shared" si="52"/>
        <v>0</v>
      </c>
      <c r="V435" s="111">
        <f t="shared" si="52"/>
        <v>0</v>
      </c>
      <c r="W435" s="111">
        <f t="shared" si="52"/>
        <v>0</v>
      </c>
      <c r="X435" s="111">
        <f t="shared" si="52"/>
        <v>0</v>
      </c>
      <c r="Y435" s="111">
        <f t="shared" si="52"/>
        <v>0</v>
      </c>
      <c r="Z435" s="111">
        <f t="shared" si="52"/>
        <v>0</v>
      </c>
      <c r="AA435" s="111">
        <f t="shared" si="52"/>
        <v>0</v>
      </c>
      <c r="AB435" s="111">
        <f t="shared" si="53"/>
        <v>0</v>
      </c>
      <c r="AC435" s="111">
        <f t="shared" si="53"/>
        <v>0</v>
      </c>
      <c r="AD435" s="111">
        <f t="shared" si="53"/>
        <v>0</v>
      </c>
      <c r="AE435" s="111">
        <f t="shared" si="53"/>
        <v>0</v>
      </c>
      <c r="AF435" s="111">
        <f t="shared" si="53"/>
        <v>0</v>
      </c>
      <c r="AG435" s="111">
        <f t="shared" si="53"/>
        <v>0</v>
      </c>
      <c r="AH435" s="111">
        <f t="shared" si="53"/>
        <v>0</v>
      </c>
      <c r="AI435" s="111">
        <f t="shared" si="53"/>
        <v>0</v>
      </c>
      <c r="AJ435" s="111">
        <f t="shared" si="53"/>
        <v>0</v>
      </c>
      <c r="AK435" s="111">
        <f t="shared" si="53"/>
        <v>0</v>
      </c>
      <c r="AL435" s="111">
        <f t="shared" si="53"/>
        <v>0</v>
      </c>
      <c r="AM435" s="111">
        <f t="shared" si="53"/>
        <v>0</v>
      </c>
      <c r="AN435" s="111">
        <f t="shared" si="53"/>
        <v>0</v>
      </c>
      <c r="AO435" s="111">
        <f t="shared" si="53"/>
        <v>0</v>
      </c>
      <c r="AP435" s="111">
        <f t="shared" si="53"/>
        <v>0</v>
      </c>
      <c r="AQ435" s="111">
        <f t="shared" si="54"/>
        <v>0</v>
      </c>
      <c r="AR435" s="111">
        <f t="shared" si="54"/>
        <v>0</v>
      </c>
      <c r="AS435" s="111">
        <f t="shared" si="54"/>
        <v>0</v>
      </c>
      <c r="AT435" s="111">
        <f t="shared" si="54"/>
        <v>0</v>
      </c>
      <c r="AU435" s="111">
        <f t="shared" si="55"/>
        <v>0</v>
      </c>
      <c r="AV435" s="111">
        <f t="shared" si="55"/>
        <v>0</v>
      </c>
      <c r="AW435" s="111">
        <f t="shared" si="55"/>
        <v>0</v>
      </c>
      <c r="AX435" s="111">
        <f t="shared" si="55"/>
        <v>0</v>
      </c>
      <c r="AY435" s="111">
        <f t="shared" si="55"/>
        <v>0</v>
      </c>
      <c r="AZ435" s="111">
        <f t="shared" si="55"/>
        <v>0</v>
      </c>
      <c r="BA435" s="111">
        <f t="shared" si="55"/>
        <v>0</v>
      </c>
      <c r="BB435" s="111">
        <f t="shared" si="55"/>
        <v>0</v>
      </c>
      <c r="BC435" s="111">
        <f t="shared" si="55"/>
        <v>0</v>
      </c>
      <c r="BD435" s="111">
        <f t="shared" si="55"/>
        <v>0</v>
      </c>
      <c r="BE435" s="111">
        <f t="shared" si="56"/>
        <v>0</v>
      </c>
      <c r="BF435" s="111">
        <f t="shared" si="56"/>
        <v>0</v>
      </c>
      <c r="BG435" s="111">
        <f t="shared" si="56"/>
        <v>0</v>
      </c>
      <c r="BH435" s="111">
        <f t="shared" si="56"/>
        <v>0</v>
      </c>
      <c r="BI435" s="111">
        <f t="shared" si="56"/>
        <v>0</v>
      </c>
      <c r="BJ435" s="111">
        <f t="shared" si="56"/>
        <v>0</v>
      </c>
      <c r="BK435" s="111">
        <f t="shared" si="56"/>
        <v>0</v>
      </c>
      <c r="BL435" s="111">
        <f t="shared" si="56"/>
        <v>0</v>
      </c>
      <c r="BM435" s="111">
        <f t="shared" si="56"/>
        <v>0</v>
      </c>
      <c r="BN435" s="111">
        <f t="shared" si="56"/>
        <v>0</v>
      </c>
      <c r="BO435" s="111">
        <f t="shared" si="57"/>
        <v>0</v>
      </c>
      <c r="BP435" s="111">
        <f t="shared" si="57"/>
        <v>0</v>
      </c>
      <c r="BQ435" s="111">
        <f t="shared" si="57"/>
        <v>0</v>
      </c>
      <c r="BR435" s="111">
        <f t="shared" si="57"/>
        <v>0</v>
      </c>
      <c r="BS435" s="111">
        <f t="shared" si="57"/>
        <v>0</v>
      </c>
      <c r="BT435" s="111">
        <f t="shared" si="57"/>
        <v>0</v>
      </c>
      <c r="BU435" s="111">
        <f t="shared" si="57"/>
        <v>0</v>
      </c>
      <c r="BV435" s="111">
        <f t="shared" si="57"/>
        <v>0</v>
      </c>
      <c r="BW435" s="111">
        <f t="shared" si="57"/>
        <v>0</v>
      </c>
      <c r="BX435" s="111">
        <f t="shared" si="57"/>
        <v>0</v>
      </c>
      <c r="BY435" s="111">
        <f t="shared" si="57"/>
        <v>0</v>
      </c>
      <c r="BZ435" s="111">
        <f t="shared" si="57"/>
        <v>0</v>
      </c>
      <c r="CA435" s="111">
        <f t="shared" si="57"/>
        <v>0</v>
      </c>
    </row>
    <row r="436" spans="2:79" x14ac:dyDescent="0.35">
      <c r="B436" s="527">
        <v>12</v>
      </c>
      <c r="C436" s="528"/>
      <c r="D436" s="528"/>
      <c r="E436" s="529"/>
      <c r="F436" s="124"/>
      <c r="G436" s="124"/>
      <c r="H436" s="111">
        <f t="shared" si="51"/>
        <v>0</v>
      </c>
      <c r="I436" s="111">
        <f t="shared" si="51"/>
        <v>0</v>
      </c>
      <c r="J436" s="111">
        <f t="shared" si="51"/>
        <v>0</v>
      </c>
      <c r="K436" s="111">
        <f t="shared" si="51"/>
        <v>0</v>
      </c>
      <c r="L436" s="111">
        <f t="shared" si="51"/>
        <v>0</v>
      </c>
      <c r="M436" s="111">
        <f t="shared" si="51"/>
        <v>0</v>
      </c>
      <c r="N436" s="111">
        <f t="shared" si="51"/>
        <v>0</v>
      </c>
      <c r="O436" s="111">
        <f t="shared" si="51"/>
        <v>0</v>
      </c>
      <c r="P436" s="111">
        <f t="shared" si="51"/>
        <v>0</v>
      </c>
      <c r="Q436" s="111">
        <f t="shared" si="51"/>
        <v>0</v>
      </c>
      <c r="R436" s="111">
        <f t="shared" si="52"/>
        <v>0</v>
      </c>
      <c r="S436" s="111">
        <f t="shared" si="52"/>
        <v>0</v>
      </c>
      <c r="T436" s="111">
        <f t="shared" si="52"/>
        <v>0</v>
      </c>
      <c r="U436" s="111">
        <f t="shared" si="52"/>
        <v>0</v>
      </c>
      <c r="V436" s="111">
        <f t="shared" si="52"/>
        <v>0</v>
      </c>
      <c r="W436" s="111">
        <f t="shared" si="52"/>
        <v>0</v>
      </c>
      <c r="X436" s="111">
        <f t="shared" si="52"/>
        <v>0</v>
      </c>
      <c r="Y436" s="111">
        <f t="shared" si="52"/>
        <v>0</v>
      </c>
      <c r="Z436" s="111">
        <f t="shared" si="52"/>
        <v>0</v>
      </c>
      <c r="AA436" s="111">
        <f t="shared" si="52"/>
        <v>0</v>
      </c>
      <c r="AB436" s="111">
        <f t="shared" si="53"/>
        <v>0</v>
      </c>
      <c r="AC436" s="111">
        <f t="shared" si="53"/>
        <v>0</v>
      </c>
      <c r="AD436" s="111">
        <f t="shared" si="53"/>
        <v>0</v>
      </c>
      <c r="AE436" s="111">
        <f t="shared" si="53"/>
        <v>0</v>
      </c>
      <c r="AF436" s="111">
        <f t="shared" si="53"/>
        <v>0</v>
      </c>
      <c r="AG436" s="111">
        <f t="shared" si="53"/>
        <v>0</v>
      </c>
      <c r="AH436" s="111">
        <f t="shared" si="53"/>
        <v>0</v>
      </c>
      <c r="AI436" s="111">
        <f t="shared" si="53"/>
        <v>0</v>
      </c>
      <c r="AJ436" s="111">
        <f t="shared" si="53"/>
        <v>0</v>
      </c>
      <c r="AK436" s="111">
        <f t="shared" si="53"/>
        <v>0</v>
      </c>
      <c r="AL436" s="111">
        <f t="shared" si="53"/>
        <v>0</v>
      </c>
      <c r="AM436" s="111">
        <f t="shared" si="53"/>
        <v>0</v>
      </c>
      <c r="AN436" s="111">
        <f t="shared" si="53"/>
        <v>0</v>
      </c>
      <c r="AO436" s="111">
        <f t="shared" si="53"/>
        <v>0</v>
      </c>
      <c r="AP436" s="111">
        <f t="shared" si="53"/>
        <v>0</v>
      </c>
      <c r="AQ436" s="111">
        <f t="shared" si="54"/>
        <v>0</v>
      </c>
      <c r="AR436" s="111">
        <f t="shared" si="54"/>
        <v>0</v>
      </c>
      <c r="AS436" s="111">
        <f t="shared" si="54"/>
        <v>0</v>
      </c>
      <c r="AT436" s="111">
        <f t="shared" si="54"/>
        <v>0</v>
      </c>
      <c r="AU436" s="111">
        <f t="shared" si="55"/>
        <v>0</v>
      </c>
      <c r="AV436" s="111">
        <f t="shared" si="55"/>
        <v>0</v>
      </c>
      <c r="AW436" s="111">
        <f t="shared" si="55"/>
        <v>0</v>
      </c>
      <c r="AX436" s="111">
        <f t="shared" si="55"/>
        <v>0</v>
      </c>
      <c r="AY436" s="111">
        <f t="shared" si="55"/>
        <v>0</v>
      </c>
      <c r="AZ436" s="111">
        <f t="shared" si="55"/>
        <v>0</v>
      </c>
      <c r="BA436" s="111">
        <f t="shared" si="55"/>
        <v>0</v>
      </c>
      <c r="BB436" s="111">
        <f t="shared" si="55"/>
        <v>0</v>
      </c>
      <c r="BC436" s="111">
        <f t="shared" si="55"/>
        <v>0</v>
      </c>
      <c r="BD436" s="111">
        <f t="shared" si="55"/>
        <v>0</v>
      </c>
      <c r="BE436" s="111">
        <f t="shared" si="56"/>
        <v>0</v>
      </c>
      <c r="BF436" s="111">
        <f t="shared" si="56"/>
        <v>0</v>
      </c>
      <c r="BG436" s="111">
        <f t="shared" si="56"/>
        <v>0</v>
      </c>
      <c r="BH436" s="111">
        <f t="shared" si="56"/>
        <v>0</v>
      </c>
      <c r="BI436" s="111">
        <f t="shared" si="56"/>
        <v>0</v>
      </c>
      <c r="BJ436" s="111">
        <f t="shared" si="56"/>
        <v>0</v>
      </c>
      <c r="BK436" s="111">
        <f t="shared" si="56"/>
        <v>0</v>
      </c>
      <c r="BL436" s="111">
        <f t="shared" si="56"/>
        <v>0</v>
      </c>
      <c r="BM436" s="111">
        <f t="shared" si="56"/>
        <v>0</v>
      </c>
      <c r="BN436" s="111">
        <f t="shared" si="56"/>
        <v>0</v>
      </c>
      <c r="BO436" s="111">
        <f t="shared" si="57"/>
        <v>0</v>
      </c>
      <c r="BP436" s="111">
        <f t="shared" si="57"/>
        <v>0</v>
      </c>
      <c r="BQ436" s="111">
        <f t="shared" si="57"/>
        <v>0</v>
      </c>
      <c r="BR436" s="111">
        <f t="shared" si="57"/>
        <v>0</v>
      </c>
      <c r="BS436" s="111">
        <f t="shared" si="57"/>
        <v>0</v>
      </c>
      <c r="BT436" s="111">
        <f t="shared" si="57"/>
        <v>0</v>
      </c>
      <c r="BU436" s="111">
        <f t="shared" si="57"/>
        <v>0</v>
      </c>
      <c r="BV436" s="111">
        <f t="shared" si="57"/>
        <v>0</v>
      </c>
      <c r="BW436" s="111">
        <f t="shared" si="57"/>
        <v>0</v>
      </c>
      <c r="BX436" s="111">
        <f t="shared" si="57"/>
        <v>0</v>
      </c>
      <c r="BY436" s="111">
        <f t="shared" si="57"/>
        <v>0</v>
      </c>
      <c r="BZ436" s="111">
        <f t="shared" si="57"/>
        <v>0</v>
      </c>
      <c r="CA436" s="111">
        <f t="shared" si="57"/>
        <v>0</v>
      </c>
    </row>
    <row r="437" spans="2:79" x14ac:dyDescent="0.35">
      <c r="B437" s="527">
        <v>13</v>
      </c>
      <c r="C437" s="528"/>
      <c r="D437" s="528"/>
      <c r="E437" s="529"/>
      <c r="F437" s="124"/>
      <c r="G437" s="124"/>
      <c r="H437" s="111">
        <f t="shared" si="51"/>
        <v>0</v>
      </c>
      <c r="I437" s="111">
        <f t="shared" si="51"/>
        <v>0</v>
      </c>
      <c r="J437" s="111">
        <f t="shared" si="51"/>
        <v>0</v>
      </c>
      <c r="K437" s="111">
        <f t="shared" si="51"/>
        <v>0</v>
      </c>
      <c r="L437" s="111">
        <f t="shared" si="51"/>
        <v>0</v>
      </c>
      <c r="M437" s="111">
        <f t="shared" si="51"/>
        <v>0</v>
      </c>
      <c r="N437" s="111">
        <f t="shared" si="51"/>
        <v>0</v>
      </c>
      <c r="O437" s="111">
        <f t="shared" si="51"/>
        <v>0</v>
      </c>
      <c r="P437" s="111">
        <f t="shared" si="51"/>
        <v>0</v>
      </c>
      <c r="Q437" s="111">
        <f t="shared" si="51"/>
        <v>0</v>
      </c>
      <c r="R437" s="111">
        <f t="shared" si="52"/>
        <v>0</v>
      </c>
      <c r="S437" s="111">
        <f t="shared" si="52"/>
        <v>0</v>
      </c>
      <c r="T437" s="111">
        <f t="shared" si="52"/>
        <v>0</v>
      </c>
      <c r="U437" s="111">
        <f t="shared" si="52"/>
        <v>0</v>
      </c>
      <c r="V437" s="111">
        <f t="shared" si="52"/>
        <v>0</v>
      </c>
      <c r="W437" s="111">
        <f t="shared" si="52"/>
        <v>0</v>
      </c>
      <c r="X437" s="111">
        <f t="shared" si="52"/>
        <v>0</v>
      </c>
      <c r="Y437" s="111">
        <f t="shared" si="52"/>
        <v>0</v>
      </c>
      <c r="Z437" s="111">
        <f t="shared" si="52"/>
        <v>0</v>
      </c>
      <c r="AA437" s="111">
        <f t="shared" si="52"/>
        <v>0</v>
      </c>
      <c r="AB437" s="111">
        <f t="shared" si="53"/>
        <v>0</v>
      </c>
      <c r="AC437" s="111">
        <f t="shared" si="53"/>
        <v>0</v>
      </c>
      <c r="AD437" s="111">
        <f t="shared" si="53"/>
        <v>0</v>
      </c>
      <c r="AE437" s="111">
        <f t="shared" si="53"/>
        <v>0</v>
      </c>
      <c r="AF437" s="111">
        <f t="shared" si="53"/>
        <v>0</v>
      </c>
      <c r="AG437" s="111">
        <f t="shared" si="53"/>
        <v>0</v>
      </c>
      <c r="AH437" s="111">
        <f t="shared" si="53"/>
        <v>0</v>
      </c>
      <c r="AI437" s="111">
        <f t="shared" si="53"/>
        <v>0</v>
      </c>
      <c r="AJ437" s="111">
        <f t="shared" si="53"/>
        <v>0</v>
      </c>
      <c r="AK437" s="111">
        <f t="shared" si="53"/>
        <v>0</v>
      </c>
      <c r="AL437" s="111">
        <f t="shared" si="53"/>
        <v>0</v>
      </c>
      <c r="AM437" s="111">
        <f t="shared" si="53"/>
        <v>0</v>
      </c>
      <c r="AN437" s="111">
        <f t="shared" si="53"/>
        <v>0</v>
      </c>
      <c r="AO437" s="111">
        <f t="shared" si="53"/>
        <v>0</v>
      </c>
      <c r="AP437" s="111">
        <f t="shared" si="53"/>
        <v>0</v>
      </c>
      <c r="AQ437" s="111">
        <f t="shared" si="54"/>
        <v>0</v>
      </c>
      <c r="AR437" s="111">
        <f t="shared" si="54"/>
        <v>0</v>
      </c>
      <c r="AS437" s="111">
        <f t="shared" si="54"/>
        <v>0</v>
      </c>
      <c r="AT437" s="111">
        <f t="shared" si="54"/>
        <v>0</v>
      </c>
      <c r="AU437" s="111">
        <f t="shared" si="55"/>
        <v>0</v>
      </c>
      <c r="AV437" s="111">
        <f t="shared" si="55"/>
        <v>0</v>
      </c>
      <c r="AW437" s="111">
        <f t="shared" si="55"/>
        <v>0</v>
      </c>
      <c r="AX437" s="111">
        <f t="shared" si="55"/>
        <v>0</v>
      </c>
      <c r="AY437" s="111">
        <f t="shared" si="55"/>
        <v>0</v>
      </c>
      <c r="AZ437" s="111">
        <f t="shared" si="55"/>
        <v>0</v>
      </c>
      <c r="BA437" s="111">
        <f t="shared" si="55"/>
        <v>0</v>
      </c>
      <c r="BB437" s="111">
        <f t="shared" si="55"/>
        <v>0</v>
      </c>
      <c r="BC437" s="111">
        <f t="shared" si="55"/>
        <v>0</v>
      </c>
      <c r="BD437" s="111">
        <f t="shared" si="55"/>
        <v>0</v>
      </c>
      <c r="BE437" s="111">
        <f t="shared" si="56"/>
        <v>0</v>
      </c>
      <c r="BF437" s="111">
        <f t="shared" si="56"/>
        <v>0</v>
      </c>
      <c r="BG437" s="111">
        <f t="shared" si="56"/>
        <v>0</v>
      </c>
      <c r="BH437" s="111">
        <f t="shared" si="56"/>
        <v>0</v>
      </c>
      <c r="BI437" s="111">
        <f t="shared" si="56"/>
        <v>0</v>
      </c>
      <c r="BJ437" s="111">
        <f t="shared" si="56"/>
        <v>0</v>
      </c>
      <c r="BK437" s="111">
        <f t="shared" si="56"/>
        <v>0</v>
      </c>
      <c r="BL437" s="111">
        <f t="shared" si="56"/>
        <v>0</v>
      </c>
      <c r="BM437" s="111">
        <f t="shared" si="56"/>
        <v>0</v>
      </c>
      <c r="BN437" s="111">
        <f t="shared" si="56"/>
        <v>0</v>
      </c>
      <c r="BO437" s="111">
        <f t="shared" si="57"/>
        <v>0</v>
      </c>
      <c r="BP437" s="111">
        <f t="shared" si="57"/>
        <v>0</v>
      </c>
      <c r="BQ437" s="111">
        <f t="shared" si="57"/>
        <v>0</v>
      </c>
      <c r="BR437" s="111">
        <f t="shared" si="57"/>
        <v>0</v>
      </c>
      <c r="BS437" s="111">
        <f t="shared" si="57"/>
        <v>0</v>
      </c>
      <c r="BT437" s="111">
        <f t="shared" si="57"/>
        <v>0</v>
      </c>
      <c r="BU437" s="111">
        <f t="shared" si="57"/>
        <v>0</v>
      </c>
      <c r="BV437" s="111">
        <f t="shared" si="57"/>
        <v>0</v>
      </c>
      <c r="BW437" s="111">
        <f t="shared" si="57"/>
        <v>0</v>
      </c>
      <c r="BX437" s="111">
        <f t="shared" si="57"/>
        <v>0</v>
      </c>
      <c r="BY437" s="111">
        <f t="shared" si="57"/>
        <v>0</v>
      </c>
      <c r="BZ437" s="111">
        <f t="shared" si="57"/>
        <v>0</v>
      </c>
      <c r="CA437" s="111">
        <f t="shared" si="57"/>
        <v>0</v>
      </c>
    </row>
    <row r="438" spans="2:79" x14ac:dyDescent="0.35">
      <c r="B438" s="530">
        <v>20</v>
      </c>
      <c r="C438" s="531"/>
      <c r="D438" s="531"/>
      <c r="E438" s="532"/>
      <c r="F438" s="125"/>
      <c r="G438" s="125"/>
      <c r="H438" s="111">
        <f t="shared" si="51"/>
        <v>0</v>
      </c>
      <c r="I438" s="111">
        <f t="shared" si="51"/>
        <v>0</v>
      </c>
      <c r="J438" s="111">
        <f t="shared" si="51"/>
        <v>0</v>
      </c>
      <c r="K438" s="111">
        <f t="shared" si="51"/>
        <v>0</v>
      </c>
      <c r="L438" s="111">
        <f t="shared" si="51"/>
        <v>0</v>
      </c>
      <c r="M438" s="111">
        <f t="shared" si="51"/>
        <v>0</v>
      </c>
      <c r="N438" s="111">
        <f t="shared" si="51"/>
        <v>0</v>
      </c>
      <c r="O438" s="111">
        <f t="shared" si="51"/>
        <v>0</v>
      </c>
      <c r="P438" s="111">
        <f t="shared" si="51"/>
        <v>0</v>
      </c>
      <c r="Q438" s="111">
        <f t="shared" si="51"/>
        <v>0</v>
      </c>
      <c r="R438" s="111">
        <f t="shared" si="52"/>
        <v>0</v>
      </c>
      <c r="S438" s="111">
        <f t="shared" si="52"/>
        <v>0</v>
      </c>
      <c r="T438" s="111">
        <f t="shared" si="52"/>
        <v>0</v>
      </c>
      <c r="U438" s="111">
        <f t="shared" si="52"/>
        <v>0</v>
      </c>
      <c r="V438" s="111">
        <f t="shared" si="52"/>
        <v>0</v>
      </c>
      <c r="W438" s="111">
        <f t="shared" si="52"/>
        <v>0</v>
      </c>
      <c r="X438" s="111">
        <f t="shared" si="52"/>
        <v>0</v>
      </c>
      <c r="Y438" s="111">
        <f t="shared" si="52"/>
        <v>0</v>
      </c>
      <c r="Z438" s="111">
        <f t="shared" si="52"/>
        <v>0</v>
      </c>
      <c r="AA438" s="111">
        <f t="shared" si="52"/>
        <v>0</v>
      </c>
      <c r="AB438" s="111">
        <f t="shared" si="53"/>
        <v>0</v>
      </c>
      <c r="AC438" s="111">
        <f t="shared" si="53"/>
        <v>0</v>
      </c>
      <c r="AD438" s="111">
        <f t="shared" si="53"/>
        <v>0</v>
      </c>
      <c r="AE438" s="111">
        <f t="shared" si="53"/>
        <v>0</v>
      </c>
      <c r="AF438" s="111">
        <f t="shared" si="53"/>
        <v>0</v>
      </c>
      <c r="AG438" s="111">
        <f t="shared" si="53"/>
        <v>0</v>
      </c>
      <c r="AH438" s="111">
        <f t="shared" si="53"/>
        <v>0</v>
      </c>
      <c r="AI438" s="111">
        <f t="shared" si="53"/>
        <v>0</v>
      </c>
      <c r="AJ438" s="111">
        <f t="shared" si="53"/>
        <v>0</v>
      </c>
      <c r="AK438" s="111">
        <f t="shared" si="53"/>
        <v>0</v>
      </c>
      <c r="AL438" s="111">
        <f t="shared" si="53"/>
        <v>0</v>
      </c>
      <c r="AM438" s="111">
        <f t="shared" si="53"/>
        <v>0</v>
      </c>
      <c r="AN438" s="111">
        <f t="shared" si="53"/>
        <v>0</v>
      </c>
      <c r="AO438" s="111">
        <f t="shared" si="53"/>
        <v>0</v>
      </c>
      <c r="AP438" s="111">
        <f t="shared" si="53"/>
        <v>0</v>
      </c>
      <c r="AQ438" s="111">
        <f t="shared" si="54"/>
        <v>0</v>
      </c>
      <c r="AR438" s="111">
        <f t="shared" si="54"/>
        <v>0</v>
      </c>
      <c r="AS438" s="111">
        <f t="shared" si="54"/>
        <v>0</v>
      </c>
      <c r="AT438" s="111">
        <f t="shared" si="54"/>
        <v>0</v>
      </c>
      <c r="AU438" s="111">
        <f t="shared" si="55"/>
        <v>0</v>
      </c>
      <c r="AV438" s="111">
        <f t="shared" si="55"/>
        <v>0</v>
      </c>
      <c r="AW438" s="111">
        <f t="shared" si="55"/>
        <v>0</v>
      </c>
      <c r="AX438" s="111">
        <f t="shared" si="55"/>
        <v>0</v>
      </c>
      <c r="AY438" s="111">
        <f t="shared" si="55"/>
        <v>0</v>
      </c>
      <c r="AZ438" s="111">
        <f t="shared" si="55"/>
        <v>0</v>
      </c>
      <c r="BA438" s="111">
        <f t="shared" si="55"/>
        <v>0</v>
      </c>
      <c r="BB438" s="111">
        <f t="shared" si="55"/>
        <v>0</v>
      </c>
      <c r="BC438" s="111">
        <f t="shared" si="55"/>
        <v>0</v>
      </c>
      <c r="BD438" s="111">
        <f t="shared" si="55"/>
        <v>0</v>
      </c>
      <c r="BE438" s="111">
        <f t="shared" si="56"/>
        <v>0</v>
      </c>
      <c r="BF438" s="111">
        <f t="shared" si="56"/>
        <v>0</v>
      </c>
      <c r="BG438" s="111">
        <f t="shared" si="56"/>
        <v>0</v>
      </c>
      <c r="BH438" s="111">
        <f t="shared" si="56"/>
        <v>0</v>
      </c>
      <c r="BI438" s="111">
        <f t="shared" si="56"/>
        <v>0</v>
      </c>
      <c r="BJ438" s="111">
        <f t="shared" si="56"/>
        <v>0</v>
      </c>
      <c r="BK438" s="111">
        <f t="shared" si="56"/>
        <v>0</v>
      </c>
      <c r="BL438" s="111">
        <f t="shared" si="56"/>
        <v>0</v>
      </c>
      <c r="BM438" s="111">
        <f t="shared" si="56"/>
        <v>0</v>
      </c>
      <c r="BN438" s="111">
        <f t="shared" si="56"/>
        <v>0</v>
      </c>
      <c r="BO438" s="111">
        <f t="shared" si="57"/>
        <v>0</v>
      </c>
      <c r="BP438" s="111">
        <f t="shared" si="57"/>
        <v>0</v>
      </c>
      <c r="BQ438" s="111">
        <f t="shared" si="57"/>
        <v>0</v>
      </c>
      <c r="BR438" s="111">
        <f t="shared" si="57"/>
        <v>0</v>
      </c>
      <c r="BS438" s="111">
        <f t="shared" si="57"/>
        <v>0</v>
      </c>
      <c r="BT438" s="111">
        <f t="shared" si="57"/>
        <v>0</v>
      </c>
      <c r="BU438" s="111">
        <f t="shared" si="57"/>
        <v>0</v>
      </c>
      <c r="BV438" s="111">
        <f t="shared" si="57"/>
        <v>0</v>
      </c>
      <c r="BW438" s="111">
        <f t="shared" si="57"/>
        <v>0</v>
      </c>
      <c r="BX438" s="111">
        <f t="shared" si="57"/>
        <v>0</v>
      </c>
      <c r="BY438" s="111">
        <f t="shared" si="57"/>
        <v>0</v>
      </c>
      <c r="BZ438" s="111">
        <f t="shared" si="57"/>
        <v>0</v>
      </c>
      <c r="CA438" s="111">
        <f t="shared" si="57"/>
        <v>0</v>
      </c>
    </row>
    <row r="439" spans="2:79" x14ac:dyDescent="0.35">
      <c r="B439" s="530">
        <v>21</v>
      </c>
      <c r="C439" s="531"/>
      <c r="D439" s="531"/>
      <c r="E439" s="532"/>
      <c r="F439" s="125"/>
      <c r="G439" s="125"/>
      <c r="H439" s="111">
        <f t="shared" si="51"/>
        <v>0</v>
      </c>
      <c r="I439" s="111">
        <f t="shared" si="51"/>
        <v>0</v>
      </c>
      <c r="J439" s="111">
        <f t="shared" si="51"/>
        <v>0</v>
      </c>
      <c r="K439" s="111">
        <f t="shared" si="51"/>
        <v>0</v>
      </c>
      <c r="L439" s="111">
        <f t="shared" si="51"/>
        <v>0</v>
      </c>
      <c r="M439" s="111">
        <f t="shared" si="51"/>
        <v>0</v>
      </c>
      <c r="N439" s="111">
        <f t="shared" si="51"/>
        <v>0</v>
      </c>
      <c r="O439" s="111">
        <f t="shared" si="51"/>
        <v>0</v>
      </c>
      <c r="P439" s="111">
        <f t="shared" si="51"/>
        <v>0</v>
      </c>
      <c r="Q439" s="111">
        <f t="shared" si="51"/>
        <v>0</v>
      </c>
      <c r="R439" s="111">
        <f t="shared" si="52"/>
        <v>0</v>
      </c>
      <c r="S439" s="111">
        <f t="shared" si="52"/>
        <v>0</v>
      </c>
      <c r="T439" s="111">
        <f t="shared" si="52"/>
        <v>0</v>
      </c>
      <c r="U439" s="111">
        <f t="shared" si="52"/>
        <v>0</v>
      </c>
      <c r="V439" s="111">
        <f t="shared" si="52"/>
        <v>0</v>
      </c>
      <c r="W439" s="111">
        <f t="shared" si="52"/>
        <v>0</v>
      </c>
      <c r="X439" s="111">
        <f t="shared" si="52"/>
        <v>0</v>
      </c>
      <c r="Y439" s="111">
        <f t="shared" si="52"/>
        <v>0</v>
      </c>
      <c r="Z439" s="111">
        <f t="shared" si="52"/>
        <v>0</v>
      </c>
      <c r="AA439" s="111">
        <f t="shared" si="52"/>
        <v>0</v>
      </c>
      <c r="AB439" s="111">
        <f t="shared" si="53"/>
        <v>0</v>
      </c>
      <c r="AC439" s="111">
        <f t="shared" si="53"/>
        <v>0</v>
      </c>
      <c r="AD439" s="111">
        <f t="shared" si="53"/>
        <v>0</v>
      </c>
      <c r="AE439" s="111">
        <f t="shared" si="53"/>
        <v>0</v>
      </c>
      <c r="AF439" s="111">
        <f t="shared" si="53"/>
        <v>0</v>
      </c>
      <c r="AG439" s="111">
        <f t="shared" si="53"/>
        <v>0</v>
      </c>
      <c r="AH439" s="111">
        <f t="shared" si="53"/>
        <v>0</v>
      </c>
      <c r="AI439" s="111">
        <f t="shared" si="53"/>
        <v>0</v>
      </c>
      <c r="AJ439" s="111">
        <f t="shared" si="53"/>
        <v>0</v>
      </c>
      <c r="AK439" s="111">
        <f t="shared" si="53"/>
        <v>0</v>
      </c>
      <c r="AL439" s="111">
        <f t="shared" si="53"/>
        <v>0</v>
      </c>
      <c r="AM439" s="111">
        <f t="shared" si="53"/>
        <v>0</v>
      </c>
      <c r="AN439" s="111">
        <f t="shared" si="53"/>
        <v>0</v>
      </c>
      <c r="AO439" s="111">
        <f t="shared" si="53"/>
        <v>0</v>
      </c>
      <c r="AP439" s="111">
        <f t="shared" si="53"/>
        <v>0</v>
      </c>
      <c r="AQ439" s="111">
        <f t="shared" si="54"/>
        <v>0</v>
      </c>
      <c r="AR439" s="111">
        <f t="shared" si="54"/>
        <v>0</v>
      </c>
      <c r="AS439" s="111">
        <f t="shared" si="54"/>
        <v>0</v>
      </c>
      <c r="AT439" s="111">
        <f t="shared" si="54"/>
        <v>0</v>
      </c>
      <c r="AU439" s="111">
        <f t="shared" si="55"/>
        <v>0</v>
      </c>
      <c r="AV439" s="111">
        <f t="shared" si="55"/>
        <v>0</v>
      </c>
      <c r="AW439" s="111">
        <f t="shared" si="55"/>
        <v>0</v>
      </c>
      <c r="AX439" s="111">
        <f t="shared" si="55"/>
        <v>0</v>
      </c>
      <c r="AY439" s="111">
        <f t="shared" si="55"/>
        <v>0</v>
      </c>
      <c r="AZ439" s="111">
        <f t="shared" si="55"/>
        <v>0</v>
      </c>
      <c r="BA439" s="111">
        <f t="shared" si="55"/>
        <v>0</v>
      </c>
      <c r="BB439" s="111">
        <f t="shared" si="55"/>
        <v>0</v>
      </c>
      <c r="BC439" s="111">
        <f t="shared" si="55"/>
        <v>0</v>
      </c>
      <c r="BD439" s="111">
        <f t="shared" si="55"/>
        <v>0</v>
      </c>
      <c r="BE439" s="111">
        <f t="shared" si="56"/>
        <v>0</v>
      </c>
      <c r="BF439" s="111">
        <f t="shared" si="56"/>
        <v>0</v>
      </c>
      <c r="BG439" s="111">
        <f t="shared" si="56"/>
        <v>0</v>
      </c>
      <c r="BH439" s="111">
        <f t="shared" si="56"/>
        <v>0</v>
      </c>
      <c r="BI439" s="111">
        <f t="shared" si="56"/>
        <v>0</v>
      </c>
      <c r="BJ439" s="111">
        <f t="shared" si="56"/>
        <v>0</v>
      </c>
      <c r="BK439" s="111">
        <f t="shared" si="56"/>
        <v>0</v>
      </c>
      <c r="BL439" s="111">
        <f t="shared" si="56"/>
        <v>0</v>
      </c>
      <c r="BM439" s="111">
        <f t="shared" si="56"/>
        <v>0</v>
      </c>
      <c r="BN439" s="111">
        <f t="shared" si="56"/>
        <v>0</v>
      </c>
      <c r="BO439" s="111">
        <f t="shared" si="57"/>
        <v>0</v>
      </c>
      <c r="BP439" s="111">
        <f t="shared" si="57"/>
        <v>0</v>
      </c>
      <c r="BQ439" s="111">
        <f t="shared" si="57"/>
        <v>0</v>
      </c>
      <c r="BR439" s="111">
        <f t="shared" si="57"/>
        <v>0</v>
      </c>
      <c r="BS439" s="111">
        <f t="shared" si="57"/>
        <v>0</v>
      </c>
      <c r="BT439" s="111">
        <f t="shared" si="57"/>
        <v>0</v>
      </c>
      <c r="BU439" s="111">
        <f t="shared" si="57"/>
        <v>0</v>
      </c>
      <c r="BV439" s="111">
        <f t="shared" si="57"/>
        <v>0</v>
      </c>
      <c r="BW439" s="111">
        <f t="shared" si="57"/>
        <v>0</v>
      </c>
      <c r="BX439" s="111">
        <f t="shared" si="57"/>
        <v>0</v>
      </c>
      <c r="BY439" s="111">
        <f t="shared" si="57"/>
        <v>0</v>
      </c>
      <c r="BZ439" s="111">
        <f t="shared" si="57"/>
        <v>0</v>
      </c>
      <c r="CA439" s="111">
        <f t="shared" si="57"/>
        <v>0</v>
      </c>
    </row>
    <row r="440" spans="2:79" x14ac:dyDescent="0.35">
      <c r="B440" s="530">
        <v>22</v>
      </c>
      <c r="C440" s="531"/>
      <c r="D440" s="531"/>
      <c r="E440" s="532"/>
      <c r="F440" s="125"/>
      <c r="G440" s="125"/>
      <c r="H440" s="111">
        <f t="shared" si="51"/>
        <v>0</v>
      </c>
      <c r="I440" s="111">
        <f t="shared" si="51"/>
        <v>0</v>
      </c>
      <c r="J440" s="111">
        <f t="shared" si="51"/>
        <v>0</v>
      </c>
      <c r="K440" s="111">
        <f t="shared" si="51"/>
        <v>0</v>
      </c>
      <c r="L440" s="111">
        <f t="shared" si="51"/>
        <v>0</v>
      </c>
      <c r="M440" s="111">
        <f t="shared" si="51"/>
        <v>0</v>
      </c>
      <c r="N440" s="111">
        <f t="shared" si="51"/>
        <v>0</v>
      </c>
      <c r="O440" s="111">
        <f t="shared" si="51"/>
        <v>0</v>
      </c>
      <c r="P440" s="111">
        <f t="shared" si="51"/>
        <v>0</v>
      </c>
      <c r="Q440" s="111">
        <f t="shared" si="51"/>
        <v>0</v>
      </c>
      <c r="R440" s="111">
        <f t="shared" si="52"/>
        <v>0</v>
      </c>
      <c r="S440" s="111">
        <f t="shared" si="52"/>
        <v>0</v>
      </c>
      <c r="T440" s="111">
        <f t="shared" si="52"/>
        <v>0</v>
      </c>
      <c r="U440" s="111">
        <f t="shared" si="52"/>
        <v>0</v>
      </c>
      <c r="V440" s="111">
        <f t="shared" si="52"/>
        <v>0</v>
      </c>
      <c r="W440" s="111">
        <f t="shared" si="52"/>
        <v>0</v>
      </c>
      <c r="X440" s="111">
        <f t="shared" si="52"/>
        <v>0</v>
      </c>
      <c r="Y440" s="111">
        <f t="shared" si="52"/>
        <v>0</v>
      </c>
      <c r="Z440" s="111">
        <f t="shared" si="52"/>
        <v>0</v>
      </c>
      <c r="AA440" s="111">
        <f t="shared" si="52"/>
        <v>0</v>
      </c>
      <c r="AB440" s="111">
        <f t="shared" si="53"/>
        <v>0</v>
      </c>
      <c r="AC440" s="111">
        <f t="shared" si="53"/>
        <v>0</v>
      </c>
      <c r="AD440" s="111">
        <f t="shared" si="53"/>
        <v>0</v>
      </c>
      <c r="AE440" s="111">
        <f t="shared" si="53"/>
        <v>0</v>
      </c>
      <c r="AF440" s="111">
        <f t="shared" si="53"/>
        <v>0</v>
      </c>
      <c r="AG440" s="111">
        <f t="shared" si="53"/>
        <v>0</v>
      </c>
      <c r="AH440" s="111">
        <f t="shared" si="53"/>
        <v>0</v>
      </c>
      <c r="AI440" s="111">
        <f t="shared" si="53"/>
        <v>0</v>
      </c>
      <c r="AJ440" s="111">
        <f t="shared" si="53"/>
        <v>0</v>
      </c>
      <c r="AK440" s="111">
        <f t="shared" si="53"/>
        <v>0</v>
      </c>
      <c r="AL440" s="111">
        <f t="shared" si="53"/>
        <v>0</v>
      </c>
      <c r="AM440" s="111">
        <f t="shared" si="53"/>
        <v>0</v>
      </c>
      <c r="AN440" s="111">
        <f t="shared" si="53"/>
        <v>0</v>
      </c>
      <c r="AO440" s="111">
        <f t="shared" si="53"/>
        <v>0</v>
      </c>
      <c r="AP440" s="111">
        <f t="shared" si="53"/>
        <v>0</v>
      </c>
      <c r="AQ440" s="111">
        <f t="shared" si="54"/>
        <v>0</v>
      </c>
      <c r="AR440" s="111">
        <f t="shared" si="54"/>
        <v>0</v>
      </c>
      <c r="AS440" s="111">
        <f t="shared" si="54"/>
        <v>0</v>
      </c>
      <c r="AT440" s="111">
        <f t="shared" si="54"/>
        <v>0</v>
      </c>
      <c r="AU440" s="111">
        <f t="shared" si="55"/>
        <v>0</v>
      </c>
      <c r="AV440" s="111">
        <f t="shared" si="55"/>
        <v>0</v>
      </c>
      <c r="AW440" s="111">
        <f t="shared" si="55"/>
        <v>0</v>
      </c>
      <c r="AX440" s="111">
        <f t="shared" si="55"/>
        <v>0</v>
      </c>
      <c r="AY440" s="111">
        <f t="shared" si="55"/>
        <v>0</v>
      </c>
      <c r="AZ440" s="111">
        <f t="shared" si="55"/>
        <v>0</v>
      </c>
      <c r="BA440" s="111">
        <f t="shared" si="55"/>
        <v>0</v>
      </c>
      <c r="BB440" s="111">
        <f t="shared" si="55"/>
        <v>0</v>
      </c>
      <c r="BC440" s="111">
        <f t="shared" si="55"/>
        <v>0</v>
      </c>
      <c r="BD440" s="111">
        <f t="shared" si="55"/>
        <v>0</v>
      </c>
      <c r="BE440" s="111">
        <f t="shared" si="56"/>
        <v>0</v>
      </c>
      <c r="BF440" s="111">
        <f t="shared" si="56"/>
        <v>0</v>
      </c>
      <c r="BG440" s="111">
        <f t="shared" si="56"/>
        <v>0</v>
      </c>
      <c r="BH440" s="111">
        <f t="shared" si="56"/>
        <v>0</v>
      </c>
      <c r="BI440" s="111">
        <f t="shared" si="56"/>
        <v>0</v>
      </c>
      <c r="BJ440" s="111">
        <f t="shared" si="56"/>
        <v>0</v>
      </c>
      <c r="BK440" s="111">
        <f t="shared" si="56"/>
        <v>0</v>
      </c>
      <c r="BL440" s="111">
        <f t="shared" si="56"/>
        <v>0</v>
      </c>
      <c r="BM440" s="111">
        <f t="shared" si="56"/>
        <v>0</v>
      </c>
      <c r="BN440" s="111">
        <f t="shared" si="56"/>
        <v>0</v>
      </c>
      <c r="BO440" s="111">
        <f t="shared" si="57"/>
        <v>0</v>
      </c>
      <c r="BP440" s="111">
        <f t="shared" si="57"/>
        <v>0</v>
      </c>
      <c r="BQ440" s="111">
        <f t="shared" si="57"/>
        <v>0</v>
      </c>
      <c r="BR440" s="111">
        <f t="shared" si="57"/>
        <v>0</v>
      </c>
      <c r="BS440" s="111">
        <f t="shared" si="57"/>
        <v>0</v>
      </c>
      <c r="BT440" s="111">
        <f t="shared" si="57"/>
        <v>0</v>
      </c>
      <c r="BU440" s="111">
        <f t="shared" si="57"/>
        <v>0</v>
      </c>
      <c r="BV440" s="111">
        <f t="shared" si="57"/>
        <v>0</v>
      </c>
      <c r="BW440" s="111">
        <f t="shared" si="57"/>
        <v>0</v>
      </c>
      <c r="BX440" s="111">
        <f t="shared" si="57"/>
        <v>0</v>
      </c>
      <c r="BY440" s="111">
        <f t="shared" si="57"/>
        <v>0</v>
      </c>
      <c r="BZ440" s="111">
        <f t="shared" si="57"/>
        <v>0</v>
      </c>
      <c r="CA440" s="111">
        <f t="shared" si="57"/>
        <v>0</v>
      </c>
    </row>
    <row r="441" spans="2:79" x14ac:dyDescent="0.35">
      <c r="B441" s="530">
        <v>23</v>
      </c>
      <c r="C441" s="531"/>
      <c r="D441" s="531"/>
      <c r="E441" s="532"/>
      <c r="F441" s="125"/>
      <c r="G441" s="125"/>
      <c r="H441" s="111">
        <f t="shared" si="51"/>
        <v>0</v>
      </c>
      <c r="I441" s="111">
        <f t="shared" si="51"/>
        <v>0</v>
      </c>
      <c r="J441" s="111">
        <f t="shared" si="51"/>
        <v>0</v>
      </c>
      <c r="K441" s="111">
        <f t="shared" si="51"/>
        <v>0</v>
      </c>
      <c r="L441" s="111">
        <f t="shared" si="51"/>
        <v>0</v>
      </c>
      <c r="M441" s="111">
        <f t="shared" si="51"/>
        <v>0</v>
      </c>
      <c r="N441" s="111">
        <f t="shared" si="51"/>
        <v>0</v>
      </c>
      <c r="O441" s="111">
        <f t="shared" si="51"/>
        <v>0</v>
      </c>
      <c r="P441" s="111">
        <f t="shared" si="51"/>
        <v>0</v>
      </c>
      <c r="Q441" s="111">
        <f t="shared" si="51"/>
        <v>0</v>
      </c>
      <c r="R441" s="111">
        <f t="shared" si="52"/>
        <v>0</v>
      </c>
      <c r="S441" s="111">
        <f t="shared" si="52"/>
        <v>0</v>
      </c>
      <c r="T441" s="111">
        <f t="shared" si="52"/>
        <v>0</v>
      </c>
      <c r="U441" s="111">
        <f t="shared" si="52"/>
        <v>0</v>
      </c>
      <c r="V441" s="111">
        <f t="shared" si="52"/>
        <v>0</v>
      </c>
      <c r="W441" s="111">
        <f t="shared" si="52"/>
        <v>0</v>
      </c>
      <c r="X441" s="111">
        <f t="shared" si="52"/>
        <v>0</v>
      </c>
      <c r="Y441" s="111">
        <f t="shared" si="52"/>
        <v>0</v>
      </c>
      <c r="Z441" s="111">
        <f t="shared" si="52"/>
        <v>0</v>
      </c>
      <c r="AA441" s="111">
        <f t="shared" si="52"/>
        <v>0</v>
      </c>
      <c r="AB441" s="111">
        <f t="shared" si="53"/>
        <v>0</v>
      </c>
      <c r="AC441" s="111">
        <f t="shared" si="53"/>
        <v>0</v>
      </c>
      <c r="AD441" s="111">
        <f t="shared" si="53"/>
        <v>0</v>
      </c>
      <c r="AE441" s="111">
        <f t="shared" si="53"/>
        <v>0</v>
      </c>
      <c r="AF441" s="111">
        <f t="shared" si="53"/>
        <v>0</v>
      </c>
      <c r="AG441" s="111">
        <f t="shared" si="53"/>
        <v>0</v>
      </c>
      <c r="AH441" s="111">
        <f t="shared" si="53"/>
        <v>0</v>
      </c>
      <c r="AI441" s="111">
        <f t="shared" si="53"/>
        <v>0</v>
      </c>
      <c r="AJ441" s="111">
        <f t="shared" si="53"/>
        <v>0</v>
      </c>
      <c r="AK441" s="111">
        <f t="shared" si="53"/>
        <v>0</v>
      </c>
      <c r="AL441" s="111">
        <f t="shared" si="53"/>
        <v>0</v>
      </c>
      <c r="AM441" s="111">
        <f t="shared" si="53"/>
        <v>0</v>
      </c>
      <c r="AN441" s="111">
        <f t="shared" si="53"/>
        <v>0</v>
      </c>
      <c r="AO441" s="111">
        <f t="shared" si="53"/>
        <v>0</v>
      </c>
      <c r="AP441" s="111">
        <f t="shared" si="53"/>
        <v>0</v>
      </c>
      <c r="AQ441" s="111">
        <f t="shared" si="54"/>
        <v>0</v>
      </c>
      <c r="AR441" s="111">
        <f t="shared" si="54"/>
        <v>0</v>
      </c>
      <c r="AS441" s="111">
        <f t="shared" si="54"/>
        <v>0</v>
      </c>
      <c r="AT441" s="111">
        <f t="shared" si="54"/>
        <v>0</v>
      </c>
      <c r="AU441" s="111">
        <f t="shared" si="55"/>
        <v>0</v>
      </c>
      <c r="AV441" s="111">
        <f t="shared" si="55"/>
        <v>0</v>
      </c>
      <c r="AW441" s="111">
        <f t="shared" si="55"/>
        <v>0</v>
      </c>
      <c r="AX441" s="111">
        <f t="shared" si="55"/>
        <v>0</v>
      </c>
      <c r="AY441" s="111">
        <f t="shared" si="55"/>
        <v>0</v>
      </c>
      <c r="AZ441" s="111">
        <f t="shared" si="55"/>
        <v>0</v>
      </c>
      <c r="BA441" s="111">
        <f t="shared" si="55"/>
        <v>0</v>
      </c>
      <c r="BB441" s="111">
        <f t="shared" si="55"/>
        <v>0</v>
      </c>
      <c r="BC441" s="111">
        <f t="shared" si="55"/>
        <v>0</v>
      </c>
      <c r="BD441" s="111">
        <f t="shared" si="55"/>
        <v>0</v>
      </c>
      <c r="BE441" s="111">
        <f t="shared" si="56"/>
        <v>0</v>
      </c>
      <c r="BF441" s="111">
        <f t="shared" si="56"/>
        <v>0</v>
      </c>
      <c r="BG441" s="111">
        <f t="shared" si="56"/>
        <v>0</v>
      </c>
      <c r="BH441" s="111">
        <f t="shared" si="56"/>
        <v>0</v>
      </c>
      <c r="BI441" s="111">
        <f t="shared" si="56"/>
        <v>0</v>
      </c>
      <c r="BJ441" s="111">
        <f t="shared" si="56"/>
        <v>0</v>
      </c>
      <c r="BK441" s="111">
        <f t="shared" si="56"/>
        <v>0</v>
      </c>
      <c r="BL441" s="111">
        <f t="shared" si="56"/>
        <v>0</v>
      </c>
      <c r="BM441" s="111">
        <f t="shared" si="56"/>
        <v>0</v>
      </c>
      <c r="BN441" s="111">
        <f t="shared" si="56"/>
        <v>0</v>
      </c>
      <c r="BO441" s="111">
        <f t="shared" si="57"/>
        <v>0</v>
      </c>
      <c r="BP441" s="111">
        <f t="shared" si="57"/>
        <v>0</v>
      </c>
      <c r="BQ441" s="111">
        <f t="shared" si="57"/>
        <v>0</v>
      </c>
      <c r="BR441" s="111">
        <f t="shared" si="57"/>
        <v>0</v>
      </c>
      <c r="BS441" s="111">
        <f t="shared" si="57"/>
        <v>0</v>
      </c>
      <c r="BT441" s="111">
        <f t="shared" si="57"/>
        <v>0</v>
      </c>
      <c r="BU441" s="111">
        <f t="shared" si="57"/>
        <v>0</v>
      </c>
      <c r="BV441" s="111">
        <f t="shared" si="57"/>
        <v>0</v>
      </c>
      <c r="BW441" s="111">
        <f t="shared" si="57"/>
        <v>0</v>
      </c>
      <c r="BX441" s="111">
        <f t="shared" si="57"/>
        <v>0</v>
      </c>
      <c r="BY441" s="111">
        <f t="shared" si="57"/>
        <v>0</v>
      </c>
      <c r="BZ441" s="111">
        <f t="shared" si="57"/>
        <v>0</v>
      </c>
      <c r="CA441" s="111">
        <f t="shared" si="57"/>
        <v>0</v>
      </c>
    </row>
    <row r="442" spans="2:79" x14ac:dyDescent="0.35">
      <c r="B442" s="518">
        <v>24</v>
      </c>
      <c r="C442" s="519"/>
      <c r="D442" s="519"/>
      <c r="E442" s="520"/>
      <c r="F442" s="128"/>
      <c r="G442" s="128"/>
      <c r="H442" s="111">
        <f t="shared" si="51"/>
        <v>0</v>
      </c>
      <c r="I442" s="111">
        <f t="shared" si="51"/>
        <v>0</v>
      </c>
      <c r="J442" s="111">
        <f t="shared" si="51"/>
        <v>0</v>
      </c>
      <c r="K442" s="111">
        <f t="shared" si="51"/>
        <v>0</v>
      </c>
      <c r="L442" s="111">
        <f t="shared" si="51"/>
        <v>0</v>
      </c>
      <c r="M442" s="111">
        <f t="shared" si="51"/>
        <v>0</v>
      </c>
      <c r="N442" s="111">
        <f t="shared" si="51"/>
        <v>0</v>
      </c>
      <c r="O442" s="111">
        <f t="shared" si="51"/>
        <v>0</v>
      </c>
      <c r="P442" s="111">
        <f t="shared" si="51"/>
        <v>0</v>
      </c>
      <c r="Q442" s="111">
        <f t="shared" si="51"/>
        <v>0</v>
      </c>
      <c r="R442" s="111">
        <f t="shared" si="52"/>
        <v>0</v>
      </c>
      <c r="S442" s="111">
        <f t="shared" si="52"/>
        <v>0</v>
      </c>
      <c r="T442" s="111">
        <f t="shared" si="52"/>
        <v>0</v>
      </c>
      <c r="U442" s="111">
        <f t="shared" si="52"/>
        <v>0</v>
      </c>
      <c r="V442" s="111">
        <f t="shared" si="52"/>
        <v>0</v>
      </c>
      <c r="W442" s="111">
        <f t="shared" si="52"/>
        <v>0</v>
      </c>
      <c r="X442" s="111">
        <f t="shared" si="52"/>
        <v>0</v>
      </c>
      <c r="Y442" s="111">
        <f t="shared" si="52"/>
        <v>0</v>
      </c>
      <c r="Z442" s="111">
        <f t="shared" si="52"/>
        <v>0</v>
      </c>
      <c r="AA442" s="111">
        <f t="shared" si="52"/>
        <v>0</v>
      </c>
      <c r="AB442" s="111">
        <f t="shared" si="53"/>
        <v>0</v>
      </c>
      <c r="AC442" s="111">
        <f t="shared" si="53"/>
        <v>0</v>
      </c>
      <c r="AD442" s="111">
        <f t="shared" si="53"/>
        <v>0</v>
      </c>
      <c r="AE442" s="111">
        <f t="shared" si="53"/>
        <v>0</v>
      </c>
      <c r="AF442" s="111">
        <f t="shared" si="53"/>
        <v>0</v>
      </c>
      <c r="AG442" s="111">
        <f t="shared" si="53"/>
        <v>0</v>
      </c>
      <c r="AH442" s="111">
        <f t="shared" si="53"/>
        <v>0</v>
      </c>
      <c r="AI442" s="111">
        <f t="shared" si="53"/>
        <v>0</v>
      </c>
      <c r="AJ442" s="111">
        <f t="shared" si="53"/>
        <v>0</v>
      </c>
      <c r="AK442" s="111">
        <f t="shared" si="53"/>
        <v>0</v>
      </c>
      <c r="AL442" s="111">
        <f t="shared" si="53"/>
        <v>0</v>
      </c>
      <c r="AM442" s="111">
        <f t="shared" si="53"/>
        <v>0</v>
      </c>
      <c r="AN442" s="111">
        <f t="shared" si="53"/>
        <v>0</v>
      </c>
      <c r="AO442" s="111">
        <f t="shared" si="53"/>
        <v>0</v>
      </c>
      <c r="AP442" s="111">
        <f t="shared" si="53"/>
        <v>0</v>
      </c>
      <c r="AQ442" s="111">
        <f t="shared" si="54"/>
        <v>0</v>
      </c>
      <c r="AR442" s="111">
        <f t="shared" si="54"/>
        <v>0</v>
      </c>
      <c r="AS442" s="111">
        <f t="shared" si="54"/>
        <v>0</v>
      </c>
      <c r="AT442" s="111">
        <f t="shared" si="54"/>
        <v>0</v>
      </c>
      <c r="AU442" s="111">
        <f t="shared" si="55"/>
        <v>0</v>
      </c>
      <c r="AV442" s="111">
        <f t="shared" si="55"/>
        <v>0</v>
      </c>
      <c r="AW442" s="111">
        <f t="shared" si="55"/>
        <v>0</v>
      </c>
      <c r="AX442" s="111">
        <f t="shared" si="55"/>
        <v>0</v>
      </c>
      <c r="AY442" s="111">
        <f t="shared" si="55"/>
        <v>0</v>
      </c>
      <c r="AZ442" s="111">
        <f t="shared" si="55"/>
        <v>0</v>
      </c>
      <c r="BA442" s="111">
        <f t="shared" si="55"/>
        <v>0</v>
      </c>
      <c r="BB442" s="111">
        <f t="shared" si="55"/>
        <v>0</v>
      </c>
      <c r="BC442" s="111">
        <f t="shared" si="55"/>
        <v>0</v>
      </c>
      <c r="BD442" s="111">
        <f t="shared" si="55"/>
        <v>0</v>
      </c>
      <c r="BE442" s="111">
        <f t="shared" si="56"/>
        <v>0</v>
      </c>
      <c r="BF442" s="111">
        <f t="shared" si="56"/>
        <v>0</v>
      </c>
      <c r="BG442" s="111">
        <f t="shared" si="56"/>
        <v>0</v>
      </c>
      <c r="BH442" s="111">
        <f t="shared" si="56"/>
        <v>0</v>
      </c>
      <c r="BI442" s="111">
        <f t="shared" si="56"/>
        <v>0</v>
      </c>
      <c r="BJ442" s="111">
        <f t="shared" si="56"/>
        <v>0</v>
      </c>
      <c r="BK442" s="111">
        <f t="shared" si="56"/>
        <v>0</v>
      </c>
      <c r="BL442" s="111">
        <f t="shared" si="56"/>
        <v>0</v>
      </c>
      <c r="BM442" s="111">
        <f t="shared" si="56"/>
        <v>0</v>
      </c>
      <c r="BN442" s="111">
        <f t="shared" si="56"/>
        <v>0</v>
      </c>
      <c r="BO442" s="111">
        <f t="shared" si="57"/>
        <v>0</v>
      </c>
      <c r="BP442" s="111">
        <f t="shared" si="57"/>
        <v>0</v>
      </c>
      <c r="BQ442" s="111">
        <f t="shared" si="57"/>
        <v>0</v>
      </c>
      <c r="BR442" s="111">
        <f t="shared" si="57"/>
        <v>0</v>
      </c>
      <c r="BS442" s="111">
        <f t="shared" si="57"/>
        <v>0</v>
      </c>
      <c r="BT442" s="111">
        <f t="shared" si="57"/>
        <v>0</v>
      </c>
      <c r="BU442" s="111">
        <f t="shared" si="57"/>
        <v>0</v>
      </c>
      <c r="BV442" s="111">
        <f t="shared" si="57"/>
        <v>0</v>
      </c>
      <c r="BW442" s="111">
        <f t="shared" si="57"/>
        <v>0</v>
      </c>
      <c r="BX442" s="111">
        <f t="shared" si="57"/>
        <v>0</v>
      </c>
      <c r="BY442" s="111">
        <f t="shared" si="57"/>
        <v>0</v>
      </c>
      <c r="BZ442" s="111">
        <f t="shared" si="57"/>
        <v>0</v>
      </c>
      <c r="CA442" s="111">
        <f t="shared" si="57"/>
        <v>0</v>
      </c>
    </row>
    <row r="443" spans="2:79" x14ac:dyDescent="0.35">
      <c r="B443" s="521">
        <v>26</v>
      </c>
      <c r="C443" s="522"/>
      <c r="D443" s="522"/>
      <c r="E443" s="523"/>
      <c r="F443" s="126"/>
      <c r="G443" s="126"/>
      <c r="H443" s="111">
        <f t="shared" si="51"/>
        <v>0</v>
      </c>
      <c r="I443" s="111">
        <f t="shared" si="51"/>
        <v>0</v>
      </c>
      <c r="J443" s="111">
        <f t="shared" si="51"/>
        <v>0</v>
      </c>
      <c r="K443" s="111">
        <f t="shared" si="51"/>
        <v>0</v>
      </c>
      <c r="L443" s="111">
        <f t="shared" si="51"/>
        <v>0</v>
      </c>
      <c r="M443" s="111">
        <f t="shared" si="51"/>
        <v>0</v>
      </c>
      <c r="N443" s="111">
        <f t="shared" si="51"/>
        <v>0</v>
      </c>
      <c r="O443" s="111">
        <f t="shared" si="51"/>
        <v>0</v>
      </c>
      <c r="P443" s="111">
        <f t="shared" si="51"/>
        <v>0</v>
      </c>
      <c r="Q443" s="111">
        <f t="shared" si="51"/>
        <v>0</v>
      </c>
      <c r="R443" s="111">
        <f t="shared" si="52"/>
        <v>0</v>
      </c>
      <c r="S443" s="111">
        <f t="shared" si="52"/>
        <v>0</v>
      </c>
      <c r="T443" s="111">
        <f t="shared" si="52"/>
        <v>0</v>
      </c>
      <c r="U443" s="111">
        <f t="shared" si="52"/>
        <v>0</v>
      </c>
      <c r="V443" s="111">
        <f t="shared" si="52"/>
        <v>0</v>
      </c>
      <c r="W443" s="111">
        <f t="shared" si="52"/>
        <v>0</v>
      </c>
      <c r="X443" s="111">
        <f t="shared" si="52"/>
        <v>0</v>
      </c>
      <c r="Y443" s="111">
        <f t="shared" si="52"/>
        <v>0</v>
      </c>
      <c r="Z443" s="111">
        <f t="shared" si="52"/>
        <v>0</v>
      </c>
      <c r="AA443" s="111">
        <f t="shared" si="52"/>
        <v>0</v>
      </c>
      <c r="AB443" s="111">
        <f t="shared" si="53"/>
        <v>0</v>
      </c>
      <c r="AC443" s="111">
        <f t="shared" si="53"/>
        <v>0</v>
      </c>
      <c r="AD443" s="111">
        <f t="shared" si="53"/>
        <v>0</v>
      </c>
      <c r="AE443" s="111">
        <f t="shared" si="53"/>
        <v>0</v>
      </c>
      <c r="AF443" s="111">
        <f t="shared" si="53"/>
        <v>0</v>
      </c>
      <c r="AG443" s="111">
        <f t="shared" si="53"/>
        <v>0</v>
      </c>
      <c r="AH443" s="111">
        <f t="shared" si="53"/>
        <v>0</v>
      </c>
      <c r="AI443" s="111">
        <f t="shared" si="53"/>
        <v>0</v>
      </c>
      <c r="AJ443" s="111">
        <f t="shared" si="53"/>
        <v>0</v>
      </c>
      <c r="AK443" s="111">
        <f t="shared" si="53"/>
        <v>0</v>
      </c>
      <c r="AL443" s="111">
        <f t="shared" si="53"/>
        <v>0</v>
      </c>
      <c r="AM443" s="111">
        <f t="shared" si="53"/>
        <v>0</v>
      </c>
      <c r="AN443" s="111">
        <f t="shared" si="53"/>
        <v>0</v>
      </c>
      <c r="AO443" s="111">
        <f t="shared" si="53"/>
        <v>0</v>
      </c>
      <c r="AP443" s="111">
        <f t="shared" si="53"/>
        <v>0</v>
      </c>
      <c r="AQ443" s="111">
        <f t="shared" si="54"/>
        <v>0</v>
      </c>
      <c r="AR443" s="111">
        <f t="shared" si="54"/>
        <v>0</v>
      </c>
      <c r="AS443" s="111">
        <f t="shared" si="54"/>
        <v>0</v>
      </c>
      <c r="AT443" s="111">
        <f t="shared" si="54"/>
        <v>0</v>
      </c>
      <c r="AU443" s="111">
        <f t="shared" si="55"/>
        <v>0</v>
      </c>
      <c r="AV443" s="111">
        <f t="shared" si="55"/>
        <v>0</v>
      </c>
      <c r="AW443" s="111">
        <f t="shared" si="55"/>
        <v>0</v>
      </c>
      <c r="AX443" s="111">
        <f t="shared" si="55"/>
        <v>0</v>
      </c>
      <c r="AY443" s="111">
        <f t="shared" si="55"/>
        <v>0</v>
      </c>
      <c r="AZ443" s="111">
        <f t="shared" si="55"/>
        <v>0</v>
      </c>
      <c r="BA443" s="111">
        <f t="shared" si="55"/>
        <v>0</v>
      </c>
      <c r="BB443" s="111">
        <f t="shared" si="55"/>
        <v>0</v>
      </c>
      <c r="BC443" s="111">
        <f t="shared" si="55"/>
        <v>0</v>
      </c>
      <c r="BD443" s="111">
        <f t="shared" si="55"/>
        <v>0</v>
      </c>
      <c r="BE443" s="111">
        <f t="shared" si="56"/>
        <v>0</v>
      </c>
      <c r="BF443" s="111">
        <f t="shared" si="56"/>
        <v>0</v>
      </c>
      <c r="BG443" s="111">
        <f t="shared" si="56"/>
        <v>0</v>
      </c>
      <c r="BH443" s="111">
        <f t="shared" si="56"/>
        <v>0</v>
      </c>
      <c r="BI443" s="111">
        <f t="shared" si="56"/>
        <v>0</v>
      </c>
      <c r="BJ443" s="111">
        <f t="shared" si="56"/>
        <v>0</v>
      </c>
      <c r="BK443" s="111">
        <f t="shared" si="56"/>
        <v>0</v>
      </c>
      <c r="BL443" s="111">
        <f t="shared" si="56"/>
        <v>0</v>
      </c>
      <c r="BM443" s="111">
        <f t="shared" si="56"/>
        <v>0</v>
      </c>
      <c r="BN443" s="111">
        <f t="shared" si="56"/>
        <v>0</v>
      </c>
      <c r="BO443" s="111">
        <f t="shared" si="57"/>
        <v>0</v>
      </c>
      <c r="BP443" s="111">
        <f t="shared" si="57"/>
        <v>0</v>
      </c>
      <c r="BQ443" s="111">
        <f t="shared" si="57"/>
        <v>0</v>
      </c>
      <c r="BR443" s="111">
        <f t="shared" si="57"/>
        <v>0</v>
      </c>
      <c r="BS443" s="111">
        <f t="shared" si="57"/>
        <v>0</v>
      </c>
      <c r="BT443" s="111">
        <f t="shared" si="57"/>
        <v>0</v>
      </c>
      <c r="BU443" s="111">
        <f t="shared" si="57"/>
        <v>0</v>
      </c>
      <c r="BV443" s="111">
        <f t="shared" si="57"/>
        <v>0</v>
      </c>
      <c r="BW443" s="111">
        <f t="shared" si="57"/>
        <v>0</v>
      </c>
      <c r="BX443" s="111">
        <f t="shared" si="57"/>
        <v>0</v>
      </c>
      <c r="BY443" s="111">
        <f t="shared" si="57"/>
        <v>0</v>
      </c>
      <c r="BZ443" s="111">
        <f t="shared" si="57"/>
        <v>0</v>
      </c>
      <c r="CA443" s="111">
        <f t="shared" si="57"/>
        <v>0</v>
      </c>
    </row>
    <row r="444" spans="2:79" x14ac:dyDescent="0.35">
      <c r="B444" s="521">
        <v>27</v>
      </c>
      <c r="C444" s="522"/>
      <c r="D444" s="522"/>
      <c r="E444" s="523"/>
      <c r="F444" s="126"/>
      <c r="G444" s="126"/>
      <c r="H444" s="111">
        <f t="shared" ref="H444:Q452" si="58">COUNTIF(H$7:H$407,$B444)</f>
        <v>0</v>
      </c>
      <c r="I444" s="111">
        <f t="shared" si="58"/>
        <v>0</v>
      </c>
      <c r="J444" s="111">
        <f t="shared" si="58"/>
        <v>0</v>
      </c>
      <c r="K444" s="111">
        <f t="shared" si="58"/>
        <v>0</v>
      </c>
      <c r="L444" s="111">
        <f t="shared" si="58"/>
        <v>0</v>
      </c>
      <c r="M444" s="111">
        <f t="shared" si="58"/>
        <v>0</v>
      </c>
      <c r="N444" s="111">
        <f t="shared" si="58"/>
        <v>0</v>
      </c>
      <c r="O444" s="111">
        <f t="shared" si="58"/>
        <v>0</v>
      </c>
      <c r="P444" s="111">
        <f t="shared" si="58"/>
        <v>0</v>
      </c>
      <c r="Q444" s="111">
        <f t="shared" si="58"/>
        <v>0</v>
      </c>
      <c r="R444" s="111">
        <f t="shared" ref="R444:AA452" si="59">COUNTIF(R$7:R$407,$B444)</f>
        <v>0</v>
      </c>
      <c r="S444" s="111">
        <f t="shared" si="59"/>
        <v>0</v>
      </c>
      <c r="T444" s="111">
        <f t="shared" si="59"/>
        <v>0</v>
      </c>
      <c r="U444" s="111">
        <f t="shared" si="59"/>
        <v>0</v>
      </c>
      <c r="V444" s="111">
        <f t="shared" si="59"/>
        <v>0</v>
      </c>
      <c r="W444" s="111">
        <f t="shared" si="59"/>
        <v>0</v>
      </c>
      <c r="X444" s="111">
        <f t="shared" si="59"/>
        <v>0</v>
      </c>
      <c r="Y444" s="111">
        <f t="shared" si="59"/>
        <v>0</v>
      </c>
      <c r="Z444" s="111">
        <f t="shared" si="59"/>
        <v>0</v>
      </c>
      <c r="AA444" s="111">
        <f t="shared" si="59"/>
        <v>0</v>
      </c>
      <c r="AB444" s="111">
        <f t="shared" ref="AB444:AP452" si="60">COUNTIF(AB$7:AB$407,$B444)</f>
        <v>0</v>
      </c>
      <c r="AC444" s="111">
        <f t="shared" si="60"/>
        <v>0</v>
      </c>
      <c r="AD444" s="111">
        <f t="shared" si="60"/>
        <v>0</v>
      </c>
      <c r="AE444" s="111">
        <f t="shared" si="60"/>
        <v>0</v>
      </c>
      <c r="AF444" s="111">
        <f t="shared" si="60"/>
        <v>0</v>
      </c>
      <c r="AG444" s="111">
        <f t="shared" si="60"/>
        <v>0</v>
      </c>
      <c r="AH444" s="111">
        <f t="shared" si="60"/>
        <v>0</v>
      </c>
      <c r="AI444" s="111">
        <f t="shared" si="60"/>
        <v>0</v>
      </c>
      <c r="AJ444" s="111">
        <f t="shared" si="60"/>
        <v>0</v>
      </c>
      <c r="AK444" s="111">
        <f t="shared" si="60"/>
        <v>0</v>
      </c>
      <c r="AL444" s="111">
        <f t="shared" si="60"/>
        <v>0</v>
      </c>
      <c r="AM444" s="111">
        <f t="shared" si="60"/>
        <v>0</v>
      </c>
      <c r="AN444" s="111">
        <f t="shared" si="60"/>
        <v>0</v>
      </c>
      <c r="AO444" s="111">
        <f t="shared" si="60"/>
        <v>0</v>
      </c>
      <c r="AP444" s="111">
        <f t="shared" si="60"/>
        <v>0</v>
      </c>
      <c r="AQ444" s="111">
        <f t="shared" si="54"/>
        <v>0</v>
      </c>
      <c r="AR444" s="111">
        <f t="shared" si="54"/>
        <v>0</v>
      </c>
      <c r="AS444" s="111">
        <f t="shared" si="54"/>
        <v>0</v>
      </c>
      <c r="AT444" s="111">
        <f t="shared" si="54"/>
        <v>0</v>
      </c>
      <c r="AU444" s="111">
        <f t="shared" ref="AU444:BD452" si="61">COUNTIF(AU$7:AU$407,$B444)</f>
        <v>0</v>
      </c>
      <c r="AV444" s="111">
        <f t="shared" si="61"/>
        <v>0</v>
      </c>
      <c r="AW444" s="111">
        <f t="shared" si="61"/>
        <v>0</v>
      </c>
      <c r="AX444" s="111">
        <f t="shared" si="61"/>
        <v>0</v>
      </c>
      <c r="AY444" s="111">
        <f t="shared" si="61"/>
        <v>0</v>
      </c>
      <c r="AZ444" s="111">
        <f t="shared" si="61"/>
        <v>0</v>
      </c>
      <c r="BA444" s="111">
        <f t="shared" si="61"/>
        <v>0</v>
      </c>
      <c r="BB444" s="111">
        <f t="shared" si="61"/>
        <v>0</v>
      </c>
      <c r="BC444" s="111">
        <f t="shared" si="61"/>
        <v>0</v>
      </c>
      <c r="BD444" s="111">
        <f t="shared" si="61"/>
        <v>0</v>
      </c>
      <c r="BE444" s="111">
        <f t="shared" ref="BE444:BN452" si="62">COUNTIF(BE$7:BE$407,$B444)</f>
        <v>0</v>
      </c>
      <c r="BF444" s="111">
        <f t="shared" si="62"/>
        <v>0</v>
      </c>
      <c r="BG444" s="111">
        <f t="shared" si="62"/>
        <v>0</v>
      </c>
      <c r="BH444" s="111">
        <f t="shared" si="62"/>
        <v>0</v>
      </c>
      <c r="BI444" s="111">
        <f t="shared" si="62"/>
        <v>0</v>
      </c>
      <c r="BJ444" s="111">
        <f t="shared" si="62"/>
        <v>0</v>
      </c>
      <c r="BK444" s="111">
        <f t="shared" si="62"/>
        <v>0</v>
      </c>
      <c r="BL444" s="111">
        <f t="shared" si="62"/>
        <v>0</v>
      </c>
      <c r="BM444" s="111">
        <f t="shared" si="62"/>
        <v>0</v>
      </c>
      <c r="BN444" s="111">
        <f t="shared" si="62"/>
        <v>0</v>
      </c>
      <c r="BO444" s="111">
        <f t="shared" ref="BO444:CA452" si="63">COUNTIF(BO$7:BO$407,$B444)</f>
        <v>0</v>
      </c>
      <c r="BP444" s="111">
        <f t="shared" si="63"/>
        <v>0</v>
      </c>
      <c r="BQ444" s="111">
        <f t="shared" si="63"/>
        <v>0</v>
      </c>
      <c r="BR444" s="111">
        <f t="shared" si="63"/>
        <v>0</v>
      </c>
      <c r="BS444" s="111">
        <f t="shared" si="63"/>
        <v>0</v>
      </c>
      <c r="BT444" s="111">
        <f t="shared" si="63"/>
        <v>0</v>
      </c>
      <c r="BU444" s="111">
        <f t="shared" si="63"/>
        <v>0</v>
      </c>
      <c r="BV444" s="111">
        <f t="shared" si="63"/>
        <v>0</v>
      </c>
      <c r="BW444" s="111">
        <f t="shared" si="63"/>
        <v>0</v>
      </c>
      <c r="BX444" s="111">
        <f t="shared" si="63"/>
        <v>0</v>
      </c>
      <c r="BY444" s="111">
        <f t="shared" si="63"/>
        <v>0</v>
      </c>
      <c r="BZ444" s="111">
        <f t="shared" si="63"/>
        <v>0</v>
      </c>
      <c r="CA444" s="111">
        <f t="shared" si="63"/>
        <v>0</v>
      </c>
    </row>
    <row r="445" spans="2:79" x14ac:dyDescent="0.35">
      <c r="B445" s="521">
        <v>28</v>
      </c>
      <c r="C445" s="522"/>
      <c r="D445" s="522"/>
      <c r="E445" s="523"/>
      <c r="F445" s="126"/>
      <c r="G445" s="126"/>
      <c r="H445" s="111">
        <f t="shared" si="58"/>
        <v>0</v>
      </c>
      <c r="I445" s="111">
        <f t="shared" si="58"/>
        <v>0</v>
      </c>
      <c r="J445" s="111">
        <f t="shared" si="58"/>
        <v>0</v>
      </c>
      <c r="K445" s="111">
        <f t="shared" si="58"/>
        <v>0</v>
      </c>
      <c r="L445" s="111">
        <f t="shared" si="58"/>
        <v>0</v>
      </c>
      <c r="M445" s="111">
        <f t="shared" si="58"/>
        <v>0</v>
      </c>
      <c r="N445" s="111">
        <f t="shared" si="58"/>
        <v>0</v>
      </c>
      <c r="O445" s="111">
        <f t="shared" si="58"/>
        <v>0</v>
      </c>
      <c r="P445" s="111">
        <f t="shared" si="58"/>
        <v>0</v>
      </c>
      <c r="Q445" s="111">
        <f t="shared" si="58"/>
        <v>0</v>
      </c>
      <c r="R445" s="111">
        <f t="shared" si="59"/>
        <v>0</v>
      </c>
      <c r="S445" s="111">
        <f t="shared" si="59"/>
        <v>0</v>
      </c>
      <c r="T445" s="111">
        <f t="shared" si="59"/>
        <v>0</v>
      </c>
      <c r="U445" s="111">
        <f t="shared" si="59"/>
        <v>0</v>
      </c>
      <c r="V445" s="111">
        <f t="shared" si="59"/>
        <v>0</v>
      </c>
      <c r="W445" s="111">
        <f t="shared" si="59"/>
        <v>0</v>
      </c>
      <c r="X445" s="111">
        <f t="shared" si="59"/>
        <v>0</v>
      </c>
      <c r="Y445" s="111">
        <f t="shared" si="59"/>
        <v>0</v>
      </c>
      <c r="Z445" s="111">
        <f t="shared" si="59"/>
        <v>0</v>
      </c>
      <c r="AA445" s="111">
        <f t="shared" si="59"/>
        <v>0</v>
      </c>
      <c r="AB445" s="111">
        <f t="shared" si="60"/>
        <v>0</v>
      </c>
      <c r="AC445" s="111">
        <f t="shared" si="60"/>
        <v>0</v>
      </c>
      <c r="AD445" s="111">
        <f t="shared" si="60"/>
        <v>0</v>
      </c>
      <c r="AE445" s="111">
        <f t="shared" si="60"/>
        <v>0</v>
      </c>
      <c r="AF445" s="111">
        <f t="shared" si="60"/>
        <v>0</v>
      </c>
      <c r="AG445" s="111">
        <f t="shared" si="60"/>
        <v>0</v>
      </c>
      <c r="AH445" s="111">
        <f t="shared" si="60"/>
        <v>0</v>
      </c>
      <c r="AI445" s="111">
        <f t="shared" si="60"/>
        <v>0</v>
      </c>
      <c r="AJ445" s="111">
        <f t="shared" si="60"/>
        <v>0</v>
      </c>
      <c r="AK445" s="111">
        <f t="shared" si="60"/>
        <v>0</v>
      </c>
      <c r="AL445" s="111">
        <f t="shared" si="60"/>
        <v>0</v>
      </c>
      <c r="AM445" s="111">
        <f t="shared" si="60"/>
        <v>0</v>
      </c>
      <c r="AN445" s="111">
        <f t="shared" si="60"/>
        <v>0</v>
      </c>
      <c r="AO445" s="111">
        <f t="shared" si="60"/>
        <v>0</v>
      </c>
      <c r="AP445" s="111">
        <f t="shared" si="60"/>
        <v>0</v>
      </c>
      <c r="AQ445" s="111">
        <f t="shared" si="54"/>
        <v>0</v>
      </c>
      <c r="AR445" s="111">
        <f t="shared" si="54"/>
        <v>0</v>
      </c>
      <c r="AS445" s="111">
        <f t="shared" si="54"/>
        <v>0</v>
      </c>
      <c r="AT445" s="111">
        <f t="shared" si="54"/>
        <v>0</v>
      </c>
      <c r="AU445" s="111">
        <f t="shared" si="61"/>
        <v>0</v>
      </c>
      <c r="AV445" s="111">
        <f t="shared" si="61"/>
        <v>0</v>
      </c>
      <c r="AW445" s="111">
        <f t="shared" si="61"/>
        <v>0</v>
      </c>
      <c r="AX445" s="111">
        <f t="shared" si="61"/>
        <v>0</v>
      </c>
      <c r="AY445" s="111">
        <f t="shared" si="61"/>
        <v>0</v>
      </c>
      <c r="AZ445" s="111">
        <f t="shared" si="61"/>
        <v>0</v>
      </c>
      <c r="BA445" s="111">
        <f t="shared" si="61"/>
        <v>0</v>
      </c>
      <c r="BB445" s="111">
        <f t="shared" si="61"/>
        <v>0</v>
      </c>
      <c r="BC445" s="111">
        <f t="shared" si="61"/>
        <v>0</v>
      </c>
      <c r="BD445" s="111">
        <f t="shared" si="61"/>
        <v>0</v>
      </c>
      <c r="BE445" s="111">
        <f t="shared" si="62"/>
        <v>0</v>
      </c>
      <c r="BF445" s="111">
        <f t="shared" si="62"/>
        <v>0</v>
      </c>
      <c r="BG445" s="111">
        <f t="shared" si="62"/>
        <v>0</v>
      </c>
      <c r="BH445" s="111">
        <f t="shared" si="62"/>
        <v>0</v>
      </c>
      <c r="BI445" s="111">
        <f t="shared" si="62"/>
        <v>0</v>
      </c>
      <c r="BJ445" s="111">
        <f t="shared" si="62"/>
        <v>0</v>
      </c>
      <c r="BK445" s="111">
        <f t="shared" si="62"/>
        <v>0</v>
      </c>
      <c r="BL445" s="111">
        <f t="shared" si="62"/>
        <v>0</v>
      </c>
      <c r="BM445" s="111">
        <f t="shared" si="62"/>
        <v>0</v>
      </c>
      <c r="BN445" s="111">
        <f t="shared" si="62"/>
        <v>0</v>
      </c>
      <c r="BO445" s="111">
        <f t="shared" si="63"/>
        <v>0</v>
      </c>
      <c r="BP445" s="111">
        <f t="shared" si="63"/>
        <v>0</v>
      </c>
      <c r="BQ445" s="111">
        <f t="shared" si="63"/>
        <v>0</v>
      </c>
      <c r="BR445" s="111">
        <f t="shared" si="63"/>
        <v>0</v>
      </c>
      <c r="BS445" s="111">
        <f t="shared" si="63"/>
        <v>0</v>
      </c>
      <c r="BT445" s="111">
        <f t="shared" si="63"/>
        <v>0</v>
      </c>
      <c r="BU445" s="111">
        <f t="shared" si="63"/>
        <v>0</v>
      </c>
      <c r="BV445" s="111">
        <f t="shared" si="63"/>
        <v>0</v>
      </c>
      <c r="BW445" s="111">
        <f t="shared" si="63"/>
        <v>0</v>
      </c>
      <c r="BX445" s="111">
        <f t="shared" si="63"/>
        <v>0</v>
      </c>
      <c r="BY445" s="111">
        <f t="shared" si="63"/>
        <v>0</v>
      </c>
      <c r="BZ445" s="111">
        <f t="shared" si="63"/>
        <v>0</v>
      </c>
      <c r="CA445" s="111">
        <f t="shared" si="63"/>
        <v>0</v>
      </c>
    </row>
    <row r="446" spans="2:79" x14ac:dyDescent="0.35">
      <c r="B446" s="521">
        <v>29</v>
      </c>
      <c r="C446" s="522"/>
      <c r="D446" s="522"/>
      <c r="E446" s="523"/>
      <c r="F446" s="126"/>
      <c r="G446" s="126"/>
      <c r="H446" s="111">
        <f t="shared" si="58"/>
        <v>0</v>
      </c>
      <c r="I446" s="111">
        <f t="shared" si="58"/>
        <v>0</v>
      </c>
      <c r="J446" s="111">
        <f t="shared" si="58"/>
        <v>0</v>
      </c>
      <c r="K446" s="111">
        <f t="shared" si="58"/>
        <v>0</v>
      </c>
      <c r="L446" s="111">
        <f t="shared" si="58"/>
        <v>0</v>
      </c>
      <c r="M446" s="111">
        <f t="shared" si="58"/>
        <v>0</v>
      </c>
      <c r="N446" s="111">
        <f t="shared" si="58"/>
        <v>0</v>
      </c>
      <c r="O446" s="111">
        <f t="shared" si="58"/>
        <v>0</v>
      </c>
      <c r="P446" s="111">
        <f t="shared" si="58"/>
        <v>0</v>
      </c>
      <c r="Q446" s="111">
        <f t="shared" si="58"/>
        <v>0</v>
      </c>
      <c r="R446" s="111">
        <f t="shared" si="59"/>
        <v>0</v>
      </c>
      <c r="S446" s="111">
        <f t="shared" si="59"/>
        <v>0</v>
      </c>
      <c r="T446" s="111">
        <f t="shared" si="59"/>
        <v>0</v>
      </c>
      <c r="U446" s="111">
        <f t="shared" si="59"/>
        <v>0</v>
      </c>
      <c r="V446" s="111">
        <f t="shared" si="59"/>
        <v>0</v>
      </c>
      <c r="W446" s="111">
        <f t="shared" si="59"/>
        <v>0</v>
      </c>
      <c r="X446" s="111">
        <f t="shared" si="59"/>
        <v>0</v>
      </c>
      <c r="Y446" s="111">
        <f t="shared" si="59"/>
        <v>0</v>
      </c>
      <c r="Z446" s="111">
        <f t="shared" si="59"/>
        <v>0</v>
      </c>
      <c r="AA446" s="111">
        <f t="shared" si="59"/>
        <v>0</v>
      </c>
      <c r="AB446" s="111">
        <f t="shared" si="60"/>
        <v>0</v>
      </c>
      <c r="AC446" s="111">
        <f t="shared" si="60"/>
        <v>0</v>
      </c>
      <c r="AD446" s="111">
        <f t="shared" si="60"/>
        <v>0</v>
      </c>
      <c r="AE446" s="111">
        <f t="shared" si="60"/>
        <v>0</v>
      </c>
      <c r="AF446" s="111">
        <f t="shared" si="60"/>
        <v>0</v>
      </c>
      <c r="AG446" s="111">
        <f t="shared" si="60"/>
        <v>0</v>
      </c>
      <c r="AH446" s="111">
        <f t="shared" si="60"/>
        <v>0</v>
      </c>
      <c r="AI446" s="111">
        <f t="shared" si="60"/>
        <v>0</v>
      </c>
      <c r="AJ446" s="111">
        <f t="shared" si="60"/>
        <v>0</v>
      </c>
      <c r="AK446" s="111">
        <f t="shared" si="60"/>
        <v>0</v>
      </c>
      <c r="AL446" s="111">
        <f t="shared" si="60"/>
        <v>0</v>
      </c>
      <c r="AM446" s="111">
        <f t="shared" si="60"/>
        <v>0</v>
      </c>
      <c r="AN446" s="111">
        <f t="shared" si="60"/>
        <v>0</v>
      </c>
      <c r="AO446" s="111">
        <f t="shared" si="60"/>
        <v>0</v>
      </c>
      <c r="AP446" s="111">
        <f t="shared" si="60"/>
        <v>0</v>
      </c>
      <c r="AQ446" s="111">
        <f t="shared" si="54"/>
        <v>0</v>
      </c>
      <c r="AR446" s="111">
        <f t="shared" si="54"/>
        <v>0</v>
      </c>
      <c r="AS446" s="111">
        <f t="shared" si="54"/>
        <v>0</v>
      </c>
      <c r="AT446" s="111">
        <f t="shared" si="54"/>
        <v>0</v>
      </c>
      <c r="AU446" s="111">
        <f t="shared" si="61"/>
        <v>0</v>
      </c>
      <c r="AV446" s="111">
        <f t="shared" si="61"/>
        <v>0</v>
      </c>
      <c r="AW446" s="111">
        <f t="shared" si="61"/>
        <v>0</v>
      </c>
      <c r="AX446" s="111">
        <f t="shared" si="61"/>
        <v>0</v>
      </c>
      <c r="AY446" s="111">
        <f t="shared" si="61"/>
        <v>0</v>
      </c>
      <c r="AZ446" s="111">
        <f t="shared" si="61"/>
        <v>0</v>
      </c>
      <c r="BA446" s="111">
        <f t="shared" si="61"/>
        <v>0</v>
      </c>
      <c r="BB446" s="111">
        <f t="shared" si="61"/>
        <v>0</v>
      </c>
      <c r="BC446" s="111">
        <f t="shared" si="61"/>
        <v>0</v>
      </c>
      <c r="BD446" s="111">
        <f t="shared" si="61"/>
        <v>0</v>
      </c>
      <c r="BE446" s="111">
        <f t="shared" si="62"/>
        <v>0</v>
      </c>
      <c r="BF446" s="111">
        <f t="shared" si="62"/>
        <v>0</v>
      </c>
      <c r="BG446" s="111">
        <f t="shared" si="62"/>
        <v>0</v>
      </c>
      <c r="BH446" s="111">
        <f t="shared" si="62"/>
        <v>0</v>
      </c>
      <c r="BI446" s="111">
        <f t="shared" si="62"/>
        <v>0</v>
      </c>
      <c r="BJ446" s="111">
        <f t="shared" si="62"/>
        <v>0</v>
      </c>
      <c r="BK446" s="111">
        <f t="shared" si="62"/>
        <v>0</v>
      </c>
      <c r="BL446" s="111">
        <f t="shared" si="62"/>
        <v>0</v>
      </c>
      <c r="BM446" s="111">
        <f t="shared" si="62"/>
        <v>0</v>
      </c>
      <c r="BN446" s="111">
        <f t="shared" si="62"/>
        <v>0</v>
      </c>
      <c r="BO446" s="111">
        <f t="shared" si="63"/>
        <v>0</v>
      </c>
      <c r="BP446" s="111">
        <f t="shared" si="63"/>
        <v>0</v>
      </c>
      <c r="BQ446" s="111">
        <f t="shared" si="63"/>
        <v>0</v>
      </c>
      <c r="BR446" s="111">
        <f t="shared" si="63"/>
        <v>0</v>
      </c>
      <c r="BS446" s="111">
        <f t="shared" si="63"/>
        <v>0</v>
      </c>
      <c r="BT446" s="111">
        <f t="shared" si="63"/>
        <v>0</v>
      </c>
      <c r="BU446" s="111">
        <f t="shared" si="63"/>
        <v>0</v>
      </c>
      <c r="BV446" s="111">
        <f t="shared" si="63"/>
        <v>0</v>
      </c>
      <c r="BW446" s="111">
        <f t="shared" si="63"/>
        <v>0</v>
      </c>
      <c r="BX446" s="111">
        <f t="shared" si="63"/>
        <v>0</v>
      </c>
      <c r="BY446" s="111">
        <f t="shared" si="63"/>
        <v>0</v>
      </c>
      <c r="BZ446" s="111">
        <f t="shared" si="63"/>
        <v>0</v>
      </c>
      <c r="CA446" s="111">
        <f t="shared" si="63"/>
        <v>0</v>
      </c>
    </row>
    <row r="447" spans="2:79" x14ac:dyDescent="0.35">
      <c r="B447" s="524">
        <v>30</v>
      </c>
      <c r="C447" s="525"/>
      <c r="D447" s="525"/>
      <c r="E447" s="526"/>
      <c r="F447" s="127"/>
      <c r="G447" s="127"/>
      <c r="H447" s="111">
        <f t="shared" si="58"/>
        <v>0</v>
      </c>
      <c r="I447" s="111">
        <f t="shared" si="58"/>
        <v>0</v>
      </c>
      <c r="J447" s="111">
        <f t="shared" si="58"/>
        <v>0</v>
      </c>
      <c r="K447" s="111">
        <f t="shared" si="58"/>
        <v>0</v>
      </c>
      <c r="L447" s="111">
        <f t="shared" si="58"/>
        <v>0</v>
      </c>
      <c r="M447" s="111">
        <f t="shared" si="58"/>
        <v>0</v>
      </c>
      <c r="N447" s="111">
        <f t="shared" si="58"/>
        <v>0</v>
      </c>
      <c r="O447" s="111">
        <f t="shared" si="58"/>
        <v>0</v>
      </c>
      <c r="P447" s="111">
        <f t="shared" si="58"/>
        <v>0</v>
      </c>
      <c r="Q447" s="111">
        <f t="shared" si="58"/>
        <v>0</v>
      </c>
      <c r="R447" s="111">
        <f t="shared" si="59"/>
        <v>0</v>
      </c>
      <c r="S447" s="111">
        <f t="shared" si="59"/>
        <v>0</v>
      </c>
      <c r="T447" s="111">
        <f t="shared" si="59"/>
        <v>0</v>
      </c>
      <c r="U447" s="111">
        <f t="shared" si="59"/>
        <v>0</v>
      </c>
      <c r="V447" s="111">
        <f t="shared" si="59"/>
        <v>0</v>
      </c>
      <c r="W447" s="111">
        <f t="shared" si="59"/>
        <v>0</v>
      </c>
      <c r="X447" s="111">
        <f t="shared" si="59"/>
        <v>0</v>
      </c>
      <c r="Y447" s="111">
        <f t="shared" si="59"/>
        <v>0</v>
      </c>
      <c r="Z447" s="111">
        <f t="shared" si="59"/>
        <v>0</v>
      </c>
      <c r="AA447" s="111">
        <f t="shared" si="59"/>
        <v>0</v>
      </c>
      <c r="AB447" s="111">
        <f t="shared" si="60"/>
        <v>0</v>
      </c>
      <c r="AC447" s="111">
        <f t="shared" si="60"/>
        <v>0</v>
      </c>
      <c r="AD447" s="111">
        <f t="shared" si="60"/>
        <v>0</v>
      </c>
      <c r="AE447" s="111">
        <f t="shared" si="60"/>
        <v>0</v>
      </c>
      <c r="AF447" s="111">
        <f t="shared" si="60"/>
        <v>0</v>
      </c>
      <c r="AG447" s="111">
        <f t="shared" si="60"/>
        <v>0</v>
      </c>
      <c r="AH447" s="111">
        <f t="shared" si="60"/>
        <v>0</v>
      </c>
      <c r="AI447" s="111">
        <f t="shared" si="60"/>
        <v>0</v>
      </c>
      <c r="AJ447" s="111">
        <f t="shared" si="60"/>
        <v>0</v>
      </c>
      <c r="AK447" s="111">
        <f t="shared" si="60"/>
        <v>0</v>
      </c>
      <c r="AL447" s="111">
        <f t="shared" si="60"/>
        <v>0</v>
      </c>
      <c r="AM447" s="111">
        <f t="shared" si="60"/>
        <v>0</v>
      </c>
      <c r="AN447" s="111">
        <f t="shared" si="60"/>
        <v>0</v>
      </c>
      <c r="AO447" s="111">
        <f t="shared" si="60"/>
        <v>0</v>
      </c>
      <c r="AP447" s="111">
        <f t="shared" si="60"/>
        <v>0</v>
      </c>
      <c r="AQ447" s="111">
        <f t="shared" si="54"/>
        <v>0</v>
      </c>
      <c r="AR447" s="111">
        <f t="shared" si="54"/>
        <v>0</v>
      </c>
      <c r="AS447" s="111">
        <f t="shared" si="54"/>
        <v>0</v>
      </c>
      <c r="AT447" s="111">
        <f t="shared" si="54"/>
        <v>0</v>
      </c>
      <c r="AU447" s="111">
        <f t="shared" si="61"/>
        <v>0</v>
      </c>
      <c r="AV447" s="111">
        <f t="shared" si="61"/>
        <v>0</v>
      </c>
      <c r="AW447" s="111">
        <f t="shared" si="61"/>
        <v>0</v>
      </c>
      <c r="AX447" s="111">
        <f t="shared" si="61"/>
        <v>0</v>
      </c>
      <c r="AY447" s="111">
        <f t="shared" si="61"/>
        <v>0</v>
      </c>
      <c r="AZ447" s="111">
        <f t="shared" si="61"/>
        <v>0</v>
      </c>
      <c r="BA447" s="111">
        <f t="shared" si="61"/>
        <v>0</v>
      </c>
      <c r="BB447" s="111">
        <f t="shared" si="61"/>
        <v>0</v>
      </c>
      <c r="BC447" s="111">
        <f t="shared" si="61"/>
        <v>0</v>
      </c>
      <c r="BD447" s="111">
        <f t="shared" si="61"/>
        <v>0</v>
      </c>
      <c r="BE447" s="111">
        <f t="shared" si="62"/>
        <v>0</v>
      </c>
      <c r="BF447" s="111">
        <f t="shared" si="62"/>
        <v>0</v>
      </c>
      <c r="BG447" s="111">
        <f t="shared" si="62"/>
        <v>0</v>
      </c>
      <c r="BH447" s="111">
        <f t="shared" si="62"/>
        <v>0</v>
      </c>
      <c r="BI447" s="111">
        <f t="shared" si="62"/>
        <v>0</v>
      </c>
      <c r="BJ447" s="111">
        <f t="shared" si="62"/>
        <v>0</v>
      </c>
      <c r="BK447" s="111">
        <f t="shared" si="62"/>
        <v>0</v>
      </c>
      <c r="BL447" s="111">
        <f t="shared" si="62"/>
        <v>0</v>
      </c>
      <c r="BM447" s="111">
        <f t="shared" si="62"/>
        <v>0</v>
      </c>
      <c r="BN447" s="111">
        <f t="shared" si="62"/>
        <v>0</v>
      </c>
      <c r="BO447" s="111">
        <f t="shared" si="63"/>
        <v>0</v>
      </c>
      <c r="BP447" s="111">
        <f t="shared" si="63"/>
        <v>0</v>
      </c>
      <c r="BQ447" s="111">
        <f t="shared" si="63"/>
        <v>0</v>
      </c>
      <c r="BR447" s="111">
        <f t="shared" si="63"/>
        <v>0</v>
      </c>
      <c r="BS447" s="111">
        <f t="shared" si="63"/>
        <v>0</v>
      </c>
      <c r="BT447" s="111">
        <f t="shared" si="63"/>
        <v>0</v>
      </c>
      <c r="BU447" s="111">
        <f t="shared" si="63"/>
        <v>0</v>
      </c>
      <c r="BV447" s="111">
        <f t="shared" si="63"/>
        <v>0</v>
      </c>
      <c r="BW447" s="111">
        <f t="shared" si="63"/>
        <v>0</v>
      </c>
      <c r="BX447" s="111">
        <f t="shared" si="63"/>
        <v>0</v>
      </c>
      <c r="BY447" s="111">
        <f t="shared" si="63"/>
        <v>0</v>
      </c>
      <c r="BZ447" s="111">
        <f t="shared" si="63"/>
        <v>0</v>
      </c>
      <c r="CA447" s="111">
        <f t="shared" si="63"/>
        <v>0</v>
      </c>
    </row>
    <row r="448" spans="2:79" x14ac:dyDescent="0.35">
      <c r="B448" s="511">
        <v>35</v>
      </c>
      <c r="C448" s="512"/>
      <c r="D448" s="512"/>
      <c r="E448" s="513"/>
      <c r="F448" s="123"/>
      <c r="G448" s="123"/>
      <c r="H448" s="111">
        <f t="shared" si="58"/>
        <v>0</v>
      </c>
      <c r="I448" s="111">
        <f t="shared" si="58"/>
        <v>0</v>
      </c>
      <c r="J448" s="111">
        <f t="shared" si="58"/>
        <v>0</v>
      </c>
      <c r="K448" s="111">
        <f t="shared" si="58"/>
        <v>0</v>
      </c>
      <c r="L448" s="111">
        <f t="shared" si="58"/>
        <v>0</v>
      </c>
      <c r="M448" s="111">
        <f t="shared" si="58"/>
        <v>0</v>
      </c>
      <c r="N448" s="111">
        <f t="shared" si="58"/>
        <v>0</v>
      </c>
      <c r="O448" s="111">
        <f t="shared" si="58"/>
        <v>0</v>
      </c>
      <c r="P448" s="111">
        <f t="shared" si="58"/>
        <v>0</v>
      </c>
      <c r="Q448" s="111">
        <f t="shared" si="58"/>
        <v>0</v>
      </c>
      <c r="R448" s="111">
        <f t="shared" si="59"/>
        <v>0</v>
      </c>
      <c r="S448" s="111">
        <f t="shared" si="59"/>
        <v>0</v>
      </c>
      <c r="T448" s="111">
        <f t="shared" si="59"/>
        <v>0</v>
      </c>
      <c r="U448" s="111">
        <f t="shared" si="59"/>
        <v>0</v>
      </c>
      <c r="V448" s="111">
        <f t="shared" si="59"/>
        <v>0</v>
      </c>
      <c r="W448" s="111">
        <f t="shared" si="59"/>
        <v>0</v>
      </c>
      <c r="X448" s="111">
        <f t="shared" si="59"/>
        <v>0</v>
      </c>
      <c r="Y448" s="111">
        <f t="shared" si="59"/>
        <v>0</v>
      </c>
      <c r="Z448" s="111">
        <f t="shared" si="59"/>
        <v>0</v>
      </c>
      <c r="AA448" s="111">
        <f t="shared" si="59"/>
        <v>0</v>
      </c>
      <c r="AB448" s="111">
        <f t="shared" si="60"/>
        <v>0</v>
      </c>
      <c r="AC448" s="111">
        <f t="shared" si="60"/>
        <v>0</v>
      </c>
      <c r="AD448" s="111">
        <f t="shared" si="60"/>
        <v>0</v>
      </c>
      <c r="AE448" s="111">
        <f t="shared" si="60"/>
        <v>0</v>
      </c>
      <c r="AF448" s="111">
        <f t="shared" si="60"/>
        <v>0</v>
      </c>
      <c r="AG448" s="111">
        <f t="shared" si="60"/>
        <v>0</v>
      </c>
      <c r="AH448" s="111">
        <f t="shared" si="60"/>
        <v>0</v>
      </c>
      <c r="AI448" s="111">
        <f t="shared" si="60"/>
        <v>0</v>
      </c>
      <c r="AJ448" s="111">
        <f t="shared" si="60"/>
        <v>0</v>
      </c>
      <c r="AK448" s="111">
        <f t="shared" si="60"/>
        <v>0</v>
      </c>
      <c r="AL448" s="111">
        <f t="shared" si="60"/>
        <v>0</v>
      </c>
      <c r="AM448" s="111">
        <f t="shared" si="60"/>
        <v>0</v>
      </c>
      <c r="AN448" s="111">
        <f t="shared" si="60"/>
        <v>0</v>
      </c>
      <c r="AO448" s="111">
        <f t="shared" si="60"/>
        <v>0</v>
      </c>
      <c r="AP448" s="111">
        <f t="shared" si="60"/>
        <v>0</v>
      </c>
      <c r="AQ448" s="111">
        <f t="shared" si="54"/>
        <v>0</v>
      </c>
      <c r="AR448" s="111">
        <f t="shared" si="54"/>
        <v>0</v>
      </c>
      <c r="AS448" s="111">
        <f t="shared" si="54"/>
        <v>0</v>
      </c>
      <c r="AT448" s="111">
        <f t="shared" si="54"/>
        <v>0</v>
      </c>
      <c r="AU448" s="111">
        <f t="shared" si="61"/>
        <v>0</v>
      </c>
      <c r="AV448" s="111">
        <f t="shared" si="61"/>
        <v>0</v>
      </c>
      <c r="AW448" s="111">
        <f t="shared" si="61"/>
        <v>0</v>
      </c>
      <c r="AX448" s="111">
        <f t="shared" si="61"/>
        <v>0</v>
      </c>
      <c r="AY448" s="111">
        <f t="shared" si="61"/>
        <v>0</v>
      </c>
      <c r="AZ448" s="111">
        <f t="shared" si="61"/>
        <v>0</v>
      </c>
      <c r="BA448" s="111">
        <f t="shared" si="61"/>
        <v>0</v>
      </c>
      <c r="BB448" s="111">
        <f t="shared" si="61"/>
        <v>0</v>
      </c>
      <c r="BC448" s="111">
        <f t="shared" si="61"/>
        <v>0</v>
      </c>
      <c r="BD448" s="111">
        <f t="shared" si="61"/>
        <v>0</v>
      </c>
      <c r="BE448" s="111">
        <f t="shared" si="62"/>
        <v>0</v>
      </c>
      <c r="BF448" s="111">
        <f t="shared" si="62"/>
        <v>0</v>
      </c>
      <c r="BG448" s="111">
        <f t="shared" si="62"/>
        <v>0</v>
      </c>
      <c r="BH448" s="111">
        <f t="shared" si="62"/>
        <v>0</v>
      </c>
      <c r="BI448" s="111">
        <f t="shared" si="62"/>
        <v>0</v>
      </c>
      <c r="BJ448" s="111">
        <f t="shared" si="62"/>
        <v>0</v>
      </c>
      <c r="BK448" s="111">
        <f t="shared" si="62"/>
        <v>0</v>
      </c>
      <c r="BL448" s="111">
        <f t="shared" si="62"/>
        <v>0</v>
      </c>
      <c r="BM448" s="111">
        <f t="shared" si="62"/>
        <v>0</v>
      </c>
      <c r="BN448" s="111">
        <f t="shared" si="62"/>
        <v>0</v>
      </c>
      <c r="BO448" s="111">
        <f t="shared" si="63"/>
        <v>0</v>
      </c>
      <c r="BP448" s="111">
        <f t="shared" si="63"/>
        <v>0</v>
      </c>
      <c r="BQ448" s="111">
        <f t="shared" si="63"/>
        <v>0</v>
      </c>
      <c r="BR448" s="111">
        <f t="shared" si="63"/>
        <v>0</v>
      </c>
      <c r="BS448" s="111">
        <f t="shared" si="63"/>
        <v>0</v>
      </c>
      <c r="BT448" s="111">
        <f t="shared" si="63"/>
        <v>0</v>
      </c>
      <c r="BU448" s="111">
        <f t="shared" si="63"/>
        <v>0</v>
      </c>
      <c r="BV448" s="111">
        <f t="shared" si="63"/>
        <v>0</v>
      </c>
      <c r="BW448" s="111">
        <f t="shared" si="63"/>
        <v>0</v>
      </c>
      <c r="BX448" s="111">
        <f t="shared" si="63"/>
        <v>0</v>
      </c>
      <c r="BY448" s="111">
        <f t="shared" si="63"/>
        <v>0</v>
      </c>
      <c r="BZ448" s="111">
        <f t="shared" si="63"/>
        <v>0</v>
      </c>
      <c r="CA448" s="111">
        <f t="shared" si="63"/>
        <v>0</v>
      </c>
    </row>
    <row r="449" spans="2:79" x14ac:dyDescent="0.35">
      <c r="B449" s="511">
        <v>37</v>
      </c>
      <c r="C449" s="512"/>
      <c r="D449" s="512"/>
      <c r="E449" s="513"/>
      <c r="F449" s="123"/>
      <c r="G449" s="123"/>
      <c r="H449" s="111">
        <f t="shared" si="58"/>
        <v>0</v>
      </c>
      <c r="I449" s="111">
        <f t="shared" si="58"/>
        <v>0</v>
      </c>
      <c r="J449" s="111">
        <f t="shared" si="58"/>
        <v>0</v>
      </c>
      <c r="K449" s="111">
        <f t="shared" si="58"/>
        <v>0</v>
      </c>
      <c r="L449" s="111">
        <f t="shared" si="58"/>
        <v>0</v>
      </c>
      <c r="M449" s="111">
        <f t="shared" si="58"/>
        <v>0</v>
      </c>
      <c r="N449" s="111">
        <f t="shared" si="58"/>
        <v>0</v>
      </c>
      <c r="O449" s="111">
        <f t="shared" si="58"/>
        <v>0</v>
      </c>
      <c r="P449" s="111">
        <f t="shared" si="58"/>
        <v>0</v>
      </c>
      <c r="Q449" s="111">
        <f t="shared" si="58"/>
        <v>0</v>
      </c>
      <c r="R449" s="111">
        <f t="shared" si="59"/>
        <v>0</v>
      </c>
      <c r="S449" s="111">
        <f t="shared" si="59"/>
        <v>0</v>
      </c>
      <c r="T449" s="111">
        <f t="shared" si="59"/>
        <v>0</v>
      </c>
      <c r="U449" s="111">
        <f t="shared" si="59"/>
        <v>0</v>
      </c>
      <c r="V449" s="111">
        <f t="shared" si="59"/>
        <v>0</v>
      </c>
      <c r="W449" s="111">
        <f t="shared" si="59"/>
        <v>0</v>
      </c>
      <c r="X449" s="111">
        <f t="shared" si="59"/>
        <v>0</v>
      </c>
      <c r="Y449" s="111">
        <f t="shared" si="59"/>
        <v>0</v>
      </c>
      <c r="Z449" s="111">
        <f t="shared" si="59"/>
        <v>0</v>
      </c>
      <c r="AA449" s="111">
        <f t="shared" si="59"/>
        <v>0</v>
      </c>
      <c r="AB449" s="111">
        <f t="shared" si="60"/>
        <v>0</v>
      </c>
      <c r="AC449" s="111">
        <f t="shared" si="60"/>
        <v>0</v>
      </c>
      <c r="AD449" s="111">
        <f t="shared" si="60"/>
        <v>0</v>
      </c>
      <c r="AE449" s="111">
        <f t="shared" si="60"/>
        <v>0</v>
      </c>
      <c r="AF449" s="111">
        <f t="shared" si="60"/>
        <v>0</v>
      </c>
      <c r="AG449" s="111">
        <f t="shared" si="60"/>
        <v>0</v>
      </c>
      <c r="AH449" s="111">
        <f t="shared" si="60"/>
        <v>0</v>
      </c>
      <c r="AI449" s="111">
        <f t="shared" si="60"/>
        <v>0</v>
      </c>
      <c r="AJ449" s="111">
        <f t="shared" si="60"/>
        <v>0</v>
      </c>
      <c r="AK449" s="111">
        <f t="shared" si="60"/>
        <v>0</v>
      </c>
      <c r="AL449" s="111">
        <f t="shared" si="60"/>
        <v>0</v>
      </c>
      <c r="AM449" s="111">
        <f t="shared" si="60"/>
        <v>0</v>
      </c>
      <c r="AN449" s="111">
        <f t="shared" si="60"/>
        <v>0</v>
      </c>
      <c r="AO449" s="111">
        <f t="shared" si="60"/>
        <v>0</v>
      </c>
      <c r="AP449" s="111">
        <f t="shared" si="60"/>
        <v>0</v>
      </c>
      <c r="AQ449" s="111">
        <f t="shared" si="54"/>
        <v>0</v>
      </c>
      <c r="AR449" s="111">
        <f t="shared" si="54"/>
        <v>0</v>
      </c>
      <c r="AS449" s="111">
        <f t="shared" si="54"/>
        <v>0</v>
      </c>
      <c r="AT449" s="111">
        <f t="shared" si="54"/>
        <v>0</v>
      </c>
      <c r="AU449" s="111">
        <f t="shared" si="61"/>
        <v>0</v>
      </c>
      <c r="AV449" s="111">
        <f t="shared" si="61"/>
        <v>0</v>
      </c>
      <c r="AW449" s="111">
        <f t="shared" si="61"/>
        <v>0</v>
      </c>
      <c r="AX449" s="111">
        <f t="shared" si="61"/>
        <v>0</v>
      </c>
      <c r="AY449" s="111">
        <f t="shared" si="61"/>
        <v>0</v>
      </c>
      <c r="AZ449" s="111">
        <f t="shared" si="61"/>
        <v>0</v>
      </c>
      <c r="BA449" s="111">
        <f t="shared" si="61"/>
        <v>0</v>
      </c>
      <c r="BB449" s="111">
        <f t="shared" si="61"/>
        <v>0</v>
      </c>
      <c r="BC449" s="111">
        <f t="shared" si="61"/>
        <v>0</v>
      </c>
      <c r="BD449" s="111">
        <f t="shared" si="61"/>
        <v>0</v>
      </c>
      <c r="BE449" s="111">
        <f t="shared" si="62"/>
        <v>0</v>
      </c>
      <c r="BF449" s="111">
        <f t="shared" si="62"/>
        <v>0</v>
      </c>
      <c r="BG449" s="111">
        <f t="shared" si="62"/>
        <v>0</v>
      </c>
      <c r="BH449" s="111">
        <f t="shared" si="62"/>
        <v>0</v>
      </c>
      <c r="BI449" s="111">
        <f t="shared" si="62"/>
        <v>0</v>
      </c>
      <c r="BJ449" s="111">
        <f t="shared" si="62"/>
        <v>0</v>
      </c>
      <c r="BK449" s="111">
        <f t="shared" si="62"/>
        <v>0</v>
      </c>
      <c r="BL449" s="111">
        <f t="shared" si="62"/>
        <v>0</v>
      </c>
      <c r="BM449" s="111">
        <f t="shared" si="62"/>
        <v>0</v>
      </c>
      <c r="BN449" s="111">
        <f t="shared" si="62"/>
        <v>0</v>
      </c>
      <c r="BO449" s="111">
        <f t="shared" si="63"/>
        <v>0</v>
      </c>
      <c r="BP449" s="111">
        <f t="shared" si="63"/>
        <v>0</v>
      </c>
      <c r="BQ449" s="111">
        <f t="shared" si="63"/>
        <v>0</v>
      </c>
      <c r="BR449" s="111">
        <f t="shared" si="63"/>
        <v>0</v>
      </c>
      <c r="BS449" s="111">
        <f t="shared" si="63"/>
        <v>0</v>
      </c>
      <c r="BT449" s="111">
        <f t="shared" si="63"/>
        <v>0</v>
      </c>
      <c r="BU449" s="111">
        <f t="shared" si="63"/>
        <v>0</v>
      </c>
      <c r="BV449" s="111">
        <f t="shared" si="63"/>
        <v>0</v>
      </c>
      <c r="BW449" s="111">
        <f t="shared" si="63"/>
        <v>0</v>
      </c>
      <c r="BX449" s="111">
        <f t="shared" si="63"/>
        <v>0</v>
      </c>
      <c r="BY449" s="111">
        <f t="shared" si="63"/>
        <v>0</v>
      </c>
      <c r="BZ449" s="111">
        <f t="shared" si="63"/>
        <v>0</v>
      </c>
      <c r="CA449" s="111">
        <f t="shared" si="63"/>
        <v>0</v>
      </c>
    </row>
    <row r="450" spans="2:79" x14ac:dyDescent="0.35">
      <c r="B450" s="511">
        <v>36</v>
      </c>
      <c r="C450" s="512"/>
      <c r="D450" s="512"/>
      <c r="E450" s="513"/>
      <c r="F450" s="123"/>
      <c r="G450" s="123"/>
      <c r="H450" s="111">
        <f t="shared" si="58"/>
        <v>0</v>
      </c>
      <c r="I450" s="111">
        <f t="shared" si="58"/>
        <v>0</v>
      </c>
      <c r="J450" s="111">
        <f t="shared" si="58"/>
        <v>0</v>
      </c>
      <c r="K450" s="111">
        <f t="shared" si="58"/>
        <v>0</v>
      </c>
      <c r="L450" s="111">
        <f t="shared" si="58"/>
        <v>0</v>
      </c>
      <c r="M450" s="111">
        <f t="shared" si="58"/>
        <v>0</v>
      </c>
      <c r="N450" s="111">
        <f t="shared" si="58"/>
        <v>0</v>
      </c>
      <c r="O450" s="111">
        <f t="shared" si="58"/>
        <v>0</v>
      </c>
      <c r="P450" s="111">
        <f t="shared" si="58"/>
        <v>0</v>
      </c>
      <c r="Q450" s="111">
        <f t="shared" si="58"/>
        <v>0</v>
      </c>
      <c r="R450" s="111">
        <f t="shared" si="59"/>
        <v>0</v>
      </c>
      <c r="S450" s="111">
        <f t="shared" si="59"/>
        <v>0</v>
      </c>
      <c r="T450" s="111">
        <f t="shared" si="59"/>
        <v>0</v>
      </c>
      <c r="U450" s="111">
        <f t="shared" si="59"/>
        <v>0</v>
      </c>
      <c r="V450" s="111">
        <f t="shared" si="59"/>
        <v>0</v>
      </c>
      <c r="W450" s="111">
        <f t="shared" si="59"/>
        <v>0</v>
      </c>
      <c r="X450" s="111">
        <f t="shared" si="59"/>
        <v>0</v>
      </c>
      <c r="Y450" s="111">
        <f t="shared" si="59"/>
        <v>0</v>
      </c>
      <c r="Z450" s="111">
        <f t="shared" si="59"/>
        <v>0</v>
      </c>
      <c r="AA450" s="111">
        <f t="shared" si="59"/>
        <v>0</v>
      </c>
      <c r="AB450" s="111">
        <f t="shared" si="60"/>
        <v>0</v>
      </c>
      <c r="AC450" s="111">
        <f t="shared" si="60"/>
        <v>0</v>
      </c>
      <c r="AD450" s="111">
        <f t="shared" si="60"/>
        <v>0</v>
      </c>
      <c r="AE450" s="111">
        <f t="shared" si="60"/>
        <v>0</v>
      </c>
      <c r="AF450" s="111">
        <f t="shared" si="60"/>
        <v>0</v>
      </c>
      <c r="AG450" s="111">
        <f t="shared" si="60"/>
        <v>0</v>
      </c>
      <c r="AH450" s="111">
        <f t="shared" si="60"/>
        <v>0</v>
      </c>
      <c r="AI450" s="111">
        <f t="shared" si="60"/>
        <v>0</v>
      </c>
      <c r="AJ450" s="111">
        <f t="shared" si="60"/>
        <v>0</v>
      </c>
      <c r="AK450" s="111">
        <f t="shared" si="60"/>
        <v>0</v>
      </c>
      <c r="AL450" s="111">
        <f t="shared" si="60"/>
        <v>0</v>
      </c>
      <c r="AM450" s="111">
        <f t="shared" si="60"/>
        <v>0</v>
      </c>
      <c r="AN450" s="111">
        <f t="shared" si="60"/>
        <v>0</v>
      </c>
      <c r="AO450" s="111">
        <f t="shared" si="60"/>
        <v>0</v>
      </c>
      <c r="AP450" s="111">
        <f t="shared" si="60"/>
        <v>0</v>
      </c>
      <c r="AQ450" s="111">
        <f t="shared" si="54"/>
        <v>0</v>
      </c>
      <c r="AR450" s="111">
        <f t="shared" si="54"/>
        <v>0</v>
      </c>
      <c r="AS450" s="111">
        <f t="shared" si="54"/>
        <v>0</v>
      </c>
      <c r="AT450" s="111">
        <f t="shared" si="54"/>
        <v>0</v>
      </c>
      <c r="AU450" s="111">
        <f t="shared" si="61"/>
        <v>0</v>
      </c>
      <c r="AV450" s="111">
        <f t="shared" si="61"/>
        <v>0</v>
      </c>
      <c r="AW450" s="111">
        <f t="shared" si="61"/>
        <v>0</v>
      </c>
      <c r="AX450" s="111">
        <f t="shared" si="61"/>
        <v>0</v>
      </c>
      <c r="AY450" s="111">
        <f t="shared" si="61"/>
        <v>0</v>
      </c>
      <c r="AZ450" s="111">
        <f t="shared" si="61"/>
        <v>0</v>
      </c>
      <c r="BA450" s="111">
        <f t="shared" si="61"/>
        <v>0</v>
      </c>
      <c r="BB450" s="111">
        <f t="shared" si="61"/>
        <v>0</v>
      </c>
      <c r="BC450" s="111">
        <f t="shared" si="61"/>
        <v>0</v>
      </c>
      <c r="BD450" s="111">
        <f t="shared" si="61"/>
        <v>0</v>
      </c>
      <c r="BE450" s="111">
        <f t="shared" si="62"/>
        <v>0</v>
      </c>
      <c r="BF450" s="111">
        <f t="shared" si="62"/>
        <v>0</v>
      </c>
      <c r="BG450" s="111">
        <f t="shared" si="62"/>
        <v>0</v>
      </c>
      <c r="BH450" s="111">
        <f t="shared" si="62"/>
        <v>0</v>
      </c>
      <c r="BI450" s="111">
        <f t="shared" si="62"/>
        <v>0</v>
      </c>
      <c r="BJ450" s="111">
        <f t="shared" si="62"/>
        <v>0</v>
      </c>
      <c r="BK450" s="111">
        <f t="shared" si="62"/>
        <v>0</v>
      </c>
      <c r="BL450" s="111">
        <f t="shared" si="62"/>
        <v>0</v>
      </c>
      <c r="BM450" s="111">
        <f t="shared" si="62"/>
        <v>0</v>
      </c>
      <c r="BN450" s="111">
        <f t="shared" si="62"/>
        <v>0</v>
      </c>
      <c r="BO450" s="111">
        <f t="shared" si="63"/>
        <v>0</v>
      </c>
      <c r="BP450" s="111">
        <f t="shared" si="63"/>
        <v>0</v>
      </c>
      <c r="BQ450" s="111">
        <f t="shared" si="63"/>
        <v>0</v>
      </c>
      <c r="BR450" s="111">
        <f t="shared" si="63"/>
        <v>0</v>
      </c>
      <c r="BS450" s="111">
        <f t="shared" si="63"/>
        <v>0</v>
      </c>
      <c r="BT450" s="111">
        <f t="shared" si="63"/>
        <v>0</v>
      </c>
      <c r="BU450" s="111">
        <f t="shared" si="63"/>
        <v>0</v>
      </c>
      <c r="BV450" s="111">
        <f t="shared" si="63"/>
        <v>0</v>
      </c>
      <c r="BW450" s="111">
        <f t="shared" si="63"/>
        <v>0</v>
      </c>
      <c r="BX450" s="111">
        <f t="shared" si="63"/>
        <v>0</v>
      </c>
      <c r="BY450" s="111">
        <f t="shared" si="63"/>
        <v>0</v>
      </c>
      <c r="BZ450" s="111">
        <f t="shared" si="63"/>
        <v>0</v>
      </c>
      <c r="CA450" s="111">
        <f t="shared" si="63"/>
        <v>0</v>
      </c>
    </row>
    <row r="451" spans="2:79" x14ac:dyDescent="0.35">
      <c r="B451" s="514" t="s">
        <v>26</v>
      </c>
      <c r="C451" s="515"/>
      <c r="D451" s="515"/>
      <c r="E451" s="516"/>
      <c r="F451" s="122"/>
      <c r="G451" s="122"/>
      <c r="H451" s="111">
        <f t="shared" si="58"/>
        <v>4</v>
      </c>
      <c r="I451" s="111">
        <f t="shared" si="58"/>
        <v>4</v>
      </c>
      <c r="J451" s="111">
        <f t="shared" si="58"/>
        <v>4</v>
      </c>
      <c r="K451" s="111">
        <f t="shared" si="58"/>
        <v>4</v>
      </c>
      <c r="L451" s="111">
        <f t="shared" si="58"/>
        <v>4</v>
      </c>
      <c r="M451" s="111">
        <f t="shared" si="58"/>
        <v>4</v>
      </c>
      <c r="N451" s="111">
        <f t="shared" si="58"/>
        <v>29</v>
      </c>
      <c r="O451" s="111">
        <f t="shared" si="58"/>
        <v>29</v>
      </c>
      <c r="P451" s="111">
        <f t="shared" si="58"/>
        <v>29</v>
      </c>
      <c r="Q451" s="111">
        <f t="shared" si="58"/>
        <v>29</v>
      </c>
      <c r="R451" s="111">
        <f t="shared" si="59"/>
        <v>30</v>
      </c>
      <c r="S451" s="111">
        <f t="shared" si="59"/>
        <v>32</v>
      </c>
      <c r="T451" s="111">
        <f t="shared" si="59"/>
        <v>55</v>
      </c>
      <c r="U451" s="111">
        <f t="shared" si="59"/>
        <v>62</v>
      </c>
      <c r="V451" s="111">
        <f t="shared" si="59"/>
        <v>66</v>
      </c>
      <c r="W451" s="111">
        <f t="shared" si="59"/>
        <v>91</v>
      </c>
      <c r="X451" s="111">
        <f t="shared" si="59"/>
        <v>83</v>
      </c>
      <c r="Y451" s="111">
        <f t="shared" si="59"/>
        <v>91</v>
      </c>
      <c r="Z451" s="111">
        <f t="shared" si="59"/>
        <v>96</v>
      </c>
      <c r="AA451" s="111">
        <f t="shared" si="59"/>
        <v>108</v>
      </c>
      <c r="AB451" s="111">
        <f t="shared" si="60"/>
        <v>123</v>
      </c>
      <c r="AC451" s="111">
        <f t="shared" si="60"/>
        <v>130</v>
      </c>
      <c r="AD451" s="111">
        <f t="shared" si="60"/>
        <v>135</v>
      </c>
      <c r="AE451" s="111">
        <f t="shared" si="60"/>
        <v>178</v>
      </c>
      <c r="AF451" s="111">
        <f t="shared" si="60"/>
        <v>171</v>
      </c>
      <c r="AG451" s="111">
        <f t="shared" si="60"/>
        <v>194</v>
      </c>
      <c r="AH451" s="111">
        <f t="shared" si="60"/>
        <v>202</v>
      </c>
      <c r="AI451" s="111">
        <f t="shared" si="60"/>
        <v>225</v>
      </c>
      <c r="AJ451" s="111">
        <f t="shared" si="60"/>
        <v>214</v>
      </c>
      <c r="AK451" s="111">
        <f t="shared" si="60"/>
        <v>234</v>
      </c>
      <c r="AL451" s="111">
        <f t="shared" si="60"/>
        <v>251</v>
      </c>
      <c r="AM451" s="111">
        <f t="shared" si="60"/>
        <v>277</v>
      </c>
      <c r="AN451" s="111">
        <f t="shared" si="60"/>
        <v>236</v>
      </c>
      <c r="AO451" s="111">
        <f t="shared" si="60"/>
        <v>276</v>
      </c>
      <c r="AP451" s="111">
        <f t="shared" si="60"/>
        <v>279</v>
      </c>
      <c r="AQ451" s="111">
        <f t="shared" si="54"/>
        <v>308</v>
      </c>
      <c r="AR451" s="111">
        <f t="shared" si="54"/>
        <v>204</v>
      </c>
      <c r="AS451" s="111">
        <f t="shared" si="54"/>
        <v>253</v>
      </c>
      <c r="AT451" s="111">
        <f t="shared" si="54"/>
        <v>251</v>
      </c>
      <c r="AU451" s="111">
        <f t="shared" si="61"/>
        <v>321</v>
      </c>
      <c r="AV451" s="111">
        <f t="shared" si="61"/>
        <v>242</v>
      </c>
      <c r="AW451" s="111">
        <f t="shared" si="61"/>
        <v>276</v>
      </c>
      <c r="AX451" s="111">
        <f t="shared" si="61"/>
        <v>273</v>
      </c>
      <c r="AY451" s="111">
        <f t="shared" si="61"/>
        <v>295</v>
      </c>
      <c r="AZ451" s="111">
        <f t="shared" si="61"/>
        <v>184</v>
      </c>
      <c r="BA451" s="111">
        <f t="shared" si="61"/>
        <v>222</v>
      </c>
      <c r="BB451" s="111">
        <f t="shared" si="61"/>
        <v>217</v>
      </c>
      <c r="BC451" s="111">
        <f t="shared" si="61"/>
        <v>252</v>
      </c>
      <c r="BD451" s="111">
        <f t="shared" si="61"/>
        <v>179</v>
      </c>
      <c r="BE451" s="111">
        <f t="shared" si="62"/>
        <v>204</v>
      </c>
      <c r="BF451" s="111">
        <f t="shared" si="62"/>
        <v>196</v>
      </c>
      <c r="BG451" s="111">
        <f t="shared" si="62"/>
        <v>195</v>
      </c>
      <c r="BH451" s="111">
        <f t="shared" si="62"/>
        <v>124</v>
      </c>
      <c r="BI451" s="111">
        <f t="shared" si="62"/>
        <v>138</v>
      </c>
      <c r="BJ451" s="111">
        <f t="shared" si="62"/>
        <v>132</v>
      </c>
      <c r="BK451" s="111">
        <f t="shared" si="62"/>
        <v>125</v>
      </c>
      <c r="BL451" s="111">
        <f t="shared" si="62"/>
        <v>65</v>
      </c>
      <c r="BM451" s="111">
        <f t="shared" si="62"/>
        <v>87</v>
      </c>
      <c r="BN451" s="111">
        <f t="shared" si="62"/>
        <v>80</v>
      </c>
      <c r="BO451" s="111">
        <f t="shared" si="63"/>
        <v>39</v>
      </c>
      <c r="BP451" s="111">
        <f t="shared" si="63"/>
        <v>15</v>
      </c>
      <c r="BQ451" s="111">
        <f t="shared" si="63"/>
        <v>18</v>
      </c>
      <c r="BR451" s="111">
        <f t="shared" si="63"/>
        <v>17</v>
      </c>
      <c r="BS451" s="111">
        <f t="shared" si="63"/>
        <v>8</v>
      </c>
      <c r="BT451" s="111">
        <f t="shared" si="63"/>
        <v>6</v>
      </c>
      <c r="BU451" s="111">
        <f t="shared" si="63"/>
        <v>6</v>
      </c>
      <c r="BV451" s="111">
        <f t="shared" si="63"/>
        <v>7</v>
      </c>
      <c r="BW451" s="111">
        <f t="shared" si="63"/>
        <v>4</v>
      </c>
      <c r="BX451" s="111">
        <f t="shared" si="63"/>
        <v>3</v>
      </c>
      <c r="BY451" s="111">
        <f t="shared" si="63"/>
        <v>2</v>
      </c>
      <c r="BZ451" s="111">
        <f t="shared" si="63"/>
        <v>1</v>
      </c>
      <c r="CA451" s="111">
        <f t="shared" si="63"/>
        <v>0</v>
      </c>
    </row>
    <row r="452" spans="2:79" x14ac:dyDescent="0.35">
      <c r="B452" s="517" t="s">
        <v>27</v>
      </c>
      <c r="C452" s="515"/>
      <c r="D452" s="515"/>
      <c r="E452" s="516"/>
      <c r="F452" s="122"/>
      <c r="G452" s="122"/>
      <c r="H452" s="111">
        <f t="shared" si="58"/>
        <v>0</v>
      </c>
      <c r="I452" s="111">
        <f t="shared" si="58"/>
        <v>0</v>
      </c>
      <c r="J452" s="111">
        <f t="shared" si="58"/>
        <v>0</v>
      </c>
      <c r="K452" s="111">
        <f t="shared" si="58"/>
        <v>0</v>
      </c>
      <c r="L452" s="111">
        <f t="shared" si="58"/>
        <v>0</v>
      </c>
      <c r="M452" s="111">
        <f t="shared" si="58"/>
        <v>0</v>
      </c>
      <c r="N452" s="111">
        <f t="shared" si="58"/>
        <v>0</v>
      </c>
      <c r="O452" s="111">
        <f t="shared" si="58"/>
        <v>0</v>
      </c>
      <c r="P452" s="111">
        <f t="shared" si="58"/>
        <v>0</v>
      </c>
      <c r="Q452" s="111">
        <f t="shared" si="58"/>
        <v>0</v>
      </c>
      <c r="R452" s="111">
        <f t="shared" si="59"/>
        <v>0</v>
      </c>
      <c r="S452" s="111">
        <f t="shared" si="59"/>
        <v>0</v>
      </c>
      <c r="T452" s="111">
        <f t="shared" si="59"/>
        <v>0</v>
      </c>
      <c r="U452" s="111">
        <f t="shared" si="59"/>
        <v>0</v>
      </c>
      <c r="V452" s="111">
        <f t="shared" si="59"/>
        <v>0</v>
      </c>
      <c r="W452" s="111">
        <f t="shared" si="59"/>
        <v>0</v>
      </c>
      <c r="X452" s="111">
        <f t="shared" si="59"/>
        <v>0</v>
      </c>
      <c r="Y452" s="111">
        <f t="shared" si="59"/>
        <v>0</v>
      </c>
      <c r="Z452" s="111">
        <f t="shared" si="59"/>
        <v>0</v>
      </c>
      <c r="AA452" s="111">
        <f t="shared" si="59"/>
        <v>0</v>
      </c>
      <c r="AB452" s="111">
        <f t="shared" si="60"/>
        <v>0</v>
      </c>
      <c r="AC452" s="111">
        <f t="shared" si="60"/>
        <v>0</v>
      </c>
      <c r="AD452" s="111">
        <f t="shared" si="60"/>
        <v>0</v>
      </c>
      <c r="AE452" s="111">
        <f t="shared" si="60"/>
        <v>0</v>
      </c>
      <c r="AF452" s="111">
        <f t="shared" si="60"/>
        <v>0</v>
      </c>
      <c r="AG452" s="111">
        <f t="shared" si="60"/>
        <v>0</v>
      </c>
      <c r="AH452" s="111">
        <f t="shared" si="60"/>
        <v>0</v>
      </c>
      <c r="AI452" s="111">
        <f t="shared" si="60"/>
        <v>0</v>
      </c>
      <c r="AJ452" s="111">
        <f t="shared" si="60"/>
        <v>0</v>
      </c>
      <c r="AK452" s="111">
        <f t="shared" si="60"/>
        <v>0</v>
      </c>
      <c r="AL452" s="111">
        <f t="shared" si="60"/>
        <v>0</v>
      </c>
      <c r="AM452" s="111">
        <f t="shared" si="60"/>
        <v>0</v>
      </c>
      <c r="AN452" s="111">
        <f t="shared" si="60"/>
        <v>0</v>
      </c>
      <c r="AO452" s="111">
        <f t="shared" si="60"/>
        <v>0</v>
      </c>
      <c r="AP452" s="111">
        <f t="shared" si="60"/>
        <v>0</v>
      </c>
      <c r="AQ452" s="111">
        <f t="shared" si="54"/>
        <v>0</v>
      </c>
      <c r="AR452" s="111">
        <f t="shared" si="54"/>
        <v>0</v>
      </c>
      <c r="AS452" s="111">
        <f t="shared" si="54"/>
        <v>0</v>
      </c>
      <c r="AT452" s="111">
        <f t="shared" si="54"/>
        <v>0</v>
      </c>
      <c r="AU452" s="111">
        <f t="shared" si="61"/>
        <v>0</v>
      </c>
      <c r="AV452" s="111">
        <f t="shared" si="61"/>
        <v>0</v>
      </c>
      <c r="AW452" s="111">
        <f t="shared" si="61"/>
        <v>0</v>
      </c>
      <c r="AX452" s="111">
        <f t="shared" si="61"/>
        <v>0</v>
      </c>
      <c r="AY452" s="111">
        <f t="shared" si="61"/>
        <v>0</v>
      </c>
      <c r="AZ452" s="111">
        <f t="shared" si="61"/>
        <v>0</v>
      </c>
      <c r="BA452" s="111">
        <f t="shared" si="61"/>
        <v>0</v>
      </c>
      <c r="BB452" s="111">
        <f t="shared" si="61"/>
        <v>0</v>
      </c>
      <c r="BC452" s="111">
        <f t="shared" si="61"/>
        <v>0</v>
      </c>
      <c r="BD452" s="111">
        <f t="shared" si="61"/>
        <v>0</v>
      </c>
      <c r="BE452" s="111">
        <f t="shared" si="62"/>
        <v>0</v>
      </c>
      <c r="BF452" s="111">
        <f t="shared" si="62"/>
        <v>0</v>
      </c>
      <c r="BG452" s="111">
        <f t="shared" si="62"/>
        <v>0</v>
      </c>
      <c r="BH452" s="111">
        <f t="shared" si="62"/>
        <v>0</v>
      </c>
      <c r="BI452" s="111">
        <f t="shared" si="62"/>
        <v>0</v>
      </c>
      <c r="BJ452" s="111">
        <f t="shared" si="62"/>
        <v>0</v>
      </c>
      <c r="BK452" s="111">
        <f t="shared" si="62"/>
        <v>0</v>
      </c>
      <c r="BL452" s="111">
        <f t="shared" si="62"/>
        <v>0</v>
      </c>
      <c r="BM452" s="111">
        <f t="shared" si="62"/>
        <v>0</v>
      </c>
      <c r="BN452" s="111">
        <f t="shared" si="62"/>
        <v>0</v>
      </c>
      <c r="BO452" s="111">
        <f t="shared" si="63"/>
        <v>0</v>
      </c>
      <c r="BP452" s="111">
        <f t="shared" si="63"/>
        <v>0</v>
      </c>
      <c r="BQ452" s="111">
        <f t="shared" si="63"/>
        <v>0</v>
      </c>
      <c r="BR452" s="111">
        <f t="shared" si="63"/>
        <v>0</v>
      </c>
      <c r="BS452" s="111">
        <f t="shared" si="63"/>
        <v>0</v>
      </c>
      <c r="BT452" s="111">
        <f t="shared" si="63"/>
        <v>0</v>
      </c>
      <c r="BU452" s="111">
        <f t="shared" si="63"/>
        <v>0</v>
      </c>
      <c r="BV452" s="111">
        <f t="shared" si="63"/>
        <v>0</v>
      </c>
      <c r="BW452" s="111">
        <f t="shared" si="63"/>
        <v>0</v>
      </c>
      <c r="BX452" s="111">
        <f t="shared" si="63"/>
        <v>0</v>
      </c>
      <c r="BY452" s="111">
        <f t="shared" si="63"/>
        <v>0</v>
      </c>
      <c r="BZ452" s="111">
        <f t="shared" si="63"/>
        <v>0</v>
      </c>
      <c r="CA452" s="111">
        <f t="shared" si="63"/>
        <v>0</v>
      </c>
    </row>
  </sheetData>
  <mergeCells count="811">
    <mergeCell ref="BX117:CA117"/>
    <mergeCell ref="CB117:CE117"/>
    <mergeCell ref="CF117:CI117"/>
    <mergeCell ref="CJ117:CM117"/>
    <mergeCell ref="AN117:AQ117"/>
    <mergeCell ref="AR117:AU117"/>
    <mergeCell ref="AV117:AY117"/>
    <mergeCell ref="AZ117:BC117"/>
    <mergeCell ref="BD117:BG117"/>
    <mergeCell ref="BH117:BK117"/>
    <mergeCell ref="BL117:BO117"/>
    <mergeCell ref="BP117:BS117"/>
    <mergeCell ref="BT117:BW117"/>
    <mergeCell ref="H164:J164"/>
    <mergeCell ref="H117:K117"/>
    <mergeCell ref="L117:O117"/>
    <mergeCell ref="P117:S117"/>
    <mergeCell ref="T117:W117"/>
    <mergeCell ref="X117:AA117"/>
    <mergeCell ref="AB117:AE117"/>
    <mergeCell ref="AF117:AI117"/>
    <mergeCell ref="AJ117:AM117"/>
    <mergeCell ref="H155:J155"/>
    <mergeCell ref="H156:J156"/>
    <mergeCell ref="H157:J157"/>
    <mergeCell ref="H158:J158"/>
    <mergeCell ref="H159:J159"/>
    <mergeCell ref="H160:J160"/>
    <mergeCell ref="H161:J161"/>
    <mergeCell ref="H162:J162"/>
    <mergeCell ref="H163:J163"/>
    <mergeCell ref="H146:J146"/>
    <mergeCell ref="H147:J147"/>
    <mergeCell ref="H148:J148"/>
    <mergeCell ref="H149:J149"/>
    <mergeCell ref="H150:J150"/>
    <mergeCell ref="H151:J151"/>
    <mergeCell ref="H153:J153"/>
    <mergeCell ref="H154:J154"/>
    <mergeCell ref="H137:J137"/>
    <mergeCell ref="H138:J138"/>
    <mergeCell ref="H139:J139"/>
    <mergeCell ref="H140:J140"/>
    <mergeCell ref="H141:J141"/>
    <mergeCell ref="H142:J142"/>
    <mergeCell ref="H143:J143"/>
    <mergeCell ref="H144:J144"/>
    <mergeCell ref="H145:J145"/>
    <mergeCell ref="H130:J130"/>
    <mergeCell ref="H131:J131"/>
    <mergeCell ref="CF132:CI132"/>
    <mergeCell ref="CJ132:CM132"/>
    <mergeCell ref="H133:J133"/>
    <mergeCell ref="H134:J134"/>
    <mergeCell ref="H135:J135"/>
    <mergeCell ref="H136:J136"/>
    <mergeCell ref="H152:J152"/>
    <mergeCell ref="L5:O5"/>
    <mergeCell ref="P5:S5"/>
    <mergeCell ref="T5:W5"/>
    <mergeCell ref="H124:J124"/>
    <mergeCell ref="H125:J125"/>
    <mergeCell ref="H126:J126"/>
    <mergeCell ref="H127:J127"/>
    <mergeCell ref="H128:J128"/>
    <mergeCell ref="H129:J129"/>
    <mergeCell ref="L72:O72"/>
    <mergeCell ref="P72:S72"/>
    <mergeCell ref="T72:W72"/>
    <mergeCell ref="H122:J122"/>
    <mergeCell ref="H123:J123"/>
    <mergeCell ref="H109:J109"/>
    <mergeCell ref="H110:J110"/>
    <mergeCell ref="H111:J111"/>
    <mergeCell ref="H100:J100"/>
    <mergeCell ref="H101:J101"/>
    <mergeCell ref="H102:J102"/>
    <mergeCell ref="H103:J103"/>
    <mergeCell ref="H104:J104"/>
    <mergeCell ref="H105:J105"/>
    <mergeCell ref="H112:J112"/>
    <mergeCell ref="X72:AA72"/>
    <mergeCell ref="AB72:AE72"/>
    <mergeCell ref="H82:J82"/>
    <mergeCell ref="H83:J83"/>
    <mergeCell ref="H84:J84"/>
    <mergeCell ref="H85:J85"/>
    <mergeCell ref="H5:K5"/>
    <mergeCell ref="H120:J120"/>
    <mergeCell ref="H121:J121"/>
    <mergeCell ref="H73:J73"/>
    <mergeCell ref="H74:J74"/>
    <mergeCell ref="H75:J75"/>
    <mergeCell ref="H72:K72"/>
    <mergeCell ref="H86:J86"/>
    <mergeCell ref="H96:J96"/>
    <mergeCell ref="X5:AA5"/>
    <mergeCell ref="H97:J97"/>
    <mergeCell ref="H98:J98"/>
    <mergeCell ref="H99:J99"/>
    <mergeCell ref="H94:J94"/>
    <mergeCell ref="H95:J95"/>
    <mergeCell ref="H106:J106"/>
    <mergeCell ref="H107:J107"/>
    <mergeCell ref="H108:J108"/>
    <mergeCell ref="CJ7:CM7"/>
    <mergeCell ref="AR9:AT9"/>
    <mergeCell ref="AZ10:BB10"/>
    <mergeCell ref="CB5:CE5"/>
    <mergeCell ref="CF5:CI5"/>
    <mergeCell ref="CJ5:CM5"/>
    <mergeCell ref="AB6:AD6"/>
    <mergeCell ref="CF6:CI6"/>
    <mergeCell ref="CJ6:CM6"/>
    <mergeCell ref="BD5:BG5"/>
    <mergeCell ref="BH5:BK5"/>
    <mergeCell ref="BL5:BO5"/>
    <mergeCell ref="BP5:BS5"/>
    <mergeCell ref="BT5:BW5"/>
    <mergeCell ref="BX5:CA5"/>
    <mergeCell ref="AF5:AI5"/>
    <mergeCell ref="AJ5:AM5"/>
    <mergeCell ref="AN5:AQ5"/>
    <mergeCell ref="AR5:AU5"/>
    <mergeCell ref="AV5:AY5"/>
    <mergeCell ref="CF8:CI8"/>
    <mergeCell ref="CJ8:CM8"/>
    <mergeCell ref="AZ5:BC5"/>
    <mergeCell ref="BD72:BG72"/>
    <mergeCell ref="BH72:BK72"/>
    <mergeCell ref="BL72:BO72"/>
    <mergeCell ref="BP72:BS72"/>
    <mergeCell ref="BT72:BW72"/>
    <mergeCell ref="BX72:CA72"/>
    <mergeCell ref="AF72:AI72"/>
    <mergeCell ref="AJ72:AM72"/>
    <mergeCell ref="AN72:AQ72"/>
    <mergeCell ref="AR72:AU72"/>
    <mergeCell ref="AV72:AY72"/>
    <mergeCell ref="AZ72:BC72"/>
    <mergeCell ref="H91:J91"/>
    <mergeCell ref="H92:J92"/>
    <mergeCell ref="H93:J93"/>
    <mergeCell ref="CF87:CI87"/>
    <mergeCell ref="H76:J76"/>
    <mergeCell ref="H77:J77"/>
    <mergeCell ref="H78:J78"/>
    <mergeCell ref="H79:J79"/>
    <mergeCell ref="H80:J80"/>
    <mergeCell ref="H81:J81"/>
    <mergeCell ref="H113:J113"/>
    <mergeCell ref="H114:J114"/>
    <mergeCell ref="H115:J115"/>
    <mergeCell ref="H116:J116"/>
    <mergeCell ref="H209:K209"/>
    <mergeCell ref="H175:J175"/>
    <mergeCell ref="H176:J176"/>
    <mergeCell ref="H177:J177"/>
    <mergeCell ref="H178:J178"/>
    <mergeCell ref="H184:J184"/>
    <mergeCell ref="H185:J185"/>
    <mergeCell ref="H186:J186"/>
    <mergeCell ref="H187:J187"/>
    <mergeCell ref="H188:J188"/>
    <mergeCell ref="H189:J189"/>
    <mergeCell ref="H179:J179"/>
    <mergeCell ref="H191:J191"/>
    <mergeCell ref="H192:J192"/>
    <mergeCell ref="H193:J193"/>
    <mergeCell ref="H194:J194"/>
    <mergeCell ref="H195:J195"/>
    <mergeCell ref="H118:J118"/>
    <mergeCell ref="H119:J119"/>
    <mergeCell ref="H181:J181"/>
    <mergeCell ref="CB209:CE209"/>
    <mergeCell ref="AJ209:AM209"/>
    <mergeCell ref="AN209:AQ209"/>
    <mergeCell ref="AR209:AU209"/>
    <mergeCell ref="AV209:AY209"/>
    <mergeCell ref="AZ209:BC209"/>
    <mergeCell ref="BD209:BG209"/>
    <mergeCell ref="L209:O209"/>
    <mergeCell ref="P209:S209"/>
    <mergeCell ref="T209:W209"/>
    <mergeCell ref="X209:AA209"/>
    <mergeCell ref="AB209:AE209"/>
    <mergeCell ref="AF209:AI209"/>
    <mergeCell ref="H210:J210"/>
    <mergeCell ref="H211:J211"/>
    <mergeCell ref="H212:J212"/>
    <mergeCell ref="H213:J213"/>
    <mergeCell ref="BH209:BK209"/>
    <mergeCell ref="BL209:BO209"/>
    <mergeCell ref="BP209:BS209"/>
    <mergeCell ref="BT209:BW209"/>
    <mergeCell ref="BX209:CA209"/>
    <mergeCell ref="H220:J220"/>
    <mergeCell ref="H221:J221"/>
    <mergeCell ref="H222:J222"/>
    <mergeCell ref="H223:J223"/>
    <mergeCell ref="CF224:CI224"/>
    <mergeCell ref="CJ224:CM224"/>
    <mergeCell ref="H214:J214"/>
    <mergeCell ref="H215:J215"/>
    <mergeCell ref="H216:J216"/>
    <mergeCell ref="H217:J217"/>
    <mergeCell ref="H218:J218"/>
    <mergeCell ref="H219:J219"/>
    <mergeCell ref="H242:J242"/>
    <mergeCell ref="H231:J231"/>
    <mergeCell ref="H232:J232"/>
    <mergeCell ref="H233:J233"/>
    <mergeCell ref="H234:J234"/>
    <mergeCell ref="H235:J235"/>
    <mergeCell ref="H236:J236"/>
    <mergeCell ref="H226:J226"/>
    <mergeCell ref="H227:J227"/>
    <mergeCell ref="H228:J228"/>
    <mergeCell ref="H229:J229"/>
    <mergeCell ref="H230:J230"/>
    <mergeCell ref="BT344:BW344"/>
    <mergeCell ref="BX344:CA344"/>
    <mergeCell ref="CB344:CE344"/>
    <mergeCell ref="CF344:CI344"/>
    <mergeCell ref="CJ344:CM344"/>
    <mergeCell ref="H345:J345"/>
    <mergeCell ref="AV344:AY344"/>
    <mergeCell ref="AZ344:BC344"/>
    <mergeCell ref="BD344:BG344"/>
    <mergeCell ref="BH344:BK344"/>
    <mergeCell ref="BL344:BO344"/>
    <mergeCell ref="BP344:BS344"/>
    <mergeCell ref="X344:AA344"/>
    <mergeCell ref="AB344:AE344"/>
    <mergeCell ref="AF344:AI344"/>
    <mergeCell ref="AJ344:AM344"/>
    <mergeCell ref="AN344:AQ344"/>
    <mergeCell ref="AR344:AU344"/>
    <mergeCell ref="H344:K344"/>
    <mergeCell ref="L344:O344"/>
    <mergeCell ref="P344:S344"/>
    <mergeCell ref="T344:W344"/>
    <mergeCell ref="CF345:CI345"/>
    <mergeCell ref="CJ345:CM345"/>
    <mergeCell ref="H352:J352"/>
    <mergeCell ref="H353:J353"/>
    <mergeCell ref="H354:J354"/>
    <mergeCell ref="H355:J355"/>
    <mergeCell ref="H356:J356"/>
    <mergeCell ref="H357:J357"/>
    <mergeCell ref="H346:J346"/>
    <mergeCell ref="H347:J347"/>
    <mergeCell ref="H348:J348"/>
    <mergeCell ref="H349:J349"/>
    <mergeCell ref="H350:J350"/>
    <mergeCell ref="H351:J351"/>
    <mergeCell ref="H364:J364"/>
    <mergeCell ref="H365:J365"/>
    <mergeCell ref="H366:J366"/>
    <mergeCell ref="H367:J367"/>
    <mergeCell ref="H368:J368"/>
    <mergeCell ref="H369:J369"/>
    <mergeCell ref="H358:J358"/>
    <mergeCell ref="CF359:CI359"/>
    <mergeCell ref="CJ359:CM359"/>
    <mergeCell ref="H361:J361"/>
    <mergeCell ref="H362:J362"/>
    <mergeCell ref="H363:J363"/>
    <mergeCell ref="CF362:CI362"/>
    <mergeCell ref="CJ362:CM362"/>
    <mergeCell ref="CF363:CI363"/>
    <mergeCell ref="CJ363:CM363"/>
    <mergeCell ref="CF364:CI364"/>
    <mergeCell ref="CJ364:CM364"/>
    <mergeCell ref="CF365:CI365"/>
    <mergeCell ref="CJ365:CM365"/>
    <mergeCell ref="CF366:CI366"/>
    <mergeCell ref="CJ366:CM366"/>
    <mergeCell ref="CF367:CI367"/>
    <mergeCell ref="CJ367:CM367"/>
    <mergeCell ref="H376:J376"/>
    <mergeCell ref="H377:J377"/>
    <mergeCell ref="H378:J378"/>
    <mergeCell ref="H379:J379"/>
    <mergeCell ref="H380:J380"/>
    <mergeCell ref="H381:J381"/>
    <mergeCell ref="H370:J370"/>
    <mergeCell ref="H371:J371"/>
    <mergeCell ref="H372:J372"/>
    <mergeCell ref="H373:J373"/>
    <mergeCell ref="H374:J374"/>
    <mergeCell ref="H375:J375"/>
    <mergeCell ref="H388:J388"/>
    <mergeCell ref="H389:J389"/>
    <mergeCell ref="H390:J390"/>
    <mergeCell ref="H391:J391"/>
    <mergeCell ref="H392:K392"/>
    <mergeCell ref="L392:O392"/>
    <mergeCell ref="H382:J382"/>
    <mergeCell ref="H383:J383"/>
    <mergeCell ref="H384:J384"/>
    <mergeCell ref="H385:J385"/>
    <mergeCell ref="H386:J386"/>
    <mergeCell ref="H387:J387"/>
    <mergeCell ref="CB392:CE392"/>
    <mergeCell ref="CF392:CI392"/>
    <mergeCell ref="AN392:AQ392"/>
    <mergeCell ref="AR392:AU392"/>
    <mergeCell ref="AV392:AY392"/>
    <mergeCell ref="AZ392:BC392"/>
    <mergeCell ref="BD392:BG392"/>
    <mergeCell ref="BH392:BK392"/>
    <mergeCell ref="P392:S392"/>
    <mergeCell ref="T392:W392"/>
    <mergeCell ref="X392:AA392"/>
    <mergeCell ref="AB392:AE392"/>
    <mergeCell ref="AF392:AI392"/>
    <mergeCell ref="AJ392:AM392"/>
    <mergeCell ref="H393:J393"/>
    <mergeCell ref="H394:J394"/>
    <mergeCell ref="H395:J395"/>
    <mergeCell ref="H396:J396"/>
    <mergeCell ref="H397:J397"/>
    <mergeCell ref="BL392:BO392"/>
    <mergeCell ref="BP392:BS392"/>
    <mergeCell ref="BT392:BW392"/>
    <mergeCell ref="BX392:CA392"/>
    <mergeCell ref="H404:J404"/>
    <mergeCell ref="H405:J405"/>
    <mergeCell ref="H406:J406"/>
    <mergeCell ref="CF407:CI407"/>
    <mergeCell ref="CJ407:CM407"/>
    <mergeCell ref="H408:J408"/>
    <mergeCell ref="H398:J398"/>
    <mergeCell ref="H399:J399"/>
    <mergeCell ref="H400:J400"/>
    <mergeCell ref="H401:J401"/>
    <mergeCell ref="H402:J402"/>
    <mergeCell ref="H403:J403"/>
    <mergeCell ref="CF399:CI399"/>
    <mergeCell ref="CJ399:CM399"/>
    <mergeCell ref="CF400:CI400"/>
    <mergeCell ref="CJ400:CM400"/>
    <mergeCell ref="CF401:CI401"/>
    <mergeCell ref="CJ401:CM401"/>
    <mergeCell ref="CF402:CI402"/>
    <mergeCell ref="CJ402:CM402"/>
    <mergeCell ref="CF403:CI403"/>
    <mergeCell ref="CJ403:CM403"/>
    <mergeCell ref="CF404:CI404"/>
    <mergeCell ref="CJ404:CM404"/>
    <mergeCell ref="H415:J415"/>
    <mergeCell ref="H416:J416"/>
    <mergeCell ref="H417:J417"/>
    <mergeCell ref="H418:J418"/>
    <mergeCell ref="H419:J419"/>
    <mergeCell ref="H420:J420"/>
    <mergeCell ref="H409:J409"/>
    <mergeCell ref="H410:J410"/>
    <mergeCell ref="H411:J411"/>
    <mergeCell ref="H412:J412"/>
    <mergeCell ref="H413:J413"/>
    <mergeCell ref="H414:J414"/>
    <mergeCell ref="H427:J427"/>
    <mergeCell ref="H428:J428"/>
    <mergeCell ref="H429:J429"/>
    <mergeCell ref="H430:J430"/>
    <mergeCell ref="H433:K433"/>
    <mergeCell ref="L433:O433"/>
    <mergeCell ref="H421:J421"/>
    <mergeCell ref="H422:J422"/>
    <mergeCell ref="H423:J423"/>
    <mergeCell ref="H424:J424"/>
    <mergeCell ref="H425:J425"/>
    <mergeCell ref="H426:J426"/>
    <mergeCell ref="BL433:BO433"/>
    <mergeCell ref="BP433:BS433"/>
    <mergeCell ref="BT433:BW433"/>
    <mergeCell ref="BX433:CA433"/>
    <mergeCell ref="B434:E434"/>
    <mergeCell ref="B435:E435"/>
    <mergeCell ref="AN433:AQ433"/>
    <mergeCell ref="AR433:AU433"/>
    <mergeCell ref="AV433:AY433"/>
    <mergeCell ref="AZ433:BC433"/>
    <mergeCell ref="BD433:BG433"/>
    <mergeCell ref="BH433:BK433"/>
    <mergeCell ref="P433:S433"/>
    <mergeCell ref="T433:W433"/>
    <mergeCell ref="X433:AA433"/>
    <mergeCell ref="AB433:AE433"/>
    <mergeCell ref="B448:E448"/>
    <mergeCell ref="B449:E449"/>
    <mergeCell ref="B450:E450"/>
    <mergeCell ref="B451:E451"/>
    <mergeCell ref="B452:E452"/>
    <mergeCell ref="AJ433:AM433"/>
    <mergeCell ref="AF433:AI433"/>
    <mergeCell ref="B442:E442"/>
    <mergeCell ref="B443:E443"/>
    <mergeCell ref="B444:E444"/>
    <mergeCell ref="B445:E445"/>
    <mergeCell ref="B446:E446"/>
    <mergeCell ref="B447:E447"/>
    <mergeCell ref="B436:E436"/>
    <mergeCell ref="B437:E437"/>
    <mergeCell ref="B438:E438"/>
    <mergeCell ref="B439:E439"/>
    <mergeCell ref="B440:E440"/>
    <mergeCell ref="B441:E441"/>
    <mergeCell ref="X257:AA257"/>
    <mergeCell ref="AB257:AE257"/>
    <mergeCell ref="AF257:AI257"/>
    <mergeCell ref="H174:J174"/>
    <mergeCell ref="H255:J255"/>
    <mergeCell ref="H256:J256"/>
    <mergeCell ref="H263:J263"/>
    <mergeCell ref="H264:J264"/>
    <mergeCell ref="H265:J265"/>
    <mergeCell ref="H249:J249"/>
    <mergeCell ref="H250:J250"/>
    <mergeCell ref="H253:J253"/>
    <mergeCell ref="H254:J254"/>
    <mergeCell ref="H243:J243"/>
    <mergeCell ref="H244:J244"/>
    <mergeCell ref="H245:J245"/>
    <mergeCell ref="H246:J246"/>
    <mergeCell ref="H247:J247"/>
    <mergeCell ref="H248:J248"/>
    <mergeCell ref="H237:J237"/>
    <mergeCell ref="H238:J238"/>
    <mergeCell ref="H239:J239"/>
    <mergeCell ref="H240:J240"/>
    <mergeCell ref="H241:J241"/>
    <mergeCell ref="H267:J267"/>
    <mergeCell ref="H268:J268"/>
    <mergeCell ref="H269:J269"/>
    <mergeCell ref="H270:J270"/>
    <mergeCell ref="H271:J271"/>
    <mergeCell ref="CF272:CI272"/>
    <mergeCell ref="H258:J258"/>
    <mergeCell ref="H259:J259"/>
    <mergeCell ref="H260:J260"/>
    <mergeCell ref="H261:J261"/>
    <mergeCell ref="H262:J262"/>
    <mergeCell ref="H266:J266"/>
    <mergeCell ref="H279:J279"/>
    <mergeCell ref="H280:J280"/>
    <mergeCell ref="H281:J281"/>
    <mergeCell ref="H282:J282"/>
    <mergeCell ref="H283:J283"/>
    <mergeCell ref="H284:J284"/>
    <mergeCell ref="CJ272:CM272"/>
    <mergeCell ref="H274:J274"/>
    <mergeCell ref="H275:J275"/>
    <mergeCell ref="H276:J276"/>
    <mergeCell ref="H277:J277"/>
    <mergeCell ref="H278:J278"/>
    <mergeCell ref="CF273:CI273"/>
    <mergeCell ref="CJ273:CM273"/>
    <mergeCell ref="H303:J303"/>
    <mergeCell ref="H304:J304"/>
    <mergeCell ref="H257:K257"/>
    <mergeCell ref="L257:O257"/>
    <mergeCell ref="P257:S257"/>
    <mergeCell ref="T257:W257"/>
    <mergeCell ref="H297:J297"/>
    <mergeCell ref="H298:J298"/>
    <mergeCell ref="H299:J299"/>
    <mergeCell ref="H300:J300"/>
    <mergeCell ref="H301:J301"/>
    <mergeCell ref="H302:J302"/>
    <mergeCell ref="H291:J291"/>
    <mergeCell ref="H292:J292"/>
    <mergeCell ref="H293:J293"/>
    <mergeCell ref="H294:J294"/>
    <mergeCell ref="H295:J295"/>
    <mergeCell ref="H296:J296"/>
    <mergeCell ref="H285:J285"/>
    <mergeCell ref="H286:J286"/>
    <mergeCell ref="H287:J287"/>
    <mergeCell ref="H288:J288"/>
    <mergeCell ref="H289:J289"/>
    <mergeCell ref="H290:J290"/>
    <mergeCell ref="CF257:CI257"/>
    <mergeCell ref="CJ257:CM257"/>
    <mergeCell ref="H166:J166"/>
    <mergeCell ref="H167:J167"/>
    <mergeCell ref="H168:J168"/>
    <mergeCell ref="H169:J169"/>
    <mergeCell ref="H170:J170"/>
    <mergeCell ref="H171:J171"/>
    <mergeCell ref="H172:J172"/>
    <mergeCell ref="H173:J173"/>
    <mergeCell ref="BH257:BK257"/>
    <mergeCell ref="BL257:BO257"/>
    <mergeCell ref="BP257:BS257"/>
    <mergeCell ref="BT257:BW257"/>
    <mergeCell ref="BX257:CA257"/>
    <mergeCell ref="CB257:CE257"/>
    <mergeCell ref="AJ257:AM257"/>
    <mergeCell ref="AN257:AQ257"/>
    <mergeCell ref="AR257:AU257"/>
    <mergeCell ref="AV257:AY257"/>
    <mergeCell ref="AZ257:BC257"/>
    <mergeCell ref="BD257:BG257"/>
    <mergeCell ref="H251:J251"/>
    <mergeCell ref="H252:J252"/>
    <mergeCell ref="H182:J182"/>
    <mergeCell ref="H183:J183"/>
    <mergeCell ref="H208:J208"/>
    <mergeCell ref="H165:K165"/>
    <mergeCell ref="L165:O165"/>
    <mergeCell ref="P165:S165"/>
    <mergeCell ref="T165:W165"/>
    <mergeCell ref="X165:AA165"/>
    <mergeCell ref="H202:J202"/>
    <mergeCell ref="H203:J203"/>
    <mergeCell ref="H204:J204"/>
    <mergeCell ref="H205:J205"/>
    <mergeCell ref="H206:J206"/>
    <mergeCell ref="H207:J207"/>
    <mergeCell ref="H196:J196"/>
    <mergeCell ref="H197:J197"/>
    <mergeCell ref="H198:J198"/>
    <mergeCell ref="H199:J199"/>
    <mergeCell ref="H200:J200"/>
    <mergeCell ref="H201:J201"/>
    <mergeCell ref="H190:J190"/>
    <mergeCell ref="BX165:CA165"/>
    <mergeCell ref="CB165:CE165"/>
    <mergeCell ref="CF165:CI165"/>
    <mergeCell ref="CJ165:CM165"/>
    <mergeCell ref="Q2:W2"/>
    <mergeCell ref="AZ165:BC165"/>
    <mergeCell ref="BD165:BG165"/>
    <mergeCell ref="BH165:BK165"/>
    <mergeCell ref="BL165:BO165"/>
    <mergeCell ref="BP165:BS165"/>
    <mergeCell ref="BT165:BW165"/>
    <mergeCell ref="AB165:AE165"/>
    <mergeCell ref="AF165:AI165"/>
    <mergeCell ref="AJ165:AM165"/>
    <mergeCell ref="AN165:AQ165"/>
    <mergeCell ref="AR165:AU165"/>
    <mergeCell ref="AV165:AY165"/>
    <mergeCell ref="CB72:CE72"/>
    <mergeCell ref="CF72:CI72"/>
    <mergeCell ref="CJ72:CM72"/>
    <mergeCell ref="CF50:CI50"/>
    <mergeCell ref="CJ50:CM50"/>
    <mergeCell ref="CF7:CI7"/>
    <mergeCell ref="AB5:AE5"/>
    <mergeCell ref="H316:J316"/>
    <mergeCell ref="H317:J317"/>
    <mergeCell ref="H318:J318"/>
    <mergeCell ref="H319:J319"/>
    <mergeCell ref="CF320:CI320"/>
    <mergeCell ref="CJ320:CM320"/>
    <mergeCell ref="H321:J321"/>
    <mergeCell ref="H306:J306"/>
    <mergeCell ref="H307:J307"/>
    <mergeCell ref="H308:J308"/>
    <mergeCell ref="H309:J309"/>
    <mergeCell ref="H310:J310"/>
    <mergeCell ref="H311:J311"/>
    <mergeCell ref="H312:J312"/>
    <mergeCell ref="H313:J313"/>
    <mergeCell ref="H314:J314"/>
    <mergeCell ref="CF305:CI305"/>
    <mergeCell ref="CJ305:CM305"/>
    <mergeCell ref="H330:J330"/>
    <mergeCell ref="H331:J331"/>
    <mergeCell ref="H332:J332"/>
    <mergeCell ref="H333:J333"/>
    <mergeCell ref="H334:J334"/>
    <mergeCell ref="AV305:AY305"/>
    <mergeCell ref="AZ305:BC305"/>
    <mergeCell ref="BD305:BG305"/>
    <mergeCell ref="BH305:BK305"/>
    <mergeCell ref="BL305:BO305"/>
    <mergeCell ref="BP305:BS305"/>
    <mergeCell ref="BT305:BW305"/>
    <mergeCell ref="BX305:CA305"/>
    <mergeCell ref="CB305:CE305"/>
    <mergeCell ref="L305:O305"/>
    <mergeCell ref="P305:S305"/>
    <mergeCell ref="T305:W305"/>
    <mergeCell ref="X305:AA305"/>
    <mergeCell ref="AB305:AE305"/>
    <mergeCell ref="AF305:AI305"/>
    <mergeCell ref="AJ305:AM305"/>
    <mergeCell ref="AN305:AQ305"/>
    <mergeCell ref="H342:J342"/>
    <mergeCell ref="H343:J343"/>
    <mergeCell ref="I2:O2"/>
    <mergeCell ref="Y2:AE2"/>
    <mergeCell ref="AH2:AN2"/>
    <mergeCell ref="AP2:AV2"/>
    <mergeCell ref="H335:J335"/>
    <mergeCell ref="H336:J336"/>
    <mergeCell ref="H337:J337"/>
    <mergeCell ref="H338:J338"/>
    <mergeCell ref="H339:J339"/>
    <mergeCell ref="H340:J340"/>
    <mergeCell ref="H341:J341"/>
    <mergeCell ref="AR305:AU305"/>
    <mergeCell ref="H322:J322"/>
    <mergeCell ref="H323:J323"/>
    <mergeCell ref="H324:J324"/>
    <mergeCell ref="H325:J325"/>
    <mergeCell ref="H326:J326"/>
    <mergeCell ref="H327:J327"/>
    <mergeCell ref="H328:J328"/>
    <mergeCell ref="H329:J329"/>
    <mergeCell ref="H305:K305"/>
    <mergeCell ref="H315:J315"/>
    <mergeCell ref="CF329:CI329"/>
    <mergeCell ref="CJ329:CM329"/>
    <mergeCell ref="CF330:CI330"/>
    <mergeCell ref="CJ330:CM330"/>
    <mergeCell ref="CF331:CI331"/>
    <mergeCell ref="CJ331:CM331"/>
    <mergeCell ref="CF332:CI332"/>
    <mergeCell ref="CJ332:CM332"/>
    <mergeCell ref="CF333:CI333"/>
    <mergeCell ref="CJ333:CM333"/>
    <mergeCell ref="CF334:CI334"/>
    <mergeCell ref="CJ334:CM334"/>
    <mergeCell ref="CF335:CI335"/>
    <mergeCell ref="CJ335:CM335"/>
    <mergeCell ref="CF336:CI336"/>
    <mergeCell ref="CJ336:CM336"/>
    <mergeCell ref="CF337:CI337"/>
    <mergeCell ref="CJ337:CM337"/>
    <mergeCell ref="CF338:CI338"/>
    <mergeCell ref="CJ338:CM338"/>
    <mergeCell ref="CF346:CI346"/>
    <mergeCell ref="CJ346:CM346"/>
    <mergeCell ref="CF347:CI347"/>
    <mergeCell ref="CJ347:CM347"/>
    <mergeCell ref="CF348:CI348"/>
    <mergeCell ref="CJ348:CM348"/>
    <mergeCell ref="CF349:CI349"/>
    <mergeCell ref="CJ349:CM349"/>
    <mergeCell ref="CF339:CI339"/>
    <mergeCell ref="CJ339:CM339"/>
    <mergeCell ref="CF340:CI340"/>
    <mergeCell ref="CJ340:CM340"/>
    <mergeCell ref="CF341:CI341"/>
    <mergeCell ref="CJ341:CM341"/>
    <mergeCell ref="CF342:CI342"/>
    <mergeCell ref="CJ342:CM342"/>
    <mergeCell ref="CF343:CI343"/>
    <mergeCell ref="CJ343:CM343"/>
    <mergeCell ref="CF350:CI350"/>
    <mergeCell ref="CJ350:CM350"/>
    <mergeCell ref="CF351:CI351"/>
    <mergeCell ref="CJ351:CM351"/>
    <mergeCell ref="CF352:CI352"/>
    <mergeCell ref="CJ352:CM352"/>
    <mergeCell ref="CF353:CI353"/>
    <mergeCell ref="CJ353:CM353"/>
    <mergeCell ref="CF354:CI354"/>
    <mergeCell ref="CJ354:CM354"/>
    <mergeCell ref="CF355:CI355"/>
    <mergeCell ref="CJ355:CM355"/>
    <mergeCell ref="CF356:CI356"/>
    <mergeCell ref="CJ356:CM356"/>
    <mergeCell ref="CF357:CI357"/>
    <mergeCell ref="CJ357:CM357"/>
    <mergeCell ref="CF358:CI358"/>
    <mergeCell ref="CJ358:CM358"/>
    <mergeCell ref="CF361:CI361"/>
    <mergeCell ref="CJ361:CM361"/>
    <mergeCell ref="CF360:CI360"/>
    <mergeCell ref="CJ360:CM360"/>
    <mergeCell ref="CF368:CI368"/>
    <mergeCell ref="CJ368:CM368"/>
    <mergeCell ref="CF369:CI369"/>
    <mergeCell ref="CJ369:CM369"/>
    <mergeCell ref="CF370:CI370"/>
    <mergeCell ref="CJ370:CM370"/>
    <mergeCell ref="CF371:CI371"/>
    <mergeCell ref="CJ371:CM371"/>
    <mergeCell ref="CF372:CI372"/>
    <mergeCell ref="CJ372:CM372"/>
    <mergeCell ref="CF373:CI373"/>
    <mergeCell ref="CJ373:CM373"/>
    <mergeCell ref="CF374:CI374"/>
    <mergeCell ref="CJ374:CM374"/>
    <mergeCell ref="CF375:CI375"/>
    <mergeCell ref="CJ375:CM375"/>
    <mergeCell ref="CF376:CI376"/>
    <mergeCell ref="CJ376:CM376"/>
    <mergeCell ref="CF377:CI377"/>
    <mergeCell ref="CJ377:CM377"/>
    <mergeCell ref="CF378:CI378"/>
    <mergeCell ref="CJ378:CM378"/>
    <mergeCell ref="CF379:CI379"/>
    <mergeCell ref="CJ379:CM379"/>
    <mergeCell ref="CF380:CI380"/>
    <mergeCell ref="CJ380:CM380"/>
    <mergeCell ref="CF381:CI381"/>
    <mergeCell ref="CJ381:CM381"/>
    <mergeCell ref="CF382:CI382"/>
    <mergeCell ref="CJ382:CM382"/>
    <mergeCell ref="CF383:CI383"/>
    <mergeCell ref="CJ383:CM383"/>
    <mergeCell ref="CF384:CI384"/>
    <mergeCell ref="CJ384:CM384"/>
    <mergeCell ref="CF385:CI385"/>
    <mergeCell ref="CJ385:CM385"/>
    <mergeCell ref="CF386:CI386"/>
    <mergeCell ref="CJ386:CM386"/>
    <mergeCell ref="CF387:CI387"/>
    <mergeCell ref="CJ387:CM387"/>
    <mergeCell ref="CF388:CI388"/>
    <mergeCell ref="CJ388:CM388"/>
    <mergeCell ref="CF389:CI389"/>
    <mergeCell ref="CJ389:CM389"/>
    <mergeCell ref="CF390:CI390"/>
    <mergeCell ref="CJ390:CM390"/>
    <mergeCell ref="CF391:CI391"/>
    <mergeCell ref="CJ391:CM391"/>
    <mergeCell ref="CF393:CI393"/>
    <mergeCell ref="CJ393:CM393"/>
    <mergeCell ref="CJ392:CM392"/>
    <mergeCell ref="CF394:CI394"/>
    <mergeCell ref="CJ394:CM394"/>
    <mergeCell ref="CF395:CI395"/>
    <mergeCell ref="CJ395:CM395"/>
    <mergeCell ref="CF396:CI396"/>
    <mergeCell ref="CJ396:CM396"/>
    <mergeCell ref="CF397:CI397"/>
    <mergeCell ref="CJ397:CM397"/>
    <mergeCell ref="CF398:CI398"/>
    <mergeCell ref="CJ398:CM398"/>
    <mergeCell ref="CF405:CI405"/>
    <mergeCell ref="CJ405:CM405"/>
    <mergeCell ref="CF406:CI406"/>
    <mergeCell ref="CJ406:CM406"/>
    <mergeCell ref="CF408:CI408"/>
    <mergeCell ref="CJ408:CM408"/>
    <mergeCell ref="CF409:CI409"/>
    <mergeCell ref="CJ409:CM409"/>
    <mergeCell ref="CF410:CI410"/>
    <mergeCell ref="CJ410:CM410"/>
    <mergeCell ref="CF411:CI411"/>
    <mergeCell ref="CJ411:CM411"/>
    <mergeCell ref="CF412:CI412"/>
    <mergeCell ref="CJ412:CM412"/>
    <mergeCell ref="CF413:CI413"/>
    <mergeCell ref="CJ413:CM413"/>
    <mergeCell ref="CF414:CI414"/>
    <mergeCell ref="CJ414:CM414"/>
    <mergeCell ref="CF415:CI415"/>
    <mergeCell ref="CJ415:CM415"/>
    <mergeCell ref="CF416:CI416"/>
    <mergeCell ref="CJ416:CM416"/>
    <mergeCell ref="CF417:CI417"/>
    <mergeCell ref="CJ417:CM417"/>
    <mergeCell ref="CF418:CI418"/>
    <mergeCell ref="CJ418:CM418"/>
    <mergeCell ref="CF419:CI419"/>
    <mergeCell ref="CJ419:CM419"/>
    <mergeCell ref="CF420:CI420"/>
    <mergeCell ref="CJ420:CM420"/>
    <mergeCell ref="CF421:CI421"/>
    <mergeCell ref="CJ421:CM421"/>
    <mergeCell ref="CF422:CI422"/>
    <mergeCell ref="CJ422:CM422"/>
    <mergeCell ref="CF423:CI423"/>
    <mergeCell ref="CJ423:CM423"/>
    <mergeCell ref="CF424:CI424"/>
    <mergeCell ref="CJ424:CM424"/>
    <mergeCell ref="CF425:CI425"/>
    <mergeCell ref="CJ425:CM425"/>
    <mergeCell ref="CF426:CI426"/>
    <mergeCell ref="CJ426:CM426"/>
    <mergeCell ref="CF427:CI427"/>
    <mergeCell ref="CJ427:CM427"/>
    <mergeCell ref="CF428:CI428"/>
    <mergeCell ref="CJ428:CM428"/>
    <mergeCell ref="CF429:CI429"/>
    <mergeCell ref="CJ429:CM429"/>
    <mergeCell ref="CF430:CI430"/>
    <mergeCell ref="CJ430:CM430"/>
    <mergeCell ref="CF25:CI25"/>
    <mergeCell ref="CJ25:CM25"/>
    <mergeCell ref="CF26:CI26"/>
    <mergeCell ref="CJ26:CM26"/>
    <mergeCell ref="CF51:CI51"/>
    <mergeCell ref="CJ51:CM51"/>
    <mergeCell ref="CF88:CI88"/>
    <mergeCell ref="CJ88:CM88"/>
    <mergeCell ref="CF225:CI225"/>
    <mergeCell ref="CJ225:CM225"/>
    <mergeCell ref="CF89:CI89"/>
    <mergeCell ref="CJ89:CM89"/>
    <mergeCell ref="CF52:CI52"/>
    <mergeCell ref="CJ52:CM52"/>
    <mergeCell ref="CF27:CI27"/>
    <mergeCell ref="CJ27:CM27"/>
    <mergeCell ref="CF90:CI90"/>
    <mergeCell ref="CJ90:CM90"/>
    <mergeCell ref="CF180:CI180"/>
    <mergeCell ref="CJ180:CM180"/>
    <mergeCell ref="CF209:CI209"/>
    <mergeCell ref="CJ209:CM209"/>
    <mergeCell ref="CJ87:CM87"/>
  </mergeCells>
  <conditionalFormatting sqref="H434:CA452">
    <cfRule type="cellIs" dxfId="22" priority="53" operator="greaterThan">
      <formula>1</formula>
    </cfRule>
    <cfRule type="cellIs" dxfId="21" priority="54" operator="greaterThan">
      <formula>0</formula>
    </cfRule>
  </conditionalFormatting>
  <dataValidations count="1">
    <dataValidation allowBlank="1" showInputMessage="1" showErrorMessage="1" promptTitle="Information shift" prompt="CM 16h" sqref="M30" xr:uid="{7EA3E246-3377-4751-859E-DB2817C671AE}"/>
  </dataValidation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AE2F5D-1E06-4E0C-B9DB-54FF8440E4CD}">
  <sheetPr codeName="Sheet4">
    <tabColor rgb="FFFF0000"/>
  </sheetPr>
  <dimension ref="A1:AO46"/>
  <sheetViews>
    <sheetView zoomScale="50" zoomScaleNormal="50" workbookViewId="0">
      <selection activeCell="H37" sqref="H37"/>
    </sheetView>
  </sheetViews>
  <sheetFormatPr defaultRowHeight="14.5" x14ac:dyDescent="0.35"/>
  <cols>
    <col min="1" max="1" width="15.6328125" customWidth="1"/>
    <col min="2" max="2" width="50.6328125" customWidth="1"/>
    <col min="3" max="3" width="20.6328125" customWidth="1"/>
    <col min="4" max="5" width="10.6328125" customWidth="1"/>
    <col min="7" max="7" width="15.6328125" customWidth="1"/>
    <col min="8" max="8" width="50.6328125" customWidth="1"/>
    <col min="9" max="9" width="20.6328125" customWidth="1"/>
    <col min="10" max="11" width="10.6328125" customWidth="1"/>
    <col min="13" max="13" width="19.90625" customWidth="1"/>
    <col min="14" max="14" width="50.6328125" customWidth="1"/>
    <col min="15" max="15" width="20.6328125" customWidth="1"/>
    <col min="16" max="17" width="10.6328125" customWidth="1"/>
    <col min="19" max="19" width="15.6328125" customWidth="1"/>
    <col min="20" max="20" width="50.6328125" customWidth="1"/>
    <col min="21" max="21" width="20.6328125" customWidth="1"/>
    <col min="22" max="23" width="10.6328125" customWidth="1"/>
    <col min="25" max="25" width="15.6328125" customWidth="1"/>
    <col min="26" max="26" width="50.6328125" customWidth="1"/>
    <col min="27" max="27" width="20.6328125" customWidth="1"/>
    <col min="28" max="29" width="10.6328125" customWidth="1"/>
    <col min="31" max="31" width="15.6328125" customWidth="1"/>
    <col min="32" max="32" width="50.6328125" customWidth="1"/>
    <col min="33" max="33" width="20.6328125" customWidth="1"/>
    <col min="34" max="35" width="10.6328125" customWidth="1"/>
    <col min="37" max="37" width="15.6328125" customWidth="1"/>
    <col min="38" max="38" width="50.6328125" customWidth="1"/>
    <col min="39" max="39" width="20.6328125" customWidth="1"/>
    <col min="40" max="41" width="10.6328125" customWidth="1"/>
  </cols>
  <sheetData>
    <row r="1" spans="1:41" x14ac:dyDescent="0.35">
      <c r="A1" s="540" t="s">
        <v>127</v>
      </c>
      <c r="B1" s="540"/>
      <c r="C1" s="540"/>
      <c r="D1" s="540"/>
      <c r="E1" s="540"/>
      <c r="G1" s="540" t="s">
        <v>128</v>
      </c>
      <c r="H1" s="540"/>
      <c r="I1" s="540"/>
      <c r="J1" s="540"/>
      <c r="K1" s="540"/>
      <c r="M1" s="540" t="s">
        <v>129</v>
      </c>
      <c r="N1" s="540"/>
      <c r="O1" s="540"/>
      <c r="P1" s="540"/>
      <c r="Q1" s="540"/>
      <c r="S1" s="540" t="s">
        <v>130</v>
      </c>
      <c r="T1" s="540"/>
      <c r="U1" s="540"/>
      <c r="V1" s="540"/>
      <c r="W1" s="540"/>
      <c r="Y1" s="540" t="s">
        <v>131</v>
      </c>
      <c r="Z1" s="540"/>
      <c r="AA1" s="540"/>
      <c r="AB1" s="540"/>
      <c r="AC1" s="540"/>
      <c r="AE1" s="540" t="s">
        <v>132</v>
      </c>
      <c r="AF1" s="540"/>
      <c r="AG1" s="540"/>
      <c r="AH1" s="540"/>
      <c r="AI1" s="540"/>
      <c r="AK1" s="540" t="s">
        <v>133</v>
      </c>
      <c r="AL1" s="540"/>
      <c r="AM1" s="540"/>
      <c r="AN1" s="540"/>
      <c r="AO1" s="540"/>
    </row>
    <row r="2" spans="1:41" x14ac:dyDescent="0.35">
      <c r="A2" s="347" t="s">
        <v>68</v>
      </c>
      <c r="B2" s="347" t="s">
        <v>113</v>
      </c>
      <c r="C2" s="347" t="s">
        <v>69</v>
      </c>
      <c r="D2" s="347" t="s">
        <v>70</v>
      </c>
      <c r="E2" s="347" t="s">
        <v>71</v>
      </c>
      <c r="G2" s="347" t="s">
        <v>68</v>
      </c>
      <c r="H2" s="347" t="s">
        <v>113</v>
      </c>
      <c r="I2" s="347" t="s">
        <v>69</v>
      </c>
      <c r="J2" s="347" t="s">
        <v>70</v>
      </c>
      <c r="K2" s="347" t="s">
        <v>71</v>
      </c>
      <c r="M2" s="347" t="s">
        <v>68</v>
      </c>
      <c r="N2" s="347" t="s">
        <v>113</v>
      </c>
      <c r="O2" s="347" t="s">
        <v>69</v>
      </c>
      <c r="P2" s="347" t="s">
        <v>70</v>
      </c>
      <c r="Q2" s="347" t="s">
        <v>71</v>
      </c>
      <c r="S2" s="347" t="s">
        <v>68</v>
      </c>
      <c r="T2" s="347" t="s">
        <v>113</v>
      </c>
      <c r="U2" s="347" t="s">
        <v>69</v>
      </c>
      <c r="V2" s="347" t="s">
        <v>70</v>
      </c>
      <c r="W2" s="347" t="s">
        <v>71</v>
      </c>
      <c r="Y2" s="347" t="s">
        <v>68</v>
      </c>
      <c r="Z2" s="347" t="s">
        <v>113</v>
      </c>
      <c r="AA2" s="347" t="s">
        <v>69</v>
      </c>
      <c r="AB2" s="347" t="s">
        <v>70</v>
      </c>
      <c r="AC2" s="347" t="s">
        <v>71</v>
      </c>
      <c r="AE2" s="347" t="s">
        <v>68</v>
      </c>
      <c r="AF2" s="347" t="s">
        <v>113</v>
      </c>
      <c r="AG2" s="347" t="s">
        <v>69</v>
      </c>
      <c r="AH2" s="347" t="s">
        <v>70</v>
      </c>
      <c r="AI2" s="347" t="s">
        <v>71</v>
      </c>
      <c r="AK2" s="347" t="s">
        <v>68</v>
      </c>
      <c r="AL2" s="347" t="s">
        <v>113</v>
      </c>
      <c r="AM2" s="347" t="s">
        <v>69</v>
      </c>
      <c r="AN2" s="347" t="s">
        <v>70</v>
      </c>
      <c r="AO2" s="347" t="s">
        <v>71</v>
      </c>
    </row>
    <row r="3" spans="1:41" x14ac:dyDescent="0.35">
      <c r="D3" s="349"/>
      <c r="E3" s="349"/>
      <c r="J3" s="348"/>
      <c r="K3" s="348"/>
      <c r="P3" s="221"/>
      <c r="Q3" s="221"/>
      <c r="V3" s="221"/>
      <c r="W3" s="221"/>
      <c r="AB3" s="221"/>
      <c r="AC3" s="221"/>
      <c r="AH3" s="221"/>
      <c r="AI3" s="221"/>
      <c r="AN3" s="221"/>
      <c r="AO3" s="221"/>
    </row>
    <row r="4" spans="1:41" x14ac:dyDescent="0.35">
      <c r="D4" s="349"/>
      <c r="E4" s="349"/>
      <c r="J4" s="348"/>
      <c r="K4" s="348"/>
      <c r="P4" s="221"/>
      <c r="Q4" s="221"/>
      <c r="V4" s="221"/>
      <c r="W4" s="221"/>
      <c r="AB4" s="221"/>
      <c r="AC4" s="221"/>
      <c r="AH4" s="221"/>
      <c r="AI4" s="221"/>
      <c r="AN4" s="221"/>
      <c r="AO4" s="221"/>
    </row>
    <row r="5" spans="1:41" x14ac:dyDescent="0.35">
      <c r="D5" s="349"/>
      <c r="E5" s="349"/>
      <c r="J5" s="348"/>
      <c r="K5" s="348"/>
      <c r="P5" s="221"/>
      <c r="Q5" s="221"/>
      <c r="V5" s="221"/>
      <c r="W5" s="221"/>
      <c r="AB5" s="221"/>
      <c r="AC5" s="221"/>
      <c r="AH5" s="221"/>
      <c r="AI5" s="221"/>
      <c r="AN5" s="221"/>
      <c r="AO5" s="221"/>
    </row>
    <row r="6" spans="1:41" x14ac:dyDescent="0.35">
      <c r="D6" s="349"/>
      <c r="E6" s="349"/>
      <c r="J6" s="348"/>
      <c r="K6" s="348"/>
      <c r="P6" s="221"/>
      <c r="Q6" s="221"/>
      <c r="V6" s="221"/>
      <c r="W6" s="221"/>
      <c r="AB6" s="221"/>
      <c r="AC6" s="221"/>
      <c r="AH6" s="221"/>
      <c r="AI6" s="221"/>
      <c r="AN6" s="221"/>
      <c r="AO6" s="221"/>
    </row>
    <row r="7" spans="1:41" x14ac:dyDescent="0.35">
      <c r="D7" s="349"/>
      <c r="E7" s="349"/>
      <c r="J7" s="348"/>
      <c r="K7" s="348"/>
      <c r="P7" s="221"/>
      <c r="Q7" s="221"/>
      <c r="V7" s="221"/>
      <c r="W7" s="221"/>
      <c r="AB7" s="221"/>
      <c r="AC7" s="221"/>
      <c r="AH7" s="221"/>
      <c r="AI7" s="221"/>
      <c r="AN7" s="221"/>
      <c r="AO7" s="221"/>
    </row>
    <row r="8" spans="1:41" x14ac:dyDescent="0.35">
      <c r="D8" s="349"/>
      <c r="E8" s="349"/>
      <c r="J8" s="348"/>
      <c r="K8" s="348"/>
      <c r="P8" s="221"/>
      <c r="Q8" s="221"/>
      <c r="V8" s="221"/>
      <c r="W8" s="221"/>
      <c r="AB8" s="221"/>
      <c r="AC8" s="221"/>
      <c r="AH8" s="221"/>
      <c r="AI8" s="221"/>
      <c r="AN8" s="221"/>
      <c r="AO8" s="221"/>
    </row>
    <row r="9" spans="1:41" x14ac:dyDescent="0.35">
      <c r="D9" s="349"/>
      <c r="E9" s="349"/>
      <c r="J9" s="348"/>
      <c r="K9" s="348"/>
      <c r="P9" s="221"/>
      <c r="Q9" s="221"/>
      <c r="V9" s="221"/>
      <c r="W9" s="221"/>
      <c r="AB9" s="221"/>
      <c r="AC9" s="221"/>
      <c r="AH9" s="221"/>
      <c r="AI9" s="221"/>
      <c r="AN9" s="221"/>
      <c r="AO9" s="221"/>
    </row>
    <row r="10" spans="1:41" x14ac:dyDescent="0.35">
      <c r="D10" s="349"/>
      <c r="E10" s="349"/>
      <c r="J10" s="348"/>
      <c r="K10" s="348"/>
      <c r="P10" s="221"/>
      <c r="Q10" s="221"/>
      <c r="V10" s="221"/>
      <c r="W10" s="221"/>
      <c r="AB10" s="221"/>
      <c r="AC10" s="221"/>
      <c r="AH10" s="221"/>
      <c r="AI10" s="221"/>
      <c r="AN10" s="221"/>
      <c r="AO10" s="221"/>
    </row>
    <row r="11" spans="1:41" x14ac:dyDescent="0.35">
      <c r="D11" s="349"/>
      <c r="E11" s="349"/>
      <c r="J11" s="348"/>
      <c r="K11" s="348"/>
      <c r="P11" s="221"/>
      <c r="Q11" s="221"/>
      <c r="V11" s="221"/>
      <c r="W11" s="221"/>
      <c r="AB11" s="221"/>
      <c r="AC11" s="221"/>
      <c r="AH11" s="221"/>
      <c r="AI11" s="221"/>
      <c r="AN11" s="221"/>
      <c r="AO11" s="221"/>
    </row>
    <row r="12" spans="1:41" x14ac:dyDescent="0.35">
      <c r="D12" s="349"/>
      <c r="E12" s="349"/>
      <c r="J12" s="348"/>
      <c r="K12" s="348"/>
      <c r="P12" s="221"/>
      <c r="Q12" s="221"/>
      <c r="V12" s="221"/>
      <c r="W12" s="221"/>
      <c r="AB12" s="221"/>
      <c r="AC12" s="221"/>
      <c r="AH12" s="221"/>
      <c r="AI12" s="221"/>
      <c r="AN12" s="221"/>
      <c r="AO12" s="221"/>
    </row>
    <row r="13" spans="1:41" x14ac:dyDescent="0.35">
      <c r="D13" s="349"/>
      <c r="E13" s="349"/>
      <c r="J13" s="348"/>
      <c r="K13" s="348"/>
      <c r="P13" s="221"/>
      <c r="Q13" s="221"/>
      <c r="V13" s="221"/>
      <c r="W13" s="221"/>
      <c r="AB13" s="221"/>
      <c r="AC13" s="221"/>
      <c r="AH13" s="221"/>
      <c r="AI13" s="221"/>
      <c r="AN13" s="221"/>
      <c r="AO13" s="221"/>
    </row>
    <row r="14" spans="1:41" x14ac:dyDescent="0.35">
      <c r="D14" s="349"/>
      <c r="E14" s="349"/>
      <c r="J14" s="348"/>
      <c r="K14" s="348"/>
      <c r="P14" s="221"/>
      <c r="Q14" s="221"/>
      <c r="V14" s="221"/>
      <c r="W14" s="221"/>
      <c r="AB14" s="221"/>
      <c r="AC14" s="221"/>
      <c r="AH14" s="221"/>
      <c r="AI14" s="221"/>
      <c r="AN14" s="221"/>
      <c r="AO14" s="221"/>
    </row>
    <row r="15" spans="1:41" x14ac:dyDescent="0.35">
      <c r="D15" s="349"/>
      <c r="E15" s="349"/>
      <c r="J15" s="348"/>
      <c r="K15" s="348"/>
      <c r="P15" s="221"/>
      <c r="Q15" s="221"/>
      <c r="V15" s="221"/>
      <c r="W15" s="221"/>
      <c r="AB15" s="221"/>
      <c r="AC15" s="221"/>
      <c r="AH15" s="221"/>
      <c r="AI15" s="221"/>
      <c r="AN15" s="221"/>
      <c r="AO15" s="221"/>
    </row>
    <row r="16" spans="1:41" x14ac:dyDescent="0.35">
      <c r="D16" s="349"/>
      <c r="E16" s="349"/>
      <c r="J16" s="348"/>
      <c r="K16" s="348"/>
      <c r="P16" s="221"/>
      <c r="Q16" s="221"/>
      <c r="V16" s="221"/>
      <c r="W16" s="221"/>
      <c r="AB16" s="221"/>
      <c r="AC16" s="221"/>
      <c r="AH16" s="221"/>
      <c r="AI16" s="221"/>
      <c r="AN16" s="221"/>
      <c r="AO16" s="221"/>
    </row>
    <row r="17" spans="4:41" x14ac:dyDescent="0.35">
      <c r="D17" s="349"/>
      <c r="E17" s="349"/>
      <c r="J17" s="348"/>
      <c r="K17" s="348"/>
      <c r="P17" s="221"/>
      <c r="Q17" s="221"/>
      <c r="V17" s="221"/>
      <c r="W17" s="221"/>
      <c r="AB17" s="221"/>
      <c r="AC17" s="221"/>
      <c r="AH17" s="221"/>
      <c r="AI17" s="221"/>
      <c r="AN17" s="221"/>
      <c r="AO17" s="221"/>
    </row>
    <row r="18" spans="4:41" x14ac:dyDescent="0.35">
      <c r="D18" s="349"/>
      <c r="E18" s="349"/>
      <c r="J18" s="348"/>
      <c r="K18" s="348"/>
      <c r="P18" s="221"/>
      <c r="Q18" s="221"/>
      <c r="V18" s="221"/>
      <c r="W18" s="221"/>
      <c r="AB18" s="221"/>
      <c r="AC18" s="221"/>
      <c r="AH18" s="221"/>
      <c r="AI18" s="221"/>
      <c r="AN18" s="221"/>
      <c r="AO18" s="221"/>
    </row>
    <row r="19" spans="4:41" x14ac:dyDescent="0.35">
      <c r="D19" s="349"/>
      <c r="E19" s="349"/>
      <c r="J19" s="348"/>
      <c r="K19" s="348"/>
      <c r="P19" s="221"/>
      <c r="Q19" s="221"/>
      <c r="V19" s="221"/>
      <c r="W19" s="221"/>
      <c r="AB19" s="221"/>
      <c r="AC19" s="221"/>
      <c r="AH19" s="221"/>
      <c r="AI19" s="221"/>
      <c r="AN19" s="221"/>
      <c r="AO19" s="221"/>
    </row>
    <row r="20" spans="4:41" x14ac:dyDescent="0.35">
      <c r="D20" s="349"/>
      <c r="E20" s="349"/>
      <c r="J20" s="348"/>
      <c r="K20" s="348"/>
      <c r="P20" s="221"/>
      <c r="Q20" s="221"/>
      <c r="V20" s="221"/>
      <c r="W20" s="221"/>
      <c r="AB20" s="221"/>
      <c r="AC20" s="221"/>
      <c r="AH20" s="221"/>
      <c r="AI20" s="221"/>
      <c r="AN20" s="221"/>
      <c r="AO20" s="221"/>
    </row>
    <row r="21" spans="4:41" x14ac:dyDescent="0.35">
      <c r="D21" s="349"/>
      <c r="E21" s="349"/>
      <c r="J21" s="348"/>
      <c r="K21" s="348"/>
      <c r="P21" s="221"/>
      <c r="Q21" s="221"/>
      <c r="V21" s="221"/>
      <c r="W21" s="221"/>
      <c r="AB21" s="221"/>
      <c r="AC21" s="221"/>
      <c r="AH21" s="221"/>
      <c r="AI21" s="221"/>
      <c r="AN21" s="221"/>
      <c r="AO21" s="221"/>
    </row>
    <row r="22" spans="4:41" x14ac:dyDescent="0.35">
      <c r="D22" s="349"/>
      <c r="E22" s="349"/>
      <c r="J22" s="348"/>
      <c r="K22" s="348"/>
      <c r="P22" s="221"/>
      <c r="Q22" s="221"/>
      <c r="V22" s="221"/>
      <c r="W22" s="221"/>
      <c r="AB22" s="221"/>
      <c r="AC22" s="221"/>
      <c r="AH22" s="221"/>
      <c r="AI22" s="221"/>
      <c r="AN22" s="221"/>
      <c r="AO22" s="221"/>
    </row>
    <row r="23" spans="4:41" x14ac:dyDescent="0.35">
      <c r="D23" s="349"/>
      <c r="E23" s="349"/>
      <c r="J23" s="348"/>
      <c r="K23" s="348"/>
      <c r="P23" s="221"/>
      <c r="Q23" s="221"/>
      <c r="V23" s="221"/>
      <c r="W23" s="221"/>
      <c r="AB23" s="221"/>
      <c r="AC23" s="221"/>
      <c r="AH23" s="221"/>
      <c r="AI23" s="221"/>
      <c r="AN23" s="221"/>
      <c r="AO23" s="221"/>
    </row>
    <row r="24" spans="4:41" x14ac:dyDescent="0.35">
      <c r="D24" s="349"/>
      <c r="E24" s="349"/>
      <c r="J24" s="348"/>
      <c r="K24" s="348"/>
      <c r="P24" s="221"/>
      <c r="Q24" s="221"/>
      <c r="V24" s="221"/>
      <c r="W24" s="221"/>
      <c r="AB24" s="221"/>
      <c r="AC24" s="221"/>
      <c r="AH24" s="221"/>
      <c r="AI24" s="221"/>
      <c r="AN24" s="221"/>
      <c r="AO24" s="221"/>
    </row>
    <row r="25" spans="4:41" x14ac:dyDescent="0.35">
      <c r="D25" s="349"/>
      <c r="E25" s="349"/>
      <c r="J25" s="348"/>
      <c r="K25" s="348"/>
      <c r="P25" s="221"/>
      <c r="Q25" s="221"/>
      <c r="V25" s="221"/>
      <c r="W25" s="221"/>
      <c r="AB25" s="221"/>
      <c r="AC25" s="221"/>
      <c r="AH25" s="221"/>
      <c r="AI25" s="221"/>
      <c r="AN25" s="221"/>
      <c r="AO25" s="221"/>
    </row>
    <row r="26" spans="4:41" x14ac:dyDescent="0.35">
      <c r="D26" s="349"/>
      <c r="E26" s="349"/>
      <c r="J26" s="348"/>
      <c r="K26" s="348"/>
      <c r="P26" s="221"/>
      <c r="Q26" s="221"/>
      <c r="V26" s="221"/>
      <c r="W26" s="221"/>
      <c r="AB26" s="221"/>
      <c r="AC26" s="221"/>
      <c r="AH26" s="221"/>
      <c r="AI26" s="221"/>
      <c r="AN26" s="221"/>
      <c r="AO26" s="221"/>
    </row>
    <row r="27" spans="4:41" x14ac:dyDescent="0.35">
      <c r="D27" s="349"/>
      <c r="E27" s="349"/>
      <c r="J27" s="348"/>
      <c r="K27" s="348"/>
      <c r="P27" s="221"/>
      <c r="Q27" s="221"/>
      <c r="V27" s="221"/>
      <c r="W27" s="221"/>
      <c r="AB27" s="221"/>
      <c r="AC27" s="221"/>
      <c r="AH27" s="221"/>
      <c r="AI27" s="221"/>
      <c r="AN27" s="221"/>
      <c r="AO27" s="221"/>
    </row>
    <row r="28" spans="4:41" x14ac:dyDescent="0.35">
      <c r="D28" s="349"/>
      <c r="E28" s="349"/>
      <c r="J28" s="348"/>
      <c r="K28" s="348"/>
      <c r="P28" s="221"/>
      <c r="Q28" s="221"/>
      <c r="V28" s="221"/>
      <c r="W28" s="221"/>
      <c r="AB28" s="221"/>
      <c r="AC28" s="221"/>
      <c r="AH28" s="221"/>
      <c r="AI28" s="221"/>
      <c r="AN28" s="221"/>
      <c r="AO28" s="221"/>
    </row>
    <row r="29" spans="4:41" x14ac:dyDescent="0.35">
      <c r="D29" s="349"/>
      <c r="E29" s="349"/>
      <c r="J29" s="348"/>
      <c r="K29" s="348"/>
      <c r="P29" s="221"/>
      <c r="Q29" s="221"/>
      <c r="V29" s="221"/>
      <c r="W29" s="221"/>
      <c r="AB29" s="221"/>
      <c r="AC29" s="221"/>
      <c r="AH29" s="221"/>
      <c r="AI29" s="221"/>
      <c r="AN29" s="221"/>
      <c r="AO29" s="221"/>
    </row>
    <row r="30" spans="4:41" x14ac:dyDescent="0.35">
      <c r="D30" s="349"/>
      <c r="E30" s="349"/>
      <c r="J30" s="348"/>
      <c r="K30" s="348"/>
      <c r="P30" s="221"/>
      <c r="Q30" s="221"/>
      <c r="V30" s="221"/>
      <c r="W30" s="221"/>
      <c r="AB30" s="221"/>
      <c r="AC30" s="221"/>
      <c r="AH30" s="221"/>
      <c r="AI30" s="221"/>
      <c r="AN30" s="221"/>
      <c r="AO30" s="221"/>
    </row>
    <row r="31" spans="4:41" x14ac:dyDescent="0.35">
      <c r="D31" s="349"/>
      <c r="E31" s="349"/>
      <c r="J31" s="348"/>
      <c r="K31" s="348"/>
      <c r="P31" s="221"/>
      <c r="Q31" s="221"/>
    </row>
    <row r="32" spans="4:41" x14ac:dyDescent="0.35">
      <c r="D32" s="349"/>
      <c r="E32" s="349"/>
      <c r="J32" s="348"/>
      <c r="K32" s="348"/>
      <c r="P32" s="221"/>
      <c r="Q32" s="221"/>
    </row>
    <row r="33" spans="1:17" x14ac:dyDescent="0.35">
      <c r="D33" s="349"/>
      <c r="E33" s="349"/>
      <c r="J33" s="348"/>
      <c r="K33" s="348"/>
      <c r="P33" s="221"/>
      <c r="Q33" s="221"/>
    </row>
    <row r="34" spans="1:17" x14ac:dyDescent="0.35">
      <c r="D34" s="349"/>
      <c r="E34" s="349"/>
      <c r="J34" s="348"/>
      <c r="K34" s="348"/>
      <c r="P34" s="221"/>
      <c r="Q34" s="221"/>
    </row>
    <row r="35" spans="1:17" x14ac:dyDescent="0.35">
      <c r="A35" s="354" t="s">
        <v>134</v>
      </c>
      <c r="B35" s="354" t="s">
        <v>135</v>
      </c>
      <c r="C35" s="354" t="s">
        <v>136</v>
      </c>
      <c r="D35" s="355" t="s">
        <v>137</v>
      </c>
      <c r="E35" s="355" t="s">
        <v>150</v>
      </c>
      <c r="J35" s="348"/>
      <c r="K35" s="348"/>
      <c r="M35" s="353" t="s">
        <v>146</v>
      </c>
      <c r="N35" s="353" t="s">
        <v>147</v>
      </c>
      <c r="P35" s="221"/>
      <c r="Q35" s="221"/>
    </row>
    <row r="36" spans="1:17" x14ac:dyDescent="0.35">
      <c r="A36" t="s">
        <v>138</v>
      </c>
      <c r="B36" t="s">
        <v>140</v>
      </c>
      <c r="C36" t="s">
        <v>141</v>
      </c>
      <c r="D36" s="349" t="s">
        <v>142</v>
      </c>
      <c r="E36" s="349" t="s">
        <v>151</v>
      </c>
      <c r="J36" s="348"/>
      <c r="K36" s="348"/>
      <c r="M36" t="s">
        <v>148</v>
      </c>
      <c r="N36" t="s">
        <v>160</v>
      </c>
    </row>
    <row r="37" spans="1:17" x14ac:dyDescent="0.35">
      <c r="A37" t="s">
        <v>139</v>
      </c>
      <c r="B37" t="s">
        <v>145</v>
      </c>
      <c r="C37" t="s">
        <v>144</v>
      </c>
      <c r="D37" s="349" t="s">
        <v>143</v>
      </c>
      <c r="E37" s="349" t="s">
        <v>152</v>
      </c>
      <c r="J37" s="348"/>
      <c r="K37" s="348"/>
      <c r="M37" t="s">
        <v>149</v>
      </c>
      <c r="N37" t="s">
        <v>161</v>
      </c>
    </row>
    <row r="38" spans="1:17" x14ac:dyDescent="0.35">
      <c r="D38" s="349"/>
      <c r="E38" s="349" t="s">
        <v>153</v>
      </c>
      <c r="J38" s="348"/>
      <c r="K38" s="348"/>
      <c r="M38" t="s">
        <v>155</v>
      </c>
      <c r="N38" t="s">
        <v>162</v>
      </c>
    </row>
    <row r="39" spans="1:17" x14ac:dyDescent="0.35">
      <c r="D39" s="349"/>
      <c r="E39" s="349" t="s">
        <v>154</v>
      </c>
      <c r="J39" s="348"/>
      <c r="K39" s="348"/>
      <c r="M39" t="s">
        <v>156</v>
      </c>
      <c r="N39" t="s">
        <v>163</v>
      </c>
    </row>
    <row r="40" spans="1:17" x14ac:dyDescent="0.35">
      <c r="D40" s="349"/>
      <c r="E40" s="349" t="s">
        <v>167</v>
      </c>
      <c r="J40" s="348"/>
      <c r="K40" s="348"/>
      <c r="M40" t="s">
        <v>157</v>
      </c>
      <c r="N40" t="s">
        <v>164</v>
      </c>
    </row>
    <row r="41" spans="1:17" x14ac:dyDescent="0.35">
      <c r="D41" s="349"/>
      <c r="E41" s="349"/>
      <c r="J41" s="348"/>
      <c r="K41" s="348"/>
      <c r="M41" t="s">
        <v>158</v>
      </c>
    </row>
    <row r="42" spans="1:17" x14ac:dyDescent="0.35">
      <c r="D42" s="349"/>
      <c r="E42" s="349"/>
      <c r="M42" t="s">
        <v>159</v>
      </c>
    </row>
    <row r="43" spans="1:17" x14ac:dyDescent="0.35">
      <c r="D43" s="349"/>
      <c r="E43" s="349"/>
      <c r="M43" t="s">
        <v>165</v>
      </c>
    </row>
    <row r="44" spans="1:17" x14ac:dyDescent="0.35">
      <c r="D44" s="349"/>
      <c r="E44" s="349"/>
      <c r="M44" t="s">
        <v>166</v>
      </c>
    </row>
    <row r="45" spans="1:17" x14ac:dyDescent="0.35">
      <c r="D45" s="349"/>
      <c r="E45" s="349"/>
    </row>
    <row r="46" spans="1:17" x14ac:dyDescent="0.35">
      <c r="D46" s="349"/>
      <c r="E46" s="349"/>
    </row>
  </sheetData>
  <mergeCells count="7">
    <mergeCell ref="AK1:AO1"/>
    <mergeCell ref="A1:E1"/>
    <mergeCell ref="G1:K1"/>
    <mergeCell ref="M1:Q1"/>
    <mergeCell ref="S1:W1"/>
    <mergeCell ref="Y1:AC1"/>
    <mergeCell ref="AE1:AI1"/>
  </mergeCells>
  <pageMargins left="0.7" right="0.7" top="0.75" bottom="0.75" header="0.3" footer="0.3"/>
  <tableParts count="7">
    <tablePart r:id="rId1"/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11</vt:i4>
      </vt:variant>
      <vt:variant>
        <vt:lpstr>Named Ranges</vt:lpstr>
      </vt:variant>
      <vt:variant>
        <vt:i4>33</vt:i4>
      </vt:variant>
    </vt:vector>
  </HeadingPairs>
  <TitlesOfParts>
    <vt:vector size="44" baseType="lpstr">
      <vt:lpstr>stats</vt:lpstr>
      <vt:lpstr>DIMANCHE 9</vt:lpstr>
      <vt:lpstr>LUNDI 10</vt:lpstr>
      <vt:lpstr>MARDI 11</vt:lpstr>
      <vt:lpstr>MERCREDI 12</vt:lpstr>
      <vt:lpstr>JEUDI 13</vt:lpstr>
      <vt:lpstr>VENDREDI 14</vt:lpstr>
      <vt:lpstr>SAMEDI 15</vt:lpstr>
      <vt:lpstr>MASTER</vt:lpstr>
      <vt:lpstr>SHIFTS</vt:lpstr>
      <vt:lpstr>FO</vt:lpstr>
      <vt:lpstr>BOUTIQUES</vt:lpstr>
      <vt:lpstr>Elearn</vt:lpstr>
      <vt:lpstr>EMTdim</vt:lpstr>
      <vt:lpstr>EMTsam</vt:lpstr>
      <vt:lpstr>EMTsem</vt:lpstr>
      <vt:lpstr>FO</vt:lpstr>
      <vt:lpstr>'DIMANCHE 9'!FORMATIONS</vt:lpstr>
      <vt:lpstr>'JEUDI 13'!FORMATIONS</vt:lpstr>
      <vt:lpstr>'LUNDI 10'!FORMATIONS</vt:lpstr>
      <vt:lpstr>'MARDI 11'!FORMATIONS</vt:lpstr>
      <vt:lpstr>MASTER!FORMATIONS</vt:lpstr>
      <vt:lpstr>'MERCREDI 12'!FORMATIONS</vt:lpstr>
      <vt:lpstr>'SAMEDI 15'!FORMATIONS</vt:lpstr>
      <vt:lpstr>'VENDREDI 14'!FORMATIONS</vt:lpstr>
      <vt:lpstr>POHdim</vt:lpstr>
      <vt:lpstr>POHsam</vt:lpstr>
      <vt:lpstr>POHsem</vt:lpstr>
      <vt:lpstr>'DIMANCHE 9'!Print_Area</vt:lpstr>
      <vt:lpstr>'JEUDI 13'!Print_Area</vt:lpstr>
      <vt:lpstr>'LUNDI 10'!Print_Area</vt:lpstr>
      <vt:lpstr>'MARDI 11'!Print_Area</vt:lpstr>
      <vt:lpstr>MASTER!Print_Area</vt:lpstr>
      <vt:lpstr>'MERCREDI 12'!Print_Area</vt:lpstr>
      <vt:lpstr>'SAMEDI 15'!Print_Area</vt:lpstr>
      <vt:lpstr>'VENDREDI 14'!Print_Area</vt:lpstr>
      <vt:lpstr>'DIMANCHE 9'!SHIFT</vt:lpstr>
      <vt:lpstr>'JEUDI 13'!SHIFT</vt:lpstr>
      <vt:lpstr>'LUNDI 10'!SHIFT</vt:lpstr>
      <vt:lpstr>'MARDI 11'!SHIFT</vt:lpstr>
      <vt:lpstr>MASTER!SHIFT</vt:lpstr>
      <vt:lpstr>'MERCREDI 12'!SHIFT</vt:lpstr>
      <vt:lpstr>'SAMEDI 15'!SHIFT</vt:lpstr>
      <vt:lpstr>'VENDREDI 14'!SHIFT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Oncle Sid</cp:lastModifiedBy>
  <dcterms:created xsi:type="dcterms:W3CDTF">2006-09-16T00:00:00Z</dcterms:created>
  <dcterms:modified xsi:type="dcterms:W3CDTF">2020-02-04T12:50:26Z</dcterms:modified>
</cp:coreProperties>
</file>