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/>
  <mc:AlternateContent xmlns:mc="http://schemas.openxmlformats.org/markup-compatibility/2006">
    <mc:Choice Requires="x15">
      <x15ac:absPath xmlns:x15ac="http://schemas.microsoft.com/office/spreadsheetml/2010/11/ac" url="/Users/annefunfrock/Desktop/Arbeite/NICOLAS FCM/"/>
    </mc:Choice>
  </mc:AlternateContent>
  <xr:revisionPtr revIDLastSave="0" documentId="13_ncr:1_{E415F089-7C1B-0B4E-8133-73B57423472E}" xr6:coauthVersionLast="45" xr6:coauthVersionMax="45" xr10:uidLastSave="{00000000-0000-0000-0000-000000000000}"/>
  <bookViews>
    <workbookView xWindow="20" yWindow="460" windowWidth="28780" windowHeight="16420" xr2:uid="{00000000-000D-0000-FFFF-FFFF00000000}"/>
  </bookViews>
  <sheets>
    <sheet name="FCM" sheetId="8" r:id="rId1"/>
    <sheet name="ConfMitel" sheetId="9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8" l="1"/>
  <c r="I5" i="8"/>
  <c r="I6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9" i="8"/>
  <c r="I51" i="8" s="1"/>
  <c r="J47" i="8"/>
  <c r="K47" i="8" s="1"/>
  <c r="J34" i="8"/>
  <c r="K34" i="8" s="1"/>
  <c r="J3" i="8" l="1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5" i="8"/>
  <c r="K35" i="8" s="1"/>
  <c r="J36" i="8"/>
  <c r="K36" i="8" s="1"/>
  <c r="J37" i="8"/>
  <c r="J38" i="8"/>
  <c r="J39" i="8"/>
  <c r="J40" i="8"/>
  <c r="J41" i="8"/>
  <c r="J42" i="8"/>
  <c r="J43" i="8"/>
  <c r="J44" i="8"/>
  <c r="J45" i="8"/>
  <c r="J46" i="8"/>
  <c r="J49" i="8"/>
  <c r="K49" i="8" s="1"/>
  <c r="K44" i="8"/>
  <c r="J2" i="8"/>
  <c r="I3" i="8"/>
  <c r="I2" i="8"/>
  <c r="I50" i="8" s="1"/>
  <c r="H55" i="8" l="1"/>
  <c r="K58" i="8"/>
  <c r="I52" i="8"/>
  <c r="K55" i="8" s="1"/>
  <c r="K3" i="8"/>
  <c r="K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7" i="8"/>
  <c r="K38" i="8"/>
  <c r="K39" i="8"/>
  <c r="K40" i="8"/>
  <c r="K41" i="8"/>
  <c r="K42" i="8"/>
  <c r="K43" i="8"/>
  <c r="K45" i="8"/>
  <c r="K46" i="8"/>
  <c r="K2" i="8" l="1"/>
  <c r="K50" i="8" l="1"/>
</calcChain>
</file>

<file path=xl/sharedStrings.xml><?xml version="1.0" encoding="utf-8"?>
<sst xmlns="http://schemas.openxmlformats.org/spreadsheetml/2006/main" count="199" uniqueCount="190">
  <si>
    <t>REFERENCES</t>
  </si>
  <si>
    <t>PRIX PUBLIC</t>
  </si>
  <si>
    <t>REMISE %</t>
  </si>
  <si>
    <t>PRIX NET UNITAIRE</t>
  </si>
  <si>
    <t>PRIX NET TOTAL</t>
  </si>
  <si>
    <t>PRIX DE VENTE UNITAIRE H.T.</t>
  </si>
  <si>
    <t>QTE</t>
  </si>
  <si>
    <t>PRIX DE VENTE TOTAL H.T.</t>
  </si>
  <si>
    <t>PRIX DE VENTE THEORIQUE</t>
  </si>
  <si>
    <t>PRIX DE VENTE</t>
  </si>
  <si>
    <t>MARGE SOUHAITEE :</t>
  </si>
  <si>
    <t>REMISE COMPL.</t>
  </si>
  <si>
    <t xml:space="preserve">  </t>
  </si>
  <si>
    <t>*</t>
  </si>
  <si>
    <t>REF CORIM</t>
  </si>
  <si>
    <t>Câble CAT 6</t>
  </si>
  <si>
    <t>11367</t>
  </si>
  <si>
    <t>ALL3504FU</t>
  </si>
  <si>
    <t>Bandeau de brassage 24 ports RJ45 nu</t>
  </si>
  <si>
    <t>11241</t>
  </si>
  <si>
    <t>VDI6691F</t>
  </si>
  <si>
    <t xml:space="preserve">NOYAUX cat 6 RJ45 BLINDES </t>
  </si>
  <si>
    <t>10703</t>
  </si>
  <si>
    <t>INFB17726B96</t>
  </si>
  <si>
    <t>ROCADEE 56 PAIRES</t>
  </si>
  <si>
    <t>11262</t>
  </si>
  <si>
    <t>SYT56PGAWG24</t>
  </si>
  <si>
    <t>Bandeau Cat 3 50 Ports</t>
  </si>
  <si>
    <t>10112</t>
  </si>
  <si>
    <t>NCS500350</t>
  </si>
  <si>
    <t>BAIE 42 U</t>
  </si>
  <si>
    <t>Fournitures diverses</t>
  </si>
  <si>
    <t>10390</t>
  </si>
  <si>
    <t>PREECROU50</t>
  </si>
  <si>
    <t>Swtich 24 ports POEZYXEL GS192024HP</t>
  </si>
  <si>
    <t>IP ROOM Controleur avec hublot 4 feux. Gère 4 bus de chambre pour le raccordement des périphériques actifs dans ou en dehors de la chambre</t>
  </si>
  <si>
    <t>11245</t>
  </si>
  <si>
    <t>NIRC3-WMN</t>
  </si>
  <si>
    <t>Carte fille Emmetteur récepteur radio 869Mhz pour interface NIRC3-WMN et balise NILF-x</t>
  </si>
  <si>
    <t>11318</t>
  </si>
  <si>
    <t>NIRX-1AA</t>
  </si>
  <si>
    <t>Balise de localisation basse fréquence 125Khz</t>
  </si>
  <si>
    <t>11339</t>
  </si>
  <si>
    <t>NILF-AAA</t>
  </si>
  <si>
    <t>Alimentation 2'V 1,25 A pour Balise Anti fugue</t>
  </si>
  <si>
    <t>11887</t>
  </si>
  <si>
    <t>660430</t>
  </si>
  <si>
    <t>Option localisation des résidents (licence localisation)</t>
  </si>
  <si>
    <t>11846</t>
  </si>
  <si>
    <t>FE3-NKALI</t>
  </si>
  <si>
    <t>Afficheur bloc porte de chambre ou/et office de soin</t>
  </si>
  <si>
    <t>10426</t>
  </si>
  <si>
    <t>NIRD-WAA</t>
  </si>
  <si>
    <t>Connecteur débrochable 4 positions pour périphériques teleCare</t>
  </si>
  <si>
    <t>11246</t>
  </si>
  <si>
    <t>NICT-4AA</t>
  </si>
  <si>
    <t>Médaillon d'appel IP67 869Mhz avec détection de l'arrachement du bracelet &amp; localisation basse fréquence 125Khz</t>
  </si>
  <si>
    <t>11329</t>
  </si>
  <si>
    <t>NITX-BBA</t>
  </si>
  <si>
    <t>Contacts de portes radio pour sécurisation des portes et coiffeur</t>
  </si>
  <si>
    <t>A créer</t>
  </si>
  <si>
    <t>Interface Elise3 version Standard - logiciel UCM installé</t>
  </si>
  <si>
    <t>11330</t>
  </si>
  <si>
    <t>FE3-C1ABAA</t>
  </si>
  <si>
    <t>Licence activation pour serveur Unit Core</t>
  </si>
  <si>
    <t>11247</t>
  </si>
  <si>
    <t>UAM-LAHAAAAA</t>
  </si>
  <si>
    <t>Licnces AXESS Gestion pour un utilisateur DECT</t>
  </si>
  <si>
    <t>11248</t>
  </si>
  <si>
    <t>UAM-LAECAAAA</t>
  </si>
  <si>
    <t>Licence Activation serveur BAM</t>
  </si>
  <si>
    <t>11338</t>
  </si>
  <si>
    <t>FE3-C1ALEBAM</t>
  </si>
  <si>
    <t>Interface Elise3 Comprenant logiciel et la licence de gestion et de configuration NISM2 pour le système teleCARE IP</t>
  </si>
  <si>
    <t>10248</t>
  </si>
  <si>
    <t>FE3-NKABAE</t>
  </si>
  <si>
    <t>Logiciel de visualisation de 200 point d'appel malade (hors fourniture PC)</t>
  </si>
  <si>
    <t>11325</t>
  </si>
  <si>
    <t>MERCURY_NCA</t>
  </si>
  <si>
    <t>Controlleur Mitel 470</t>
  </si>
  <si>
    <t>11250</t>
  </si>
  <si>
    <t>AAS20350841</t>
  </si>
  <si>
    <t>Fan Out Pannel</t>
  </si>
  <si>
    <t>11272</t>
  </si>
  <si>
    <t>AAS20351009</t>
  </si>
  <si>
    <t>Licence SWA Mitel 470 - 1 an</t>
  </si>
  <si>
    <t>11875</t>
  </si>
  <si>
    <t>84D00033AAA-A</t>
  </si>
  <si>
    <t>Licence 100 abonnés pour MVO 479 Virtual Appliance</t>
  </si>
  <si>
    <t>Carte analogiques 32 FXS</t>
  </si>
  <si>
    <t>11297</t>
  </si>
  <si>
    <t>AAS20351423</t>
  </si>
  <si>
    <t>Licence EVM (fonction messagerie vocale et serveur d'accueil intégré)</t>
  </si>
  <si>
    <t>11115</t>
  </si>
  <si>
    <t>AAS20952078</t>
  </si>
  <si>
    <t>Cable RJ45 1m bleu</t>
  </si>
  <si>
    <t>10721</t>
  </si>
  <si>
    <t>ALLCOR60FU010BL</t>
  </si>
  <si>
    <t>Carte 1 interface 4 T0</t>
  </si>
  <si>
    <t>10402</t>
  </si>
  <si>
    <t>AAS20350867</t>
  </si>
  <si>
    <t>Cable d'alimentation pour 20x5 et pour POE SIP</t>
  </si>
  <si>
    <t>11219</t>
  </si>
  <si>
    <t>AAS20260511</t>
  </si>
  <si>
    <t>Licence utilisateurs Basic l'unité</t>
  </si>
  <si>
    <t>11635</t>
  </si>
  <si>
    <t>86F00161AAA-A</t>
  </si>
  <si>
    <t>Licence utilisateirs basic pack de 100</t>
  </si>
  <si>
    <t>54007574</t>
  </si>
  <si>
    <t>Licence utilisateurs Basic pack de 20</t>
  </si>
  <si>
    <t>54007572</t>
  </si>
  <si>
    <t>Licence pour abonnés SIP (pour postes sans fils Ascom)</t>
  </si>
  <si>
    <t>10192</t>
  </si>
  <si>
    <t>AAS20329240</t>
  </si>
  <si>
    <t>Poste d'accueil MiVoice 6940 IP Phone (sans alimentation)</t>
  </si>
  <si>
    <t>11106</t>
  </si>
  <si>
    <t>AAS50006770</t>
  </si>
  <si>
    <t>Module extension 60 touches LCD Mitel M695</t>
  </si>
  <si>
    <t>12204</t>
  </si>
  <si>
    <t>AAS50006874</t>
  </si>
  <si>
    <t>Casque Jabra engage 75</t>
  </si>
  <si>
    <t>12362</t>
  </si>
  <si>
    <t>GNN9556583111</t>
  </si>
  <si>
    <t>Mitel 6867 SIP Phone sans bloc secteur</t>
  </si>
  <si>
    <t>10276</t>
  </si>
  <si>
    <t>80C00002AAA-A</t>
  </si>
  <si>
    <t>Borne radio IP-DECT ac antenne intégrée 4 voies</t>
  </si>
  <si>
    <t>11249</t>
  </si>
  <si>
    <t>IPBS2-A5A</t>
  </si>
  <si>
    <t>Borne radio IP-DECT ac antenne intégrée 8 voies</t>
  </si>
  <si>
    <t>11080</t>
  </si>
  <si>
    <t>DS-7608NI-K2/8P</t>
  </si>
  <si>
    <t>Licence d'exploitation d'un système IP-DECT</t>
  </si>
  <si>
    <t>11333</t>
  </si>
  <si>
    <t>IPB-LSARI</t>
  </si>
  <si>
    <t>11028</t>
  </si>
  <si>
    <t>Licence pour 1 canal VOIP</t>
  </si>
  <si>
    <t>10129</t>
  </si>
  <si>
    <t>AAS20952005</t>
  </si>
  <si>
    <t xml:space="preserve">Logiciel de taxation Axinite Easy HRS 100 abonnés mise à jour avec </t>
  </si>
  <si>
    <t>AXIEASY100MAJ</t>
  </si>
  <si>
    <t>A CRÉER</t>
  </si>
  <si>
    <t>AAS86D00035AAA-A</t>
  </si>
  <si>
    <t>Licence Hospitality PMS Interface with Mitel 470</t>
  </si>
  <si>
    <t>11862</t>
  </si>
  <si>
    <t>ALL19PBCC24U6060</t>
  </si>
  <si>
    <t>11749</t>
  </si>
  <si>
    <t>ZY-GS192024HPV2</t>
  </si>
  <si>
    <t>12029</t>
  </si>
  <si>
    <t>PRESTTECH</t>
  </si>
  <si>
    <t>PRIX REVIENT SANS MO</t>
  </si>
  <si>
    <t>PRIX DE REVIENT MO</t>
  </si>
  <si>
    <t xml:space="preserve">MARGE OPERATIONNELLE % </t>
  </si>
  <si>
    <t>MARGE OPERATIONNELLE MONTANT</t>
  </si>
  <si>
    <t>PRIX DE REVIENT TOTAL</t>
  </si>
  <si>
    <t>MARGE BRUTE (calcul Rem commercial)</t>
  </si>
  <si>
    <t>Prestation Technicien Telephone / Appel malade</t>
  </si>
  <si>
    <t>Prix d'achat unitaire [EUR]</t>
  </si>
  <si>
    <t>Mitel Recyclage [EUR]</t>
  </si>
  <si>
    <t>Prix de vente unitaire [EUR]</t>
  </si>
  <si>
    <t>Prix de vente [EUR]</t>
  </si>
  <si>
    <t>6940 IP Phone</t>
  </si>
  <si>
    <t>50006770</t>
  </si>
  <si>
    <t>Couvercle de câble pour MItel 415/430 lors de montage mural</t>
  </si>
  <si>
    <t>20350090</t>
  </si>
  <si>
    <t>Main power cord A415/430/SMBC (EU)</t>
  </si>
  <si>
    <t>20350247</t>
  </si>
  <si>
    <t>Carte de terminal EADP4: 4xAD2</t>
  </si>
  <si>
    <t>203504351</t>
  </si>
  <si>
    <t>Module DSP SM-DSPX1 (1 chipset)</t>
  </si>
  <si>
    <t>20351207</t>
  </si>
  <si>
    <t>Mitel SMB Controller</t>
  </si>
  <si>
    <t>50006942</t>
  </si>
  <si>
    <t>Std SWAS SMBC 1y</t>
  </si>
  <si>
    <t>54009812</t>
  </si>
  <si>
    <t>RFP 44 Indoor IP DECT Base Station</t>
  </si>
  <si>
    <t>50006973</t>
  </si>
  <si>
    <t>Licence pour un canal d'accès SIP</t>
  </si>
  <si>
    <t>20329239</t>
  </si>
  <si>
    <t>1 Standard SIP Terminal</t>
  </si>
  <si>
    <t>20329240</t>
  </si>
  <si>
    <t>Licence pour 1 canal VoIP dans le Standard Media Switch</t>
  </si>
  <si>
    <t>20952005</t>
  </si>
  <si>
    <t>Licence pour 1 terminaux SIP Mitel</t>
  </si>
  <si>
    <t>20952065</t>
  </si>
  <si>
    <t>Base Licence MiVO400 SMBC incl. 10 Users</t>
  </si>
  <si>
    <t>54009814</t>
  </si>
  <si>
    <t>1 User MiVoice Office 400</t>
  </si>
  <si>
    <t>86D00103AAA-A</t>
  </si>
  <si>
    <t>DESIGNATIONS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</si>
</sst>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_ \€_-;\-* #,##0.00_ \€_-;_-* &quot;-&quot;??_ \€_-;_-@_-"/>
  </numFmts>
  <fonts count="21" x14ac:knownFonts="1">
    <font>
      <sz val="10"/>
      <name val="Arial"/>
    </font>
    <font>
      <sz val="10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sz val="12"/>
      <color indexed="33"/>
      <name val="Times New Roman"/>
      <family val="1"/>
    </font>
    <font>
      <sz val="12"/>
      <color indexed="10"/>
      <name val="Times New Roman"/>
      <family val="1"/>
    </font>
    <font>
      <sz val="10"/>
      <color indexed="10"/>
      <name val="Times New Roman"/>
      <family val="1"/>
    </font>
    <font>
      <sz val="10"/>
      <name val="Times New Roman"/>
      <family val="1"/>
    </font>
    <font>
      <b/>
      <sz val="14"/>
      <color indexed="10"/>
      <name val="Times New Roman"/>
      <family val="1"/>
    </font>
    <font>
      <b/>
      <sz val="9"/>
      <color indexed="10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b/>
      <sz val="16"/>
      <color indexed="10"/>
      <name val="Times New Roman"/>
      <family val="1"/>
    </font>
    <font>
      <sz val="11"/>
      <name val="Times New Roman"/>
      <family val="1"/>
    </font>
    <font>
      <b/>
      <sz val="11"/>
      <color indexed="18"/>
      <name val="Times New Roman"/>
      <family val="1"/>
    </font>
    <font>
      <b/>
      <sz val="11"/>
      <name val="Times New Roman"/>
      <family val="1"/>
    </font>
    <font>
      <b/>
      <sz val="14"/>
      <color indexed="9"/>
      <name val="Times New Roman"/>
      <family val="1"/>
    </font>
    <font>
      <b/>
      <sz val="12"/>
      <color theme="0"/>
      <name val="Times New Roman"/>
      <family val="1"/>
    </font>
    <font>
      <sz val="10"/>
      <name val="Arial"/>
      <family val="2"/>
    </font>
    <font>
      <sz val="12"/>
      <color rgb="FFFF0000"/>
      <name val="Times New Roman"/>
      <family val="1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0"/>
        <bgColor indexed="40"/>
      </patternFill>
    </fill>
    <fill>
      <patternFill patternType="solid">
        <fgColor indexed="41"/>
        <bgColor indexed="41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8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justify"/>
    </xf>
    <xf numFmtId="1" fontId="2" fillId="0" borderId="1" xfId="0" applyNumberFormat="1" applyFont="1" applyBorder="1" applyAlignment="1" applyProtection="1">
      <alignment horizontal="center" vertical="justify"/>
    </xf>
    <xf numFmtId="0" fontId="2" fillId="0" borderId="0" xfId="0" applyFont="1" applyAlignment="1">
      <alignment horizontal="center"/>
    </xf>
    <xf numFmtId="0" fontId="2" fillId="0" borderId="0" xfId="0" applyFont="1"/>
    <xf numFmtId="1" fontId="6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7" fillId="0" borderId="0" xfId="0" applyFont="1" applyProtection="1"/>
    <xf numFmtId="0" fontId="7" fillId="0" borderId="0" xfId="0" applyFont="1" applyAlignment="1" applyProtection="1">
      <alignment horizontal="center"/>
    </xf>
    <xf numFmtId="1" fontId="7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0" fontId="8" fillId="0" borderId="0" xfId="0" applyFont="1" applyBorder="1" applyAlignment="1" applyProtection="1">
      <alignment horizontal="right"/>
    </xf>
    <xf numFmtId="0" fontId="9" fillId="0" borderId="0" xfId="0" applyFont="1" applyAlignment="1" applyProtection="1">
      <alignment horizontal="right"/>
    </xf>
    <xf numFmtId="0" fontId="8" fillId="0" borderId="0" xfId="0" applyFont="1" applyAlignment="1" applyProtection="1">
      <alignment horizontal="right"/>
    </xf>
    <xf numFmtId="10" fontId="8" fillId="0" borderId="0" xfId="2" applyNumberFormat="1" applyFont="1" applyAlignment="1" applyProtection="1">
      <alignment horizontal="left"/>
    </xf>
    <xf numFmtId="0" fontId="8" fillId="0" borderId="0" xfId="0" applyFont="1" applyBorder="1" applyAlignment="1" applyProtection="1">
      <alignment horizontal="right" vertical="center"/>
    </xf>
    <xf numFmtId="0" fontId="10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right" vertical="center"/>
    </xf>
    <xf numFmtId="1" fontId="7" fillId="0" borderId="0" xfId="0" applyNumberFormat="1" applyFont="1"/>
    <xf numFmtId="0" fontId="12" fillId="0" borderId="0" xfId="0" applyFont="1" applyAlignment="1" applyProtection="1">
      <alignment horizontal="center"/>
    </xf>
    <xf numFmtId="0" fontId="13" fillId="0" borderId="0" xfId="0" applyFont="1" applyAlignment="1" applyProtection="1">
      <alignment horizontal="right"/>
    </xf>
    <xf numFmtId="0" fontId="14" fillId="0" borderId="0" xfId="0" applyFont="1" applyAlignment="1" applyProtection="1">
      <alignment horizontal="right"/>
    </xf>
    <xf numFmtId="0" fontId="15" fillId="0" borderId="0" xfId="0" applyFont="1" applyAlignment="1" applyProtection="1">
      <alignment horizontal="right"/>
    </xf>
    <xf numFmtId="0" fontId="13" fillId="0" borderId="0" xfId="0" applyFont="1" applyProtection="1"/>
    <xf numFmtId="0" fontId="11" fillId="0" borderId="0" xfId="0" applyFont="1"/>
    <xf numFmtId="166" fontId="7" fillId="0" borderId="0" xfId="0" applyNumberFormat="1" applyFont="1" applyAlignment="1" applyProtection="1">
      <alignment horizontal="right"/>
    </xf>
    <xf numFmtId="166" fontId="8" fillId="2" borderId="1" xfId="0" applyNumberFormat="1" applyFont="1" applyFill="1" applyBorder="1" applyAlignment="1" applyProtection="1">
      <alignment horizontal="right" vertical="center"/>
    </xf>
    <xf numFmtId="10" fontId="16" fillId="3" borderId="1" xfId="2" applyNumberFormat="1" applyFont="1" applyFill="1" applyBorder="1" applyAlignment="1" applyProtection="1">
      <alignment horizontal="center" vertical="center"/>
    </xf>
    <xf numFmtId="49" fontId="3" fillId="0" borderId="1" xfId="0" applyNumberFormat="1" applyFont="1" applyFill="1" applyBorder="1" applyAlignment="1" applyProtection="1">
      <alignment horizontal="left" vertical="center"/>
      <protection locked="0"/>
    </xf>
    <xf numFmtId="49" fontId="3" fillId="0" borderId="1" xfId="0" applyNumberFormat="1" applyFont="1" applyFill="1" applyBorder="1" applyAlignment="1" applyProtection="1">
      <alignment horizontal="center" vertical="center"/>
      <protection locked="0"/>
    </xf>
    <xf numFmtId="165" fontId="4" fillId="0" borderId="1" xfId="1" applyNumberFormat="1" applyFont="1" applyFill="1" applyBorder="1" applyAlignment="1" applyProtection="1">
      <alignment horizontal="center" vertical="center"/>
      <protection locked="0"/>
    </xf>
    <xf numFmtId="10" fontId="5" fillId="0" borderId="1" xfId="2" applyNumberFormat="1" applyFont="1" applyFill="1" applyBorder="1" applyAlignment="1" applyProtection="1">
      <alignment horizontal="center" vertical="center"/>
      <protection locked="0"/>
    </xf>
    <xf numFmtId="166" fontId="3" fillId="4" borderId="1" xfId="1" applyNumberFormat="1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9" fontId="11" fillId="5" borderId="1" xfId="2" applyFont="1" applyFill="1" applyBorder="1" applyAlignment="1" applyProtection="1">
      <alignment horizontal="center" vertical="center"/>
    </xf>
    <xf numFmtId="166" fontId="2" fillId="6" borderId="1" xfId="1" applyNumberFormat="1" applyFont="1" applyFill="1" applyBorder="1" applyAlignment="1" applyProtection="1">
      <alignment horizontal="center"/>
    </xf>
    <xf numFmtId="166" fontId="17" fillId="7" borderId="1" xfId="1" applyNumberFormat="1" applyFont="1" applyFill="1" applyBorder="1" applyAlignment="1" applyProtection="1">
      <alignment horizontal="center"/>
    </xf>
    <xf numFmtId="0" fontId="5" fillId="0" borderId="1" xfId="2" applyNumberFormat="1" applyFont="1" applyFill="1" applyBorder="1" applyAlignment="1" applyProtection="1">
      <alignment horizontal="center" vertical="center"/>
      <protection locked="0"/>
    </xf>
    <xf numFmtId="9" fontId="5" fillId="0" borderId="1" xfId="2" applyFon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 applyProtection="1">
      <alignment horizontal="left" vertical="center" wrapText="1"/>
      <protection locked="0"/>
    </xf>
    <xf numFmtId="0" fontId="18" fillId="0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19" fillId="0" borderId="1" xfId="2" applyNumberFormat="1" applyFont="1" applyFill="1" applyBorder="1" applyAlignment="1" applyProtection="1">
      <alignment horizontal="left" vertical="center"/>
      <protection locked="0"/>
    </xf>
    <xf numFmtId="166" fontId="19" fillId="0" borderId="1" xfId="1" applyNumberFormat="1" applyFont="1" applyFill="1" applyBorder="1" applyAlignment="1" applyProtection="1">
      <alignment horizontal="left" vertical="center"/>
    </xf>
    <xf numFmtId="0" fontId="8" fillId="0" borderId="0" xfId="0" applyFont="1" applyAlignment="1" applyProtection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8" fillId="8" borderId="1" xfId="0" applyNumberFormat="1" applyFont="1" applyFill="1" applyBorder="1" applyAlignment="1" applyProtection="1">
      <alignment horizontal="center" vertical="center"/>
    </xf>
    <xf numFmtId="49" fontId="3" fillId="9" borderId="1" xfId="0" applyNumberFormat="1" applyFont="1" applyFill="1" applyBorder="1" applyAlignment="1" applyProtection="1">
      <alignment horizontal="left" vertical="center"/>
      <protection locked="0"/>
    </xf>
    <xf numFmtId="49" fontId="3" fillId="9" borderId="1" xfId="0" applyNumberFormat="1" applyFont="1" applyFill="1" applyBorder="1" applyAlignment="1" applyProtection="1">
      <alignment horizontal="center" vertical="center"/>
      <protection locked="0"/>
    </xf>
    <xf numFmtId="165" fontId="4" fillId="9" borderId="1" xfId="1" applyNumberFormat="1" applyFont="1" applyFill="1" applyBorder="1" applyAlignment="1" applyProtection="1">
      <alignment horizontal="center" vertical="center"/>
      <protection locked="0"/>
    </xf>
    <xf numFmtId="0" fontId="3" fillId="9" borderId="1" xfId="0" applyFont="1" applyFill="1" applyBorder="1" applyAlignment="1" applyProtection="1">
      <alignment horizontal="center" vertical="center"/>
      <protection locked="0"/>
    </xf>
    <xf numFmtId="10" fontId="5" fillId="9" borderId="1" xfId="2" applyNumberFormat="1" applyFont="1" applyFill="1" applyBorder="1" applyAlignment="1" applyProtection="1">
      <alignment horizontal="center" vertical="center"/>
      <protection locked="0"/>
    </xf>
    <xf numFmtId="0" fontId="5" fillId="9" borderId="1" xfId="2" applyNumberFormat="1" applyFont="1" applyFill="1" applyBorder="1" applyAlignment="1" applyProtection="1">
      <alignment horizontal="center" vertical="center"/>
      <protection locked="0"/>
    </xf>
    <xf numFmtId="166" fontId="3" fillId="9" borderId="1" xfId="1" applyNumberFormat="1" applyFont="1" applyFill="1" applyBorder="1" applyAlignment="1" applyProtection="1">
      <alignment horizontal="center" vertical="center"/>
    </xf>
    <xf numFmtId="0" fontId="20" fillId="10" borderId="4" xfId="0" applyFont="1" applyFill="1" applyBorder="1" applyAlignment="1">
      <alignment vertical="center"/>
    </xf>
    <xf numFmtId="0" fontId="0" fillId="0" borderId="0" xfId="0" applyAlignment="1">
      <alignment vertical="top"/>
    </xf>
    <xf numFmtId="1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11" borderId="0" xfId="0" applyFont="1" applyFill="1" applyAlignment="1">
      <alignment vertical="top"/>
    </xf>
    <xf numFmtId="1" fontId="1" fillId="11" borderId="0" xfId="0" applyNumberFormat="1" applyFont="1" applyFill="1" applyAlignment="1">
      <alignment vertical="top"/>
    </xf>
    <xf numFmtId="4" fontId="1" fillId="11" borderId="0" xfId="0" applyNumberFormat="1" applyFont="1" applyFill="1" applyAlignment="1">
      <alignment vertical="top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3" xfId="0" applyFont="1" applyBorder="1" applyAlignment="1" applyProtection="1">
      <alignment horizontal="center" vertical="center" wrapText="1"/>
    </xf>
    <xf numFmtId="2" fontId="3" fillId="0" borderId="1" xfId="0" quotePrefix="1" applyNumberFormat="1" applyFont="1" applyFill="1" applyBorder="1" applyAlignment="1" applyProtection="1">
      <alignment horizontal="left" vertical="center" wrapText="1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60"/>
  <sheetViews>
    <sheetView tabSelected="1" topLeftCell="A30" zoomScaleNormal="100" workbookViewId="0">
      <selection activeCell="A53" sqref="A53"/>
    </sheetView>
  </sheetViews>
  <sheetFormatPr baseColWidth="10" defaultColWidth="11.33203125" defaultRowHeight="13" x14ac:dyDescent="0.15"/>
  <cols>
    <col min="1" max="1" width="82.1640625" style="8" customWidth="1"/>
    <col min="2" max="2" width="23.6640625" style="8" hidden="1" customWidth="1"/>
    <col min="3" max="3" width="25.83203125" style="7" customWidth="1"/>
    <col min="4" max="4" width="32.33203125" style="7" hidden="1" customWidth="1"/>
    <col min="5" max="5" width="11.5" style="7" customWidth="1"/>
    <col min="6" max="7" width="10.6640625" style="7" hidden="1" customWidth="1"/>
    <col min="8" max="8" width="25.33203125" style="7" customWidth="1"/>
    <col min="9" max="9" width="17.83203125" style="7" customWidth="1"/>
    <col min="10" max="10" width="27.1640625" style="7" customWidth="1"/>
    <col min="11" max="11" width="19.33203125" style="11" customWidth="1"/>
    <col min="12" max="12" width="9.6640625" style="7" customWidth="1"/>
    <col min="13" max="13" width="22.6640625" style="7" customWidth="1"/>
    <col min="14" max="14" width="10.1640625" style="7" customWidth="1"/>
    <col min="15" max="16384" width="11.33203125" style="8"/>
  </cols>
  <sheetData>
    <row r="1" spans="1:14" s="5" customFormat="1" ht="34" x14ac:dyDescent="0.2">
      <c r="A1" s="1" t="s">
        <v>189</v>
      </c>
      <c r="B1" s="1" t="s">
        <v>14</v>
      </c>
      <c r="C1" s="1" t="s">
        <v>0</v>
      </c>
      <c r="D1" s="2" t="s">
        <v>1</v>
      </c>
      <c r="E1" s="1" t="s">
        <v>6</v>
      </c>
      <c r="F1" s="2" t="s">
        <v>2</v>
      </c>
      <c r="G1" s="2" t="s">
        <v>11</v>
      </c>
      <c r="H1" s="2" t="s">
        <v>3</v>
      </c>
      <c r="I1" s="2" t="s">
        <v>4</v>
      </c>
      <c r="J1" s="2" t="s">
        <v>5</v>
      </c>
      <c r="K1" s="3" t="s">
        <v>7</v>
      </c>
      <c r="L1" s="4"/>
      <c r="M1" s="4"/>
      <c r="N1" s="4"/>
    </row>
    <row r="2" spans="1:14" s="5" customFormat="1" ht="16" x14ac:dyDescent="0.2">
      <c r="A2" s="30" t="s">
        <v>15</v>
      </c>
      <c r="B2" s="30" t="s">
        <v>16</v>
      </c>
      <c r="C2" s="31" t="s">
        <v>17</v>
      </c>
      <c r="D2" s="32">
        <v>0.35</v>
      </c>
      <c r="E2" s="35">
        <v>1680</v>
      </c>
      <c r="F2" s="40"/>
      <c r="G2" s="40">
        <v>0</v>
      </c>
      <c r="H2" s="39">
        <v>0.35</v>
      </c>
      <c r="I2" s="34">
        <f>H2*E2</f>
        <v>588</v>
      </c>
      <c r="J2" s="34">
        <f t="shared" ref="J2:J49" si="0">H2/(1-$C$55)</f>
        <v>0.5</v>
      </c>
      <c r="K2" s="34">
        <f t="shared" ref="K2" si="1">J2*E2</f>
        <v>840</v>
      </c>
      <c r="L2" s="4"/>
      <c r="M2" s="4"/>
      <c r="N2" s="4"/>
    </row>
    <row r="3" spans="1:14" s="5" customFormat="1" ht="16" x14ac:dyDescent="0.2">
      <c r="A3" s="30" t="s">
        <v>18</v>
      </c>
      <c r="B3" s="30" t="s">
        <v>19</v>
      </c>
      <c r="C3" s="31" t="s">
        <v>20</v>
      </c>
      <c r="D3" s="32">
        <v>28</v>
      </c>
      <c r="E3" s="35">
        <v>2</v>
      </c>
      <c r="F3" s="40"/>
      <c r="G3" s="40">
        <v>0</v>
      </c>
      <c r="H3" s="39">
        <v>28</v>
      </c>
      <c r="I3" s="34">
        <f t="shared" ref="I3:I49" si="2">H3*E3</f>
        <v>56</v>
      </c>
      <c r="J3" s="34">
        <f t="shared" si="0"/>
        <v>40</v>
      </c>
      <c r="K3" s="34">
        <f t="shared" ref="K3:K47" si="3">J3*E3</f>
        <v>80</v>
      </c>
      <c r="L3" s="4"/>
      <c r="M3" s="4"/>
      <c r="N3" s="4"/>
    </row>
    <row r="4" spans="1:14" s="5" customFormat="1" ht="16" x14ac:dyDescent="0.2">
      <c r="A4" s="30" t="s">
        <v>21</v>
      </c>
      <c r="B4" s="30" t="s">
        <v>22</v>
      </c>
      <c r="C4" s="31" t="s">
        <v>23</v>
      </c>
      <c r="D4" s="32">
        <v>3.51</v>
      </c>
      <c r="E4" s="35">
        <v>60</v>
      </c>
      <c r="F4" s="40"/>
      <c r="G4" s="40">
        <v>0</v>
      </c>
      <c r="H4" s="39">
        <v>3.51</v>
      </c>
      <c r="I4" s="34">
        <f t="shared" si="2"/>
        <v>210.6</v>
      </c>
      <c r="J4" s="34">
        <f t="shared" si="0"/>
        <v>5.0142857142857142</v>
      </c>
      <c r="K4" s="34">
        <f t="shared" si="3"/>
        <v>300.85714285714283</v>
      </c>
      <c r="L4" s="4"/>
      <c r="M4" s="4"/>
      <c r="N4" s="4"/>
    </row>
    <row r="5" spans="1:14" s="5" customFormat="1" ht="16" x14ac:dyDescent="0.2">
      <c r="A5" s="30" t="s">
        <v>24</v>
      </c>
      <c r="B5" s="30" t="s">
        <v>25</v>
      </c>
      <c r="C5" s="31" t="s">
        <v>26</v>
      </c>
      <c r="D5" s="32">
        <v>6.94</v>
      </c>
      <c r="E5" s="35">
        <v>60</v>
      </c>
      <c r="F5" s="40"/>
      <c r="G5" s="40">
        <v>0</v>
      </c>
      <c r="H5" s="39">
        <v>6.94</v>
      </c>
      <c r="I5" s="34">
        <f t="shared" si="2"/>
        <v>416.40000000000003</v>
      </c>
      <c r="J5" s="34">
        <f t="shared" si="0"/>
        <v>9.9142857142857146</v>
      </c>
      <c r="K5" s="34">
        <f t="shared" si="3"/>
        <v>594.85714285714289</v>
      </c>
      <c r="L5" s="4"/>
      <c r="M5" s="4"/>
      <c r="N5" s="4"/>
    </row>
    <row r="6" spans="1:14" s="5" customFormat="1" ht="16" x14ac:dyDescent="0.2">
      <c r="A6" s="30" t="s">
        <v>27</v>
      </c>
      <c r="B6" s="30" t="s">
        <v>28</v>
      </c>
      <c r="C6" s="31" t="s">
        <v>29</v>
      </c>
      <c r="D6" s="32">
        <v>70</v>
      </c>
      <c r="E6" s="35">
        <v>2</v>
      </c>
      <c r="F6" s="40"/>
      <c r="G6" s="40">
        <v>0.6</v>
      </c>
      <c r="H6" s="39">
        <v>28</v>
      </c>
      <c r="I6" s="34">
        <f t="shared" si="2"/>
        <v>56</v>
      </c>
      <c r="J6" s="34">
        <f t="shared" si="0"/>
        <v>40</v>
      </c>
      <c r="K6" s="34">
        <f t="shared" si="3"/>
        <v>80</v>
      </c>
      <c r="L6" s="4"/>
      <c r="M6" s="4"/>
      <c r="N6" s="4"/>
    </row>
    <row r="7" spans="1:14" s="5" customFormat="1" ht="16" x14ac:dyDescent="0.2">
      <c r="A7" s="30" t="s">
        <v>30</v>
      </c>
      <c r="B7" s="30" t="s">
        <v>146</v>
      </c>
      <c r="C7" s="31" t="s">
        <v>145</v>
      </c>
      <c r="D7" s="32">
        <v>338.34</v>
      </c>
      <c r="E7" s="35">
        <v>1</v>
      </c>
      <c r="F7" s="40"/>
      <c r="G7" s="40">
        <v>0</v>
      </c>
      <c r="H7" s="39">
        <v>600</v>
      </c>
      <c r="I7" s="34">
        <v>338.34</v>
      </c>
      <c r="J7" s="34">
        <f t="shared" si="0"/>
        <v>857.14285714285722</v>
      </c>
      <c r="K7" s="34">
        <f t="shared" si="3"/>
        <v>857.14285714285722</v>
      </c>
      <c r="L7" s="4"/>
      <c r="M7" s="4"/>
      <c r="N7" s="4"/>
    </row>
    <row r="8" spans="1:14" s="5" customFormat="1" ht="16" x14ac:dyDescent="0.2">
      <c r="A8" s="30" t="s">
        <v>31</v>
      </c>
      <c r="B8" s="30" t="s">
        <v>32</v>
      </c>
      <c r="C8" s="31" t="s">
        <v>33</v>
      </c>
      <c r="D8" s="32">
        <v>500</v>
      </c>
      <c r="E8" s="35">
        <v>1</v>
      </c>
      <c r="F8" s="40"/>
      <c r="G8" s="40">
        <v>0</v>
      </c>
      <c r="H8" s="39">
        <v>500</v>
      </c>
      <c r="I8" s="34">
        <f t="shared" si="2"/>
        <v>500</v>
      </c>
      <c r="J8" s="34">
        <f t="shared" si="0"/>
        <v>714.28571428571433</v>
      </c>
      <c r="K8" s="34">
        <f t="shared" si="3"/>
        <v>714.28571428571433</v>
      </c>
      <c r="L8" s="4"/>
      <c r="M8" s="4"/>
      <c r="N8" s="4"/>
    </row>
    <row r="9" spans="1:14" s="5" customFormat="1" ht="16" x14ac:dyDescent="0.2">
      <c r="A9" s="30" t="s">
        <v>34</v>
      </c>
      <c r="B9" s="30" t="s">
        <v>148</v>
      </c>
      <c r="C9" s="31" t="s">
        <v>147</v>
      </c>
      <c r="D9" s="32">
        <v>343.59</v>
      </c>
      <c r="E9" s="35">
        <v>2</v>
      </c>
      <c r="F9" s="40"/>
      <c r="G9" s="40">
        <v>0</v>
      </c>
      <c r="H9" s="39">
        <v>343.59</v>
      </c>
      <c r="I9" s="34">
        <f t="shared" si="2"/>
        <v>687.18</v>
      </c>
      <c r="J9" s="34">
        <f t="shared" si="0"/>
        <v>490.84285714285716</v>
      </c>
      <c r="K9" s="34">
        <f t="shared" si="3"/>
        <v>981.68571428571431</v>
      </c>
      <c r="L9" s="4"/>
      <c r="M9" s="4"/>
      <c r="N9" s="4"/>
    </row>
    <row r="10" spans="1:14" s="5" customFormat="1" ht="27.25" customHeight="1" x14ac:dyDescent="0.2">
      <c r="A10" s="41" t="s">
        <v>35</v>
      </c>
      <c r="B10" s="30" t="s">
        <v>36</v>
      </c>
      <c r="C10" s="31" t="s">
        <v>37</v>
      </c>
      <c r="D10" s="32">
        <v>247.75</v>
      </c>
      <c r="E10" s="35">
        <v>16</v>
      </c>
      <c r="F10" s="40"/>
      <c r="G10" s="40">
        <v>0.51</v>
      </c>
      <c r="H10" s="39">
        <v>121.39749999999999</v>
      </c>
      <c r="I10" s="34">
        <f t="shared" si="2"/>
        <v>1942.36</v>
      </c>
      <c r="J10" s="34">
        <f t="shared" si="0"/>
        <v>173.42500000000001</v>
      </c>
      <c r="K10" s="34">
        <f t="shared" si="3"/>
        <v>2774.8</v>
      </c>
      <c r="L10" s="4"/>
      <c r="M10" s="4"/>
      <c r="N10" s="4"/>
    </row>
    <row r="11" spans="1:14" s="5" customFormat="1" ht="17" x14ac:dyDescent="0.2">
      <c r="A11" s="41" t="s">
        <v>38</v>
      </c>
      <c r="B11" s="30" t="s">
        <v>39</v>
      </c>
      <c r="C11" s="31" t="s">
        <v>40</v>
      </c>
      <c r="D11" s="32">
        <v>175.35</v>
      </c>
      <c r="E11" s="35">
        <v>18</v>
      </c>
      <c r="F11" s="40"/>
      <c r="G11" s="40">
        <v>0.51</v>
      </c>
      <c r="H11" s="39">
        <v>85.921499999999995</v>
      </c>
      <c r="I11" s="34">
        <f t="shared" si="2"/>
        <v>1546.587</v>
      </c>
      <c r="J11" s="34">
        <f t="shared" si="0"/>
        <v>122.745</v>
      </c>
      <c r="K11" s="34">
        <f t="shared" si="3"/>
        <v>2209.41</v>
      </c>
      <c r="L11" s="4"/>
      <c r="M11" s="4"/>
      <c r="N11" s="4"/>
    </row>
    <row r="12" spans="1:14" s="5" customFormat="1" ht="16" x14ac:dyDescent="0.2">
      <c r="A12" s="30" t="s">
        <v>41</v>
      </c>
      <c r="B12" s="30" t="s">
        <v>42</v>
      </c>
      <c r="C12" s="31" t="s">
        <v>43</v>
      </c>
      <c r="D12" s="32">
        <v>422.71</v>
      </c>
      <c r="E12" s="35">
        <v>2</v>
      </c>
      <c r="F12" s="40"/>
      <c r="G12" s="40">
        <v>0.51</v>
      </c>
      <c r="H12" s="39">
        <v>207.12789999999998</v>
      </c>
      <c r="I12" s="34">
        <f t="shared" si="2"/>
        <v>414.25579999999997</v>
      </c>
      <c r="J12" s="34">
        <f t="shared" si="0"/>
        <v>295.89699999999999</v>
      </c>
      <c r="K12" s="34">
        <f t="shared" si="3"/>
        <v>591.79399999999998</v>
      </c>
      <c r="L12" s="4"/>
      <c r="M12" s="4"/>
      <c r="N12" s="4"/>
    </row>
    <row r="13" spans="1:14" s="5" customFormat="1" ht="16" x14ac:dyDescent="0.2">
      <c r="A13" s="30" t="s">
        <v>44</v>
      </c>
      <c r="B13" s="30" t="s">
        <v>45</v>
      </c>
      <c r="C13" s="31" t="s">
        <v>46</v>
      </c>
      <c r="D13" s="32">
        <v>75</v>
      </c>
      <c r="E13" s="35">
        <v>2</v>
      </c>
      <c r="F13" s="40"/>
      <c r="G13" s="40">
        <v>0.3</v>
      </c>
      <c r="H13" s="39">
        <v>52.5</v>
      </c>
      <c r="I13" s="34">
        <f t="shared" si="2"/>
        <v>105</v>
      </c>
      <c r="J13" s="34">
        <f t="shared" si="0"/>
        <v>75</v>
      </c>
      <c r="K13" s="34">
        <f t="shared" si="3"/>
        <v>150</v>
      </c>
      <c r="L13" s="4"/>
      <c r="M13" s="4"/>
      <c r="N13" s="4"/>
    </row>
    <row r="14" spans="1:14" s="5" customFormat="1" ht="16" x14ac:dyDescent="0.2">
      <c r="A14" s="30" t="s">
        <v>47</v>
      </c>
      <c r="B14" s="30" t="s">
        <v>48</v>
      </c>
      <c r="C14" s="31" t="s">
        <v>49</v>
      </c>
      <c r="D14" s="32">
        <v>950</v>
      </c>
      <c r="E14" s="35">
        <v>1</v>
      </c>
      <c r="F14" s="40"/>
      <c r="G14" s="40">
        <v>0.4</v>
      </c>
      <c r="H14" s="39">
        <v>570</v>
      </c>
      <c r="I14" s="34">
        <f t="shared" si="2"/>
        <v>570</v>
      </c>
      <c r="J14" s="34">
        <f t="shared" si="0"/>
        <v>814.28571428571433</v>
      </c>
      <c r="K14" s="34">
        <f t="shared" si="3"/>
        <v>814.28571428571433</v>
      </c>
      <c r="L14" s="4"/>
      <c r="M14" s="4"/>
      <c r="N14" s="4"/>
    </row>
    <row r="15" spans="1:14" s="5" customFormat="1" ht="16" x14ac:dyDescent="0.2">
      <c r="A15" s="30" t="s">
        <v>50</v>
      </c>
      <c r="B15" s="30" t="s">
        <v>51</v>
      </c>
      <c r="C15" s="31" t="s">
        <v>52</v>
      </c>
      <c r="D15" s="32">
        <v>213.62</v>
      </c>
      <c r="E15" s="35">
        <v>1</v>
      </c>
      <c r="F15" s="40"/>
      <c r="G15" s="40">
        <v>0.51</v>
      </c>
      <c r="H15" s="39">
        <v>104.6738</v>
      </c>
      <c r="I15" s="34">
        <f t="shared" si="2"/>
        <v>104.6738</v>
      </c>
      <c r="J15" s="34">
        <f t="shared" si="0"/>
        <v>149.53400000000002</v>
      </c>
      <c r="K15" s="34">
        <f t="shared" si="3"/>
        <v>149.53400000000002</v>
      </c>
      <c r="L15" s="4"/>
      <c r="M15" s="4"/>
      <c r="N15" s="4"/>
    </row>
    <row r="16" spans="1:14" s="5" customFormat="1" ht="16" x14ac:dyDescent="0.2">
      <c r="A16" s="30" t="s">
        <v>53</v>
      </c>
      <c r="B16" s="30" t="s">
        <v>54</v>
      </c>
      <c r="C16" s="31" t="s">
        <v>55</v>
      </c>
      <c r="D16" s="32">
        <v>0.67</v>
      </c>
      <c r="E16" s="35">
        <v>1</v>
      </c>
      <c r="F16" s="40"/>
      <c r="G16" s="40">
        <v>0.51</v>
      </c>
      <c r="H16" s="39">
        <v>0.32830000000000004</v>
      </c>
      <c r="I16" s="34">
        <f t="shared" si="2"/>
        <v>0.32830000000000004</v>
      </c>
      <c r="J16" s="34">
        <f t="shared" si="0"/>
        <v>0.46900000000000008</v>
      </c>
      <c r="K16" s="34">
        <f t="shared" si="3"/>
        <v>0.46900000000000008</v>
      </c>
      <c r="L16" s="4"/>
      <c r="M16" s="4"/>
      <c r="N16" s="4"/>
    </row>
    <row r="17" spans="1:14" s="5" customFormat="1" ht="34" x14ac:dyDescent="0.2">
      <c r="A17" s="41" t="s">
        <v>56</v>
      </c>
      <c r="B17" s="30" t="s">
        <v>57</v>
      </c>
      <c r="C17" s="31" t="s">
        <v>58</v>
      </c>
      <c r="D17" s="32">
        <v>183.69</v>
      </c>
      <c r="E17" s="35">
        <v>91</v>
      </c>
      <c r="F17" s="40"/>
      <c r="G17" s="40">
        <v>0.51</v>
      </c>
      <c r="H17" s="39">
        <v>90.008099999999999</v>
      </c>
      <c r="I17" s="34">
        <f t="shared" si="2"/>
        <v>8190.7371000000003</v>
      </c>
      <c r="J17" s="34">
        <f t="shared" si="0"/>
        <v>128.583</v>
      </c>
      <c r="K17" s="34">
        <f t="shared" si="3"/>
        <v>11701.053</v>
      </c>
      <c r="L17" s="4"/>
      <c r="M17" s="4"/>
      <c r="N17" s="4"/>
    </row>
    <row r="18" spans="1:14" s="5" customFormat="1" ht="16" x14ac:dyDescent="0.2">
      <c r="A18" s="30" t="s">
        <v>59</v>
      </c>
      <c r="B18" s="30" t="s">
        <v>60</v>
      </c>
      <c r="C18" s="31"/>
      <c r="D18" s="32">
        <v>248.41</v>
      </c>
      <c r="E18" s="35">
        <v>7</v>
      </c>
      <c r="F18" s="40"/>
      <c r="G18" s="40">
        <v>0.4</v>
      </c>
      <c r="H18" s="39">
        <v>149.04599999999999</v>
      </c>
      <c r="I18" s="34">
        <f t="shared" si="2"/>
        <v>1043.3219999999999</v>
      </c>
      <c r="J18" s="34">
        <f t="shared" si="0"/>
        <v>212.92285714285714</v>
      </c>
      <c r="K18" s="34">
        <f t="shared" si="3"/>
        <v>1490.46</v>
      </c>
      <c r="L18" s="4"/>
      <c r="M18" s="4"/>
      <c r="N18" s="4"/>
    </row>
    <row r="19" spans="1:14" s="5" customFormat="1" ht="16" x14ac:dyDescent="0.2">
      <c r="A19" s="30" t="s">
        <v>61</v>
      </c>
      <c r="B19" s="30" t="s">
        <v>62</v>
      </c>
      <c r="C19" s="31" t="s">
        <v>63</v>
      </c>
      <c r="D19" s="32">
        <v>1320</v>
      </c>
      <c r="E19" s="35">
        <v>1</v>
      </c>
      <c r="F19" s="40"/>
      <c r="G19" s="40">
        <v>0.4</v>
      </c>
      <c r="H19" s="39">
        <v>792</v>
      </c>
      <c r="I19" s="34">
        <f t="shared" si="2"/>
        <v>792</v>
      </c>
      <c r="J19" s="34">
        <f t="shared" si="0"/>
        <v>1131.4285714285716</v>
      </c>
      <c r="K19" s="34">
        <f t="shared" si="3"/>
        <v>1131.4285714285716</v>
      </c>
      <c r="L19" s="4"/>
      <c r="M19" s="4"/>
      <c r="N19" s="4"/>
    </row>
    <row r="20" spans="1:14" s="5" customFormat="1" ht="16" x14ac:dyDescent="0.2">
      <c r="A20" s="30" t="s">
        <v>64</v>
      </c>
      <c r="B20" s="30" t="s">
        <v>65</v>
      </c>
      <c r="C20" s="31" t="s">
        <v>66</v>
      </c>
      <c r="D20" s="32">
        <v>2200</v>
      </c>
      <c r="E20" s="35">
        <v>1</v>
      </c>
      <c r="F20" s="40"/>
      <c r="G20" s="40">
        <v>0.4</v>
      </c>
      <c r="H20" s="39">
        <v>1320</v>
      </c>
      <c r="I20" s="34">
        <f t="shared" si="2"/>
        <v>1320</v>
      </c>
      <c r="J20" s="34">
        <f t="shared" si="0"/>
        <v>1885.7142857142858</v>
      </c>
      <c r="K20" s="34">
        <f t="shared" si="3"/>
        <v>1885.7142857142858</v>
      </c>
      <c r="L20" s="4"/>
      <c r="M20" s="4"/>
      <c r="N20" s="4"/>
    </row>
    <row r="21" spans="1:14" s="5" customFormat="1" ht="16" x14ac:dyDescent="0.2">
      <c r="A21" s="30" t="s">
        <v>67</v>
      </c>
      <c r="B21" s="30" t="s">
        <v>68</v>
      </c>
      <c r="C21" s="31" t="s">
        <v>69</v>
      </c>
      <c r="D21" s="32">
        <v>36</v>
      </c>
      <c r="E21" s="35">
        <v>24</v>
      </c>
      <c r="F21" s="40"/>
      <c r="G21" s="40">
        <v>0.44</v>
      </c>
      <c r="H21" s="39">
        <v>20.160000000000004</v>
      </c>
      <c r="I21" s="34">
        <f t="shared" si="2"/>
        <v>483.84000000000009</v>
      </c>
      <c r="J21" s="34">
        <f t="shared" si="0"/>
        <v>28.800000000000008</v>
      </c>
      <c r="K21" s="34">
        <f t="shared" si="3"/>
        <v>691.20000000000016</v>
      </c>
      <c r="L21" s="4"/>
      <c r="M21" s="4"/>
      <c r="N21" s="4"/>
    </row>
    <row r="22" spans="1:14" s="5" customFormat="1" ht="16" x14ac:dyDescent="0.2">
      <c r="A22" s="30" t="s">
        <v>70</v>
      </c>
      <c r="B22" s="30" t="s">
        <v>71</v>
      </c>
      <c r="C22" s="31" t="s">
        <v>72</v>
      </c>
      <c r="D22" s="32">
        <v>1458</v>
      </c>
      <c r="E22" s="35">
        <v>1</v>
      </c>
      <c r="F22" s="40"/>
      <c r="G22" s="40">
        <v>0.4</v>
      </c>
      <c r="H22" s="39">
        <v>874.8</v>
      </c>
      <c r="I22" s="34">
        <f t="shared" si="2"/>
        <v>874.8</v>
      </c>
      <c r="J22" s="34">
        <f t="shared" si="0"/>
        <v>1249.7142857142858</v>
      </c>
      <c r="K22" s="34">
        <f t="shared" si="3"/>
        <v>1249.7142857142858</v>
      </c>
      <c r="L22" s="4"/>
      <c r="M22" s="4"/>
      <c r="N22" s="4"/>
    </row>
    <row r="23" spans="1:14" s="5" customFormat="1" ht="34" x14ac:dyDescent="0.2">
      <c r="A23" s="41" t="s">
        <v>73</v>
      </c>
      <c r="B23" s="30" t="s">
        <v>74</v>
      </c>
      <c r="C23" s="31" t="s">
        <v>75</v>
      </c>
      <c r="D23" s="32">
        <v>1435</v>
      </c>
      <c r="E23" s="35">
        <v>1</v>
      </c>
      <c r="F23" s="40"/>
      <c r="G23" s="40">
        <v>0.4</v>
      </c>
      <c r="H23" s="39">
        <v>861</v>
      </c>
      <c r="I23" s="34">
        <f t="shared" si="2"/>
        <v>861</v>
      </c>
      <c r="J23" s="34">
        <f t="shared" si="0"/>
        <v>1230</v>
      </c>
      <c r="K23" s="34">
        <f t="shared" si="3"/>
        <v>1230</v>
      </c>
      <c r="L23" s="4"/>
      <c r="M23" s="4"/>
      <c r="N23" s="4"/>
    </row>
    <row r="24" spans="1:14" s="5" customFormat="1" ht="17" x14ac:dyDescent="0.2">
      <c r="A24" s="41" t="s">
        <v>76</v>
      </c>
      <c r="B24" s="30" t="s">
        <v>77</v>
      </c>
      <c r="C24" s="31" t="s">
        <v>78</v>
      </c>
      <c r="D24" s="32">
        <v>1835</v>
      </c>
      <c r="E24" s="35">
        <v>1</v>
      </c>
      <c r="F24" s="40"/>
      <c r="G24" s="40">
        <v>0.4</v>
      </c>
      <c r="H24" s="39">
        <v>1101</v>
      </c>
      <c r="I24" s="34">
        <f t="shared" si="2"/>
        <v>1101</v>
      </c>
      <c r="J24" s="34">
        <f t="shared" si="0"/>
        <v>1572.8571428571429</v>
      </c>
      <c r="K24" s="34">
        <f t="shared" si="3"/>
        <v>1572.8571428571429</v>
      </c>
      <c r="L24" s="4"/>
      <c r="M24" s="4"/>
      <c r="N24" s="4"/>
    </row>
    <row r="25" spans="1:14" s="5" customFormat="1" ht="16" x14ac:dyDescent="0.2">
      <c r="A25" s="30" t="s">
        <v>79</v>
      </c>
      <c r="B25" s="30" t="s">
        <v>80</v>
      </c>
      <c r="C25" s="31" t="s">
        <v>81</v>
      </c>
      <c r="D25" s="32">
        <v>540</v>
      </c>
      <c r="E25" s="35">
        <v>1</v>
      </c>
      <c r="F25" s="33"/>
      <c r="G25" s="33"/>
      <c r="H25" s="39">
        <v>540</v>
      </c>
      <c r="I25" s="34">
        <f t="shared" si="2"/>
        <v>540</v>
      </c>
      <c r="J25" s="34">
        <f t="shared" si="0"/>
        <v>771.42857142857144</v>
      </c>
      <c r="K25" s="34">
        <f t="shared" si="3"/>
        <v>771.42857142857144</v>
      </c>
      <c r="L25" s="4"/>
      <c r="M25" s="4"/>
      <c r="N25" s="4"/>
    </row>
    <row r="26" spans="1:14" s="5" customFormat="1" ht="16" x14ac:dyDescent="0.2">
      <c r="A26" s="30" t="s">
        <v>82</v>
      </c>
      <c r="B26" s="30" t="s">
        <v>83</v>
      </c>
      <c r="C26" s="31" t="s">
        <v>84</v>
      </c>
      <c r="D26" s="32">
        <v>50.4</v>
      </c>
      <c r="E26" s="35">
        <v>3</v>
      </c>
      <c r="F26" s="33"/>
      <c r="G26" s="33"/>
      <c r="H26" s="39">
        <v>50.4</v>
      </c>
      <c r="I26" s="34">
        <f t="shared" si="2"/>
        <v>151.19999999999999</v>
      </c>
      <c r="J26" s="34">
        <f t="shared" si="0"/>
        <v>72</v>
      </c>
      <c r="K26" s="34">
        <f t="shared" si="3"/>
        <v>216</v>
      </c>
      <c r="L26" s="4"/>
      <c r="M26" s="4"/>
      <c r="N26" s="4"/>
    </row>
    <row r="27" spans="1:14" s="5" customFormat="1" ht="16" x14ac:dyDescent="0.2">
      <c r="A27" s="30" t="s">
        <v>85</v>
      </c>
      <c r="B27" s="30" t="s">
        <v>86</v>
      </c>
      <c r="C27" s="31" t="s">
        <v>87</v>
      </c>
      <c r="D27" s="32">
        <v>199</v>
      </c>
      <c r="E27" s="35">
        <v>1</v>
      </c>
      <c r="F27" s="33"/>
      <c r="G27" s="33"/>
      <c r="H27" s="39">
        <v>199</v>
      </c>
      <c r="I27" s="34">
        <f t="shared" si="2"/>
        <v>199</v>
      </c>
      <c r="J27" s="34">
        <f t="shared" si="0"/>
        <v>284.28571428571428</v>
      </c>
      <c r="K27" s="34">
        <f t="shared" si="3"/>
        <v>284.28571428571428</v>
      </c>
      <c r="L27" s="4"/>
      <c r="M27" s="4"/>
      <c r="N27" s="4"/>
    </row>
    <row r="28" spans="1:14" s="5" customFormat="1" ht="16" x14ac:dyDescent="0.2">
      <c r="A28" s="30" t="s">
        <v>88</v>
      </c>
      <c r="B28" s="30" t="s">
        <v>86</v>
      </c>
      <c r="C28" s="31" t="s">
        <v>87</v>
      </c>
      <c r="D28" s="32">
        <v>150</v>
      </c>
      <c r="E28" s="35">
        <v>1</v>
      </c>
      <c r="F28" s="33"/>
      <c r="G28" s="33"/>
      <c r="H28" s="39">
        <v>150</v>
      </c>
      <c r="I28" s="34">
        <f t="shared" si="2"/>
        <v>150</v>
      </c>
      <c r="J28" s="34">
        <f t="shared" si="0"/>
        <v>214.28571428571431</v>
      </c>
      <c r="K28" s="34">
        <f t="shared" si="3"/>
        <v>214.28571428571431</v>
      </c>
      <c r="L28" s="4"/>
      <c r="M28" s="4"/>
      <c r="N28" s="4"/>
    </row>
    <row r="29" spans="1:14" s="5" customFormat="1" ht="16" x14ac:dyDescent="0.2">
      <c r="A29" s="30" t="s">
        <v>89</v>
      </c>
      <c r="B29" s="30" t="s">
        <v>90</v>
      </c>
      <c r="C29" s="31" t="s">
        <v>91</v>
      </c>
      <c r="D29" s="32">
        <v>568.79999999999995</v>
      </c>
      <c r="E29" s="35">
        <v>3</v>
      </c>
      <c r="F29" s="33"/>
      <c r="G29" s="33"/>
      <c r="H29" s="39">
        <v>568.79999999999995</v>
      </c>
      <c r="I29" s="34">
        <f t="shared" si="2"/>
        <v>1706.3999999999999</v>
      </c>
      <c r="J29" s="34">
        <f t="shared" si="0"/>
        <v>812.57142857142856</v>
      </c>
      <c r="K29" s="34">
        <f t="shared" si="3"/>
        <v>2437.7142857142858</v>
      </c>
      <c r="L29" s="4"/>
      <c r="M29" s="4"/>
      <c r="N29" s="4"/>
    </row>
    <row r="30" spans="1:14" s="5" customFormat="1" ht="16" x14ac:dyDescent="0.2">
      <c r="A30" s="30" t="s">
        <v>92</v>
      </c>
      <c r="B30" s="30" t="s">
        <v>93</v>
      </c>
      <c r="C30" s="31" t="s">
        <v>94</v>
      </c>
      <c r="D30" s="32">
        <v>112.98</v>
      </c>
      <c r="E30" s="35">
        <v>1</v>
      </c>
      <c r="F30" s="33"/>
      <c r="G30" s="33"/>
      <c r="H30" s="39">
        <v>112.98</v>
      </c>
      <c r="I30" s="34">
        <f t="shared" si="2"/>
        <v>112.98</v>
      </c>
      <c r="J30" s="34">
        <f t="shared" si="0"/>
        <v>161.4</v>
      </c>
      <c r="K30" s="34">
        <f t="shared" si="3"/>
        <v>161.4</v>
      </c>
      <c r="L30" s="4"/>
      <c r="M30" s="4"/>
      <c r="N30" s="4"/>
    </row>
    <row r="31" spans="1:14" s="5" customFormat="1" ht="16" x14ac:dyDescent="0.2">
      <c r="A31" s="30" t="s">
        <v>95</v>
      </c>
      <c r="B31" s="30" t="s">
        <v>96</v>
      </c>
      <c r="C31" s="31" t="s">
        <v>97</v>
      </c>
      <c r="D31" s="32">
        <v>1.62</v>
      </c>
      <c r="E31" s="35">
        <v>24</v>
      </c>
      <c r="F31" s="33"/>
      <c r="G31" s="33"/>
      <c r="H31" s="39">
        <v>1.62</v>
      </c>
      <c r="I31" s="34">
        <f t="shared" si="2"/>
        <v>38.880000000000003</v>
      </c>
      <c r="J31" s="34">
        <f t="shared" si="0"/>
        <v>2.3142857142857145</v>
      </c>
      <c r="K31" s="34">
        <f t="shared" si="3"/>
        <v>55.542857142857144</v>
      </c>
      <c r="L31" s="4"/>
      <c r="M31" s="4"/>
      <c r="N31" s="4"/>
    </row>
    <row r="32" spans="1:14" s="5" customFormat="1" ht="16" x14ac:dyDescent="0.2">
      <c r="A32" s="30" t="s">
        <v>98</v>
      </c>
      <c r="B32" s="30" t="s">
        <v>99</v>
      </c>
      <c r="C32" s="31" t="s">
        <v>100</v>
      </c>
      <c r="D32" s="32">
        <v>147.24</v>
      </c>
      <c r="E32" s="35">
        <v>1</v>
      </c>
      <c r="F32" s="33"/>
      <c r="G32" s="33"/>
      <c r="H32" s="39">
        <v>147.24</v>
      </c>
      <c r="I32" s="34">
        <f t="shared" si="2"/>
        <v>147.24</v>
      </c>
      <c r="J32" s="34">
        <f t="shared" si="0"/>
        <v>210.34285714285716</v>
      </c>
      <c r="K32" s="34">
        <f t="shared" si="3"/>
        <v>210.34285714285716</v>
      </c>
      <c r="L32" s="4"/>
      <c r="M32" s="4"/>
      <c r="N32" s="4"/>
    </row>
    <row r="33" spans="1:14" s="5" customFormat="1" ht="17" x14ac:dyDescent="0.2">
      <c r="A33" s="41" t="s">
        <v>101</v>
      </c>
      <c r="B33" s="30" t="s">
        <v>102</v>
      </c>
      <c r="C33" s="31" t="s">
        <v>103</v>
      </c>
      <c r="D33" s="32">
        <v>3.15</v>
      </c>
      <c r="E33" s="35">
        <v>1</v>
      </c>
      <c r="F33" s="33"/>
      <c r="G33" s="33"/>
      <c r="H33" s="39">
        <v>3.15</v>
      </c>
      <c r="I33" s="34">
        <f t="shared" si="2"/>
        <v>3.15</v>
      </c>
      <c r="J33" s="34">
        <f t="shared" si="0"/>
        <v>4.5</v>
      </c>
      <c r="K33" s="34">
        <f t="shared" si="3"/>
        <v>4.5</v>
      </c>
      <c r="L33" s="4"/>
      <c r="M33" s="4"/>
      <c r="N33" s="4"/>
    </row>
    <row r="34" spans="1:14" s="5" customFormat="1" ht="17" x14ac:dyDescent="0.2">
      <c r="A34" s="41" t="s">
        <v>136</v>
      </c>
      <c r="B34" s="30" t="s">
        <v>137</v>
      </c>
      <c r="C34" s="31" t="s">
        <v>138</v>
      </c>
      <c r="D34" s="32">
        <v>12</v>
      </c>
      <c r="E34" s="35">
        <v>1</v>
      </c>
      <c r="F34" s="33"/>
      <c r="G34" s="33"/>
      <c r="H34" s="39">
        <v>12</v>
      </c>
      <c r="I34" s="34">
        <f t="shared" si="2"/>
        <v>12</v>
      </c>
      <c r="J34" s="34">
        <f t="shared" si="0"/>
        <v>17.142857142857142</v>
      </c>
      <c r="K34" s="34">
        <f t="shared" si="3"/>
        <v>17.142857142857142</v>
      </c>
      <c r="L34" s="4"/>
      <c r="M34" s="4"/>
      <c r="N34" s="4"/>
    </row>
    <row r="35" spans="1:14" s="5" customFormat="1" ht="17" x14ac:dyDescent="0.2">
      <c r="A35" s="41" t="s">
        <v>104</v>
      </c>
      <c r="B35" s="30" t="s">
        <v>105</v>
      </c>
      <c r="C35" s="31" t="s">
        <v>106</v>
      </c>
      <c r="D35" s="32">
        <v>34.44</v>
      </c>
      <c r="E35" s="35">
        <v>5</v>
      </c>
      <c r="F35" s="33"/>
      <c r="G35" s="33"/>
      <c r="H35" s="39">
        <v>34.44</v>
      </c>
      <c r="I35" s="34">
        <f t="shared" si="2"/>
        <v>172.2</v>
      </c>
      <c r="J35" s="34">
        <f t="shared" si="0"/>
        <v>49.2</v>
      </c>
      <c r="K35" s="34">
        <f t="shared" ref="K35:K36" si="4">J35*E35</f>
        <v>246</v>
      </c>
      <c r="L35" s="4"/>
      <c r="M35" s="4"/>
      <c r="N35" s="4"/>
    </row>
    <row r="36" spans="1:14" s="5" customFormat="1" ht="16" x14ac:dyDescent="0.2">
      <c r="A36" s="30" t="s">
        <v>107</v>
      </c>
      <c r="B36" s="30" t="s">
        <v>60</v>
      </c>
      <c r="C36" s="42" t="s">
        <v>108</v>
      </c>
      <c r="D36" s="32">
        <v>1638</v>
      </c>
      <c r="E36" s="35">
        <v>1</v>
      </c>
      <c r="F36" s="33"/>
      <c r="G36" s="33"/>
      <c r="H36" s="39">
        <v>1638</v>
      </c>
      <c r="I36" s="34">
        <f t="shared" si="2"/>
        <v>1638</v>
      </c>
      <c r="J36" s="34">
        <f t="shared" si="0"/>
        <v>2340</v>
      </c>
      <c r="K36" s="34">
        <f t="shared" si="4"/>
        <v>2340</v>
      </c>
      <c r="L36" s="4"/>
      <c r="M36" s="4"/>
      <c r="N36" s="4"/>
    </row>
    <row r="37" spans="1:14" s="5" customFormat="1" ht="16" x14ac:dyDescent="0.2">
      <c r="A37" s="30" t="s">
        <v>109</v>
      </c>
      <c r="B37" s="30" t="s">
        <v>60</v>
      </c>
      <c r="C37" s="43" t="s">
        <v>110</v>
      </c>
      <c r="D37" s="32">
        <v>508</v>
      </c>
      <c r="E37" s="35">
        <v>1</v>
      </c>
      <c r="F37" s="33"/>
      <c r="G37" s="33"/>
      <c r="H37" s="39">
        <v>508</v>
      </c>
      <c r="I37" s="34">
        <f t="shared" si="2"/>
        <v>508</v>
      </c>
      <c r="J37" s="34">
        <f t="shared" si="0"/>
        <v>725.71428571428578</v>
      </c>
      <c r="K37" s="34">
        <f t="shared" si="3"/>
        <v>725.71428571428578</v>
      </c>
      <c r="L37" s="4"/>
      <c r="M37" s="4"/>
      <c r="N37" s="4"/>
    </row>
    <row r="38" spans="1:14" s="5" customFormat="1" ht="16" x14ac:dyDescent="0.2">
      <c r="A38" s="30" t="s">
        <v>111</v>
      </c>
      <c r="B38" s="30" t="s">
        <v>112</v>
      </c>
      <c r="C38" s="31" t="s">
        <v>113</v>
      </c>
      <c r="D38" s="32">
        <v>24.78</v>
      </c>
      <c r="E38" s="35">
        <v>31</v>
      </c>
      <c r="F38" s="33"/>
      <c r="G38" s="33"/>
      <c r="H38" s="39">
        <v>24.78</v>
      </c>
      <c r="I38" s="34">
        <f t="shared" si="2"/>
        <v>768.18000000000006</v>
      </c>
      <c r="J38" s="34">
        <f t="shared" si="0"/>
        <v>35.400000000000006</v>
      </c>
      <c r="K38" s="34">
        <f t="shared" si="3"/>
        <v>1097.4000000000001</v>
      </c>
      <c r="L38" s="4"/>
      <c r="M38" s="4"/>
      <c r="N38" s="4"/>
    </row>
    <row r="39" spans="1:14" s="5" customFormat="1" ht="16" x14ac:dyDescent="0.2">
      <c r="A39" s="30" t="s">
        <v>114</v>
      </c>
      <c r="B39" s="30" t="s">
        <v>115</v>
      </c>
      <c r="C39" s="31" t="s">
        <v>116</v>
      </c>
      <c r="D39" s="32">
        <v>224.46</v>
      </c>
      <c r="E39" s="35">
        <v>3</v>
      </c>
      <c r="F39" s="33"/>
      <c r="G39" s="33"/>
      <c r="H39" s="39">
        <v>224.46</v>
      </c>
      <c r="I39" s="34">
        <f t="shared" si="2"/>
        <v>673.38</v>
      </c>
      <c r="J39" s="34">
        <f t="shared" si="0"/>
        <v>320.6571428571429</v>
      </c>
      <c r="K39" s="34">
        <f t="shared" si="3"/>
        <v>961.97142857142876</v>
      </c>
      <c r="L39" s="4"/>
      <c r="M39" s="4"/>
      <c r="N39" s="4"/>
    </row>
    <row r="40" spans="1:14" s="5" customFormat="1" ht="16" x14ac:dyDescent="0.2">
      <c r="A40" s="30" t="s">
        <v>117</v>
      </c>
      <c r="B40" s="30" t="s">
        <v>118</v>
      </c>
      <c r="C40" s="31" t="s">
        <v>119</v>
      </c>
      <c r="D40" s="32">
        <v>127.8</v>
      </c>
      <c r="E40" s="35">
        <v>2</v>
      </c>
      <c r="F40" s="33"/>
      <c r="G40" s="33"/>
      <c r="H40" s="39">
        <v>127</v>
      </c>
      <c r="I40" s="34">
        <f t="shared" si="2"/>
        <v>254</v>
      </c>
      <c r="J40" s="34">
        <f t="shared" si="0"/>
        <v>181.42857142857144</v>
      </c>
      <c r="K40" s="34">
        <f t="shared" si="3"/>
        <v>362.85714285714289</v>
      </c>
      <c r="L40" s="4"/>
      <c r="M40" s="4"/>
      <c r="N40" s="4"/>
    </row>
    <row r="41" spans="1:14" s="5" customFormat="1" ht="17" x14ac:dyDescent="0.2">
      <c r="A41" s="41" t="s">
        <v>120</v>
      </c>
      <c r="B41" s="30" t="s">
        <v>121</v>
      </c>
      <c r="C41" s="31" t="s">
        <v>122</v>
      </c>
      <c r="D41" s="32">
        <v>212.24</v>
      </c>
      <c r="E41" s="35">
        <v>2</v>
      </c>
      <c r="F41" s="33"/>
      <c r="G41" s="33"/>
      <c r="H41" s="39">
        <v>212.24</v>
      </c>
      <c r="I41" s="34">
        <f t="shared" si="2"/>
        <v>424.48</v>
      </c>
      <c r="J41" s="34">
        <f t="shared" si="0"/>
        <v>303.20000000000005</v>
      </c>
      <c r="K41" s="34">
        <f t="shared" si="3"/>
        <v>606.40000000000009</v>
      </c>
      <c r="L41" s="4"/>
      <c r="M41" s="4"/>
      <c r="N41" s="4"/>
    </row>
    <row r="42" spans="1:14" s="5" customFormat="1" ht="16" x14ac:dyDescent="0.2">
      <c r="A42" s="30" t="s">
        <v>123</v>
      </c>
      <c r="B42" s="30" t="s">
        <v>124</v>
      </c>
      <c r="C42" s="31" t="s">
        <v>125</v>
      </c>
      <c r="D42" s="32">
        <v>11.76</v>
      </c>
      <c r="E42" s="35">
        <v>5</v>
      </c>
      <c r="F42" s="33"/>
      <c r="G42" s="33"/>
      <c r="H42" s="39">
        <v>114</v>
      </c>
      <c r="I42" s="34">
        <f t="shared" si="2"/>
        <v>570</v>
      </c>
      <c r="J42" s="34">
        <f t="shared" si="0"/>
        <v>162.85714285714286</v>
      </c>
      <c r="K42" s="34">
        <f t="shared" si="3"/>
        <v>814.28571428571433</v>
      </c>
      <c r="L42" s="4"/>
      <c r="M42" s="4"/>
      <c r="N42" s="4"/>
    </row>
    <row r="43" spans="1:14" s="5" customFormat="1" ht="16" x14ac:dyDescent="0.2">
      <c r="A43" s="30" t="s">
        <v>126</v>
      </c>
      <c r="B43" s="30" t="s">
        <v>127</v>
      </c>
      <c r="C43" s="31" t="s">
        <v>128</v>
      </c>
      <c r="D43" s="32">
        <v>238</v>
      </c>
      <c r="E43" s="35">
        <v>7</v>
      </c>
      <c r="F43" s="33"/>
      <c r="G43" s="33"/>
      <c r="H43" s="39">
        <v>238</v>
      </c>
      <c r="I43" s="34">
        <f t="shared" si="2"/>
        <v>1666</v>
      </c>
      <c r="J43" s="34">
        <f t="shared" si="0"/>
        <v>340</v>
      </c>
      <c r="K43" s="34">
        <f t="shared" si="3"/>
        <v>2380</v>
      </c>
      <c r="L43" s="4"/>
      <c r="M43" s="4"/>
      <c r="N43" s="4"/>
    </row>
    <row r="44" spans="1:14" s="5" customFormat="1" ht="16" x14ac:dyDescent="0.2">
      <c r="A44" s="30" t="s">
        <v>129</v>
      </c>
      <c r="B44" s="30" t="s">
        <v>130</v>
      </c>
      <c r="C44" s="31" t="s">
        <v>131</v>
      </c>
      <c r="D44" s="32">
        <v>364</v>
      </c>
      <c r="E44" s="35">
        <v>2</v>
      </c>
      <c r="F44" s="33"/>
      <c r="G44" s="33"/>
      <c r="H44" s="39">
        <v>364</v>
      </c>
      <c r="I44" s="34">
        <f t="shared" si="2"/>
        <v>728</v>
      </c>
      <c r="J44" s="34">
        <f t="shared" si="0"/>
        <v>520</v>
      </c>
      <c r="K44" s="34">
        <f t="shared" ref="K44" si="5">J44*E44</f>
        <v>1040</v>
      </c>
      <c r="L44" s="4"/>
      <c r="M44" s="4"/>
      <c r="N44" s="4"/>
    </row>
    <row r="45" spans="1:14" s="5" customFormat="1" ht="16" x14ac:dyDescent="0.2">
      <c r="A45" s="30" t="s">
        <v>132</v>
      </c>
      <c r="B45" s="30" t="s">
        <v>133</v>
      </c>
      <c r="C45" s="31" t="s">
        <v>134</v>
      </c>
      <c r="D45" s="32">
        <v>40</v>
      </c>
      <c r="E45" s="35">
        <v>1</v>
      </c>
      <c r="F45" s="33"/>
      <c r="G45" s="33"/>
      <c r="H45" s="39">
        <v>40</v>
      </c>
      <c r="I45" s="34">
        <f t="shared" si="2"/>
        <v>40</v>
      </c>
      <c r="J45" s="34">
        <f t="shared" si="0"/>
        <v>57.142857142857146</v>
      </c>
      <c r="K45" s="34">
        <f t="shared" si="3"/>
        <v>57.142857142857146</v>
      </c>
      <c r="L45" s="4"/>
      <c r="M45" s="4"/>
      <c r="N45" s="4"/>
    </row>
    <row r="46" spans="1:14" s="5" customFormat="1" ht="17" x14ac:dyDescent="0.2">
      <c r="A46" s="41" t="s">
        <v>139</v>
      </c>
      <c r="B46" s="30" t="s">
        <v>141</v>
      </c>
      <c r="C46" s="31" t="s">
        <v>140</v>
      </c>
      <c r="D46" s="32">
        <v>264</v>
      </c>
      <c r="E46" s="35">
        <v>1</v>
      </c>
      <c r="F46" s="33"/>
      <c r="G46" s="33"/>
      <c r="H46" s="39">
        <v>264</v>
      </c>
      <c r="I46" s="34">
        <f t="shared" si="2"/>
        <v>264</v>
      </c>
      <c r="J46" s="34">
        <f t="shared" si="0"/>
        <v>377.14285714285717</v>
      </c>
      <c r="K46" s="34">
        <f t="shared" si="3"/>
        <v>377.14285714285717</v>
      </c>
      <c r="L46" s="4"/>
      <c r="M46" s="4"/>
      <c r="N46" s="4"/>
    </row>
    <row r="47" spans="1:14" s="5" customFormat="1" ht="17" x14ac:dyDescent="0.2">
      <c r="A47" s="41" t="s">
        <v>143</v>
      </c>
      <c r="B47" s="30" t="s">
        <v>144</v>
      </c>
      <c r="C47" s="31" t="s">
        <v>142</v>
      </c>
      <c r="D47" s="32">
        <v>345</v>
      </c>
      <c r="E47" s="35">
        <v>1</v>
      </c>
      <c r="F47" s="33"/>
      <c r="G47" s="33"/>
      <c r="H47" s="39">
        <v>345</v>
      </c>
      <c r="I47" s="34">
        <f t="shared" si="2"/>
        <v>345</v>
      </c>
      <c r="J47" s="34">
        <f t="shared" si="0"/>
        <v>492.85714285714289</v>
      </c>
      <c r="K47" s="34">
        <f t="shared" si="3"/>
        <v>492.85714285714289</v>
      </c>
      <c r="L47" s="4"/>
      <c r="M47" s="4"/>
      <c r="N47" s="4"/>
    </row>
    <row r="48" spans="1:14" s="5" customFormat="1" ht="16" x14ac:dyDescent="0.2">
      <c r="A48" s="66"/>
      <c r="B48" s="30"/>
      <c r="C48" s="31"/>
      <c r="D48" s="32"/>
      <c r="E48" s="35"/>
      <c r="F48" s="33"/>
      <c r="G48" s="33"/>
      <c r="H48" s="39"/>
      <c r="I48" s="34"/>
      <c r="J48" s="34"/>
      <c r="K48" s="34"/>
      <c r="L48" s="4"/>
      <c r="M48" s="4"/>
      <c r="N48" s="4"/>
    </row>
    <row r="49" spans="1:14" ht="16" x14ac:dyDescent="0.15">
      <c r="A49" s="50" t="s">
        <v>156</v>
      </c>
      <c r="B49" s="50" t="s">
        <v>135</v>
      </c>
      <c r="C49" s="51" t="s">
        <v>149</v>
      </c>
      <c r="D49" s="52">
        <v>55</v>
      </c>
      <c r="E49" s="53">
        <v>220</v>
      </c>
      <c r="F49" s="54"/>
      <c r="G49" s="54"/>
      <c r="H49" s="55">
        <v>55</v>
      </c>
      <c r="I49" s="56">
        <f t="shared" si="2"/>
        <v>12100</v>
      </c>
      <c r="J49" s="56">
        <f t="shared" si="0"/>
        <v>78.571428571428569</v>
      </c>
      <c r="K49" s="56">
        <f t="shared" ref="K49" si="6">J49*E49</f>
        <v>17285.714285714286</v>
      </c>
    </row>
    <row r="50" spans="1:14" ht="16" x14ac:dyDescent="0.2">
      <c r="A50" s="9"/>
      <c r="B50" s="9"/>
      <c r="C50" s="10"/>
      <c r="D50" s="10"/>
      <c r="E50" s="22"/>
      <c r="F50" s="10"/>
      <c r="G50" s="10"/>
      <c r="H50" s="44" t="s">
        <v>150</v>
      </c>
      <c r="I50" s="45">
        <f>SUM(I2:I47)</f>
        <v>33314.51400000001</v>
      </c>
      <c r="J50" s="9" t="s">
        <v>8</v>
      </c>
      <c r="K50" s="37">
        <f>SUM(K2:K49)</f>
        <v>65251.677142857152</v>
      </c>
      <c r="L50" s="11"/>
      <c r="M50" s="12"/>
      <c r="N50" s="8"/>
    </row>
    <row r="51" spans="1:14" ht="16" x14ac:dyDescent="0.2">
      <c r="A51" s="9"/>
      <c r="B51" s="9"/>
      <c r="C51" s="23"/>
      <c r="D51" s="10"/>
      <c r="F51" s="10"/>
      <c r="G51" s="10"/>
      <c r="H51" s="44" t="s">
        <v>151</v>
      </c>
      <c r="I51" s="45">
        <f>I49</f>
        <v>12100</v>
      </c>
      <c r="J51" s="24" t="s">
        <v>9</v>
      </c>
      <c r="K51" s="38">
        <v>64383.66</v>
      </c>
      <c r="M51" s="12"/>
      <c r="N51" s="8"/>
    </row>
    <row r="52" spans="1:14" ht="18" x14ac:dyDescent="0.2">
      <c r="A52" s="13"/>
      <c r="B52" s="13"/>
      <c r="C52" s="23"/>
      <c r="D52" s="14"/>
      <c r="E52" s="22"/>
      <c r="F52" s="9"/>
      <c r="G52" s="9"/>
      <c r="H52" s="44" t="s">
        <v>154</v>
      </c>
      <c r="I52" s="45">
        <f>SUM(I50:I51)</f>
        <v>45414.51400000001</v>
      </c>
      <c r="J52" s="9"/>
      <c r="K52" s="22"/>
      <c r="L52" s="8"/>
      <c r="M52" s="8" t="s">
        <v>12</v>
      </c>
    </row>
    <row r="53" spans="1:14" ht="18" x14ac:dyDescent="0.2">
      <c r="A53" s="15"/>
      <c r="B53" s="15"/>
      <c r="C53" s="23"/>
      <c r="D53" s="9"/>
      <c r="E53" s="25"/>
      <c r="F53" s="9"/>
      <c r="G53" s="9"/>
      <c r="I53" s="9"/>
      <c r="J53" s="16"/>
      <c r="K53" s="25"/>
    </row>
    <row r="54" spans="1:14" ht="20" x14ac:dyDescent="0.2">
      <c r="A54" s="21"/>
      <c r="B54" s="21"/>
      <c r="C54" s="9"/>
      <c r="D54" s="9"/>
      <c r="E54" s="9"/>
      <c r="F54" s="9"/>
      <c r="G54" s="9"/>
      <c r="I54" s="9"/>
      <c r="J54" s="9"/>
      <c r="K54" s="27"/>
      <c r="M54" s="11"/>
      <c r="N54" s="8"/>
    </row>
    <row r="55" spans="1:14" ht="59.25" customHeight="1" x14ac:dyDescent="0.15">
      <c r="A55" s="17" t="s">
        <v>10</v>
      </c>
      <c r="B55" s="17"/>
      <c r="C55" s="36">
        <v>0.3</v>
      </c>
      <c r="D55" s="46" t="s">
        <v>152</v>
      </c>
      <c r="E55" s="19"/>
      <c r="F55" s="18"/>
      <c r="G55" s="18"/>
      <c r="H55" s="29">
        <f>((K51-(I50+I49))/K51)</f>
        <v>0.2946267111872794</v>
      </c>
      <c r="I55" s="64" t="s">
        <v>153</v>
      </c>
      <c r="J55" s="65"/>
      <c r="K55" s="28">
        <f>K51-I52</f>
        <v>18969.145999999993</v>
      </c>
      <c r="M55" s="11"/>
      <c r="N55" s="8"/>
    </row>
    <row r="56" spans="1:14" x14ac:dyDescent="0.15">
      <c r="A56" s="7"/>
      <c r="B56" s="7"/>
      <c r="C56" s="8"/>
      <c r="D56" s="8"/>
      <c r="E56" s="8"/>
      <c r="F56" s="8" t="s">
        <v>13</v>
      </c>
      <c r="G56" s="8"/>
      <c r="I56" s="8"/>
      <c r="J56" s="8"/>
      <c r="K56" s="6"/>
      <c r="M56" s="6"/>
      <c r="N56" s="8"/>
    </row>
    <row r="57" spans="1:14" x14ac:dyDescent="0.15">
      <c r="E57" s="8"/>
      <c r="K57" s="20"/>
      <c r="N57" s="8"/>
    </row>
    <row r="58" spans="1:14" s="47" customFormat="1" ht="36.5" customHeight="1" x14ac:dyDescent="0.15">
      <c r="A58" s="48"/>
      <c r="B58" s="48"/>
      <c r="I58" s="64" t="s">
        <v>155</v>
      </c>
      <c r="J58" s="65"/>
      <c r="K58" s="49">
        <f>K51-I50</f>
        <v>31069.145999999993</v>
      </c>
    </row>
    <row r="59" spans="1:14" ht="18" x14ac:dyDescent="0.2">
      <c r="A59" s="26"/>
      <c r="B59" s="26"/>
      <c r="C59" s="8"/>
      <c r="D59" s="8"/>
      <c r="E59" s="8"/>
      <c r="F59" s="8"/>
      <c r="G59" s="8"/>
      <c r="I59" s="8"/>
      <c r="J59" s="8"/>
      <c r="K59" s="20"/>
    </row>
    <row r="60" spans="1:14" x14ac:dyDescent="0.15">
      <c r="E60" s="8"/>
      <c r="K60" s="20"/>
    </row>
  </sheetData>
  <mergeCells count="2">
    <mergeCell ref="I55:J55"/>
    <mergeCell ref="I58:J58"/>
  </mergeCells>
  <phoneticPr fontId="0" type="noConversion"/>
  <pageMargins left="0.78740157480314965" right="0.78740157480314965" top="0.98425196850393704" bottom="0.98425196850393704" header="0.51181102362204722" footer="0.51181102362204722"/>
  <pageSetup paperSize="9" scale="41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82311-0996-6647-9D70-AD4BD09906D6}">
  <dimension ref="A1:J15"/>
  <sheetViews>
    <sheetView zoomScale="120" zoomScaleNormal="120" workbookViewId="0"/>
  </sheetViews>
  <sheetFormatPr baseColWidth="10" defaultRowHeight="13" x14ac:dyDescent="0.15"/>
  <cols>
    <col min="1" max="1" width="64.83203125" bestFit="1" customWidth="1"/>
    <col min="2" max="2" width="20" bestFit="1" customWidth="1"/>
    <col min="3" max="3" width="4" bestFit="1" customWidth="1"/>
    <col min="4" max="4" width="22.83203125" hidden="1" customWidth="1"/>
    <col min="5" max="5" width="17.5" bestFit="1" customWidth="1"/>
    <col min="6" max="6" width="19.33203125" hidden="1" customWidth="1"/>
    <col min="7" max="7" width="24" hidden="1" customWidth="1"/>
    <col min="8" max="8" width="17.1640625" hidden="1" customWidth="1"/>
    <col min="9" max="9" width="19.33203125" hidden="1" customWidth="1"/>
    <col min="10" max="255" width="8.83203125" customWidth="1"/>
    <col min="256" max="256" width="4" bestFit="1" customWidth="1"/>
    <col min="257" max="257" width="64.83203125" bestFit="1" customWidth="1"/>
    <col min="258" max="258" width="15.6640625" bestFit="1" customWidth="1"/>
    <col min="259" max="259" width="2" bestFit="1" customWidth="1"/>
    <col min="260" max="261" width="9" bestFit="1" customWidth="1"/>
    <col min="262" max="262" width="8" bestFit="1" customWidth="1"/>
    <col min="263" max="264" width="9" bestFit="1" customWidth="1"/>
    <col min="265" max="265" width="8" bestFit="1" customWidth="1"/>
    <col min="266" max="511" width="8.83203125" customWidth="1"/>
    <col min="512" max="512" width="4" bestFit="1" customWidth="1"/>
    <col min="513" max="513" width="64.83203125" bestFit="1" customWidth="1"/>
    <col min="514" max="514" width="15.6640625" bestFit="1" customWidth="1"/>
    <col min="515" max="515" width="2" bestFit="1" customWidth="1"/>
    <col min="516" max="517" width="9" bestFit="1" customWidth="1"/>
    <col min="518" max="518" width="8" bestFit="1" customWidth="1"/>
    <col min="519" max="520" width="9" bestFit="1" customWidth="1"/>
    <col min="521" max="521" width="8" bestFit="1" customWidth="1"/>
    <col min="522" max="767" width="8.83203125" customWidth="1"/>
    <col min="768" max="768" width="4" bestFit="1" customWidth="1"/>
    <col min="769" max="769" width="64.83203125" bestFit="1" customWidth="1"/>
    <col min="770" max="770" width="15.6640625" bestFit="1" customWidth="1"/>
    <col min="771" max="771" width="2" bestFit="1" customWidth="1"/>
    <col min="772" max="773" width="9" bestFit="1" customWidth="1"/>
    <col min="774" max="774" width="8" bestFit="1" customWidth="1"/>
    <col min="775" max="776" width="9" bestFit="1" customWidth="1"/>
    <col min="777" max="777" width="8" bestFit="1" customWidth="1"/>
    <col min="778" max="1023" width="8.83203125" customWidth="1"/>
    <col min="1024" max="1024" width="4" bestFit="1" customWidth="1"/>
    <col min="1025" max="1025" width="64.83203125" bestFit="1" customWidth="1"/>
    <col min="1026" max="1026" width="15.6640625" bestFit="1" customWidth="1"/>
    <col min="1027" max="1027" width="2" bestFit="1" customWidth="1"/>
    <col min="1028" max="1029" width="9" bestFit="1" customWidth="1"/>
    <col min="1030" max="1030" width="8" bestFit="1" customWidth="1"/>
    <col min="1031" max="1032" width="9" bestFit="1" customWidth="1"/>
    <col min="1033" max="1033" width="8" bestFit="1" customWidth="1"/>
    <col min="1034" max="1279" width="8.83203125" customWidth="1"/>
    <col min="1280" max="1280" width="4" bestFit="1" customWidth="1"/>
    <col min="1281" max="1281" width="64.83203125" bestFit="1" customWidth="1"/>
    <col min="1282" max="1282" width="15.6640625" bestFit="1" customWidth="1"/>
    <col min="1283" max="1283" width="2" bestFit="1" customWidth="1"/>
    <col min="1284" max="1285" width="9" bestFit="1" customWidth="1"/>
    <col min="1286" max="1286" width="8" bestFit="1" customWidth="1"/>
    <col min="1287" max="1288" width="9" bestFit="1" customWidth="1"/>
    <col min="1289" max="1289" width="8" bestFit="1" customWidth="1"/>
    <col min="1290" max="1535" width="8.83203125" customWidth="1"/>
    <col min="1536" max="1536" width="4" bestFit="1" customWidth="1"/>
    <col min="1537" max="1537" width="64.83203125" bestFit="1" customWidth="1"/>
    <col min="1538" max="1538" width="15.6640625" bestFit="1" customWidth="1"/>
    <col min="1539" max="1539" width="2" bestFit="1" customWidth="1"/>
    <col min="1540" max="1541" width="9" bestFit="1" customWidth="1"/>
    <col min="1542" max="1542" width="8" bestFit="1" customWidth="1"/>
    <col min="1543" max="1544" width="9" bestFit="1" customWidth="1"/>
    <col min="1545" max="1545" width="8" bestFit="1" customWidth="1"/>
    <col min="1546" max="1791" width="8.83203125" customWidth="1"/>
    <col min="1792" max="1792" width="4" bestFit="1" customWidth="1"/>
    <col min="1793" max="1793" width="64.83203125" bestFit="1" customWidth="1"/>
    <col min="1794" max="1794" width="15.6640625" bestFit="1" customWidth="1"/>
    <col min="1795" max="1795" width="2" bestFit="1" customWidth="1"/>
    <col min="1796" max="1797" width="9" bestFit="1" customWidth="1"/>
    <col min="1798" max="1798" width="8" bestFit="1" customWidth="1"/>
    <col min="1799" max="1800" width="9" bestFit="1" customWidth="1"/>
    <col min="1801" max="1801" width="8" bestFit="1" customWidth="1"/>
    <col min="1802" max="2047" width="8.83203125" customWidth="1"/>
    <col min="2048" max="2048" width="4" bestFit="1" customWidth="1"/>
    <col min="2049" max="2049" width="64.83203125" bestFit="1" customWidth="1"/>
    <col min="2050" max="2050" width="15.6640625" bestFit="1" customWidth="1"/>
    <col min="2051" max="2051" width="2" bestFit="1" customWidth="1"/>
    <col min="2052" max="2053" width="9" bestFit="1" customWidth="1"/>
    <col min="2054" max="2054" width="8" bestFit="1" customWidth="1"/>
    <col min="2055" max="2056" width="9" bestFit="1" customWidth="1"/>
    <col min="2057" max="2057" width="8" bestFit="1" customWidth="1"/>
    <col min="2058" max="2303" width="8.83203125" customWidth="1"/>
    <col min="2304" max="2304" width="4" bestFit="1" customWidth="1"/>
    <col min="2305" max="2305" width="64.83203125" bestFit="1" customWidth="1"/>
    <col min="2306" max="2306" width="15.6640625" bestFit="1" customWidth="1"/>
    <col min="2307" max="2307" width="2" bestFit="1" customWidth="1"/>
    <col min="2308" max="2309" width="9" bestFit="1" customWidth="1"/>
    <col min="2310" max="2310" width="8" bestFit="1" customWidth="1"/>
    <col min="2311" max="2312" width="9" bestFit="1" customWidth="1"/>
    <col min="2313" max="2313" width="8" bestFit="1" customWidth="1"/>
    <col min="2314" max="2559" width="8.83203125" customWidth="1"/>
    <col min="2560" max="2560" width="4" bestFit="1" customWidth="1"/>
    <col min="2561" max="2561" width="64.83203125" bestFit="1" customWidth="1"/>
    <col min="2562" max="2562" width="15.6640625" bestFit="1" customWidth="1"/>
    <col min="2563" max="2563" width="2" bestFit="1" customWidth="1"/>
    <col min="2564" max="2565" width="9" bestFit="1" customWidth="1"/>
    <col min="2566" max="2566" width="8" bestFit="1" customWidth="1"/>
    <col min="2567" max="2568" width="9" bestFit="1" customWidth="1"/>
    <col min="2569" max="2569" width="8" bestFit="1" customWidth="1"/>
    <col min="2570" max="2815" width="8.83203125" customWidth="1"/>
    <col min="2816" max="2816" width="4" bestFit="1" customWidth="1"/>
    <col min="2817" max="2817" width="64.83203125" bestFit="1" customWidth="1"/>
    <col min="2818" max="2818" width="15.6640625" bestFit="1" customWidth="1"/>
    <col min="2819" max="2819" width="2" bestFit="1" customWidth="1"/>
    <col min="2820" max="2821" width="9" bestFit="1" customWidth="1"/>
    <col min="2822" max="2822" width="8" bestFit="1" customWidth="1"/>
    <col min="2823" max="2824" width="9" bestFit="1" customWidth="1"/>
    <col min="2825" max="2825" width="8" bestFit="1" customWidth="1"/>
    <col min="2826" max="3071" width="8.83203125" customWidth="1"/>
    <col min="3072" max="3072" width="4" bestFit="1" customWidth="1"/>
    <col min="3073" max="3073" width="64.83203125" bestFit="1" customWidth="1"/>
    <col min="3074" max="3074" width="15.6640625" bestFit="1" customWidth="1"/>
    <col min="3075" max="3075" width="2" bestFit="1" customWidth="1"/>
    <col min="3076" max="3077" width="9" bestFit="1" customWidth="1"/>
    <col min="3078" max="3078" width="8" bestFit="1" customWidth="1"/>
    <col min="3079" max="3080" width="9" bestFit="1" customWidth="1"/>
    <col min="3081" max="3081" width="8" bestFit="1" customWidth="1"/>
    <col min="3082" max="3327" width="8.83203125" customWidth="1"/>
    <col min="3328" max="3328" width="4" bestFit="1" customWidth="1"/>
    <col min="3329" max="3329" width="64.83203125" bestFit="1" customWidth="1"/>
    <col min="3330" max="3330" width="15.6640625" bestFit="1" customWidth="1"/>
    <col min="3331" max="3331" width="2" bestFit="1" customWidth="1"/>
    <col min="3332" max="3333" width="9" bestFit="1" customWidth="1"/>
    <col min="3334" max="3334" width="8" bestFit="1" customWidth="1"/>
    <col min="3335" max="3336" width="9" bestFit="1" customWidth="1"/>
    <col min="3337" max="3337" width="8" bestFit="1" customWidth="1"/>
    <col min="3338" max="3583" width="8.83203125" customWidth="1"/>
    <col min="3584" max="3584" width="4" bestFit="1" customWidth="1"/>
    <col min="3585" max="3585" width="64.83203125" bestFit="1" customWidth="1"/>
    <col min="3586" max="3586" width="15.6640625" bestFit="1" customWidth="1"/>
    <col min="3587" max="3587" width="2" bestFit="1" customWidth="1"/>
    <col min="3588" max="3589" width="9" bestFit="1" customWidth="1"/>
    <col min="3590" max="3590" width="8" bestFit="1" customWidth="1"/>
    <col min="3591" max="3592" width="9" bestFit="1" customWidth="1"/>
    <col min="3593" max="3593" width="8" bestFit="1" customWidth="1"/>
    <col min="3594" max="3839" width="8.83203125" customWidth="1"/>
    <col min="3840" max="3840" width="4" bestFit="1" customWidth="1"/>
    <col min="3841" max="3841" width="64.83203125" bestFit="1" customWidth="1"/>
    <col min="3842" max="3842" width="15.6640625" bestFit="1" customWidth="1"/>
    <col min="3843" max="3843" width="2" bestFit="1" customWidth="1"/>
    <col min="3844" max="3845" width="9" bestFit="1" customWidth="1"/>
    <col min="3846" max="3846" width="8" bestFit="1" customWidth="1"/>
    <col min="3847" max="3848" width="9" bestFit="1" customWidth="1"/>
    <col min="3849" max="3849" width="8" bestFit="1" customWidth="1"/>
    <col min="3850" max="4095" width="8.83203125" customWidth="1"/>
    <col min="4096" max="4096" width="4" bestFit="1" customWidth="1"/>
    <col min="4097" max="4097" width="64.83203125" bestFit="1" customWidth="1"/>
    <col min="4098" max="4098" width="15.6640625" bestFit="1" customWidth="1"/>
    <col min="4099" max="4099" width="2" bestFit="1" customWidth="1"/>
    <col min="4100" max="4101" width="9" bestFit="1" customWidth="1"/>
    <col min="4102" max="4102" width="8" bestFit="1" customWidth="1"/>
    <col min="4103" max="4104" width="9" bestFit="1" customWidth="1"/>
    <col min="4105" max="4105" width="8" bestFit="1" customWidth="1"/>
    <col min="4106" max="4351" width="8.83203125" customWidth="1"/>
    <col min="4352" max="4352" width="4" bestFit="1" customWidth="1"/>
    <col min="4353" max="4353" width="64.83203125" bestFit="1" customWidth="1"/>
    <col min="4354" max="4354" width="15.6640625" bestFit="1" customWidth="1"/>
    <col min="4355" max="4355" width="2" bestFit="1" customWidth="1"/>
    <col min="4356" max="4357" width="9" bestFit="1" customWidth="1"/>
    <col min="4358" max="4358" width="8" bestFit="1" customWidth="1"/>
    <col min="4359" max="4360" width="9" bestFit="1" customWidth="1"/>
    <col min="4361" max="4361" width="8" bestFit="1" customWidth="1"/>
    <col min="4362" max="4607" width="8.83203125" customWidth="1"/>
    <col min="4608" max="4608" width="4" bestFit="1" customWidth="1"/>
    <col min="4609" max="4609" width="64.83203125" bestFit="1" customWidth="1"/>
    <col min="4610" max="4610" width="15.6640625" bestFit="1" customWidth="1"/>
    <col min="4611" max="4611" width="2" bestFit="1" customWidth="1"/>
    <col min="4612" max="4613" width="9" bestFit="1" customWidth="1"/>
    <col min="4614" max="4614" width="8" bestFit="1" customWidth="1"/>
    <col min="4615" max="4616" width="9" bestFit="1" customWidth="1"/>
    <col min="4617" max="4617" width="8" bestFit="1" customWidth="1"/>
    <col min="4618" max="4863" width="8.83203125" customWidth="1"/>
    <col min="4864" max="4864" width="4" bestFit="1" customWidth="1"/>
    <col min="4865" max="4865" width="64.83203125" bestFit="1" customWidth="1"/>
    <col min="4866" max="4866" width="15.6640625" bestFit="1" customWidth="1"/>
    <col min="4867" max="4867" width="2" bestFit="1" customWidth="1"/>
    <col min="4868" max="4869" width="9" bestFit="1" customWidth="1"/>
    <col min="4870" max="4870" width="8" bestFit="1" customWidth="1"/>
    <col min="4871" max="4872" width="9" bestFit="1" customWidth="1"/>
    <col min="4873" max="4873" width="8" bestFit="1" customWidth="1"/>
    <col min="4874" max="5119" width="8.83203125" customWidth="1"/>
    <col min="5120" max="5120" width="4" bestFit="1" customWidth="1"/>
    <col min="5121" max="5121" width="64.83203125" bestFit="1" customWidth="1"/>
    <col min="5122" max="5122" width="15.6640625" bestFit="1" customWidth="1"/>
    <col min="5123" max="5123" width="2" bestFit="1" customWidth="1"/>
    <col min="5124" max="5125" width="9" bestFit="1" customWidth="1"/>
    <col min="5126" max="5126" width="8" bestFit="1" customWidth="1"/>
    <col min="5127" max="5128" width="9" bestFit="1" customWidth="1"/>
    <col min="5129" max="5129" width="8" bestFit="1" customWidth="1"/>
    <col min="5130" max="5375" width="8.83203125" customWidth="1"/>
    <col min="5376" max="5376" width="4" bestFit="1" customWidth="1"/>
    <col min="5377" max="5377" width="64.83203125" bestFit="1" customWidth="1"/>
    <col min="5378" max="5378" width="15.6640625" bestFit="1" customWidth="1"/>
    <col min="5379" max="5379" width="2" bestFit="1" customWidth="1"/>
    <col min="5380" max="5381" width="9" bestFit="1" customWidth="1"/>
    <col min="5382" max="5382" width="8" bestFit="1" customWidth="1"/>
    <col min="5383" max="5384" width="9" bestFit="1" customWidth="1"/>
    <col min="5385" max="5385" width="8" bestFit="1" customWidth="1"/>
    <col min="5386" max="5631" width="8.83203125" customWidth="1"/>
    <col min="5632" max="5632" width="4" bestFit="1" customWidth="1"/>
    <col min="5633" max="5633" width="64.83203125" bestFit="1" customWidth="1"/>
    <col min="5634" max="5634" width="15.6640625" bestFit="1" customWidth="1"/>
    <col min="5635" max="5635" width="2" bestFit="1" customWidth="1"/>
    <col min="5636" max="5637" width="9" bestFit="1" customWidth="1"/>
    <col min="5638" max="5638" width="8" bestFit="1" customWidth="1"/>
    <col min="5639" max="5640" width="9" bestFit="1" customWidth="1"/>
    <col min="5641" max="5641" width="8" bestFit="1" customWidth="1"/>
    <col min="5642" max="5887" width="8.83203125" customWidth="1"/>
    <col min="5888" max="5888" width="4" bestFit="1" customWidth="1"/>
    <col min="5889" max="5889" width="64.83203125" bestFit="1" customWidth="1"/>
    <col min="5890" max="5890" width="15.6640625" bestFit="1" customWidth="1"/>
    <col min="5891" max="5891" width="2" bestFit="1" customWidth="1"/>
    <col min="5892" max="5893" width="9" bestFit="1" customWidth="1"/>
    <col min="5894" max="5894" width="8" bestFit="1" customWidth="1"/>
    <col min="5895" max="5896" width="9" bestFit="1" customWidth="1"/>
    <col min="5897" max="5897" width="8" bestFit="1" customWidth="1"/>
    <col min="5898" max="6143" width="8.83203125" customWidth="1"/>
    <col min="6144" max="6144" width="4" bestFit="1" customWidth="1"/>
    <col min="6145" max="6145" width="64.83203125" bestFit="1" customWidth="1"/>
    <col min="6146" max="6146" width="15.6640625" bestFit="1" customWidth="1"/>
    <col min="6147" max="6147" width="2" bestFit="1" customWidth="1"/>
    <col min="6148" max="6149" width="9" bestFit="1" customWidth="1"/>
    <col min="6150" max="6150" width="8" bestFit="1" customWidth="1"/>
    <col min="6151" max="6152" width="9" bestFit="1" customWidth="1"/>
    <col min="6153" max="6153" width="8" bestFit="1" customWidth="1"/>
    <col min="6154" max="6399" width="8.83203125" customWidth="1"/>
    <col min="6400" max="6400" width="4" bestFit="1" customWidth="1"/>
    <col min="6401" max="6401" width="64.83203125" bestFit="1" customWidth="1"/>
    <col min="6402" max="6402" width="15.6640625" bestFit="1" customWidth="1"/>
    <col min="6403" max="6403" width="2" bestFit="1" customWidth="1"/>
    <col min="6404" max="6405" width="9" bestFit="1" customWidth="1"/>
    <col min="6406" max="6406" width="8" bestFit="1" customWidth="1"/>
    <col min="6407" max="6408" width="9" bestFit="1" customWidth="1"/>
    <col min="6409" max="6409" width="8" bestFit="1" customWidth="1"/>
    <col min="6410" max="6655" width="8.83203125" customWidth="1"/>
    <col min="6656" max="6656" width="4" bestFit="1" customWidth="1"/>
    <col min="6657" max="6657" width="64.83203125" bestFit="1" customWidth="1"/>
    <col min="6658" max="6658" width="15.6640625" bestFit="1" customWidth="1"/>
    <col min="6659" max="6659" width="2" bestFit="1" customWidth="1"/>
    <col min="6660" max="6661" width="9" bestFit="1" customWidth="1"/>
    <col min="6662" max="6662" width="8" bestFit="1" customWidth="1"/>
    <col min="6663" max="6664" width="9" bestFit="1" customWidth="1"/>
    <col min="6665" max="6665" width="8" bestFit="1" customWidth="1"/>
    <col min="6666" max="6911" width="8.83203125" customWidth="1"/>
    <col min="6912" max="6912" width="4" bestFit="1" customWidth="1"/>
    <col min="6913" max="6913" width="64.83203125" bestFit="1" customWidth="1"/>
    <col min="6914" max="6914" width="15.6640625" bestFit="1" customWidth="1"/>
    <col min="6915" max="6915" width="2" bestFit="1" customWidth="1"/>
    <col min="6916" max="6917" width="9" bestFit="1" customWidth="1"/>
    <col min="6918" max="6918" width="8" bestFit="1" customWidth="1"/>
    <col min="6919" max="6920" width="9" bestFit="1" customWidth="1"/>
    <col min="6921" max="6921" width="8" bestFit="1" customWidth="1"/>
    <col min="6922" max="7167" width="8.83203125" customWidth="1"/>
    <col min="7168" max="7168" width="4" bestFit="1" customWidth="1"/>
    <col min="7169" max="7169" width="64.83203125" bestFit="1" customWidth="1"/>
    <col min="7170" max="7170" width="15.6640625" bestFit="1" customWidth="1"/>
    <col min="7171" max="7171" width="2" bestFit="1" customWidth="1"/>
    <col min="7172" max="7173" width="9" bestFit="1" customWidth="1"/>
    <col min="7174" max="7174" width="8" bestFit="1" customWidth="1"/>
    <col min="7175" max="7176" width="9" bestFit="1" customWidth="1"/>
    <col min="7177" max="7177" width="8" bestFit="1" customWidth="1"/>
    <col min="7178" max="7423" width="8.83203125" customWidth="1"/>
    <col min="7424" max="7424" width="4" bestFit="1" customWidth="1"/>
    <col min="7425" max="7425" width="64.83203125" bestFit="1" customWidth="1"/>
    <col min="7426" max="7426" width="15.6640625" bestFit="1" customWidth="1"/>
    <col min="7427" max="7427" width="2" bestFit="1" customWidth="1"/>
    <col min="7428" max="7429" width="9" bestFit="1" customWidth="1"/>
    <col min="7430" max="7430" width="8" bestFit="1" customWidth="1"/>
    <col min="7431" max="7432" width="9" bestFit="1" customWidth="1"/>
    <col min="7433" max="7433" width="8" bestFit="1" customWidth="1"/>
    <col min="7434" max="7679" width="8.83203125" customWidth="1"/>
    <col min="7680" max="7680" width="4" bestFit="1" customWidth="1"/>
    <col min="7681" max="7681" width="64.83203125" bestFit="1" customWidth="1"/>
    <col min="7682" max="7682" width="15.6640625" bestFit="1" customWidth="1"/>
    <col min="7683" max="7683" width="2" bestFit="1" customWidth="1"/>
    <col min="7684" max="7685" width="9" bestFit="1" customWidth="1"/>
    <col min="7686" max="7686" width="8" bestFit="1" customWidth="1"/>
    <col min="7687" max="7688" width="9" bestFit="1" customWidth="1"/>
    <col min="7689" max="7689" width="8" bestFit="1" customWidth="1"/>
    <col min="7690" max="7935" width="8.83203125" customWidth="1"/>
    <col min="7936" max="7936" width="4" bestFit="1" customWidth="1"/>
    <col min="7937" max="7937" width="64.83203125" bestFit="1" customWidth="1"/>
    <col min="7938" max="7938" width="15.6640625" bestFit="1" customWidth="1"/>
    <col min="7939" max="7939" width="2" bestFit="1" customWidth="1"/>
    <col min="7940" max="7941" width="9" bestFit="1" customWidth="1"/>
    <col min="7942" max="7942" width="8" bestFit="1" customWidth="1"/>
    <col min="7943" max="7944" width="9" bestFit="1" customWidth="1"/>
    <col min="7945" max="7945" width="8" bestFit="1" customWidth="1"/>
    <col min="7946" max="8191" width="8.83203125" customWidth="1"/>
    <col min="8192" max="8192" width="4" bestFit="1" customWidth="1"/>
    <col min="8193" max="8193" width="64.83203125" bestFit="1" customWidth="1"/>
    <col min="8194" max="8194" width="15.6640625" bestFit="1" customWidth="1"/>
    <col min="8195" max="8195" width="2" bestFit="1" customWidth="1"/>
    <col min="8196" max="8197" width="9" bestFit="1" customWidth="1"/>
    <col min="8198" max="8198" width="8" bestFit="1" customWidth="1"/>
    <col min="8199" max="8200" width="9" bestFit="1" customWidth="1"/>
    <col min="8201" max="8201" width="8" bestFit="1" customWidth="1"/>
    <col min="8202" max="8447" width="8.83203125" customWidth="1"/>
    <col min="8448" max="8448" width="4" bestFit="1" customWidth="1"/>
    <col min="8449" max="8449" width="64.83203125" bestFit="1" customWidth="1"/>
    <col min="8450" max="8450" width="15.6640625" bestFit="1" customWidth="1"/>
    <col min="8451" max="8451" width="2" bestFit="1" customWidth="1"/>
    <col min="8452" max="8453" width="9" bestFit="1" customWidth="1"/>
    <col min="8454" max="8454" width="8" bestFit="1" customWidth="1"/>
    <col min="8455" max="8456" width="9" bestFit="1" customWidth="1"/>
    <col min="8457" max="8457" width="8" bestFit="1" customWidth="1"/>
    <col min="8458" max="8703" width="8.83203125" customWidth="1"/>
    <col min="8704" max="8704" width="4" bestFit="1" customWidth="1"/>
    <col min="8705" max="8705" width="64.83203125" bestFit="1" customWidth="1"/>
    <col min="8706" max="8706" width="15.6640625" bestFit="1" customWidth="1"/>
    <col min="8707" max="8707" width="2" bestFit="1" customWidth="1"/>
    <col min="8708" max="8709" width="9" bestFit="1" customWidth="1"/>
    <col min="8710" max="8710" width="8" bestFit="1" customWidth="1"/>
    <col min="8711" max="8712" width="9" bestFit="1" customWidth="1"/>
    <col min="8713" max="8713" width="8" bestFit="1" customWidth="1"/>
    <col min="8714" max="8959" width="8.83203125" customWidth="1"/>
    <col min="8960" max="8960" width="4" bestFit="1" customWidth="1"/>
    <col min="8961" max="8961" width="64.83203125" bestFit="1" customWidth="1"/>
    <col min="8962" max="8962" width="15.6640625" bestFit="1" customWidth="1"/>
    <col min="8963" max="8963" width="2" bestFit="1" customWidth="1"/>
    <col min="8964" max="8965" width="9" bestFit="1" customWidth="1"/>
    <col min="8966" max="8966" width="8" bestFit="1" customWidth="1"/>
    <col min="8967" max="8968" width="9" bestFit="1" customWidth="1"/>
    <col min="8969" max="8969" width="8" bestFit="1" customWidth="1"/>
    <col min="8970" max="9215" width="8.83203125" customWidth="1"/>
    <col min="9216" max="9216" width="4" bestFit="1" customWidth="1"/>
    <col min="9217" max="9217" width="64.83203125" bestFit="1" customWidth="1"/>
    <col min="9218" max="9218" width="15.6640625" bestFit="1" customWidth="1"/>
    <col min="9219" max="9219" width="2" bestFit="1" customWidth="1"/>
    <col min="9220" max="9221" width="9" bestFit="1" customWidth="1"/>
    <col min="9222" max="9222" width="8" bestFit="1" customWidth="1"/>
    <col min="9223" max="9224" width="9" bestFit="1" customWidth="1"/>
    <col min="9225" max="9225" width="8" bestFit="1" customWidth="1"/>
    <col min="9226" max="9471" width="8.83203125" customWidth="1"/>
    <col min="9472" max="9472" width="4" bestFit="1" customWidth="1"/>
    <col min="9473" max="9473" width="64.83203125" bestFit="1" customWidth="1"/>
    <col min="9474" max="9474" width="15.6640625" bestFit="1" customWidth="1"/>
    <col min="9475" max="9475" width="2" bestFit="1" customWidth="1"/>
    <col min="9476" max="9477" width="9" bestFit="1" customWidth="1"/>
    <col min="9478" max="9478" width="8" bestFit="1" customWidth="1"/>
    <col min="9479" max="9480" width="9" bestFit="1" customWidth="1"/>
    <col min="9481" max="9481" width="8" bestFit="1" customWidth="1"/>
    <col min="9482" max="9727" width="8.83203125" customWidth="1"/>
    <col min="9728" max="9728" width="4" bestFit="1" customWidth="1"/>
    <col min="9729" max="9729" width="64.83203125" bestFit="1" customWidth="1"/>
    <col min="9730" max="9730" width="15.6640625" bestFit="1" customWidth="1"/>
    <col min="9731" max="9731" width="2" bestFit="1" customWidth="1"/>
    <col min="9732" max="9733" width="9" bestFit="1" customWidth="1"/>
    <col min="9734" max="9734" width="8" bestFit="1" customWidth="1"/>
    <col min="9735" max="9736" width="9" bestFit="1" customWidth="1"/>
    <col min="9737" max="9737" width="8" bestFit="1" customWidth="1"/>
    <col min="9738" max="9983" width="8.83203125" customWidth="1"/>
    <col min="9984" max="9984" width="4" bestFit="1" customWidth="1"/>
    <col min="9985" max="9985" width="64.83203125" bestFit="1" customWidth="1"/>
    <col min="9986" max="9986" width="15.6640625" bestFit="1" customWidth="1"/>
    <col min="9987" max="9987" width="2" bestFit="1" customWidth="1"/>
    <col min="9988" max="9989" width="9" bestFit="1" customWidth="1"/>
    <col min="9990" max="9990" width="8" bestFit="1" customWidth="1"/>
    <col min="9991" max="9992" width="9" bestFit="1" customWidth="1"/>
    <col min="9993" max="9993" width="8" bestFit="1" customWidth="1"/>
    <col min="9994" max="10239" width="8.83203125" customWidth="1"/>
    <col min="10240" max="10240" width="4" bestFit="1" customWidth="1"/>
    <col min="10241" max="10241" width="64.83203125" bestFit="1" customWidth="1"/>
    <col min="10242" max="10242" width="15.6640625" bestFit="1" customWidth="1"/>
    <col min="10243" max="10243" width="2" bestFit="1" customWidth="1"/>
    <col min="10244" max="10245" width="9" bestFit="1" customWidth="1"/>
    <col min="10246" max="10246" width="8" bestFit="1" customWidth="1"/>
    <col min="10247" max="10248" width="9" bestFit="1" customWidth="1"/>
    <col min="10249" max="10249" width="8" bestFit="1" customWidth="1"/>
    <col min="10250" max="10495" width="8.83203125" customWidth="1"/>
    <col min="10496" max="10496" width="4" bestFit="1" customWidth="1"/>
    <col min="10497" max="10497" width="64.83203125" bestFit="1" customWidth="1"/>
    <col min="10498" max="10498" width="15.6640625" bestFit="1" customWidth="1"/>
    <col min="10499" max="10499" width="2" bestFit="1" customWidth="1"/>
    <col min="10500" max="10501" width="9" bestFit="1" customWidth="1"/>
    <col min="10502" max="10502" width="8" bestFit="1" customWidth="1"/>
    <col min="10503" max="10504" width="9" bestFit="1" customWidth="1"/>
    <col min="10505" max="10505" width="8" bestFit="1" customWidth="1"/>
    <col min="10506" max="10751" width="8.83203125" customWidth="1"/>
    <col min="10752" max="10752" width="4" bestFit="1" customWidth="1"/>
    <col min="10753" max="10753" width="64.83203125" bestFit="1" customWidth="1"/>
    <col min="10754" max="10754" width="15.6640625" bestFit="1" customWidth="1"/>
    <col min="10755" max="10755" width="2" bestFit="1" customWidth="1"/>
    <col min="10756" max="10757" width="9" bestFit="1" customWidth="1"/>
    <col min="10758" max="10758" width="8" bestFit="1" customWidth="1"/>
    <col min="10759" max="10760" width="9" bestFit="1" customWidth="1"/>
    <col min="10761" max="10761" width="8" bestFit="1" customWidth="1"/>
    <col min="10762" max="11007" width="8.83203125" customWidth="1"/>
    <col min="11008" max="11008" width="4" bestFit="1" customWidth="1"/>
    <col min="11009" max="11009" width="64.83203125" bestFit="1" customWidth="1"/>
    <col min="11010" max="11010" width="15.6640625" bestFit="1" customWidth="1"/>
    <col min="11011" max="11011" width="2" bestFit="1" customWidth="1"/>
    <col min="11012" max="11013" width="9" bestFit="1" customWidth="1"/>
    <col min="11014" max="11014" width="8" bestFit="1" customWidth="1"/>
    <col min="11015" max="11016" width="9" bestFit="1" customWidth="1"/>
    <col min="11017" max="11017" width="8" bestFit="1" customWidth="1"/>
    <col min="11018" max="11263" width="8.83203125" customWidth="1"/>
    <col min="11264" max="11264" width="4" bestFit="1" customWidth="1"/>
    <col min="11265" max="11265" width="64.83203125" bestFit="1" customWidth="1"/>
    <col min="11266" max="11266" width="15.6640625" bestFit="1" customWidth="1"/>
    <col min="11267" max="11267" width="2" bestFit="1" customWidth="1"/>
    <col min="11268" max="11269" width="9" bestFit="1" customWidth="1"/>
    <col min="11270" max="11270" width="8" bestFit="1" customWidth="1"/>
    <col min="11271" max="11272" width="9" bestFit="1" customWidth="1"/>
    <col min="11273" max="11273" width="8" bestFit="1" customWidth="1"/>
    <col min="11274" max="11519" width="8.83203125" customWidth="1"/>
    <col min="11520" max="11520" width="4" bestFit="1" customWidth="1"/>
    <col min="11521" max="11521" width="64.83203125" bestFit="1" customWidth="1"/>
    <col min="11522" max="11522" width="15.6640625" bestFit="1" customWidth="1"/>
    <col min="11523" max="11523" width="2" bestFit="1" customWidth="1"/>
    <col min="11524" max="11525" width="9" bestFit="1" customWidth="1"/>
    <col min="11526" max="11526" width="8" bestFit="1" customWidth="1"/>
    <col min="11527" max="11528" width="9" bestFit="1" customWidth="1"/>
    <col min="11529" max="11529" width="8" bestFit="1" customWidth="1"/>
    <col min="11530" max="11775" width="8.83203125" customWidth="1"/>
    <col min="11776" max="11776" width="4" bestFit="1" customWidth="1"/>
    <col min="11777" max="11777" width="64.83203125" bestFit="1" customWidth="1"/>
    <col min="11778" max="11778" width="15.6640625" bestFit="1" customWidth="1"/>
    <col min="11779" max="11779" width="2" bestFit="1" customWidth="1"/>
    <col min="11780" max="11781" width="9" bestFit="1" customWidth="1"/>
    <col min="11782" max="11782" width="8" bestFit="1" customWidth="1"/>
    <col min="11783" max="11784" width="9" bestFit="1" customWidth="1"/>
    <col min="11785" max="11785" width="8" bestFit="1" customWidth="1"/>
    <col min="11786" max="12031" width="8.83203125" customWidth="1"/>
    <col min="12032" max="12032" width="4" bestFit="1" customWidth="1"/>
    <col min="12033" max="12033" width="64.83203125" bestFit="1" customWidth="1"/>
    <col min="12034" max="12034" width="15.6640625" bestFit="1" customWidth="1"/>
    <col min="12035" max="12035" width="2" bestFit="1" customWidth="1"/>
    <col min="12036" max="12037" width="9" bestFit="1" customWidth="1"/>
    <col min="12038" max="12038" width="8" bestFit="1" customWidth="1"/>
    <col min="12039" max="12040" width="9" bestFit="1" customWidth="1"/>
    <col min="12041" max="12041" width="8" bestFit="1" customWidth="1"/>
    <col min="12042" max="12287" width="8.83203125" customWidth="1"/>
    <col min="12288" max="12288" width="4" bestFit="1" customWidth="1"/>
    <col min="12289" max="12289" width="64.83203125" bestFit="1" customWidth="1"/>
    <col min="12290" max="12290" width="15.6640625" bestFit="1" customWidth="1"/>
    <col min="12291" max="12291" width="2" bestFit="1" customWidth="1"/>
    <col min="12292" max="12293" width="9" bestFit="1" customWidth="1"/>
    <col min="12294" max="12294" width="8" bestFit="1" customWidth="1"/>
    <col min="12295" max="12296" width="9" bestFit="1" customWidth="1"/>
    <col min="12297" max="12297" width="8" bestFit="1" customWidth="1"/>
    <col min="12298" max="12543" width="8.83203125" customWidth="1"/>
    <col min="12544" max="12544" width="4" bestFit="1" customWidth="1"/>
    <col min="12545" max="12545" width="64.83203125" bestFit="1" customWidth="1"/>
    <col min="12546" max="12546" width="15.6640625" bestFit="1" customWidth="1"/>
    <col min="12547" max="12547" width="2" bestFit="1" customWidth="1"/>
    <col min="12548" max="12549" width="9" bestFit="1" customWidth="1"/>
    <col min="12550" max="12550" width="8" bestFit="1" customWidth="1"/>
    <col min="12551" max="12552" width="9" bestFit="1" customWidth="1"/>
    <col min="12553" max="12553" width="8" bestFit="1" customWidth="1"/>
    <col min="12554" max="12799" width="8.83203125" customWidth="1"/>
    <col min="12800" max="12800" width="4" bestFit="1" customWidth="1"/>
    <col min="12801" max="12801" width="64.83203125" bestFit="1" customWidth="1"/>
    <col min="12802" max="12802" width="15.6640625" bestFit="1" customWidth="1"/>
    <col min="12803" max="12803" width="2" bestFit="1" customWidth="1"/>
    <col min="12804" max="12805" width="9" bestFit="1" customWidth="1"/>
    <col min="12806" max="12806" width="8" bestFit="1" customWidth="1"/>
    <col min="12807" max="12808" width="9" bestFit="1" customWidth="1"/>
    <col min="12809" max="12809" width="8" bestFit="1" customWidth="1"/>
    <col min="12810" max="13055" width="8.83203125" customWidth="1"/>
    <col min="13056" max="13056" width="4" bestFit="1" customWidth="1"/>
    <col min="13057" max="13057" width="64.83203125" bestFit="1" customWidth="1"/>
    <col min="13058" max="13058" width="15.6640625" bestFit="1" customWidth="1"/>
    <col min="13059" max="13059" width="2" bestFit="1" customWidth="1"/>
    <col min="13060" max="13061" width="9" bestFit="1" customWidth="1"/>
    <col min="13062" max="13062" width="8" bestFit="1" customWidth="1"/>
    <col min="13063" max="13064" width="9" bestFit="1" customWidth="1"/>
    <col min="13065" max="13065" width="8" bestFit="1" customWidth="1"/>
    <col min="13066" max="13311" width="8.83203125" customWidth="1"/>
    <col min="13312" max="13312" width="4" bestFit="1" customWidth="1"/>
    <col min="13313" max="13313" width="64.83203125" bestFit="1" customWidth="1"/>
    <col min="13314" max="13314" width="15.6640625" bestFit="1" customWidth="1"/>
    <col min="13315" max="13315" width="2" bestFit="1" customWidth="1"/>
    <col min="13316" max="13317" width="9" bestFit="1" customWidth="1"/>
    <col min="13318" max="13318" width="8" bestFit="1" customWidth="1"/>
    <col min="13319" max="13320" width="9" bestFit="1" customWidth="1"/>
    <col min="13321" max="13321" width="8" bestFit="1" customWidth="1"/>
    <col min="13322" max="13567" width="8.83203125" customWidth="1"/>
    <col min="13568" max="13568" width="4" bestFit="1" customWidth="1"/>
    <col min="13569" max="13569" width="64.83203125" bestFit="1" customWidth="1"/>
    <col min="13570" max="13570" width="15.6640625" bestFit="1" customWidth="1"/>
    <col min="13571" max="13571" width="2" bestFit="1" customWidth="1"/>
    <col min="13572" max="13573" width="9" bestFit="1" customWidth="1"/>
    <col min="13574" max="13574" width="8" bestFit="1" customWidth="1"/>
    <col min="13575" max="13576" width="9" bestFit="1" customWidth="1"/>
    <col min="13577" max="13577" width="8" bestFit="1" customWidth="1"/>
    <col min="13578" max="13823" width="8.83203125" customWidth="1"/>
    <col min="13824" max="13824" width="4" bestFit="1" customWidth="1"/>
    <col min="13825" max="13825" width="64.83203125" bestFit="1" customWidth="1"/>
    <col min="13826" max="13826" width="15.6640625" bestFit="1" customWidth="1"/>
    <col min="13827" max="13827" width="2" bestFit="1" customWidth="1"/>
    <col min="13828" max="13829" width="9" bestFit="1" customWidth="1"/>
    <col min="13830" max="13830" width="8" bestFit="1" customWidth="1"/>
    <col min="13831" max="13832" width="9" bestFit="1" customWidth="1"/>
    <col min="13833" max="13833" width="8" bestFit="1" customWidth="1"/>
    <col min="13834" max="14079" width="8.83203125" customWidth="1"/>
    <col min="14080" max="14080" width="4" bestFit="1" customWidth="1"/>
    <col min="14081" max="14081" width="64.83203125" bestFit="1" customWidth="1"/>
    <col min="14082" max="14082" width="15.6640625" bestFit="1" customWidth="1"/>
    <col min="14083" max="14083" width="2" bestFit="1" customWidth="1"/>
    <col min="14084" max="14085" width="9" bestFit="1" customWidth="1"/>
    <col min="14086" max="14086" width="8" bestFit="1" customWidth="1"/>
    <col min="14087" max="14088" width="9" bestFit="1" customWidth="1"/>
    <col min="14089" max="14089" width="8" bestFit="1" customWidth="1"/>
    <col min="14090" max="14335" width="8.83203125" customWidth="1"/>
    <col min="14336" max="14336" width="4" bestFit="1" customWidth="1"/>
    <col min="14337" max="14337" width="64.83203125" bestFit="1" customWidth="1"/>
    <col min="14338" max="14338" width="15.6640625" bestFit="1" customWidth="1"/>
    <col min="14339" max="14339" width="2" bestFit="1" customWidth="1"/>
    <col min="14340" max="14341" width="9" bestFit="1" customWidth="1"/>
    <col min="14342" max="14342" width="8" bestFit="1" customWidth="1"/>
    <col min="14343" max="14344" width="9" bestFit="1" customWidth="1"/>
    <col min="14345" max="14345" width="8" bestFit="1" customWidth="1"/>
    <col min="14346" max="14591" width="8.83203125" customWidth="1"/>
    <col min="14592" max="14592" width="4" bestFit="1" customWidth="1"/>
    <col min="14593" max="14593" width="64.83203125" bestFit="1" customWidth="1"/>
    <col min="14594" max="14594" width="15.6640625" bestFit="1" customWidth="1"/>
    <col min="14595" max="14595" width="2" bestFit="1" customWidth="1"/>
    <col min="14596" max="14597" width="9" bestFit="1" customWidth="1"/>
    <col min="14598" max="14598" width="8" bestFit="1" customWidth="1"/>
    <col min="14599" max="14600" width="9" bestFit="1" customWidth="1"/>
    <col min="14601" max="14601" width="8" bestFit="1" customWidth="1"/>
    <col min="14602" max="14847" width="8.83203125" customWidth="1"/>
    <col min="14848" max="14848" width="4" bestFit="1" customWidth="1"/>
    <col min="14849" max="14849" width="64.83203125" bestFit="1" customWidth="1"/>
    <col min="14850" max="14850" width="15.6640625" bestFit="1" customWidth="1"/>
    <col min="14851" max="14851" width="2" bestFit="1" customWidth="1"/>
    <col min="14852" max="14853" width="9" bestFit="1" customWidth="1"/>
    <col min="14854" max="14854" width="8" bestFit="1" customWidth="1"/>
    <col min="14855" max="14856" width="9" bestFit="1" customWidth="1"/>
    <col min="14857" max="14857" width="8" bestFit="1" customWidth="1"/>
    <col min="14858" max="15103" width="8.83203125" customWidth="1"/>
    <col min="15104" max="15104" width="4" bestFit="1" customWidth="1"/>
    <col min="15105" max="15105" width="64.83203125" bestFit="1" customWidth="1"/>
    <col min="15106" max="15106" width="15.6640625" bestFit="1" customWidth="1"/>
    <col min="15107" max="15107" width="2" bestFit="1" customWidth="1"/>
    <col min="15108" max="15109" width="9" bestFit="1" customWidth="1"/>
    <col min="15110" max="15110" width="8" bestFit="1" customWidth="1"/>
    <col min="15111" max="15112" width="9" bestFit="1" customWidth="1"/>
    <col min="15113" max="15113" width="8" bestFit="1" customWidth="1"/>
    <col min="15114" max="15359" width="8.83203125" customWidth="1"/>
    <col min="15360" max="15360" width="4" bestFit="1" customWidth="1"/>
    <col min="15361" max="15361" width="64.83203125" bestFit="1" customWidth="1"/>
    <col min="15362" max="15362" width="15.6640625" bestFit="1" customWidth="1"/>
    <col min="15363" max="15363" width="2" bestFit="1" customWidth="1"/>
    <col min="15364" max="15365" width="9" bestFit="1" customWidth="1"/>
    <col min="15366" max="15366" width="8" bestFit="1" customWidth="1"/>
    <col min="15367" max="15368" width="9" bestFit="1" customWidth="1"/>
    <col min="15369" max="15369" width="8" bestFit="1" customWidth="1"/>
    <col min="15370" max="15615" width="8.83203125" customWidth="1"/>
    <col min="15616" max="15616" width="4" bestFit="1" customWidth="1"/>
    <col min="15617" max="15617" width="64.83203125" bestFit="1" customWidth="1"/>
    <col min="15618" max="15618" width="15.6640625" bestFit="1" customWidth="1"/>
    <col min="15619" max="15619" width="2" bestFit="1" customWidth="1"/>
    <col min="15620" max="15621" width="9" bestFit="1" customWidth="1"/>
    <col min="15622" max="15622" width="8" bestFit="1" customWidth="1"/>
    <col min="15623" max="15624" width="9" bestFit="1" customWidth="1"/>
    <col min="15625" max="15625" width="8" bestFit="1" customWidth="1"/>
    <col min="15626" max="15871" width="8.83203125" customWidth="1"/>
    <col min="15872" max="15872" width="4" bestFit="1" customWidth="1"/>
    <col min="15873" max="15873" width="64.83203125" bestFit="1" customWidth="1"/>
    <col min="15874" max="15874" width="15.6640625" bestFit="1" customWidth="1"/>
    <col min="15875" max="15875" width="2" bestFit="1" customWidth="1"/>
    <col min="15876" max="15877" width="9" bestFit="1" customWidth="1"/>
    <col min="15878" max="15878" width="8" bestFit="1" customWidth="1"/>
    <col min="15879" max="15880" width="9" bestFit="1" customWidth="1"/>
    <col min="15881" max="15881" width="8" bestFit="1" customWidth="1"/>
    <col min="15882" max="16127" width="8.83203125" customWidth="1"/>
    <col min="16128" max="16128" width="4" bestFit="1" customWidth="1"/>
    <col min="16129" max="16129" width="64.83203125" bestFit="1" customWidth="1"/>
    <col min="16130" max="16130" width="15.6640625" bestFit="1" customWidth="1"/>
    <col min="16131" max="16131" width="2" bestFit="1" customWidth="1"/>
    <col min="16132" max="16133" width="9" bestFit="1" customWidth="1"/>
    <col min="16134" max="16134" width="8" bestFit="1" customWidth="1"/>
    <col min="16135" max="16136" width="9" bestFit="1" customWidth="1"/>
    <col min="16137" max="16137" width="8" bestFit="1" customWidth="1"/>
    <col min="16138" max="16384" width="8.83203125" customWidth="1"/>
  </cols>
  <sheetData>
    <row r="1" spans="1:9" ht="20" customHeight="1" thickBot="1" x14ac:dyDescent="0.2">
      <c r="A1" s="57" t="s">
        <v>189</v>
      </c>
      <c r="B1" s="57" t="s">
        <v>0</v>
      </c>
      <c r="C1" s="57" t="s">
        <v>6</v>
      </c>
      <c r="D1" s="57" t="s">
        <v>157</v>
      </c>
      <c r="E1" s="57" t="s">
        <v>3</v>
      </c>
      <c r="F1" s="57" t="s">
        <v>158</v>
      </c>
      <c r="G1" s="57" t="s">
        <v>159</v>
      </c>
      <c r="H1" s="57" t="s">
        <v>160</v>
      </c>
      <c r="I1" s="57" t="s">
        <v>158</v>
      </c>
    </row>
    <row r="2" spans="1:9" x14ac:dyDescent="0.15">
      <c r="A2" s="58" t="s">
        <v>161</v>
      </c>
      <c r="B2" s="58" t="s">
        <v>162</v>
      </c>
      <c r="C2" s="59">
        <v>1</v>
      </c>
      <c r="D2" s="60">
        <v>261</v>
      </c>
      <c r="E2" s="60">
        <v>261</v>
      </c>
      <c r="F2" s="60">
        <v>0</v>
      </c>
      <c r="G2" s="60">
        <v>435</v>
      </c>
      <c r="H2" s="60">
        <v>435</v>
      </c>
      <c r="I2" s="60">
        <v>0</v>
      </c>
    </row>
    <row r="3" spans="1:9" x14ac:dyDescent="0.15">
      <c r="A3" s="61" t="s">
        <v>163</v>
      </c>
      <c r="B3" s="61" t="s">
        <v>164</v>
      </c>
      <c r="C3" s="62">
        <v>1</v>
      </c>
      <c r="D3" s="63">
        <v>18</v>
      </c>
      <c r="E3" s="63">
        <v>18</v>
      </c>
      <c r="F3" s="63">
        <v>0</v>
      </c>
      <c r="G3" s="63">
        <v>40</v>
      </c>
      <c r="H3" s="63">
        <v>40</v>
      </c>
      <c r="I3" s="63">
        <v>0</v>
      </c>
    </row>
    <row r="4" spans="1:9" x14ac:dyDescent="0.15">
      <c r="A4" s="58" t="s">
        <v>165</v>
      </c>
      <c r="B4" s="58" t="s">
        <v>166</v>
      </c>
      <c r="C4" s="59">
        <v>1</v>
      </c>
      <c r="D4" s="60">
        <v>2.7</v>
      </c>
      <c r="E4" s="60">
        <v>2.7</v>
      </c>
      <c r="F4" s="60">
        <v>0</v>
      </c>
      <c r="G4" s="60">
        <v>6</v>
      </c>
      <c r="H4" s="60">
        <v>6</v>
      </c>
      <c r="I4" s="60">
        <v>0</v>
      </c>
    </row>
    <row r="5" spans="1:9" x14ac:dyDescent="0.15">
      <c r="A5" s="61" t="s">
        <v>167</v>
      </c>
      <c r="B5" s="61" t="s">
        <v>168</v>
      </c>
      <c r="C5" s="62">
        <v>1</v>
      </c>
      <c r="D5" s="63">
        <v>123.75</v>
      </c>
      <c r="E5" s="63">
        <v>123.75</v>
      </c>
      <c r="F5" s="63">
        <v>1</v>
      </c>
      <c r="G5" s="63">
        <v>275</v>
      </c>
      <c r="H5" s="63">
        <v>275</v>
      </c>
      <c r="I5" s="63">
        <v>1</v>
      </c>
    </row>
    <row r="6" spans="1:9" x14ac:dyDescent="0.15">
      <c r="A6" s="58" t="s">
        <v>169</v>
      </c>
      <c r="B6" s="58" t="s">
        <v>170</v>
      </c>
      <c r="C6" s="59">
        <v>1</v>
      </c>
      <c r="D6" s="60">
        <v>108</v>
      </c>
      <c r="E6" s="60">
        <v>108</v>
      </c>
      <c r="F6" s="60">
        <v>1</v>
      </c>
      <c r="G6" s="60">
        <v>240</v>
      </c>
      <c r="H6" s="60">
        <v>240</v>
      </c>
      <c r="I6" s="60">
        <v>1</v>
      </c>
    </row>
    <row r="7" spans="1:9" x14ac:dyDescent="0.15">
      <c r="A7" s="61" t="s">
        <v>171</v>
      </c>
      <c r="B7" s="61" t="s">
        <v>172</v>
      </c>
      <c r="C7" s="62">
        <v>1</v>
      </c>
      <c r="D7" s="63">
        <v>292.5</v>
      </c>
      <c r="E7" s="63">
        <v>292.5</v>
      </c>
      <c r="F7" s="63">
        <v>8</v>
      </c>
      <c r="G7" s="63">
        <v>650</v>
      </c>
      <c r="H7" s="63">
        <v>650</v>
      </c>
      <c r="I7" s="63">
        <v>8</v>
      </c>
    </row>
    <row r="8" spans="1:9" x14ac:dyDescent="0.15">
      <c r="A8" s="58" t="s">
        <v>173</v>
      </c>
      <c r="B8" s="58" t="s">
        <v>174</v>
      </c>
      <c r="C8" s="59">
        <v>1</v>
      </c>
      <c r="D8" s="60">
        <v>100</v>
      </c>
      <c r="E8" s="60">
        <v>100</v>
      </c>
      <c r="F8" s="60">
        <v>0</v>
      </c>
      <c r="G8" s="60">
        <v>200</v>
      </c>
      <c r="H8" s="60">
        <v>200</v>
      </c>
      <c r="I8" s="60">
        <v>0</v>
      </c>
    </row>
    <row r="9" spans="1:9" x14ac:dyDescent="0.15">
      <c r="A9" s="61" t="s">
        <v>175</v>
      </c>
      <c r="B9" s="61" t="s">
        <v>176</v>
      </c>
      <c r="C9" s="62">
        <v>1</v>
      </c>
      <c r="D9" s="63">
        <v>223.2</v>
      </c>
      <c r="E9" s="63">
        <v>223.2</v>
      </c>
      <c r="F9" s="63">
        <v>0</v>
      </c>
      <c r="G9" s="63">
        <v>372</v>
      </c>
      <c r="H9" s="63">
        <v>372</v>
      </c>
      <c r="I9" s="63">
        <v>0</v>
      </c>
    </row>
    <row r="10" spans="1:9" x14ac:dyDescent="0.15">
      <c r="A10" s="58" t="s">
        <v>177</v>
      </c>
      <c r="B10" s="58" t="s">
        <v>178</v>
      </c>
      <c r="C10" s="59">
        <v>6</v>
      </c>
      <c r="D10" s="60">
        <v>29.4</v>
      </c>
      <c r="E10" s="60">
        <v>176.4</v>
      </c>
      <c r="F10" s="60">
        <v>0</v>
      </c>
      <c r="G10" s="60">
        <v>49</v>
      </c>
      <c r="H10" s="60">
        <v>294</v>
      </c>
      <c r="I10" s="60">
        <v>0</v>
      </c>
    </row>
    <row r="11" spans="1:9" x14ac:dyDescent="0.15">
      <c r="A11" s="61" t="s">
        <v>179</v>
      </c>
      <c r="B11" s="61" t="s">
        <v>180</v>
      </c>
      <c r="C11" s="62">
        <v>8</v>
      </c>
      <c r="D11" s="63">
        <v>35.4</v>
      </c>
      <c r="E11" s="63">
        <v>283.2</v>
      </c>
      <c r="F11" s="63">
        <v>0</v>
      </c>
      <c r="G11" s="63">
        <v>59</v>
      </c>
      <c r="H11" s="63">
        <v>472</v>
      </c>
      <c r="I11" s="63">
        <v>0</v>
      </c>
    </row>
    <row r="12" spans="1:9" x14ac:dyDescent="0.15">
      <c r="A12" s="58" t="s">
        <v>181</v>
      </c>
      <c r="B12" s="58" t="s">
        <v>182</v>
      </c>
      <c r="C12" s="59">
        <v>2</v>
      </c>
      <c r="D12" s="60">
        <v>15</v>
      </c>
      <c r="E12" s="60">
        <v>30</v>
      </c>
      <c r="F12" s="60">
        <v>0</v>
      </c>
      <c r="G12" s="60">
        <v>25</v>
      </c>
      <c r="H12" s="60">
        <v>50</v>
      </c>
      <c r="I12" s="60">
        <v>0</v>
      </c>
    </row>
    <row r="13" spans="1:9" x14ac:dyDescent="0.15">
      <c r="A13" s="61" t="s">
        <v>183</v>
      </c>
      <c r="B13" s="61" t="s">
        <v>184</v>
      </c>
      <c r="C13" s="62">
        <v>1</v>
      </c>
      <c r="D13" s="63">
        <v>29.4</v>
      </c>
      <c r="E13" s="63">
        <v>29.4</v>
      </c>
      <c r="F13" s="63">
        <v>0</v>
      </c>
      <c r="G13" s="63">
        <v>49</v>
      </c>
      <c r="H13" s="63">
        <v>49</v>
      </c>
      <c r="I13" s="63">
        <v>0</v>
      </c>
    </row>
    <row r="14" spans="1:9" x14ac:dyDescent="0.15">
      <c r="A14" s="58" t="s">
        <v>185</v>
      </c>
      <c r="B14" s="58" t="s">
        <v>186</v>
      </c>
      <c r="C14" s="59">
        <v>1</v>
      </c>
      <c r="D14" s="60">
        <v>0</v>
      </c>
      <c r="E14" s="60">
        <v>0</v>
      </c>
      <c r="F14" s="60">
        <v>0</v>
      </c>
      <c r="G14" s="60">
        <v>0</v>
      </c>
      <c r="H14" s="60">
        <v>0</v>
      </c>
      <c r="I14" s="60">
        <v>0</v>
      </c>
    </row>
    <row r="15" spans="1:9" x14ac:dyDescent="0.15">
      <c r="A15" s="61" t="s">
        <v>187</v>
      </c>
      <c r="B15" s="61" t="s">
        <v>188</v>
      </c>
      <c r="C15" s="62">
        <v>5</v>
      </c>
      <c r="D15" s="63">
        <v>10.8</v>
      </c>
      <c r="E15" s="63">
        <v>54</v>
      </c>
      <c r="F15" s="63">
        <v>0</v>
      </c>
      <c r="G15" s="63">
        <v>18</v>
      </c>
      <c r="H15" s="63">
        <v>90</v>
      </c>
      <c r="I15" s="6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FCM</vt:lpstr>
      <vt:lpstr>ConfMitel</vt:lpstr>
    </vt:vector>
  </TitlesOfParts>
  <Company>M . C . D . 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 . C . C . E .</dc:creator>
  <cp:lastModifiedBy>Microsoft Office User</cp:lastModifiedBy>
  <cp:lastPrinted>2019-08-07T12:56:08Z</cp:lastPrinted>
  <dcterms:created xsi:type="dcterms:W3CDTF">1998-03-25T13:16:07Z</dcterms:created>
  <dcterms:modified xsi:type="dcterms:W3CDTF">2020-01-07T15:59:58Z</dcterms:modified>
</cp:coreProperties>
</file>