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xs81300\Downloads\"/>
    </mc:Choice>
  </mc:AlternateContent>
  <bookViews>
    <workbookView xWindow="930" yWindow="0" windowWidth="27870" windowHeight="13020"/>
  </bookViews>
  <sheets>
    <sheet name="Conso et prix" sheetId="1" r:id="rId1"/>
    <sheet name="Recherche par amoire" sheetId="2" r:id="rId2"/>
  </sheets>
  <definedNames>
    <definedName name="Numéro_armoire">OFFSET('Conso et prix'!$B$6,0,0,COUNTA('Conso et prix'!$B$6:$B$1000))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" i="2" l="1"/>
  <c r="K6" i="2"/>
  <c r="J6" i="2"/>
  <c r="I6" i="2"/>
  <c r="H6" i="2"/>
  <c r="G6" i="2"/>
  <c r="F6" i="2"/>
  <c r="E6" i="2"/>
  <c r="D6" i="2"/>
  <c r="C6" i="2"/>
</calcChain>
</file>

<file path=xl/sharedStrings.xml><?xml version="1.0" encoding="utf-8"?>
<sst xmlns="http://schemas.openxmlformats.org/spreadsheetml/2006/main" count="14" uniqueCount="13">
  <si>
    <t>Numéro d'armoire</t>
  </si>
  <si>
    <t>AA</t>
  </si>
  <si>
    <t>AB</t>
  </si>
  <si>
    <t>AC</t>
  </si>
  <si>
    <t>AD</t>
  </si>
  <si>
    <t>AE</t>
  </si>
  <si>
    <t>AF</t>
  </si>
  <si>
    <t>Consomation ( en kWh)</t>
  </si>
  <si>
    <t>Informations par armoire</t>
  </si>
  <si>
    <t>Prix facturé ( en €)</t>
  </si>
  <si>
    <t>Armoire</t>
  </si>
  <si>
    <t>Consommation</t>
  </si>
  <si>
    <t>Côuts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</si>
</sst>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5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 wrapText="1"/>
    </xf>
    <xf numFmtId="0" fontId="1" fillId="4" borderId="17" xfId="0" applyFont="1" applyFill="1" applyBorder="1" applyAlignment="1">
      <alignment horizontal="center" vertical="center" wrapText="1"/>
    </xf>
    <xf numFmtId="0" fontId="1" fillId="4" borderId="18" xfId="0" applyFont="1" applyFill="1" applyBorder="1" applyAlignment="1">
      <alignment horizontal="center" vertical="center" wrapText="1"/>
    </xf>
    <xf numFmtId="0" fontId="1" fillId="4" borderId="19" xfId="0" applyFont="1" applyFill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164" fontId="0" fillId="0" borderId="1" xfId="0" applyNumberFormat="1" applyBorder="1"/>
    <xf numFmtId="164" fontId="0" fillId="0" borderId="6" xfId="0" applyNumberFormat="1" applyBorder="1"/>
    <xf numFmtId="0" fontId="1" fillId="2" borderId="12" xfId="0" applyFont="1" applyFill="1" applyBorder="1" applyAlignment="1">
      <alignment horizontal="center" vertical="center" wrapText="1"/>
    </xf>
    <xf numFmtId="0" fontId="1" fillId="3" borderId="18" xfId="0" applyFont="1" applyFill="1" applyBorder="1" applyAlignment="1">
      <alignment horizontal="center" vertical="center" wrapText="1"/>
    </xf>
    <xf numFmtId="0" fontId="1" fillId="5" borderId="18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1" fillId="4" borderId="20" xfId="0" applyFont="1" applyFill="1" applyBorder="1" applyAlignment="1">
      <alignment horizontal="center" vertical="center" wrapText="1"/>
    </xf>
    <xf numFmtId="0" fontId="0" fillId="0" borderId="6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 wrapText="1"/>
    </xf>
    <xf numFmtId="0" fontId="1" fillId="5" borderId="19" xfId="0" applyFont="1" applyFill="1" applyBorder="1" applyAlignment="1">
      <alignment horizontal="center" vertical="center" wrapText="1"/>
    </xf>
    <xf numFmtId="164" fontId="0" fillId="0" borderId="5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0" borderId="3" xfId="0" applyNumberFormat="1" applyBorder="1"/>
    <xf numFmtId="164" fontId="0" fillId="0" borderId="4" xfId="0" applyNumberFormat="1" applyBorder="1"/>
    <xf numFmtId="164" fontId="0" fillId="0" borderId="7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64" fontId="0" fillId="0" borderId="8" xfId="0" applyNumberFormat="1" applyBorder="1"/>
    <xf numFmtId="164" fontId="0" fillId="0" borderId="9" xfId="0" applyNumberFormat="1" applyBorder="1"/>
    <xf numFmtId="0" fontId="0" fillId="0" borderId="22" xfId="0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 wrapText="1"/>
    </xf>
    <xf numFmtId="0" fontId="2" fillId="5" borderId="13" xfId="0" applyFont="1" applyFill="1" applyBorder="1" applyAlignment="1">
      <alignment horizontal="center" vertical="center" wrapText="1"/>
    </xf>
    <xf numFmtId="0" fontId="2" fillId="5" borderId="14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0" fillId="0" borderId="0" xfId="0" quotePrefix="1"/>
    <xf numFmtId="0" fontId="0" fillId="0" borderId="24" xfId="0" applyFill="1" applyBorder="1" applyAlignment="1">
      <alignment horizontal="center" vertical="center"/>
    </xf>
    <xf numFmtId="44" fontId="0" fillId="0" borderId="0" xfId="1" applyFo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Q17"/>
  <sheetViews>
    <sheetView tabSelected="1" zoomScale="80" zoomScaleNormal="80" workbookViewId="0">
      <selection activeCell="Q31" sqref="Q31"/>
    </sheetView>
  </sheetViews>
  <sheetFormatPr baseColWidth="10" defaultRowHeight="15" x14ac:dyDescent="0.25"/>
  <cols>
    <col min="3" max="3" width="16.42578125" customWidth="1"/>
    <col min="5" max="5" width="18.28515625" customWidth="1"/>
    <col min="8" max="8" width="14" customWidth="1"/>
    <col min="10" max="10" width="13.7109375" customWidth="1"/>
    <col min="11" max="11" width="13.85546875" customWidth="1"/>
    <col min="12" max="14" width="14.42578125" customWidth="1"/>
  </cols>
  <sheetData>
    <row r="3" spans="2:17" ht="26.45" customHeight="1" thickBot="1" x14ac:dyDescent="0.3"/>
    <row r="4" spans="2:17" ht="33.6" customHeight="1" thickBot="1" x14ac:dyDescent="0.3">
      <c r="C4" s="51" t="s">
        <v>8</v>
      </c>
      <c r="D4" s="52"/>
      <c r="E4" s="52"/>
      <c r="F4" s="52"/>
      <c r="G4" s="53"/>
      <c r="H4" s="45" t="s">
        <v>7</v>
      </c>
      <c r="I4" s="46"/>
      <c r="J4" s="46"/>
      <c r="K4" s="46"/>
      <c r="L4" s="47"/>
      <c r="M4" s="48" t="s">
        <v>9</v>
      </c>
      <c r="N4" s="49"/>
      <c r="O4" s="49"/>
      <c r="P4" s="49"/>
      <c r="Q4" s="50"/>
    </row>
    <row r="5" spans="2:17" ht="30.75" thickBot="1" x14ac:dyDescent="0.3">
      <c r="B5" s="19" t="s">
        <v>0</v>
      </c>
      <c r="C5" s="11"/>
      <c r="D5" s="20"/>
      <c r="E5" s="20"/>
      <c r="F5" s="20"/>
      <c r="G5" s="22"/>
      <c r="H5" s="30">
        <v>2015</v>
      </c>
      <c r="I5" s="21">
        <v>2016</v>
      </c>
      <c r="J5" s="21">
        <v>2017</v>
      </c>
      <c r="K5" s="21">
        <v>2018</v>
      </c>
      <c r="L5" s="31">
        <v>2019</v>
      </c>
      <c r="M5" s="12">
        <v>2015</v>
      </c>
      <c r="N5" s="23">
        <v>2016</v>
      </c>
      <c r="O5" s="23">
        <v>2017</v>
      </c>
      <c r="P5" s="13">
        <v>2018</v>
      </c>
      <c r="Q5" s="14">
        <v>2019</v>
      </c>
    </row>
    <row r="6" spans="2:17" x14ac:dyDescent="0.25">
      <c r="B6" s="42" t="s">
        <v>1</v>
      </c>
      <c r="C6" s="26"/>
      <c r="D6" s="27"/>
      <c r="E6" s="43"/>
      <c r="F6" s="27"/>
      <c r="G6" s="44"/>
      <c r="H6" s="26">
        <v>1</v>
      </c>
      <c r="I6" s="27">
        <v>4</v>
      </c>
      <c r="J6" s="28">
        <v>3</v>
      </c>
      <c r="K6" s="28">
        <v>6</v>
      </c>
      <c r="L6" s="29">
        <v>5</v>
      </c>
      <c r="M6" s="34">
        <v>7</v>
      </c>
      <c r="N6" s="35">
        <v>3</v>
      </c>
      <c r="O6" s="36">
        <v>9</v>
      </c>
      <c r="P6" s="36">
        <v>4</v>
      </c>
      <c r="Q6" s="37">
        <v>1</v>
      </c>
    </row>
    <row r="7" spans="2:17" x14ac:dyDescent="0.25">
      <c r="B7" s="7" t="s">
        <v>2</v>
      </c>
      <c r="C7" s="2"/>
      <c r="D7" s="1"/>
      <c r="E7" s="4"/>
      <c r="F7" s="1"/>
      <c r="G7" s="9"/>
      <c r="H7" s="2">
        <v>3</v>
      </c>
      <c r="I7" s="1">
        <v>1</v>
      </c>
      <c r="J7" s="15">
        <v>2</v>
      </c>
      <c r="K7" s="15">
        <v>5</v>
      </c>
      <c r="L7" s="24">
        <v>4</v>
      </c>
      <c r="M7" s="32">
        <v>4</v>
      </c>
      <c r="N7" s="33">
        <v>6</v>
      </c>
      <c r="O7" s="17">
        <v>8</v>
      </c>
      <c r="P7" s="17">
        <v>5</v>
      </c>
      <c r="Q7" s="18">
        <v>3</v>
      </c>
    </row>
    <row r="8" spans="2:17" x14ac:dyDescent="0.25">
      <c r="B8" s="7" t="s">
        <v>3</v>
      </c>
      <c r="C8" s="2"/>
      <c r="D8" s="1"/>
      <c r="E8" s="4"/>
      <c r="F8" s="1"/>
      <c r="G8" s="9"/>
      <c r="H8" s="2">
        <v>2</v>
      </c>
      <c r="I8" s="1">
        <v>9</v>
      </c>
      <c r="J8" s="15">
        <v>8</v>
      </c>
      <c r="K8" s="15">
        <v>2</v>
      </c>
      <c r="L8" s="24">
        <v>6</v>
      </c>
      <c r="M8" s="32">
        <v>14</v>
      </c>
      <c r="N8" s="33">
        <v>9</v>
      </c>
      <c r="O8" s="17">
        <v>5</v>
      </c>
      <c r="P8" s="17">
        <v>6</v>
      </c>
      <c r="Q8" s="18">
        <v>2</v>
      </c>
    </row>
    <row r="9" spans="2:17" x14ac:dyDescent="0.25">
      <c r="B9" s="7" t="s">
        <v>4</v>
      </c>
      <c r="C9" s="2"/>
      <c r="D9" s="1"/>
      <c r="E9" s="4"/>
      <c r="F9" s="1"/>
      <c r="G9" s="9"/>
      <c r="H9" s="2">
        <v>1</v>
      </c>
      <c r="I9" s="1">
        <v>8</v>
      </c>
      <c r="J9" s="15">
        <v>4</v>
      </c>
      <c r="K9" s="15">
        <v>5</v>
      </c>
      <c r="L9" s="24">
        <v>4</v>
      </c>
      <c r="M9" s="32">
        <v>8</v>
      </c>
      <c r="N9" s="33">
        <v>7</v>
      </c>
      <c r="O9" s="17">
        <v>8</v>
      </c>
      <c r="P9" s="17">
        <v>9</v>
      </c>
      <c r="Q9" s="18">
        <v>6</v>
      </c>
    </row>
    <row r="10" spans="2:17" x14ac:dyDescent="0.25">
      <c r="B10" s="7" t="s">
        <v>5</v>
      </c>
      <c r="C10" s="2"/>
      <c r="D10" s="1"/>
      <c r="E10" s="4"/>
      <c r="F10" s="1"/>
      <c r="G10" s="9"/>
      <c r="H10" s="2">
        <v>2</v>
      </c>
      <c r="I10" s="1">
        <v>8</v>
      </c>
      <c r="J10" s="15">
        <v>1</v>
      </c>
      <c r="K10" s="15">
        <v>9</v>
      </c>
      <c r="L10" s="24">
        <v>2</v>
      </c>
      <c r="M10" s="32">
        <v>6</v>
      </c>
      <c r="N10" s="33">
        <v>4</v>
      </c>
      <c r="O10" s="17">
        <v>4</v>
      </c>
      <c r="P10" s="17">
        <v>1</v>
      </c>
      <c r="Q10" s="18">
        <v>2</v>
      </c>
    </row>
    <row r="11" spans="2:17" ht="15.75" thickBot="1" x14ac:dyDescent="0.3">
      <c r="B11" s="8" t="s">
        <v>6</v>
      </c>
      <c r="C11" s="3"/>
      <c r="D11" s="5"/>
      <c r="E11" s="6"/>
      <c r="F11" s="5"/>
      <c r="G11" s="10"/>
      <c r="H11" s="3">
        <v>3</v>
      </c>
      <c r="I11" s="5">
        <v>18</v>
      </c>
      <c r="J11" s="16">
        <v>2</v>
      </c>
      <c r="K11" s="16">
        <v>5</v>
      </c>
      <c r="L11" s="25">
        <v>3</v>
      </c>
      <c r="M11" s="38">
        <v>5</v>
      </c>
      <c r="N11" s="39">
        <v>6</v>
      </c>
      <c r="O11" s="40">
        <v>4</v>
      </c>
      <c r="P11" s="40">
        <v>8</v>
      </c>
      <c r="Q11" s="41">
        <v>9</v>
      </c>
    </row>
    <row r="12" spans="2:17" x14ac:dyDescent="0.25">
      <c r="B12" s="56"/>
    </row>
    <row r="17" spans="5:5" x14ac:dyDescent="0.25">
      <c r="E17" s="55"/>
    </row>
  </sheetData>
  <mergeCells count="3">
    <mergeCell ref="H4:L4"/>
    <mergeCell ref="M4:Q4"/>
    <mergeCell ref="C4:G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L6"/>
  <sheetViews>
    <sheetView workbookViewId="0">
      <selection activeCell="K18" sqref="K18"/>
    </sheetView>
  </sheetViews>
  <sheetFormatPr baseColWidth="10" defaultRowHeight="15" x14ac:dyDescent="0.25"/>
  <sheetData>
    <row r="4" spans="2:12" ht="18.75" x14ac:dyDescent="0.3">
      <c r="C4" s="54" t="s">
        <v>11</v>
      </c>
      <c r="D4" s="54"/>
      <c r="E4" s="54"/>
      <c r="F4" s="54"/>
      <c r="G4" s="54"/>
      <c r="H4" s="54" t="s">
        <v>12</v>
      </c>
      <c r="I4" s="54"/>
      <c r="J4" s="54"/>
      <c r="K4" s="54"/>
      <c r="L4" s="54"/>
    </row>
    <row r="5" spans="2:12" x14ac:dyDescent="0.25">
      <c r="B5" t="s">
        <v>10</v>
      </c>
      <c r="C5">
        <v>2015</v>
      </c>
      <c r="D5">
        <v>2016</v>
      </c>
      <c r="E5">
        <v>2017</v>
      </c>
      <c r="F5">
        <v>2018</v>
      </c>
      <c r="G5">
        <v>2019</v>
      </c>
      <c r="H5">
        <v>2015</v>
      </c>
      <c r="I5">
        <v>2016</v>
      </c>
      <c r="J5">
        <v>2017</v>
      </c>
      <c r="K5">
        <v>2018</v>
      </c>
      <c r="L5">
        <v>2019</v>
      </c>
    </row>
    <row r="6" spans="2:12" x14ac:dyDescent="0.25">
      <c r="B6" t="s">
        <v>3</v>
      </c>
      <c r="C6">
        <f>INDEX('Conso et prix'!$H$6:$Q$11,MATCH($B$6,'Conso et prix'!$B$6:$B$11,0),1)</f>
        <v>2</v>
      </c>
      <c r="D6">
        <f>INDEX('Conso et prix'!$H$6:$Q$11,MATCH($B$6,'Conso et prix'!$B$6:$B$11,0),2)</f>
        <v>9</v>
      </c>
      <c r="E6">
        <f>INDEX('Conso et prix'!$H$6:$Q$11,MATCH($B$6,'Conso et prix'!$B$6:$B$11,0),3)</f>
        <v>8</v>
      </c>
      <c r="F6">
        <f>INDEX('Conso et prix'!$H$6:$Q$11,MATCH($B$6,'Conso et prix'!$B$6:$B$11,0),4)</f>
        <v>2</v>
      </c>
      <c r="G6">
        <f>INDEX('Conso et prix'!$H$6:$Q$11,MATCH($B$6,'Conso et prix'!$B$6:$B$11,0),5)</f>
        <v>6</v>
      </c>
      <c r="H6" s="57">
        <f>INDEX('Conso et prix'!$H$6:$Q$11,MATCH($B$6,'Conso et prix'!$B$6:$B$11,0),6)</f>
        <v>14</v>
      </c>
      <c r="I6" s="57">
        <f>INDEX('Conso et prix'!$H$6:$Q$11,MATCH($B$6,'Conso et prix'!$B$6:$B$11,0),7)</f>
        <v>9</v>
      </c>
      <c r="J6" s="57">
        <f>INDEX('Conso et prix'!$H$6:$Q$11,MATCH($B$6,'Conso et prix'!$B$6:$B$11,0),8)</f>
        <v>5</v>
      </c>
      <c r="K6" s="57">
        <f>INDEX('Conso et prix'!$H$6:$Q$11,MATCH($B$6,'Conso et prix'!$B$6:$B$11,0),9)</f>
        <v>6</v>
      </c>
      <c r="L6" s="57">
        <f>INDEX('Conso et prix'!$H$6:$Q$11,MATCH($B$6,'Conso et prix'!$B$6:$B$11,0),10)</f>
        <v>2</v>
      </c>
    </row>
  </sheetData>
  <mergeCells count="2">
    <mergeCell ref="C4:G4"/>
    <mergeCell ref="H4:L4"/>
  </mergeCells>
  <dataValidations count="1">
    <dataValidation type="list" allowBlank="1" showInputMessage="1" showErrorMessage="1" sqref="B6">
      <formula1>Numéro_armoire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Conso et prix</vt:lpstr>
      <vt:lpstr>Recherche par amoire</vt:lpstr>
    </vt:vector>
  </TitlesOfParts>
  <Company>SPIE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ROUSSILAT Clement</dc:creator>
  <cp:lastModifiedBy>Silberreiss, Romain</cp:lastModifiedBy>
  <dcterms:created xsi:type="dcterms:W3CDTF">2020-07-15T07:18:45Z</dcterms:created>
  <dcterms:modified xsi:type="dcterms:W3CDTF">2020-07-15T13:21:08Z</dcterms:modified>
</cp:coreProperties>
</file>