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GW10\Documents\"/>
    </mc:Choice>
  </mc:AlternateContent>
  <xr:revisionPtr revIDLastSave="0" documentId="13_ncr:1_{5057DC58-7616-46A5-AF31-6CD64F36EB1C}" xr6:coauthVersionLast="47" xr6:coauthVersionMax="47" xr10:uidLastSave="{00000000-0000-0000-0000-000000000000}"/>
  <bookViews>
    <workbookView xWindow="1860" yWindow="1455" windowWidth="22875" windowHeight="11385" activeTab="2" xr2:uid="{5394006D-787B-43A2-9302-F62758C3C1BB}"/>
  </bookViews>
  <sheets>
    <sheet name="Planning" sheetId="1" r:id="rId1"/>
    <sheet name="Datas" sheetId="2" r:id="rId2"/>
    <sheet name="Infos" sheetId="4" r:id="rId3"/>
  </sheets>
  <externalReferences>
    <externalReference r:id="rId4"/>
  </externalReferences>
  <definedNames>
    <definedName name="Avec_prenom">[1]ListeSalariés!$B$3:$C$20</definedName>
    <definedName name="DateDébut">Planning!$B$3</definedName>
    <definedName name="JoursFetes">[1]JoursFetes!$B$1:$B$13</definedName>
    <definedName name="Nom_Salarie">OFFSET([1]ListeSalariés!$B$3,0,0,COUNTA([1]ListeSalariés!$B:$B)-1)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H13" i="1"/>
  <c r="H11" i="1"/>
  <c r="B4" i="1"/>
  <c r="F1" i="1" s="1"/>
  <c r="I7" i="1"/>
  <c r="J7" i="1" s="1"/>
  <c r="J10" i="1" s="1"/>
  <c r="B5" i="1"/>
  <c r="G14" i="1"/>
  <c r="H14" i="1" s="1"/>
  <c r="I10" i="1" l="1"/>
  <c r="I8" i="1" s="1"/>
  <c r="I9" i="1"/>
  <c r="I14" i="1" s="1"/>
  <c r="K7" i="1"/>
  <c r="K10" i="1" s="1"/>
  <c r="J6" i="1"/>
  <c r="J9" i="1"/>
  <c r="J12" i="1" s="1"/>
  <c r="J8" i="1"/>
  <c r="I6" i="1"/>
  <c r="J11" i="1" l="1"/>
  <c r="I13" i="1"/>
  <c r="J14" i="1"/>
  <c r="J13" i="1"/>
  <c r="I11" i="1"/>
  <c r="I12" i="1"/>
  <c r="L7" i="1"/>
  <c r="L10" i="1" s="1"/>
  <c r="K6" i="1"/>
  <c r="K9" i="1"/>
  <c r="K8" i="1"/>
  <c r="K12" i="1" l="1"/>
  <c r="K14" i="1"/>
  <c r="K13" i="1"/>
  <c r="K11" i="1"/>
  <c r="M7" i="1"/>
  <c r="M10" i="1" s="1"/>
  <c r="L6" i="1"/>
  <c r="L9" i="1"/>
  <c r="L8" i="1"/>
  <c r="L11" i="1" l="1"/>
  <c r="L13" i="1"/>
  <c r="L14" i="1"/>
  <c r="L12" i="1"/>
  <c r="N7" i="1"/>
  <c r="N10" i="1" s="1"/>
  <c r="M6" i="1"/>
  <c r="M9" i="1"/>
  <c r="M8" i="1"/>
  <c r="M13" i="1" l="1"/>
  <c r="M14" i="1"/>
  <c r="M12" i="1"/>
  <c r="M11" i="1"/>
  <c r="O7" i="1"/>
  <c r="O10" i="1" s="1"/>
  <c r="N6" i="1"/>
  <c r="N9" i="1"/>
  <c r="N8" i="1"/>
  <c r="N14" i="1" l="1"/>
  <c r="N11" i="1"/>
  <c r="N12" i="1"/>
  <c r="N13" i="1"/>
  <c r="P7" i="1"/>
  <c r="P10" i="1" s="1"/>
  <c r="O6" i="1"/>
  <c r="O9" i="1"/>
  <c r="O8" i="1"/>
  <c r="O13" i="1" l="1"/>
  <c r="O14" i="1"/>
  <c r="O12" i="1"/>
  <c r="O11" i="1"/>
  <c r="Q7" i="1"/>
  <c r="Q10" i="1" s="1"/>
  <c r="P6" i="1"/>
  <c r="P9" i="1"/>
  <c r="P8" i="1"/>
  <c r="P12" i="1" l="1"/>
  <c r="P14" i="1"/>
  <c r="P11" i="1"/>
  <c r="P13" i="1"/>
  <c r="R7" i="1"/>
  <c r="R10" i="1" s="1"/>
  <c r="Q6" i="1"/>
  <c r="Q9" i="1"/>
  <c r="Q8" i="1"/>
  <c r="Q14" i="1" l="1"/>
  <c r="Q13" i="1"/>
  <c r="Q11" i="1"/>
  <c r="Q12" i="1"/>
  <c r="S7" i="1"/>
  <c r="S10" i="1" s="1"/>
  <c r="R6" i="1"/>
  <c r="R9" i="1"/>
  <c r="R8" i="1"/>
  <c r="R14" i="1" l="1"/>
  <c r="R12" i="1"/>
  <c r="R13" i="1"/>
  <c r="R11" i="1"/>
  <c r="T7" i="1"/>
  <c r="T10" i="1" s="1"/>
  <c r="S6" i="1"/>
  <c r="S9" i="1"/>
  <c r="S8" i="1"/>
  <c r="S14" i="1" l="1"/>
  <c r="S11" i="1"/>
  <c r="S13" i="1"/>
  <c r="S12" i="1"/>
  <c r="T6" i="1"/>
  <c r="T9" i="1"/>
  <c r="T8" i="1"/>
  <c r="U7" i="1"/>
  <c r="U10" i="1" s="1"/>
  <c r="T13" i="1" l="1"/>
  <c r="T14" i="1"/>
  <c r="T12" i="1"/>
  <c r="T11" i="1"/>
  <c r="U9" i="1"/>
  <c r="U8" i="1"/>
  <c r="V7" i="1"/>
  <c r="V10" i="1" s="1"/>
  <c r="U6" i="1"/>
  <c r="U14" i="1" l="1"/>
  <c r="U12" i="1"/>
  <c r="U11" i="1"/>
  <c r="U13" i="1"/>
  <c r="V9" i="1"/>
  <c r="V8" i="1"/>
  <c r="V6" i="1"/>
  <c r="W7" i="1"/>
  <c r="W10" i="1" s="1"/>
  <c r="V11" i="1" l="1"/>
  <c r="V14" i="1"/>
  <c r="V13" i="1"/>
  <c r="V12" i="1"/>
  <c r="W8" i="1"/>
  <c r="W9" i="1"/>
  <c r="X7" i="1"/>
  <c r="X10" i="1" s="1"/>
  <c r="W6" i="1"/>
  <c r="W12" i="1" l="1"/>
  <c r="W14" i="1"/>
  <c r="W13" i="1"/>
  <c r="W11" i="1"/>
  <c r="X8" i="1"/>
  <c r="X6" i="1"/>
  <c r="Y7" i="1"/>
  <c r="Y10" i="1" s="1"/>
  <c r="X9" i="1"/>
  <c r="X11" i="1" l="1"/>
  <c r="X12" i="1"/>
  <c r="X13" i="1"/>
  <c r="X14" i="1"/>
  <c r="Z7" i="1"/>
  <c r="Z10" i="1" s="1"/>
  <c r="Y6" i="1"/>
  <c r="Y9" i="1"/>
  <c r="Y8" i="1"/>
  <c r="Y11" i="1" l="1"/>
  <c r="Y13" i="1"/>
  <c r="Y14" i="1"/>
  <c r="Y12" i="1"/>
  <c r="AA7" i="1"/>
  <c r="AA10" i="1" s="1"/>
  <c r="Z6" i="1"/>
  <c r="Z9" i="1"/>
  <c r="Z8" i="1"/>
  <c r="Z14" i="1" l="1"/>
  <c r="Z12" i="1"/>
  <c r="Z11" i="1"/>
  <c r="Z13" i="1"/>
  <c r="AB7" i="1"/>
  <c r="AB10" i="1" s="1"/>
  <c r="AA6" i="1"/>
  <c r="AA9" i="1"/>
  <c r="AA8" i="1"/>
  <c r="AA12" i="1" l="1"/>
  <c r="AA14" i="1"/>
  <c r="AA13" i="1"/>
  <c r="AA11" i="1"/>
  <c r="AC7" i="1"/>
  <c r="AC10" i="1" s="1"/>
  <c r="AB6" i="1"/>
  <c r="AB9" i="1"/>
  <c r="AB8" i="1"/>
  <c r="AB11" i="1" l="1"/>
  <c r="AB13" i="1"/>
  <c r="AB12" i="1"/>
  <c r="AB14" i="1"/>
  <c r="AD7" i="1"/>
  <c r="AD10" i="1" s="1"/>
  <c r="AC6" i="1"/>
  <c r="AC9" i="1"/>
  <c r="AC8" i="1"/>
  <c r="AC13" i="1" l="1"/>
  <c r="AC14" i="1"/>
  <c r="AC12" i="1"/>
  <c r="AC11" i="1"/>
  <c r="AE7" i="1"/>
  <c r="AE10" i="1" s="1"/>
  <c r="AD6" i="1"/>
  <c r="AD9" i="1"/>
  <c r="AD8" i="1"/>
  <c r="AD14" i="1" l="1"/>
  <c r="AD11" i="1"/>
  <c r="AD12" i="1"/>
  <c r="AD13" i="1"/>
  <c r="AF7" i="1"/>
  <c r="AF10" i="1" s="1"/>
  <c r="AE6" i="1"/>
  <c r="AE9" i="1"/>
  <c r="AE8" i="1"/>
  <c r="AE14" i="1" l="1"/>
  <c r="AE13" i="1"/>
  <c r="AE12" i="1"/>
  <c r="AE11" i="1"/>
  <c r="AG7" i="1"/>
  <c r="AG10" i="1" s="1"/>
  <c r="AF6" i="1"/>
  <c r="AF9" i="1"/>
  <c r="AF8" i="1"/>
  <c r="AF12" i="1" l="1"/>
  <c r="AF11" i="1"/>
  <c r="AF14" i="1"/>
  <c r="AF13" i="1"/>
  <c r="AH7" i="1"/>
  <c r="AH10" i="1" s="1"/>
  <c r="AG6" i="1"/>
  <c r="AG9" i="1"/>
  <c r="AG8" i="1"/>
  <c r="AG14" i="1" l="1"/>
  <c r="AG13" i="1"/>
  <c r="AG12" i="1"/>
  <c r="AG11" i="1"/>
  <c r="AI7" i="1"/>
  <c r="AI10" i="1" s="1"/>
  <c r="AH6" i="1"/>
  <c r="AH9" i="1"/>
  <c r="AH8" i="1"/>
  <c r="AH14" i="1" l="1"/>
  <c r="AH12" i="1"/>
  <c r="AH13" i="1"/>
  <c r="AH11" i="1"/>
  <c r="AJ7" i="1"/>
  <c r="AJ10" i="1" s="1"/>
  <c r="AI6" i="1"/>
  <c r="AI9" i="1"/>
  <c r="AI8" i="1"/>
  <c r="AI14" i="1" l="1"/>
  <c r="AI11" i="1"/>
  <c r="AI12" i="1"/>
  <c r="AI13" i="1"/>
  <c r="AJ9" i="1"/>
  <c r="AK7" i="1"/>
  <c r="AK10" i="1" s="1"/>
  <c r="AJ8" i="1"/>
  <c r="AJ6" i="1"/>
  <c r="AJ13" i="1" l="1"/>
  <c r="AJ14" i="1"/>
  <c r="AJ12" i="1"/>
  <c r="AJ11" i="1"/>
  <c r="AK9" i="1"/>
  <c r="AK8" i="1"/>
  <c r="AK6" i="1"/>
  <c r="AL7" i="1"/>
  <c r="AL10" i="1" s="1"/>
  <c r="AK12" i="1" l="1"/>
  <c r="AK14" i="1"/>
  <c r="AK11" i="1"/>
  <c r="AK13" i="1"/>
  <c r="AL9" i="1"/>
  <c r="AL8" i="1"/>
  <c r="AL6" i="1"/>
  <c r="AM7" i="1"/>
  <c r="AM10" i="1" l="1"/>
  <c r="AM8" i="1" s="1"/>
  <c r="AL11" i="1"/>
  <c r="AL13" i="1"/>
  <c r="AL12" i="1"/>
  <c r="AL14" i="1"/>
  <c r="AM9" i="1"/>
  <c r="AM6" i="1"/>
  <c r="AM12" i="1" l="1"/>
  <c r="AM11" i="1"/>
  <c r="AM13" i="1"/>
  <c r="AM14" i="1"/>
</calcChain>
</file>

<file path=xl/sharedStrings.xml><?xml version="1.0" encoding="utf-8"?>
<sst xmlns="http://schemas.openxmlformats.org/spreadsheetml/2006/main" count="51" uniqueCount="20">
  <si>
    <t>Medicament1</t>
  </si>
  <si>
    <t>Médicament2</t>
  </si>
  <si>
    <t>Médicaments</t>
  </si>
  <si>
    <t>Posologie</t>
  </si>
  <si>
    <t>fin</t>
  </si>
  <si>
    <t>début</t>
  </si>
  <si>
    <t>Par Jour</t>
  </si>
  <si>
    <t>Nom</t>
  </si>
  <si>
    <t>Enfant1</t>
  </si>
  <si>
    <t>Enfant2</t>
  </si>
  <si>
    <t>Médicament1</t>
  </si>
  <si>
    <t>Reste</t>
  </si>
  <si>
    <t>Date début</t>
  </si>
  <si>
    <t>Date fin</t>
  </si>
  <si>
    <t>Période</t>
  </si>
  <si>
    <t>Date</t>
  </si>
  <si>
    <t>OBS</t>
  </si>
  <si>
    <t>Passe</t>
  </si>
  <si>
    <t>Médicament</t>
  </si>
  <si>
    <t>PLANNING PRISE MEDICAMENTS MOIS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</si>
</sst>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"/>
  </numFmts>
  <fonts count="11" x14ac:knownFonts="1">
    <font>
      <sz val="10"/>
      <color theme="1"/>
      <name val="Consolas"/>
      <family val="2"/>
    </font>
    <font>
      <b/>
      <sz val="11"/>
      <color theme="1"/>
      <name val="Calibri"/>
      <family val="2"/>
      <scheme val="minor"/>
    </font>
    <font>
      <sz val="8"/>
      <name val="Consolas"/>
      <family val="2"/>
    </font>
    <font>
      <b/>
      <sz val="10"/>
      <color theme="1"/>
      <name val="Consolas"/>
      <family val="3"/>
    </font>
    <font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0"/>
      <name val="Consolas"/>
      <family val="2"/>
    </font>
    <font>
      <b/>
      <sz val="11"/>
      <color theme="1"/>
      <name val="Verdana"/>
      <family val="2"/>
    </font>
    <font>
      <sz val="14"/>
      <color theme="1"/>
      <name val="Arial Black"/>
      <family val="2"/>
    </font>
    <font>
      <sz val="10"/>
      <color rgb="FFFF0000"/>
      <name val="Consola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6" fillId="0" borderId="0" xfId="0" applyFont="1" applyAlignment="1">
      <alignment horizontal="center" vertical="center" textRotation="90"/>
    </xf>
    <xf numFmtId="0" fontId="8" fillId="0" borderId="6" xfId="0" applyFont="1" applyBorder="1" applyAlignment="1" applyProtection="1">
      <alignment horizontal="center"/>
      <protection locked="0"/>
    </xf>
    <xf numFmtId="0" fontId="8" fillId="0" borderId="7" xfId="0" applyFont="1" applyBorder="1" applyAlignment="1" applyProtection="1">
      <alignment horizontal="center"/>
      <protection locked="0"/>
    </xf>
    <xf numFmtId="0" fontId="1" fillId="2" borderId="2" xfId="0" applyFont="1" applyFill="1" applyBorder="1" applyProtection="1">
      <protection locked="0"/>
    </xf>
    <xf numFmtId="14" fontId="0" fillId="2" borderId="2" xfId="0" applyNumberFormat="1" applyFill="1" applyBorder="1" applyProtection="1">
      <protection locked="0"/>
    </xf>
    <xf numFmtId="14" fontId="5" fillId="0" borderId="0" xfId="0" applyNumberFormat="1" applyFont="1" applyAlignment="1">
      <alignment horizontal="center" vertical="center" textRotation="90"/>
    </xf>
    <xf numFmtId="0" fontId="0" fillId="0" borderId="0" xfId="0" applyAlignment="1" applyProtection="1">
      <alignment horizontal="center" vertical="center" textRotation="255"/>
      <protection locked="0"/>
    </xf>
    <xf numFmtId="14" fontId="0" fillId="0" borderId="2" xfId="0" applyNumberFormat="1" applyBorder="1"/>
    <xf numFmtId="0" fontId="0" fillId="0" borderId="2" xfId="0" applyBorder="1"/>
    <xf numFmtId="0" fontId="3" fillId="3" borderId="2" xfId="0" applyFont="1" applyFill="1" applyBorder="1"/>
    <xf numFmtId="0" fontId="3" fillId="3" borderId="2" xfId="0" applyFont="1" applyFill="1" applyBorder="1" applyAlignment="1">
      <alignment horizontal="center" vertical="center"/>
    </xf>
    <xf numFmtId="0" fontId="10" fillId="0" borderId="0" xfId="0" applyFont="1" applyBorder="1"/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9" fillId="4" borderId="2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14" fontId="0" fillId="0" borderId="10" xfId="0" applyNumberFormat="1" applyBorder="1"/>
    <xf numFmtId="0" fontId="0" fillId="0" borderId="10" xfId="0" applyNumberFormat="1" applyBorder="1" applyAlignment="1">
      <alignment horizontal="center" vertical="center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14" fontId="0" fillId="0" borderId="11" xfId="0" applyNumberFormat="1" applyBorder="1"/>
    <xf numFmtId="0" fontId="0" fillId="0" borderId="11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4" fontId="0" fillId="0" borderId="2" xfId="0" applyNumberFormat="1" applyFill="1" applyBorder="1"/>
    <xf numFmtId="14" fontId="4" fillId="0" borderId="0" xfId="0" applyNumberFormat="1" applyFont="1" applyFill="1" applyBorder="1"/>
    <xf numFmtId="14" fontId="7" fillId="0" borderId="0" xfId="0" applyNumberFormat="1" applyFont="1" applyFill="1" applyBorder="1"/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4" fontId="0" fillId="0" borderId="0" xfId="0" applyNumberFormat="1" applyBorder="1"/>
    <xf numFmtId="166" fontId="0" fillId="0" borderId="0" xfId="0" applyNumberFormat="1" applyBorder="1" applyAlignment="1">
      <alignment horizontal="center" vertical="center"/>
    </xf>
    <xf numFmtId="0" fontId="0" fillId="0" borderId="0" xfId="0" applyNumberFormat="1" applyBorder="1"/>
  </cellXfs>
  <cellStyles count="1">
    <cellStyle name="Normal" xfId="0" builtinId="0"/>
  </cellStyles>
  <dxfs count="11">
    <dxf>
      <fill>
        <patternFill>
          <bgColor theme="0"/>
        </patternFill>
      </fill>
      <border>
        <left style="hair">
          <color auto="1"/>
        </left>
        <right/>
        <top/>
        <bottom/>
        <vertical/>
        <horizontal/>
      </border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  <border>
        <left/>
        <right/>
        <top style="hair">
          <color auto="1"/>
        </top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GW10/Downloads/PLANNING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f1"/>
      <sheetName val="Descriptif2"/>
      <sheetName val="Planning"/>
      <sheetName val="JoursFetes"/>
      <sheetName val="ListeSalariés"/>
    </sheetNames>
    <sheetDataSet>
      <sheetData sheetId="0"/>
      <sheetData sheetId="1"/>
      <sheetData sheetId="2"/>
      <sheetData sheetId="3">
        <row r="1">
          <cell r="B1">
            <v>43101</v>
          </cell>
        </row>
        <row r="2">
          <cell r="B2">
            <v>43191</v>
          </cell>
        </row>
        <row r="3">
          <cell r="B3">
            <v>43192</v>
          </cell>
        </row>
        <row r="4">
          <cell r="B4">
            <v>43221</v>
          </cell>
        </row>
        <row r="5">
          <cell r="B5">
            <v>43228</v>
          </cell>
        </row>
        <row r="6">
          <cell r="B6">
            <v>43230</v>
          </cell>
        </row>
        <row r="7">
          <cell r="B7">
            <v>43240</v>
          </cell>
        </row>
        <row r="8">
          <cell r="B8">
            <v>43241</v>
          </cell>
        </row>
        <row r="9">
          <cell r="B9">
            <v>43295</v>
          </cell>
        </row>
        <row r="10">
          <cell r="B10">
            <v>43327</v>
          </cell>
        </row>
        <row r="11">
          <cell r="B11">
            <v>43405</v>
          </cell>
        </row>
        <row r="12">
          <cell r="B12">
            <v>43415</v>
          </cell>
        </row>
        <row r="13">
          <cell r="B13">
            <v>43459</v>
          </cell>
        </row>
      </sheetData>
      <sheetData sheetId="4">
        <row r="2">
          <cell r="B2" t="str">
            <v>Nom</v>
          </cell>
        </row>
        <row r="3">
          <cell r="B3" t="str">
            <v>LUCAT</v>
          </cell>
          <cell r="C3" t="str">
            <v>Camille</v>
          </cell>
        </row>
        <row r="4">
          <cell r="B4" t="str">
            <v>PAUL</v>
          </cell>
          <cell r="C4" t="str">
            <v>Andrée</v>
          </cell>
        </row>
        <row r="5">
          <cell r="B5" t="str">
            <v>DORANGE</v>
          </cell>
          <cell r="C5" t="str">
            <v>Sylvie</v>
          </cell>
        </row>
        <row r="6">
          <cell r="B6" t="str">
            <v>MIC</v>
          </cell>
          <cell r="C6" t="str">
            <v>Alain</v>
          </cell>
        </row>
        <row r="7">
          <cell r="B7" t="str">
            <v>ARTUS</v>
          </cell>
          <cell r="C7" t="str">
            <v>Frédéric</v>
          </cell>
        </row>
        <row r="8">
          <cell r="B8" t="str">
            <v>LEFRANC</v>
          </cell>
          <cell r="C8" t="str">
            <v>Paul</v>
          </cell>
        </row>
        <row r="9">
          <cell r="B9" t="str">
            <v>BAADACHE</v>
          </cell>
          <cell r="C9" t="str">
            <v>Nael</v>
          </cell>
        </row>
        <row r="10">
          <cell r="B10" t="str">
            <v>DUPONT</v>
          </cell>
          <cell r="C10" t="str">
            <v>Xavier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9370B-56F7-4520-8293-C9B05D254A45}">
  <sheetPr codeName="Feuil1"/>
  <dimension ref="A1:AN25"/>
  <sheetViews>
    <sheetView showGridLines="0" workbookViewId="0">
      <selection activeCell="B3" sqref="B3"/>
    </sheetView>
  </sheetViews>
  <sheetFormatPr baseColWidth="10" defaultRowHeight="12.75" x14ac:dyDescent="0.2"/>
  <cols>
    <col min="2" max="2" width="12" bestFit="1" customWidth="1"/>
    <col min="9" max="40" width="4.28515625" customWidth="1"/>
  </cols>
  <sheetData>
    <row r="1" spans="1:40" ht="22.5" x14ac:dyDescent="0.45">
      <c r="A1" s="5" t="s">
        <v>19</v>
      </c>
      <c r="B1" s="5"/>
      <c r="C1" s="5"/>
      <c r="D1" s="5"/>
      <c r="E1" s="6"/>
      <c r="F1" s="18" t="str">
        <f>TEXT(DateDébut,"mmmm")&amp;" "&amp;YEAR(B4)</f>
        <v>novembre 2021</v>
      </c>
      <c r="G1" s="18"/>
      <c r="H1" s="18"/>
      <c r="I1" s="18"/>
    </row>
    <row r="3" spans="1:40" ht="15" x14ac:dyDescent="0.25">
      <c r="A3" s="7" t="s">
        <v>12</v>
      </c>
      <c r="B3" s="8">
        <v>44501</v>
      </c>
    </row>
    <row r="4" spans="1:40" ht="15" x14ac:dyDescent="0.25">
      <c r="A4" s="7" t="s">
        <v>13</v>
      </c>
      <c r="B4" s="33">
        <f>EOMONTH(DateDébut,0)</f>
        <v>44530</v>
      </c>
    </row>
    <row r="5" spans="1:40" x14ac:dyDescent="0.2">
      <c r="A5" s="3"/>
      <c r="B5" s="35">
        <f ca="1">TODAY()</f>
        <v>44541</v>
      </c>
      <c r="AN5" s="1"/>
    </row>
    <row r="6" spans="1:40" ht="15" x14ac:dyDescent="0.25">
      <c r="A6" s="3"/>
      <c r="B6" s="34"/>
      <c r="I6" s="10" t="str">
        <f t="shared" ref="I6:AM6" si="0">IFERROR(IF(VLOOKUP(I7,JoursFetes,1,FALSE),"F",""),"")</f>
        <v/>
      </c>
      <c r="J6" s="10" t="str">
        <f t="shared" si="0"/>
        <v/>
      </c>
      <c r="K6" s="10" t="str">
        <f t="shared" si="0"/>
        <v/>
      </c>
      <c r="L6" s="10" t="str">
        <f t="shared" si="0"/>
        <v/>
      </c>
      <c r="M6" s="10" t="str">
        <f t="shared" si="0"/>
        <v/>
      </c>
      <c r="N6" s="10" t="str">
        <f t="shared" si="0"/>
        <v/>
      </c>
      <c r="O6" s="10" t="str">
        <f t="shared" si="0"/>
        <v/>
      </c>
      <c r="P6" s="10" t="str">
        <f t="shared" si="0"/>
        <v/>
      </c>
      <c r="Q6" s="10" t="str">
        <f t="shared" si="0"/>
        <v/>
      </c>
      <c r="R6" s="10" t="str">
        <f t="shared" si="0"/>
        <v/>
      </c>
      <c r="S6" s="10" t="str">
        <f t="shared" si="0"/>
        <v/>
      </c>
      <c r="T6" s="10" t="str">
        <f t="shared" si="0"/>
        <v/>
      </c>
      <c r="U6" s="10" t="str">
        <f t="shared" si="0"/>
        <v/>
      </c>
      <c r="V6" s="10" t="str">
        <f t="shared" si="0"/>
        <v/>
      </c>
      <c r="W6" s="10" t="str">
        <f t="shared" si="0"/>
        <v/>
      </c>
      <c r="X6" s="10" t="str">
        <f t="shared" si="0"/>
        <v/>
      </c>
      <c r="Y6" s="10" t="str">
        <f t="shared" si="0"/>
        <v/>
      </c>
      <c r="Z6" s="10" t="str">
        <f t="shared" si="0"/>
        <v/>
      </c>
      <c r="AA6" s="10" t="str">
        <f t="shared" si="0"/>
        <v/>
      </c>
      <c r="AB6" s="10" t="str">
        <f t="shared" si="0"/>
        <v/>
      </c>
      <c r="AC6" s="10" t="str">
        <f t="shared" si="0"/>
        <v/>
      </c>
      <c r="AD6" s="10" t="str">
        <f t="shared" si="0"/>
        <v/>
      </c>
      <c r="AE6" s="10" t="str">
        <f t="shared" si="0"/>
        <v/>
      </c>
      <c r="AF6" s="10" t="str">
        <f t="shared" si="0"/>
        <v/>
      </c>
      <c r="AG6" s="10" t="str">
        <f t="shared" si="0"/>
        <v/>
      </c>
      <c r="AH6" s="10" t="str">
        <f t="shared" si="0"/>
        <v/>
      </c>
      <c r="AI6" s="10" t="str">
        <f t="shared" si="0"/>
        <v/>
      </c>
      <c r="AJ6" s="10" t="str">
        <f t="shared" si="0"/>
        <v/>
      </c>
      <c r="AK6" s="10" t="str">
        <f t="shared" si="0"/>
        <v/>
      </c>
      <c r="AL6" s="10" t="str">
        <f t="shared" si="0"/>
        <v/>
      </c>
      <c r="AM6" s="10" t="str">
        <f t="shared" si="0"/>
        <v/>
      </c>
      <c r="AN6" s="1"/>
    </row>
    <row r="7" spans="1:40" ht="54.75" x14ac:dyDescent="0.2">
      <c r="I7" s="9">
        <f>DateDébut</f>
        <v>44501</v>
      </c>
      <c r="J7" s="9">
        <f>I7+1</f>
        <v>44502</v>
      </c>
      <c r="K7" s="9">
        <f t="shared" ref="K7:AJ7" si="1">J7+1</f>
        <v>44503</v>
      </c>
      <c r="L7" s="9">
        <f t="shared" si="1"/>
        <v>44504</v>
      </c>
      <c r="M7" s="9">
        <f t="shared" si="1"/>
        <v>44505</v>
      </c>
      <c r="N7" s="9">
        <f t="shared" si="1"/>
        <v>44506</v>
      </c>
      <c r="O7" s="9">
        <f t="shared" si="1"/>
        <v>44507</v>
      </c>
      <c r="P7" s="9">
        <f t="shared" si="1"/>
        <v>44508</v>
      </c>
      <c r="Q7" s="9">
        <f t="shared" si="1"/>
        <v>44509</v>
      </c>
      <c r="R7" s="9">
        <f t="shared" si="1"/>
        <v>44510</v>
      </c>
      <c r="S7" s="9">
        <f t="shared" si="1"/>
        <v>44511</v>
      </c>
      <c r="T7" s="9">
        <f t="shared" si="1"/>
        <v>44512</v>
      </c>
      <c r="U7" s="9">
        <f t="shared" si="1"/>
        <v>44513</v>
      </c>
      <c r="V7" s="9">
        <f t="shared" si="1"/>
        <v>44514</v>
      </c>
      <c r="W7" s="9">
        <f t="shared" si="1"/>
        <v>44515</v>
      </c>
      <c r="X7" s="9">
        <f t="shared" si="1"/>
        <v>44516</v>
      </c>
      <c r="Y7" s="9">
        <f t="shared" si="1"/>
        <v>44517</v>
      </c>
      <c r="Z7" s="9">
        <f t="shared" si="1"/>
        <v>44518</v>
      </c>
      <c r="AA7" s="9">
        <f t="shared" si="1"/>
        <v>44519</v>
      </c>
      <c r="AB7" s="9">
        <f t="shared" si="1"/>
        <v>44520</v>
      </c>
      <c r="AC7" s="9">
        <f t="shared" si="1"/>
        <v>44521</v>
      </c>
      <c r="AD7" s="9">
        <f t="shared" si="1"/>
        <v>44522</v>
      </c>
      <c r="AE7" s="9">
        <f t="shared" si="1"/>
        <v>44523</v>
      </c>
      <c r="AF7" s="9">
        <f t="shared" si="1"/>
        <v>44524</v>
      </c>
      <c r="AG7" s="9">
        <f t="shared" si="1"/>
        <v>44525</v>
      </c>
      <c r="AH7" s="9">
        <f t="shared" si="1"/>
        <v>44526</v>
      </c>
      <c r="AI7" s="9">
        <f t="shared" si="1"/>
        <v>44527</v>
      </c>
      <c r="AJ7" s="9">
        <f t="shared" si="1"/>
        <v>44528</v>
      </c>
      <c r="AK7" s="9">
        <f>IFERROR(IF(AJ7+1&gt;$B$4,"",AJ7+1),"")</f>
        <v>44529</v>
      </c>
      <c r="AL7" s="9">
        <f>IFERROR(IF(AK7+1&gt;$B$4,"",AK7+1),"")</f>
        <v>44530</v>
      </c>
      <c r="AM7" s="9" t="str">
        <f>IFERROR(IF(AL7+1&gt;$B$4,"",AL7+1),"")</f>
        <v/>
      </c>
      <c r="AN7" s="1"/>
    </row>
    <row r="8" spans="1:40" ht="23.25" x14ac:dyDescent="0.2">
      <c r="I8" s="4" t="str">
        <f t="shared" ref="I8:AJ8" si="2">IF(I10="L","S " &amp; WEEKNUM(I7),"")</f>
        <v>S 45</v>
      </c>
      <c r="J8" s="4" t="str">
        <f t="shared" si="2"/>
        <v/>
      </c>
      <c r="K8" s="4" t="str">
        <f t="shared" si="2"/>
        <v/>
      </c>
      <c r="L8" s="4" t="str">
        <f t="shared" si="2"/>
        <v/>
      </c>
      <c r="M8" s="4" t="str">
        <f t="shared" si="2"/>
        <v/>
      </c>
      <c r="N8" s="4" t="str">
        <f t="shared" si="2"/>
        <v/>
      </c>
      <c r="O8" s="4" t="str">
        <f t="shared" si="2"/>
        <v/>
      </c>
      <c r="P8" s="4" t="str">
        <f t="shared" si="2"/>
        <v>S 46</v>
      </c>
      <c r="Q8" s="4" t="str">
        <f t="shared" si="2"/>
        <v/>
      </c>
      <c r="R8" s="4" t="str">
        <f t="shared" si="2"/>
        <v/>
      </c>
      <c r="S8" s="4" t="str">
        <f t="shared" si="2"/>
        <v/>
      </c>
      <c r="T8" s="4" t="str">
        <f t="shared" si="2"/>
        <v/>
      </c>
      <c r="U8" s="4" t="str">
        <f t="shared" si="2"/>
        <v/>
      </c>
      <c r="V8" s="4" t="str">
        <f t="shared" si="2"/>
        <v/>
      </c>
      <c r="W8" s="4" t="str">
        <f t="shared" si="2"/>
        <v>S 47</v>
      </c>
      <c r="X8" s="4" t="str">
        <f t="shared" si="2"/>
        <v/>
      </c>
      <c r="Y8" s="4" t="str">
        <f t="shared" si="2"/>
        <v/>
      </c>
      <c r="Z8" s="4" t="str">
        <f t="shared" si="2"/>
        <v/>
      </c>
      <c r="AA8" s="4" t="str">
        <f t="shared" si="2"/>
        <v/>
      </c>
      <c r="AB8" s="4" t="str">
        <f t="shared" si="2"/>
        <v/>
      </c>
      <c r="AC8" s="4" t="str">
        <f t="shared" si="2"/>
        <v/>
      </c>
      <c r="AD8" s="4" t="str">
        <f t="shared" si="2"/>
        <v>S 48</v>
      </c>
      <c r="AE8" s="4" t="str">
        <f t="shared" si="2"/>
        <v/>
      </c>
      <c r="AF8" s="4" t="str">
        <f t="shared" si="2"/>
        <v/>
      </c>
      <c r="AG8" s="4" t="str">
        <f t="shared" si="2"/>
        <v/>
      </c>
      <c r="AH8" s="4" t="str">
        <f t="shared" si="2"/>
        <v/>
      </c>
      <c r="AI8" s="4" t="str">
        <f t="shared" si="2"/>
        <v/>
      </c>
      <c r="AJ8" s="4" t="str">
        <f t="shared" si="2"/>
        <v/>
      </c>
      <c r="AK8" s="4" t="str">
        <f>IFERROR(IF(AK10="L","S "&amp;WEEKNUM(AK7),""),"")</f>
        <v>S 49</v>
      </c>
      <c r="AL8" s="4" t="str">
        <f>IFERROR(IF(AL10="L","S " &amp; WEEKNUM(AL7),""),"")</f>
        <v/>
      </c>
      <c r="AM8" s="4" t="str">
        <f>IFERROR(IF(AM10="L","S " &amp; WEEKNUM(AM7),""),"")</f>
        <v/>
      </c>
      <c r="AN8" s="1"/>
    </row>
    <row r="9" spans="1:40" x14ac:dyDescent="0.2">
      <c r="I9" s="41">
        <f>DAY(I7)</f>
        <v>1</v>
      </c>
      <c r="J9" s="42">
        <f t="shared" ref="J9:AJ9" si="3">DAY(J7)</f>
        <v>2</v>
      </c>
      <c r="K9" s="42">
        <f t="shared" si="3"/>
        <v>3</v>
      </c>
      <c r="L9" s="42">
        <f t="shared" si="3"/>
        <v>4</v>
      </c>
      <c r="M9" s="42">
        <f t="shared" si="3"/>
        <v>5</v>
      </c>
      <c r="N9" s="42">
        <f t="shared" si="3"/>
        <v>6</v>
      </c>
      <c r="O9" s="42">
        <f t="shared" si="3"/>
        <v>7</v>
      </c>
      <c r="P9" s="42">
        <f t="shared" si="3"/>
        <v>8</v>
      </c>
      <c r="Q9" s="42">
        <f t="shared" si="3"/>
        <v>9</v>
      </c>
      <c r="R9" s="42">
        <f t="shared" si="3"/>
        <v>10</v>
      </c>
      <c r="S9" s="42">
        <f t="shared" si="3"/>
        <v>11</v>
      </c>
      <c r="T9" s="42">
        <f t="shared" si="3"/>
        <v>12</v>
      </c>
      <c r="U9" s="42">
        <f t="shared" si="3"/>
        <v>13</v>
      </c>
      <c r="V9" s="42">
        <f t="shared" si="3"/>
        <v>14</v>
      </c>
      <c r="W9" s="42">
        <f t="shared" si="3"/>
        <v>15</v>
      </c>
      <c r="X9" s="42">
        <f t="shared" si="3"/>
        <v>16</v>
      </c>
      <c r="Y9" s="42">
        <f t="shared" si="3"/>
        <v>17</v>
      </c>
      <c r="Z9" s="42">
        <f t="shared" si="3"/>
        <v>18</v>
      </c>
      <c r="AA9" s="42">
        <f t="shared" si="3"/>
        <v>19</v>
      </c>
      <c r="AB9" s="42">
        <f t="shared" si="3"/>
        <v>20</v>
      </c>
      <c r="AC9" s="42">
        <f t="shared" si="3"/>
        <v>21</v>
      </c>
      <c r="AD9" s="42">
        <f t="shared" si="3"/>
        <v>22</v>
      </c>
      <c r="AE9" s="42">
        <f t="shared" si="3"/>
        <v>23</v>
      </c>
      <c r="AF9" s="42">
        <f t="shared" si="3"/>
        <v>24</v>
      </c>
      <c r="AG9" s="42">
        <f t="shared" si="3"/>
        <v>25</v>
      </c>
      <c r="AH9" s="42">
        <f t="shared" si="3"/>
        <v>26</v>
      </c>
      <c r="AI9" s="42">
        <f t="shared" si="3"/>
        <v>27</v>
      </c>
      <c r="AJ9" s="42">
        <f t="shared" si="3"/>
        <v>28</v>
      </c>
      <c r="AK9" s="42">
        <f>IFERROR(DAY(AK7),"")</f>
        <v>29</v>
      </c>
      <c r="AL9" s="42">
        <f t="shared" ref="AL9" si="4">IFERROR(DAY(AL7),"")</f>
        <v>30</v>
      </c>
      <c r="AM9" s="39" t="str">
        <f>IFERROR(DAY(AM7),"")</f>
        <v/>
      </c>
      <c r="AN9" s="1"/>
    </row>
    <row r="10" spans="1:40" x14ac:dyDescent="0.2">
      <c r="A10" s="2" t="s">
        <v>7</v>
      </c>
      <c r="B10" s="2" t="s">
        <v>2</v>
      </c>
      <c r="C10" s="2" t="s">
        <v>3</v>
      </c>
      <c r="D10" s="2" t="s">
        <v>6</v>
      </c>
      <c r="E10" s="2" t="s">
        <v>14</v>
      </c>
      <c r="F10" s="2" t="s">
        <v>5</v>
      </c>
      <c r="G10" s="2" t="s">
        <v>4</v>
      </c>
      <c r="H10" s="40" t="s">
        <v>11</v>
      </c>
      <c r="I10" s="43" t="str">
        <f>IFERROR(CHOOSE(WEEKDAY(I7),"D","L","Ma","Me","J","V","S"),"")</f>
        <v>L</v>
      </c>
      <c r="J10" s="19" t="str">
        <f t="shared" ref="J10:AM10" si="5">IFERROR(CHOOSE(WEEKDAY(J7),"D","L","Ma","Me","J","V","S"),"")</f>
        <v>Ma</v>
      </c>
      <c r="K10" s="19" t="str">
        <f t="shared" si="5"/>
        <v>Me</v>
      </c>
      <c r="L10" s="19" t="str">
        <f t="shared" si="5"/>
        <v>J</v>
      </c>
      <c r="M10" s="19" t="str">
        <f t="shared" si="5"/>
        <v>V</v>
      </c>
      <c r="N10" s="19" t="str">
        <f t="shared" si="5"/>
        <v>S</v>
      </c>
      <c r="O10" s="19" t="str">
        <f t="shared" si="5"/>
        <v>D</v>
      </c>
      <c r="P10" s="19" t="str">
        <f t="shared" si="5"/>
        <v>L</v>
      </c>
      <c r="Q10" s="19" t="str">
        <f t="shared" si="5"/>
        <v>Ma</v>
      </c>
      <c r="R10" s="19" t="str">
        <f t="shared" si="5"/>
        <v>Me</v>
      </c>
      <c r="S10" s="19" t="str">
        <f t="shared" si="5"/>
        <v>J</v>
      </c>
      <c r="T10" s="19" t="str">
        <f t="shared" si="5"/>
        <v>V</v>
      </c>
      <c r="U10" s="19" t="str">
        <f t="shared" si="5"/>
        <v>S</v>
      </c>
      <c r="V10" s="19" t="str">
        <f t="shared" si="5"/>
        <v>D</v>
      </c>
      <c r="W10" s="19" t="str">
        <f t="shared" si="5"/>
        <v>L</v>
      </c>
      <c r="X10" s="19" t="str">
        <f t="shared" si="5"/>
        <v>Ma</v>
      </c>
      <c r="Y10" s="19" t="str">
        <f t="shared" si="5"/>
        <v>Me</v>
      </c>
      <c r="Z10" s="19" t="str">
        <f t="shared" si="5"/>
        <v>J</v>
      </c>
      <c r="AA10" s="19" t="str">
        <f t="shared" si="5"/>
        <v>V</v>
      </c>
      <c r="AB10" s="19" t="str">
        <f t="shared" si="5"/>
        <v>S</v>
      </c>
      <c r="AC10" s="19" t="str">
        <f t="shared" si="5"/>
        <v>D</v>
      </c>
      <c r="AD10" s="19" t="str">
        <f t="shared" si="5"/>
        <v>L</v>
      </c>
      <c r="AE10" s="19" t="str">
        <f t="shared" si="5"/>
        <v>Ma</v>
      </c>
      <c r="AF10" s="19" t="str">
        <f t="shared" si="5"/>
        <v>Me</v>
      </c>
      <c r="AG10" s="19" t="str">
        <f t="shared" si="5"/>
        <v>J</v>
      </c>
      <c r="AH10" s="19" t="str">
        <f t="shared" si="5"/>
        <v>V</v>
      </c>
      <c r="AI10" s="19" t="str">
        <f t="shared" si="5"/>
        <v>S</v>
      </c>
      <c r="AJ10" s="19" t="str">
        <f t="shared" si="5"/>
        <v>D</v>
      </c>
      <c r="AK10" s="19" t="str">
        <f t="shared" si="5"/>
        <v>L</v>
      </c>
      <c r="AL10" s="19" t="str">
        <f t="shared" si="5"/>
        <v>Ma</v>
      </c>
      <c r="AM10" s="36" t="str">
        <f t="shared" si="5"/>
        <v/>
      </c>
    </row>
    <row r="11" spans="1:40" x14ac:dyDescent="0.2">
      <c r="A11" s="24" t="s">
        <v>8</v>
      </c>
      <c r="B11" s="24" t="s">
        <v>0</v>
      </c>
      <c r="C11" s="25">
        <v>1</v>
      </c>
      <c r="D11" s="25">
        <v>1</v>
      </c>
      <c r="E11" s="25">
        <v>5</v>
      </c>
      <c r="F11" s="26">
        <v>44528</v>
      </c>
      <c r="G11" s="26">
        <v>44532</v>
      </c>
      <c r="H11" s="27" t="str">
        <f ca="1">IFERROR(IF(G11-TODAY()&gt;0,G11-TODAY(),"Terminé"),"")</f>
        <v>Terminé</v>
      </c>
      <c r="I11" s="20" t="str">
        <f>IFERROR(IF(AND(AND($F11&lt;=DATE(YEAR($B$4),MONTH($B$4),I$9),$G11&gt;=DATE(YEAR($B$4),MONTH($B$4),I$9)),VLOOKUP(DATE(YEAR($B$4),MONTH($B$4),I$9),Datas!$B$1:$B33,1,FALSE)),1,""),"")</f>
        <v/>
      </c>
      <c r="J11" s="21" t="str">
        <f>IFERROR(IF(AND(AND($F11&lt;=DATE(YEAR($B$4),MONTH($B$4),J$9),$G11&gt;=DATE(YEAR($B$4),MONTH($B$4),J$9)),VLOOKUP(DATE(YEAR($B$4),MONTH($B$4),J$9),Datas!$B$1:$B33,1,FALSE)),1,""),"")</f>
        <v/>
      </c>
      <c r="K11" s="21" t="str">
        <f>IFERROR(IF(AND(AND($F11&lt;=DATE(YEAR($B$4),MONTH($B$4),K$9),$G11&gt;=DATE(YEAR($B$4),MONTH($B$4),K$9)),VLOOKUP(DATE(YEAR($B$4),MONTH($B$4),K$9),Datas!$B$1:$B33,1,FALSE)),1,""),"")</f>
        <v/>
      </c>
      <c r="L11" s="21" t="str">
        <f>IFERROR(IF(AND(AND($F11&lt;=DATE(YEAR($B$4),MONTH($B$4),L$9),$G11&gt;=DATE(YEAR($B$4),MONTH($B$4),L$9)),VLOOKUP(DATE(YEAR($B$4),MONTH($B$4),L$9),Datas!$B$1:$B33,1,FALSE)),1,""),"")</f>
        <v/>
      </c>
      <c r="M11" s="21" t="str">
        <f>IFERROR(IF(AND(AND($F11&lt;=DATE(YEAR($B$4),MONTH($B$4),M$9),$G11&gt;=DATE(YEAR($B$4),MONTH($B$4),M$9)),VLOOKUP(DATE(YEAR($B$4),MONTH($B$4),M$9),Datas!$B$1:$B33,1,FALSE)),1,""),"")</f>
        <v/>
      </c>
      <c r="N11" s="21" t="str">
        <f>IFERROR(IF(AND(AND($F11&lt;=DATE(YEAR($B$4),MONTH($B$4),N$9),$G11&gt;=DATE(YEAR($B$4),MONTH($B$4),N$9)),VLOOKUP(DATE(YEAR($B$4),MONTH($B$4),N$9),Datas!$B$1:$B33,1,FALSE)),1,""),"")</f>
        <v/>
      </c>
      <c r="O11" s="21" t="str">
        <f>IFERROR(IF(AND(AND($F11&lt;=DATE(YEAR($B$4),MONTH($B$4),O$9),$G11&gt;=DATE(YEAR($B$4),MONTH($B$4),O$9)),VLOOKUP(DATE(YEAR($B$4),MONTH($B$4),O$9),Datas!$B$1:$B33,1,FALSE)),1,""),"")</f>
        <v/>
      </c>
      <c r="P11" s="21" t="str">
        <f>IFERROR(IF(AND(AND($F11&lt;=DATE(YEAR($B$4),MONTH($B$4),P$9),$G11&gt;=DATE(YEAR($B$4),MONTH($B$4),P$9)),VLOOKUP(DATE(YEAR($B$4),MONTH($B$4),P$9),Datas!$B$1:$B33,1,FALSE)),1,""),"")</f>
        <v/>
      </c>
      <c r="Q11" s="21" t="str">
        <f>IFERROR(IF(AND(AND($F11&lt;=DATE(YEAR($B$4),MONTH($B$4),Q$9),$G11&gt;=DATE(YEAR($B$4),MONTH($B$4),Q$9)),VLOOKUP(DATE(YEAR($B$4),MONTH($B$4),Q$9),Datas!$B$1:$B33,1,FALSE)),1,""),"")</f>
        <v/>
      </c>
      <c r="R11" s="21" t="str">
        <f>IFERROR(IF(AND(AND($F11&lt;=DATE(YEAR($B$4),MONTH($B$4),R$9),$G11&gt;=DATE(YEAR($B$4),MONTH($B$4),R$9)),VLOOKUP(DATE(YEAR($B$4),MONTH($B$4),R$9),Datas!$B$1:$B33,1,FALSE)),1,""),"")</f>
        <v/>
      </c>
      <c r="S11" s="21" t="str">
        <f>IFERROR(IF(AND(AND($F11&lt;=DATE(YEAR($B$4),MONTH($B$4),S$9),$G11&gt;=DATE(YEAR($B$4),MONTH($B$4),S$9)),VLOOKUP(DATE(YEAR($B$4),MONTH($B$4),S$9),Datas!$B$1:$B33,1,FALSE)),1,""),"")</f>
        <v/>
      </c>
      <c r="T11" s="21" t="str">
        <f>IFERROR(IF(AND(AND($F11&lt;=DATE(YEAR($B$4),MONTH($B$4),T$9),$G11&gt;=DATE(YEAR($B$4),MONTH($B$4),T$9)),VLOOKUP(DATE(YEAR($B$4),MONTH($B$4),T$9),Datas!$B$1:$B33,1,FALSE)),1,""),"")</f>
        <v/>
      </c>
      <c r="U11" s="21" t="str">
        <f>IFERROR(IF(AND(AND($F11&lt;=DATE(YEAR($B$4),MONTH($B$4),U$9),$G11&gt;=DATE(YEAR($B$4),MONTH($B$4),U$9)),VLOOKUP(DATE(YEAR($B$4),MONTH($B$4),U$9),Datas!$B$1:$B33,1,FALSE)),1,""),"")</f>
        <v/>
      </c>
      <c r="V11" s="21" t="str">
        <f>IFERROR(IF(AND(AND($F11&lt;=DATE(YEAR($B$4),MONTH($B$4),V$9),$G11&gt;=DATE(YEAR($B$4),MONTH($B$4),V$9)),VLOOKUP(DATE(YEAR($B$4),MONTH($B$4),V$9),Datas!$B$1:$B33,1,FALSE)),1,""),"")</f>
        <v/>
      </c>
      <c r="W11" s="21" t="str">
        <f>IFERROR(IF(AND(AND($F11&lt;=DATE(YEAR($B$4),MONTH($B$4),W$9),$G11&gt;=DATE(YEAR($B$4),MONTH($B$4),W$9)),VLOOKUP(DATE(YEAR($B$4),MONTH($B$4),W$9),Datas!$B$1:$B33,1,FALSE)),1,""),"")</f>
        <v/>
      </c>
      <c r="X11" s="21" t="str">
        <f>IFERROR(IF(AND(AND($F11&lt;=DATE(YEAR($B$4),MONTH($B$4),X$9),$G11&gt;=DATE(YEAR($B$4),MONTH($B$4),X$9)),VLOOKUP(DATE(YEAR($B$4),MONTH($B$4),X$9),Datas!$B$1:$B33,1,FALSE)),1,""),"")</f>
        <v/>
      </c>
      <c r="Y11" s="21" t="str">
        <f>IFERROR(IF(AND(AND($F11&lt;=DATE(YEAR($B$4),MONTH($B$4),Y$9),$G11&gt;=DATE(YEAR($B$4),MONTH($B$4),Y$9)),VLOOKUP(DATE(YEAR($B$4),MONTH($B$4),Y$9),Datas!$B$1:$B33,1,FALSE)),1,""),"")</f>
        <v/>
      </c>
      <c r="Z11" s="21" t="str">
        <f>IFERROR(IF(AND(AND($F11&lt;=DATE(YEAR($B$4),MONTH($B$4),Z$9),$G11&gt;=DATE(YEAR($B$4),MONTH($B$4),Z$9)),VLOOKUP(DATE(YEAR($B$4),MONTH($B$4),Z$9),Datas!$B$1:$B33,1,FALSE)),1,""),"")</f>
        <v/>
      </c>
      <c r="AA11" s="21" t="str">
        <f>IFERROR(IF(AND(AND($F11&lt;=DATE(YEAR($B$4),MONTH($B$4),AA$9),$G11&gt;=DATE(YEAR($B$4),MONTH($B$4),AA$9)),VLOOKUP(DATE(YEAR($B$4),MONTH($B$4),AA$9),Datas!$B$1:$B33,1,FALSE)),1,""),"")</f>
        <v/>
      </c>
      <c r="AB11" s="21" t="str">
        <f>IFERROR(IF(AND(AND($F11&lt;=DATE(YEAR($B$4),MONTH($B$4),AB$9),$G11&gt;=DATE(YEAR($B$4),MONTH($B$4),AB$9)),VLOOKUP(DATE(YEAR($B$4),MONTH($B$4),AB$9),Datas!$B$1:$B33,1,FALSE)),1,""),"")</f>
        <v/>
      </c>
      <c r="AC11" s="21" t="str">
        <f>IFERROR(IF(AND(AND($F11&lt;=DATE(YEAR($B$4),MONTH($B$4),AC$9),$G11&gt;=DATE(YEAR($B$4),MONTH($B$4),AC$9)),VLOOKUP(DATE(YEAR($B$4),MONTH($B$4),AC$9),Datas!$B$1:$B33,1,FALSE)),1,""),"")</f>
        <v/>
      </c>
      <c r="AD11" s="21" t="str">
        <f>IFERROR(IF(AND(AND($F11&lt;=DATE(YEAR($B$4),MONTH($B$4),AD$9),$G11&gt;=DATE(YEAR($B$4),MONTH($B$4),AD$9)),VLOOKUP(DATE(YEAR($B$4),MONTH($B$4),AD$9),Datas!$B$1:$B33,1,FALSE)),1,""),"")</f>
        <v/>
      </c>
      <c r="AE11" s="21" t="str">
        <f>IFERROR(IF(AND(AND($F11&lt;=DATE(YEAR($B$4),MONTH($B$4),AE$9),$G11&gt;=DATE(YEAR($B$4),MONTH($B$4),AE$9)),VLOOKUP(DATE(YEAR($B$4),MONTH($B$4),AE$9),Datas!$B$1:$B33,1,FALSE)),1,""),"")</f>
        <v/>
      </c>
      <c r="AF11" s="21" t="str">
        <f>IFERROR(IF(AND(AND($F11&lt;=DATE(YEAR($B$4),MONTH($B$4),AF$9),$G11&gt;=DATE(YEAR($B$4),MONTH($B$4),AF$9)),VLOOKUP(DATE(YEAR($B$4),MONTH($B$4),AF$9),Datas!$B$1:$B33,1,FALSE)),1,""),"")</f>
        <v/>
      </c>
      <c r="AG11" s="21" t="str">
        <f>IFERROR(IF(AND(AND($F11&lt;=DATE(YEAR($B$4),MONTH($B$4),AG$9),$G11&gt;=DATE(YEAR($B$4),MONTH($B$4),AG$9)),VLOOKUP(DATE(YEAR($B$4),MONTH($B$4),AG$9),Datas!$B$1:$B33,1,FALSE)),1,""),"")</f>
        <v/>
      </c>
      <c r="AH11" s="21" t="str">
        <f>IFERROR(IF(AND(AND($F11&lt;=DATE(YEAR($B$4),MONTH($B$4),AH$9),$G11&gt;=DATE(YEAR($B$4),MONTH($B$4),AH$9)),VLOOKUP(DATE(YEAR($B$4),MONTH($B$4),AH$9),Datas!$B$1:$B33,1,FALSE)),1,""),"")</f>
        <v/>
      </c>
      <c r="AI11" s="21" t="str">
        <f>IFERROR(IF(AND(AND($F11&lt;=DATE(YEAR($B$4),MONTH($B$4),AI$9),$G11&gt;=DATE(YEAR($B$4),MONTH($B$4),AI$9)),VLOOKUP(DATE(YEAR($B$4),MONTH($B$4),AI$9),Datas!$B$1:$B33,1,FALSE)),1,""),"")</f>
        <v/>
      </c>
      <c r="AJ11" s="21">
        <f>IFERROR(IF(AND(AND($F11&lt;=DATE(YEAR($B$4),MONTH($B$4),AJ$9),$G11&gt;=DATE(YEAR($B$4),MONTH($B$4),AJ$9)),VLOOKUP(DATE(YEAR($B$4),MONTH($B$4),AJ$9),Datas!$B$1:$B33,1,FALSE)),1,""),"")</f>
        <v>1</v>
      </c>
      <c r="AK11" s="21">
        <f>IFERROR(IF(AND(AND($F11&lt;=DATE(YEAR($B$4),MONTH($B$4),AK$9),$G11&gt;=DATE(YEAR($B$4),MONTH($B$4),AK$9)),VLOOKUP(DATE(YEAR($B$4),MONTH($B$4),AK$9),Datas!$B$1:$B33,1,FALSE)),1,""),"")</f>
        <v>1</v>
      </c>
      <c r="AL11" s="21">
        <f>IFERROR(IF(AND(AND($F11&lt;=DATE(YEAR($B$4),MONTH($B$4),AL$9),$G11&gt;=DATE(YEAR($B$4),MONTH($B$4),AL$9)),VLOOKUP(DATE(YEAR($B$4),MONTH($B$4),AL$9),Datas!$B$1:$B33,1,FALSE)),1,""),"")</f>
        <v>1</v>
      </c>
      <c r="AM11" s="37" t="str">
        <f>IFERROR(IF(AND(AND($F11&lt;=DATE(YEAR($B$4),MONTH($B$4),AM$9),$G11&gt;=DATE(YEAR($B$4),MONTH($B$4),AM$9)),VLOOKUP(DATE(YEAR($B$4),MONTH($B$4),AM$9),Datas!$B$1:$B33,1,FALSE)),1,""),"")</f>
        <v/>
      </c>
    </row>
    <row r="12" spans="1:40" x14ac:dyDescent="0.2">
      <c r="A12" s="28" t="s">
        <v>8</v>
      </c>
      <c r="B12" s="28" t="s">
        <v>10</v>
      </c>
      <c r="C12" s="29">
        <v>2</v>
      </c>
      <c r="D12" s="29">
        <v>1</v>
      </c>
      <c r="E12" s="29">
        <v>5</v>
      </c>
      <c r="F12" s="30">
        <v>44533</v>
      </c>
      <c r="G12" s="30">
        <v>44537</v>
      </c>
      <c r="H12" s="31" t="str">
        <f t="shared" ref="H12:H14" ca="1" si="6">IFERROR(IF(G12-TODAY()&gt;0,G12-TODAY(),"Terminé"),"")</f>
        <v>Terminé</v>
      </c>
      <c r="I12" s="20" t="str">
        <f>IFERROR(IF(AND(AND($F12&lt;=DATE(YEAR($B$4),MONTH($B$4),I$9),$G12&gt;=DATE(YEAR($B$4),MONTH($B$4),I$9)),VLOOKUP(DATE(YEAR($B$4),MONTH($B$4),I$9),Datas!$B$1:$B34,1,FALSE)),1,""),"")</f>
        <v/>
      </c>
      <c r="J12" s="21" t="str">
        <f>IFERROR(IF(AND(AND($F12&lt;=DATE(YEAR($B$4),MONTH($B$4),J$9),$G12&gt;=DATE(YEAR($B$4),MONTH($B$4),J$9)),VLOOKUP(DATE(YEAR($B$4),MONTH($B$4),J$9),Datas!$B$1:$B34,1,FALSE)),1,""),"")</f>
        <v/>
      </c>
      <c r="K12" s="21" t="str">
        <f>IFERROR(IF(AND(AND($F12&lt;=DATE(YEAR($B$4),MONTH($B$4),K$9),$G12&gt;=DATE(YEAR($B$4),MONTH($B$4),K$9)),VLOOKUP(DATE(YEAR($B$4),MONTH($B$4),K$9),Datas!$B$1:$B34,1,FALSE)),1,""),"")</f>
        <v/>
      </c>
      <c r="L12" s="21" t="str">
        <f>IFERROR(IF(AND(AND($F12&lt;=DATE(YEAR($B$4),MONTH($B$4),L$9),$G12&gt;=DATE(YEAR($B$4),MONTH($B$4),L$9)),VLOOKUP(DATE(YEAR($B$4),MONTH($B$4),L$9),Datas!$B$1:$B34,1,FALSE)),1,""),"")</f>
        <v/>
      </c>
      <c r="M12" s="21" t="str">
        <f>IFERROR(IF(AND(AND($F12&lt;=DATE(YEAR($B$4),MONTH($B$4),M$9),$G12&gt;=DATE(YEAR($B$4),MONTH($B$4),M$9)),VLOOKUP(DATE(YEAR($B$4),MONTH($B$4),M$9),Datas!$B$1:$B34,1,FALSE)),1,""),"")</f>
        <v/>
      </c>
      <c r="N12" s="21" t="str">
        <f>IFERROR(IF(AND(AND($F12&lt;=DATE(YEAR($B$4),MONTH($B$4),N$9),$G12&gt;=DATE(YEAR($B$4),MONTH($B$4),N$9)),VLOOKUP(DATE(YEAR($B$4),MONTH($B$4),N$9),Datas!$B$1:$B34,1,FALSE)),1,""),"")</f>
        <v/>
      </c>
      <c r="O12" s="21" t="str">
        <f>IFERROR(IF(AND(AND($F12&lt;=DATE(YEAR($B$4),MONTH($B$4),O$9),$G12&gt;=DATE(YEAR($B$4),MONTH($B$4),O$9)),VLOOKUP(DATE(YEAR($B$4),MONTH($B$4),O$9),Datas!$B$1:$B34,1,FALSE)),1,""),"")</f>
        <v/>
      </c>
      <c r="P12" s="21" t="str">
        <f>IFERROR(IF(AND(AND($F12&lt;=DATE(YEAR($B$4),MONTH($B$4),P$9),$G12&gt;=DATE(YEAR($B$4),MONTH($B$4),P$9)),VLOOKUP(DATE(YEAR($B$4),MONTH($B$4),P$9),Datas!$B$1:$B34,1,FALSE)),1,""),"")</f>
        <v/>
      </c>
      <c r="Q12" s="21" t="str">
        <f>IFERROR(IF(AND(AND($F12&lt;=DATE(YEAR($B$4),MONTH($B$4),Q$9),$G12&gt;=DATE(YEAR($B$4),MONTH($B$4),Q$9)),VLOOKUP(DATE(YEAR($B$4),MONTH($B$4),Q$9),Datas!$B$1:$B34,1,FALSE)),1,""),"")</f>
        <v/>
      </c>
      <c r="R12" s="21" t="str">
        <f>IFERROR(IF(AND(AND($F12&lt;=DATE(YEAR($B$4),MONTH($B$4),R$9),$G12&gt;=DATE(YEAR($B$4),MONTH($B$4),R$9)),VLOOKUP(DATE(YEAR($B$4),MONTH($B$4),R$9),Datas!$B$1:$B34,1,FALSE)),1,""),"")</f>
        <v/>
      </c>
      <c r="S12" s="21" t="str">
        <f>IFERROR(IF(AND(AND($F12&lt;=DATE(YEAR($B$4),MONTH($B$4),S$9),$G12&gt;=DATE(YEAR($B$4),MONTH($B$4),S$9)),VLOOKUP(DATE(YEAR($B$4),MONTH($B$4),S$9),Datas!$B$1:$B34,1,FALSE)),1,""),"")</f>
        <v/>
      </c>
      <c r="T12" s="21" t="str">
        <f>IFERROR(IF(AND(AND($F12&lt;=DATE(YEAR($B$4),MONTH($B$4),T$9),$G12&gt;=DATE(YEAR($B$4),MONTH($B$4),T$9)),VLOOKUP(DATE(YEAR($B$4),MONTH($B$4),T$9),Datas!$B$1:$B34,1,FALSE)),1,""),"")</f>
        <v/>
      </c>
      <c r="U12" s="21" t="str">
        <f>IFERROR(IF(AND(AND($F12&lt;=DATE(YEAR($B$4),MONTH($B$4),U$9),$G12&gt;=DATE(YEAR($B$4),MONTH($B$4),U$9)),VLOOKUP(DATE(YEAR($B$4),MONTH($B$4),U$9),Datas!$B$1:$B34,1,FALSE)),1,""),"")</f>
        <v/>
      </c>
      <c r="V12" s="21" t="str">
        <f>IFERROR(IF(AND(AND($F12&lt;=DATE(YEAR($B$4),MONTH($B$4),V$9),$G12&gt;=DATE(YEAR($B$4),MONTH($B$4),V$9)),VLOOKUP(DATE(YEAR($B$4),MONTH($B$4),V$9),Datas!$B$1:$B34,1,FALSE)),1,""),"")</f>
        <v/>
      </c>
      <c r="W12" s="21" t="str">
        <f>IFERROR(IF(AND(AND($F12&lt;=DATE(YEAR($B$4),MONTH($B$4),W$9),$G12&gt;=DATE(YEAR($B$4),MONTH($B$4),W$9)),VLOOKUP(DATE(YEAR($B$4),MONTH($B$4),W$9),Datas!$B$1:$B34,1,FALSE)),1,""),"")</f>
        <v/>
      </c>
      <c r="X12" s="21" t="str">
        <f>IFERROR(IF(AND(AND($F12&lt;=DATE(YEAR($B$4),MONTH($B$4),X$9),$G12&gt;=DATE(YEAR($B$4),MONTH($B$4),X$9)),VLOOKUP(DATE(YEAR($B$4),MONTH($B$4),X$9),Datas!$B$1:$B34,1,FALSE)),1,""),"")</f>
        <v/>
      </c>
      <c r="Y12" s="21" t="str">
        <f>IFERROR(IF(AND(AND($F12&lt;=DATE(YEAR($B$4),MONTH($B$4),Y$9),$G12&gt;=DATE(YEAR($B$4),MONTH($B$4),Y$9)),VLOOKUP(DATE(YEAR($B$4),MONTH($B$4),Y$9),Datas!$B$1:$B34,1,FALSE)),1,""),"")</f>
        <v/>
      </c>
      <c r="Z12" s="21" t="str">
        <f>IFERROR(IF(AND(AND($F12&lt;=DATE(YEAR($B$4),MONTH($B$4),Z$9),$G12&gt;=DATE(YEAR($B$4),MONTH($B$4),Z$9)),VLOOKUP(DATE(YEAR($B$4),MONTH($B$4),Z$9),Datas!$B$1:$B34,1,FALSE)),1,""),"")</f>
        <v/>
      </c>
      <c r="AA12" s="21" t="str">
        <f>IFERROR(IF(AND(AND($F12&lt;=DATE(YEAR($B$4),MONTH($B$4),AA$9),$G12&gt;=DATE(YEAR($B$4),MONTH($B$4),AA$9)),VLOOKUP(DATE(YEAR($B$4),MONTH($B$4),AA$9),Datas!$B$1:$B34,1,FALSE)),1,""),"")</f>
        <v/>
      </c>
      <c r="AB12" s="21" t="str">
        <f>IFERROR(IF(AND(AND($F12&lt;=DATE(YEAR($B$4),MONTH($B$4),AB$9),$G12&gt;=DATE(YEAR($B$4),MONTH($B$4),AB$9)),VLOOKUP(DATE(YEAR($B$4),MONTH($B$4),AB$9),Datas!$B$1:$B34,1,FALSE)),1,""),"")</f>
        <v/>
      </c>
      <c r="AC12" s="21" t="str">
        <f>IFERROR(IF(AND(AND($F12&lt;=DATE(YEAR($B$4),MONTH($B$4),AC$9),$G12&gt;=DATE(YEAR($B$4),MONTH($B$4),AC$9)),VLOOKUP(DATE(YEAR($B$4),MONTH($B$4),AC$9),Datas!$B$1:$B34,1,FALSE)),1,""),"")</f>
        <v/>
      </c>
      <c r="AD12" s="21" t="str">
        <f>IFERROR(IF(AND(AND($F12&lt;=DATE(YEAR($B$4),MONTH($B$4),AD$9),$G12&gt;=DATE(YEAR($B$4),MONTH($B$4),AD$9)),VLOOKUP(DATE(YEAR($B$4),MONTH($B$4),AD$9),Datas!$B$1:$B34,1,FALSE)),1,""),"")</f>
        <v/>
      </c>
      <c r="AE12" s="21" t="str">
        <f>IFERROR(IF(AND(AND($F12&lt;=DATE(YEAR($B$4),MONTH($B$4),AE$9),$G12&gt;=DATE(YEAR($B$4),MONTH($B$4),AE$9)),VLOOKUP(DATE(YEAR($B$4),MONTH($B$4),AE$9),Datas!$B$1:$B34,1,FALSE)),1,""),"")</f>
        <v/>
      </c>
      <c r="AF12" s="21" t="str">
        <f>IFERROR(IF(AND(AND($F12&lt;=DATE(YEAR($B$4),MONTH($B$4),AF$9),$G12&gt;=DATE(YEAR($B$4),MONTH($B$4),AF$9)),VLOOKUP(DATE(YEAR($B$4),MONTH($B$4),AF$9),Datas!$B$1:$B34,1,FALSE)),1,""),"")</f>
        <v/>
      </c>
      <c r="AG12" s="21" t="str">
        <f>IFERROR(IF(AND(AND($F12&lt;=DATE(YEAR($B$4),MONTH($B$4),AG$9),$G12&gt;=DATE(YEAR($B$4),MONTH($B$4),AG$9)),VLOOKUP(DATE(YEAR($B$4),MONTH($B$4),AG$9),Datas!$B$1:$B34,1,FALSE)),1,""),"")</f>
        <v/>
      </c>
      <c r="AH12" s="21" t="str">
        <f>IFERROR(IF(AND(AND($F12&lt;=DATE(YEAR($B$4),MONTH($B$4),AH$9),$G12&gt;=DATE(YEAR($B$4),MONTH($B$4),AH$9)),VLOOKUP(DATE(YEAR($B$4),MONTH($B$4),AH$9),Datas!$B$1:$B34,1,FALSE)),1,""),"")</f>
        <v/>
      </c>
      <c r="AI12" s="21" t="str">
        <f>IFERROR(IF(AND(AND($F12&lt;=DATE(YEAR($B$4),MONTH($B$4),AI$9),$G12&gt;=DATE(YEAR($B$4),MONTH($B$4),AI$9)),VLOOKUP(DATE(YEAR($B$4),MONTH($B$4),AI$9),Datas!$B$1:$B34,1,FALSE)),1,""),"")</f>
        <v/>
      </c>
      <c r="AJ12" s="21" t="str">
        <f>IFERROR(IF(AND(AND($F12&lt;=DATE(YEAR($B$4),MONTH($B$4),AJ$9),$G12&gt;=DATE(YEAR($B$4),MONTH($B$4),AJ$9)),VLOOKUP(DATE(YEAR($B$4),MONTH($B$4),AJ$9),Datas!$B$1:$B34,1,FALSE)),1,""),"")</f>
        <v/>
      </c>
      <c r="AK12" s="21" t="str">
        <f>IFERROR(IF(AND(AND($F12&lt;=DATE(YEAR($B$4),MONTH($B$4),AK$9),$G12&gt;=DATE(YEAR($B$4),MONTH($B$4),AK$9)),VLOOKUP(DATE(YEAR($B$4),MONTH($B$4),AK$9),Datas!$B$1:$B34,1,FALSE)),1,""),"")</f>
        <v/>
      </c>
      <c r="AL12" s="21" t="str">
        <f>IFERROR(IF(AND(AND($F12&lt;=DATE(YEAR($B$4),MONTH($B$4),AL$9),$G12&gt;=DATE(YEAR($B$4),MONTH($B$4),AL$9)),VLOOKUP(DATE(YEAR($B$4),MONTH($B$4),AL$9),Datas!$B$1:$B34,1,FALSE)),1,""),"")</f>
        <v/>
      </c>
      <c r="AM12" s="37" t="str">
        <f>IFERROR(IF(AND(AND($F12&lt;=DATE(YEAR($B$4),MONTH($B$4),AM$9),$G12&gt;=DATE(YEAR($B$4),MONTH($B$4),AM$9)),VLOOKUP(DATE(YEAR($B$4),MONTH($B$4),AM$9),Datas!$B$1:$B34,1,FALSE)),1,""),"")</f>
        <v/>
      </c>
    </row>
    <row r="13" spans="1:40" x14ac:dyDescent="0.2">
      <c r="A13" s="28" t="s">
        <v>8</v>
      </c>
      <c r="B13" s="28" t="s">
        <v>0</v>
      </c>
      <c r="C13" s="29">
        <v>3</v>
      </c>
      <c r="D13" s="29">
        <v>1</v>
      </c>
      <c r="E13" s="29">
        <v>5</v>
      </c>
      <c r="F13" s="30">
        <v>44538</v>
      </c>
      <c r="G13" s="30">
        <v>44542</v>
      </c>
      <c r="H13" s="31">
        <f t="shared" ca="1" si="6"/>
        <v>1</v>
      </c>
      <c r="I13" s="20" t="str">
        <f>IFERROR(IF(AND(AND($F13&lt;=DATE(YEAR($B$4),MONTH($B$4),I$9),$G13&gt;=DATE(YEAR($B$4),MONTH($B$4),I$9)),VLOOKUP(DATE(YEAR($B$4),MONTH($B$4),I$9),Datas!$B$1:$B35,1,FALSE)),1,""),"")</f>
        <v/>
      </c>
      <c r="J13" s="21" t="str">
        <f>IFERROR(IF(AND(AND($F13&lt;=DATE(YEAR($B$4),MONTH($B$4),J$9),$G13&gt;=DATE(YEAR($B$4),MONTH($B$4),J$9)),VLOOKUP(DATE(YEAR($B$4),MONTH($B$4),J$9),Datas!$B$1:$B35,1,FALSE)),1,""),"")</f>
        <v/>
      </c>
      <c r="K13" s="21" t="str">
        <f>IFERROR(IF(AND(AND($F13&lt;=DATE(YEAR($B$4),MONTH($B$4),K$9),$G13&gt;=DATE(YEAR($B$4),MONTH($B$4),K$9)),VLOOKUP(DATE(YEAR($B$4),MONTH($B$4),K$9),Datas!$B$1:$B35,1,FALSE)),1,""),"")</f>
        <v/>
      </c>
      <c r="L13" s="21" t="str">
        <f>IFERROR(IF(AND(AND($F13&lt;=DATE(YEAR($B$4),MONTH($B$4),L$9),$G13&gt;=DATE(YEAR($B$4),MONTH($B$4),L$9)),VLOOKUP(DATE(YEAR($B$4),MONTH($B$4),L$9),Datas!$B$1:$B35,1,FALSE)),1,""),"")</f>
        <v/>
      </c>
      <c r="M13" s="21" t="str">
        <f>IFERROR(IF(AND(AND($F13&lt;=DATE(YEAR($B$4),MONTH($B$4),M$9),$G13&gt;=DATE(YEAR($B$4),MONTH($B$4),M$9)),VLOOKUP(DATE(YEAR($B$4),MONTH($B$4),M$9),Datas!$B$1:$B35,1,FALSE)),1,""),"")</f>
        <v/>
      </c>
      <c r="N13" s="21" t="str">
        <f>IFERROR(IF(AND(AND($F13&lt;=DATE(YEAR($B$4),MONTH($B$4),N$9),$G13&gt;=DATE(YEAR($B$4),MONTH($B$4),N$9)),VLOOKUP(DATE(YEAR($B$4),MONTH($B$4),N$9),Datas!$B$1:$B35,1,FALSE)),1,""),"")</f>
        <v/>
      </c>
      <c r="O13" s="21" t="str">
        <f>IFERROR(IF(AND(AND($F13&lt;=DATE(YEAR($B$4),MONTH($B$4),O$9),$G13&gt;=DATE(YEAR($B$4),MONTH($B$4),O$9)),VLOOKUP(DATE(YEAR($B$4),MONTH($B$4),O$9),Datas!$B$1:$B35,1,FALSE)),1,""),"")</f>
        <v/>
      </c>
      <c r="P13" s="21" t="str">
        <f>IFERROR(IF(AND(AND($F13&lt;=DATE(YEAR($B$4),MONTH($B$4),P$9),$G13&gt;=DATE(YEAR($B$4),MONTH($B$4),P$9)),VLOOKUP(DATE(YEAR($B$4),MONTH($B$4),P$9),Datas!$B$1:$B35,1,FALSE)),1,""),"")</f>
        <v/>
      </c>
      <c r="Q13" s="21" t="str">
        <f>IFERROR(IF(AND(AND($F13&lt;=DATE(YEAR($B$4),MONTH($B$4),Q$9),$G13&gt;=DATE(YEAR($B$4),MONTH($B$4),Q$9)),VLOOKUP(DATE(YEAR($B$4),MONTH($B$4),Q$9),Datas!$B$1:$B35,1,FALSE)),1,""),"")</f>
        <v/>
      </c>
      <c r="R13" s="21" t="str">
        <f>IFERROR(IF(AND(AND($F13&lt;=DATE(YEAR($B$4),MONTH($B$4),R$9),$G13&gt;=DATE(YEAR($B$4),MONTH($B$4),R$9)),VLOOKUP(DATE(YEAR($B$4),MONTH($B$4),R$9),Datas!$B$1:$B35,1,FALSE)),1,""),"")</f>
        <v/>
      </c>
      <c r="S13" s="21" t="str">
        <f>IFERROR(IF(AND(AND($F13&lt;=DATE(YEAR($B$4),MONTH($B$4),S$9),$G13&gt;=DATE(YEAR($B$4),MONTH($B$4),S$9)),VLOOKUP(DATE(YEAR($B$4),MONTH($B$4),S$9),Datas!$B$1:$B35,1,FALSE)),1,""),"")</f>
        <v/>
      </c>
      <c r="T13" s="21" t="str">
        <f>IFERROR(IF(AND(AND($F13&lt;=DATE(YEAR($B$4),MONTH($B$4),T$9),$G13&gt;=DATE(YEAR($B$4),MONTH($B$4),T$9)),VLOOKUP(DATE(YEAR($B$4),MONTH($B$4),T$9),Datas!$B$1:$B35,1,FALSE)),1,""),"")</f>
        <v/>
      </c>
      <c r="U13" s="21" t="str">
        <f>IFERROR(IF(AND(AND($F13&lt;=DATE(YEAR($B$4),MONTH($B$4),U$9),$G13&gt;=DATE(YEAR($B$4),MONTH($B$4),U$9)),VLOOKUP(DATE(YEAR($B$4),MONTH($B$4),U$9),Datas!$B$1:$B35,1,FALSE)),1,""),"")</f>
        <v/>
      </c>
      <c r="V13" s="21" t="str">
        <f>IFERROR(IF(AND(AND($F13&lt;=DATE(YEAR($B$4),MONTH($B$4),V$9),$G13&gt;=DATE(YEAR($B$4),MONTH($B$4),V$9)),VLOOKUP(DATE(YEAR($B$4),MONTH($B$4),V$9),Datas!$B$1:$B35,1,FALSE)),1,""),"")</f>
        <v/>
      </c>
      <c r="W13" s="21" t="str">
        <f>IFERROR(IF(AND(AND($F13&lt;=DATE(YEAR($B$4),MONTH($B$4),W$9),$G13&gt;=DATE(YEAR($B$4),MONTH($B$4),W$9)),VLOOKUP(DATE(YEAR($B$4),MONTH($B$4),W$9),Datas!$B$1:$B35,1,FALSE)),1,""),"")</f>
        <v/>
      </c>
      <c r="X13" s="21" t="str">
        <f>IFERROR(IF(AND(AND($F13&lt;=DATE(YEAR($B$4),MONTH($B$4),X$9),$G13&gt;=DATE(YEAR($B$4),MONTH($B$4),X$9)),VLOOKUP(DATE(YEAR($B$4),MONTH($B$4),X$9),Datas!$B$1:$B35,1,FALSE)),1,""),"")</f>
        <v/>
      </c>
      <c r="Y13" s="21" t="str">
        <f>IFERROR(IF(AND(AND($F13&lt;=DATE(YEAR($B$4),MONTH($B$4),Y$9),$G13&gt;=DATE(YEAR($B$4),MONTH($B$4),Y$9)),VLOOKUP(DATE(YEAR($B$4),MONTH($B$4),Y$9),Datas!$B$1:$B35,1,FALSE)),1,""),"")</f>
        <v/>
      </c>
      <c r="Z13" s="21" t="str">
        <f>IFERROR(IF(AND(AND($F13&lt;=DATE(YEAR($B$4),MONTH($B$4),Z$9),$G13&gt;=DATE(YEAR($B$4),MONTH($B$4),Z$9)),VLOOKUP(DATE(YEAR($B$4),MONTH($B$4),Z$9),Datas!$B$1:$B35,1,FALSE)),1,""),"")</f>
        <v/>
      </c>
      <c r="AA13" s="21" t="str">
        <f>IFERROR(IF(AND(AND($F13&lt;=DATE(YEAR($B$4),MONTH($B$4),AA$9),$G13&gt;=DATE(YEAR($B$4),MONTH($B$4),AA$9)),VLOOKUP(DATE(YEAR($B$4),MONTH($B$4),AA$9),Datas!$B$1:$B35,1,FALSE)),1,""),"")</f>
        <v/>
      </c>
      <c r="AB13" s="21" t="str">
        <f>IFERROR(IF(AND(AND($F13&lt;=DATE(YEAR($B$4),MONTH($B$4),AB$9),$G13&gt;=DATE(YEAR($B$4),MONTH($B$4),AB$9)),VLOOKUP(DATE(YEAR($B$4),MONTH($B$4),AB$9),Datas!$B$1:$B35,1,FALSE)),1,""),"")</f>
        <v/>
      </c>
      <c r="AC13" s="21" t="str">
        <f>IFERROR(IF(AND(AND($F13&lt;=DATE(YEAR($B$4),MONTH($B$4),AC$9),$G13&gt;=DATE(YEAR($B$4),MONTH($B$4),AC$9)),VLOOKUP(DATE(YEAR($B$4),MONTH($B$4),AC$9),Datas!$B$1:$B35,1,FALSE)),1,""),"")</f>
        <v/>
      </c>
      <c r="AD13" s="21" t="str">
        <f>IFERROR(IF(AND(AND($F13&lt;=DATE(YEAR($B$4),MONTH($B$4),AD$9),$G13&gt;=DATE(YEAR($B$4),MONTH($B$4),AD$9)),VLOOKUP(DATE(YEAR($B$4),MONTH($B$4),AD$9),Datas!$B$1:$B35,1,FALSE)),1,""),"")</f>
        <v/>
      </c>
      <c r="AE13" s="21" t="str">
        <f>IFERROR(IF(AND(AND($F13&lt;=DATE(YEAR($B$4),MONTH($B$4),AE$9),$G13&gt;=DATE(YEAR($B$4),MONTH($B$4),AE$9)),VLOOKUP(DATE(YEAR($B$4),MONTH($B$4),AE$9),Datas!$B$1:$B35,1,FALSE)),1,""),"")</f>
        <v/>
      </c>
      <c r="AF13" s="21" t="str">
        <f>IFERROR(IF(AND(AND($F13&lt;=DATE(YEAR($B$4),MONTH($B$4),AF$9),$G13&gt;=DATE(YEAR($B$4),MONTH($B$4),AF$9)),VLOOKUP(DATE(YEAR($B$4),MONTH($B$4),AF$9),Datas!$B$1:$B35,1,FALSE)),1,""),"")</f>
        <v/>
      </c>
      <c r="AG13" s="21" t="str">
        <f>IFERROR(IF(AND(AND($F13&lt;=DATE(YEAR($B$4),MONTH($B$4),AG$9),$G13&gt;=DATE(YEAR($B$4),MONTH($B$4),AG$9)),VLOOKUP(DATE(YEAR($B$4),MONTH($B$4),AG$9),Datas!$B$1:$B35,1,FALSE)),1,""),"")</f>
        <v/>
      </c>
      <c r="AH13" s="21" t="str">
        <f>IFERROR(IF(AND(AND($F13&lt;=DATE(YEAR($B$4),MONTH($B$4),AH$9),$G13&gt;=DATE(YEAR($B$4),MONTH($B$4),AH$9)),VLOOKUP(DATE(YEAR($B$4),MONTH($B$4),AH$9),Datas!$B$1:$B35,1,FALSE)),1,""),"")</f>
        <v/>
      </c>
      <c r="AI13" s="21" t="str">
        <f>IFERROR(IF(AND(AND($F13&lt;=DATE(YEAR($B$4),MONTH($B$4),AI$9),$G13&gt;=DATE(YEAR($B$4),MONTH($B$4),AI$9)),VLOOKUP(DATE(YEAR($B$4),MONTH($B$4),AI$9),Datas!$B$1:$B35,1,FALSE)),1,""),"")</f>
        <v/>
      </c>
      <c r="AJ13" s="21" t="str">
        <f>IFERROR(IF(AND(AND($F13&lt;=DATE(YEAR($B$4),MONTH($B$4),AJ$9),$G13&gt;=DATE(YEAR($B$4),MONTH($B$4),AJ$9)),VLOOKUP(DATE(YEAR($B$4),MONTH($B$4),AJ$9),Datas!$B$1:$B35,1,FALSE)),1,""),"")</f>
        <v/>
      </c>
      <c r="AK13" s="21" t="str">
        <f>IFERROR(IF(AND(AND($F13&lt;=DATE(YEAR($B$4),MONTH($B$4),AK$9),$G13&gt;=DATE(YEAR($B$4),MONTH($B$4),AK$9)),VLOOKUP(DATE(YEAR($B$4),MONTH($B$4),AK$9),Datas!$B$1:$B35,1,FALSE)),1,""),"")</f>
        <v/>
      </c>
      <c r="AL13" s="21" t="str">
        <f>IFERROR(IF(AND(AND($F13&lt;=DATE(YEAR($B$4),MONTH($B$4),AL$9),$G13&gt;=DATE(YEAR($B$4),MONTH($B$4),AL$9)),VLOOKUP(DATE(YEAR($B$4),MONTH($B$4),AL$9),Datas!$B$1:$B35,1,FALSE)),1,""),"")</f>
        <v/>
      </c>
      <c r="AM13" s="37" t="str">
        <f>IFERROR(IF(AND(AND($F13&lt;=DATE(YEAR($B$4),MONTH($B$4),AM$9),$G13&gt;=DATE(YEAR($B$4),MONTH($B$4),AM$9)),VLOOKUP(DATE(YEAR($B$4),MONTH($B$4),AM$9),Datas!$B$1:$B35,1,FALSE)),1,""),"")</f>
        <v/>
      </c>
    </row>
    <row r="14" spans="1:40" x14ac:dyDescent="0.2">
      <c r="A14" s="28" t="s">
        <v>9</v>
      </c>
      <c r="B14" s="28" t="s">
        <v>1</v>
      </c>
      <c r="C14" s="32">
        <v>1</v>
      </c>
      <c r="D14" s="32">
        <v>1</v>
      </c>
      <c r="E14" s="28"/>
      <c r="F14" s="30">
        <v>44530</v>
      </c>
      <c r="G14" s="30">
        <f ca="1">TODAY()</f>
        <v>44541</v>
      </c>
      <c r="H14" s="31" t="str">
        <f t="shared" ca="1" si="6"/>
        <v>Terminé</v>
      </c>
      <c r="I14" s="22" t="str">
        <f ca="1">IFERROR(IF(AND(AND($F14&lt;=DATE(YEAR($B$4),MONTH($B$4),I$9),$G14&gt;=DATE(YEAR($B$4),MONTH($B$4),I$9)),VLOOKUP(DATE(YEAR($B$4),MONTH($B$4),I$9),Datas!$B$1:$B36,1,FALSE)),1,""),"")</f>
        <v/>
      </c>
      <c r="J14" s="23" t="str">
        <f ca="1">IFERROR(IF(AND(AND($F14&lt;=DATE(YEAR($B$4),MONTH($B$4),J$9),$G14&gt;=DATE(YEAR($B$4),MONTH($B$4),J$9)),VLOOKUP(DATE(YEAR($B$4),MONTH($B$4),J$9),Datas!$B$1:$B36,1,FALSE)),1,""),"")</f>
        <v/>
      </c>
      <c r="K14" s="23" t="str">
        <f ca="1">IFERROR(IF(AND(AND($F14&lt;=DATE(YEAR($B$4),MONTH($B$4),K$9),$G14&gt;=DATE(YEAR($B$4),MONTH($B$4),K$9)),VLOOKUP(DATE(YEAR($B$4),MONTH($B$4),K$9),Datas!$B$1:$B36,1,FALSE)),1,""),"")</f>
        <v/>
      </c>
      <c r="L14" s="23" t="str">
        <f ca="1">IFERROR(IF(AND(AND($F14&lt;=DATE(YEAR($B$4),MONTH($B$4),L$9),$G14&gt;=DATE(YEAR($B$4),MONTH($B$4),L$9)),VLOOKUP(DATE(YEAR($B$4),MONTH($B$4),L$9),Datas!$B$1:$B36,1,FALSE)),1,""),"")</f>
        <v/>
      </c>
      <c r="M14" s="23" t="str">
        <f ca="1">IFERROR(IF(AND(AND($F14&lt;=DATE(YEAR($B$4),MONTH($B$4),M$9),$G14&gt;=DATE(YEAR($B$4),MONTH($B$4),M$9)),VLOOKUP(DATE(YEAR($B$4),MONTH($B$4),M$9),Datas!$B$1:$B36,1,FALSE)),1,""),"")</f>
        <v/>
      </c>
      <c r="N14" s="23" t="str">
        <f ca="1">IFERROR(IF(AND(AND($F14&lt;=DATE(YEAR($B$4),MONTH($B$4),N$9),$G14&gt;=DATE(YEAR($B$4),MONTH($B$4),N$9)),VLOOKUP(DATE(YEAR($B$4),MONTH($B$4),N$9),Datas!$B$1:$B36,1,FALSE)),1,""),"")</f>
        <v/>
      </c>
      <c r="O14" s="23" t="str">
        <f ca="1">IFERROR(IF(AND(AND($F14&lt;=DATE(YEAR($B$4),MONTH($B$4),O$9),$G14&gt;=DATE(YEAR($B$4),MONTH($B$4),O$9)),VLOOKUP(DATE(YEAR($B$4),MONTH($B$4),O$9),Datas!$B$1:$B36,1,FALSE)),1,""),"")</f>
        <v/>
      </c>
      <c r="P14" s="23" t="str">
        <f ca="1">IFERROR(IF(AND(AND($F14&lt;=DATE(YEAR($B$4),MONTH($B$4),P$9),$G14&gt;=DATE(YEAR($B$4),MONTH($B$4),P$9)),VLOOKUP(DATE(YEAR($B$4),MONTH($B$4),P$9),Datas!$B$1:$B36,1,FALSE)),1,""),"")</f>
        <v/>
      </c>
      <c r="Q14" s="23" t="str">
        <f ca="1">IFERROR(IF(AND(AND($F14&lt;=DATE(YEAR($B$4),MONTH($B$4),Q$9),$G14&gt;=DATE(YEAR($B$4),MONTH($B$4),Q$9)),VLOOKUP(DATE(YEAR($B$4),MONTH($B$4),Q$9),Datas!$B$1:$B36,1,FALSE)),1,""),"")</f>
        <v/>
      </c>
      <c r="R14" s="23" t="str">
        <f ca="1">IFERROR(IF(AND(AND($F14&lt;=DATE(YEAR($B$4),MONTH($B$4),R$9),$G14&gt;=DATE(YEAR($B$4),MONTH($B$4),R$9)),VLOOKUP(DATE(YEAR($B$4),MONTH($B$4),R$9),Datas!$B$1:$B36,1,FALSE)),1,""),"")</f>
        <v/>
      </c>
      <c r="S14" s="23" t="str">
        <f ca="1">IFERROR(IF(AND(AND($F14&lt;=DATE(YEAR($B$4),MONTH($B$4),S$9),$G14&gt;=DATE(YEAR($B$4),MONTH($B$4),S$9)),VLOOKUP(DATE(YEAR($B$4),MONTH($B$4),S$9),Datas!$B$1:$B36,1,FALSE)),1,""),"")</f>
        <v/>
      </c>
      <c r="T14" s="23" t="str">
        <f ca="1">IFERROR(IF(AND(AND($F14&lt;=DATE(YEAR($B$4),MONTH($B$4),T$9),$G14&gt;=DATE(YEAR($B$4),MONTH($B$4),T$9)),VLOOKUP(DATE(YEAR($B$4),MONTH($B$4),T$9),Datas!$B$1:$B36,1,FALSE)),1,""),"")</f>
        <v/>
      </c>
      <c r="U14" s="23" t="str">
        <f ca="1">IFERROR(IF(AND(AND($F14&lt;=DATE(YEAR($B$4),MONTH($B$4),U$9),$G14&gt;=DATE(YEAR($B$4),MONTH($B$4),U$9)),VLOOKUP(DATE(YEAR($B$4),MONTH($B$4),U$9),Datas!$B$1:$B36,1,FALSE)),1,""),"")</f>
        <v/>
      </c>
      <c r="V14" s="23" t="str">
        <f ca="1">IFERROR(IF(AND(AND($F14&lt;=DATE(YEAR($B$4),MONTH($B$4),V$9),$G14&gt;=DATE(YEAR($B$4),MONTH($B$4),V$9)),VLOOKUP(DATE(YEAR($B$4),MONTH($B$4),V$9),Datas!$B$1:$B36,1,FALSE)),1,""),"")</f>
        <v/>
      </c>
      <c r="W14" s="23" t="str">
        <f ca="1">IFERROR(IF(AND(AND($F14&lt;=DATE(YEAR($B$4),MONTH($B$4),W$9),$G14&gt;=DATE(YEAR($B$4),MONTH($B$4),W$9)),VLOOKUP(DATE(YEAR($B$4),MONTH($B$4),W$9),Datas!$B$1:$B36,1,FALSE)),1,""),"")</f>
        <v/>
      </c>
      <c r="X14" s="23" t="str">
        <f ca="1">IFERROR(IF(AND(AND($F14&lt;=DATE(YEAR($B$4),MONTH($B$4),X$9),$G14&gt;=DATE(YEAR($B$4),MONTH($B$4),X$9)),VLOOKUP(DATE(YEAR($B$4),MONTH($B$4),X$9),Datas!$B$1:$B36,1,FALSE)),1,""),"")</f>
        <v/>
      </c>
      <c r="Y14" s="23" t="str">
        <f ca="1">IFERROR(IF(AND(AND($F14&lt;=DATE(YEAR($B$4),MONTH($B$4),Y$9),$G14&gt;=DATE(YEAR($B$4),MONTH($B$4),Y$9)),VLOOKUP(DATE(YEAR($B$4),MONTH($B$4),Y$9),Datas!$B$1:$B36,1,FALSE)),1,""),"")</f>
        <v/>
      </c>
      <c r="Z14" s="23" t="str">
        <f ca="1">IFERROR(IF(AND(AND($F14&lt;=DATE(YEAR($B$4),MONTH($B$4),Z$9),$G14&gt;=DATE(YEAR($B$4),MONTH($B$4),Z$9)),VLOOKUP(DATE(YEAR($B$4),MONTH($B$4),Z$9),Datas!$B$1:$B36,1,FALSE)),1,""),"")</f>
        <v/>
      </c>
      <c r="AA14" s="23" t="str">
        <f ca="1">IFERROR(IF(AND(AND($F14&lt;=DATE(YEAR($B$4),MONTH($B$4),AA$9),$G14&gt;=DATE(YEAR($B$4),MONTH($B$4),AA$9)),VLOOKUP(DATE(YEAR($B$4),MONTH($B$4),AA$9),Datas!$B$1:$B36,1,FALSE)),1,""),"")</f>
        <v/>
      </c>
      <c r="AB14" s="23" t="str">
        <f ca="1">IFERROR(IF(AND(AND($F14&lt;=DATE(YEAR($B$4),MONTH($B$4),AB$9),$G14&gt;=DATE(YEAR($B$4),MONTH($B$4),AB$9)),VLOOKUP(DATE(YEAR($B$4),MONTH($B$4),AB$9),Datas!$B$1:$B36,1,FALSE)),1,""),"")</f>
        <v/>
      </c>
      <c r="AC14" s="23" t="str">
        <f ca="1">IFERROR(IF(AND(AND($F14&lt;=DATE(YEAR($B$4),MONTH($B$4),AC$9),$G14&gt;=DATE(YEAR($B$4),MONTH($B$4),AC$9)),VLOOKUP(DATE(YEAR($B$4),MONTH($B$4),AC$9),Datas!$B$1:$B36,1,FALSE)),1,""),"")</f>
        <v/>
      </c>
      <c r="AD14" s="23" t="str">
        <f ca="1">IFERROR(IF(AND(AND($F14&lt;=DATE(YEAR($B$4),MONTH($B$4),AD$9),$G14&gt;=DATE(YEAR($B$4),MONTH($B$4),AD$9)),VLOOKUP(DATE(YEAR($B$4),MONTH($B$4),AD$9),Datas!$B$1:$B36,1,FALSE)),1,""),"")</f>
        <v/>
      </c>
      <c r="AE14" s="23" t="str">
        <f ca="1">IFERROR(IF(AND(AND($F14&lt;=DATE(YEAR($B$4),MONTH($B$4),AE$9),$G14&gt;=DATE(YEAR($B$4),MONTH($B$4),AE$9)),VLOOKUP(DATE(YEAR($B$4),MONTH($B$4),AE$9),Datas!$B$1:$B36,1,FALSE)),1,""),"")</f>
        <v/>
      </c>
      <c r="AF14" s="23" t="str">
        <f ca="1">IFERROR(IF(AND(AND($F14&lt;=DATE(YEAR($B$4),MONTH($B$4),AF$9),$G14&gt;=DATE(YEAR($B$4),MONTH($B$4),AF$9)),VLOOKUP(DATE(YEAR($B$4),MONTH($B$4),AF$9),Datas!$B$1:$B36,1,FALSE)),1,""),"")</f>
        <v/>
      </c>
      <c r="AG14" s="23" t="str">
        <f ca="1">IFERROR(IF(AND(AND($F14&lt;=DATE(YEAR($B$4),MONTH($B$4),AG$9),$G14&gt;=DATE(YEAR($B$4),MONTH($B$4),AG$9)),VLOOKUP(DATE(YEAR($B$4),MONTH($B$4),AG$9),Datas!$B$1:$B36,1,FALSE)),1,""),"")</f>
        <v/>
      </c>
      <c r="AH14" s="23" t="str">
        <f ca="1">IFERROR(IF(AND(AND($F14&lt;=DATE(YEAR($B$4),MONTH($B$4),AH$9),$G14&gt;=DATE(YEAR($B$4),MONTH($B$4),AH$9)),VLOOKUP(DATE(YEAR($B$4),MONTH($B$4),AH$9),Datas!$B$1:$B36,1,FALSE)),1,""),"")</f>
        <v/>
      </c>
      <c r="AI14" s="23" t="str">
        <f ca="1">IFERROR(IF(AND(AND($F14&lt;=DATE(YEAR($B$4),MONTH($B$4),AI$9),$G14&gt;=DATE(YEAR($B$4),MONTH($B$4),AI$9)),VLOOKUP(DATE(YEAR($B$4),MONTH($B$4),AI$9),Datas!$B$1:$B36,1,FALSE)),1,""),"")</f>
        <v/>
      </c>
      <c r="AJ14" s="23" t="str">
        <f ca="1">IFERROR(IF(AND(AND($F14&lt;=DATE(YEAR($B$4),MONTH($B$4),AJ$9),$G14&gt;=DATE(YEAR($B$4),MONTH($B$4),AJ$9)),VLOOKUP(DATE(YEAR($B$4),MONTH($B$4),AJ$9),Datas!$B$1:$B36,1,FALSE)),1,""),"")</f>
        <v/>
      </c>
      <c r="AK14" s="23" t="str">
        <f ca="1">IFERROR(IF(AND(AND($F14&lt;=DATE(YEAR($B$4),MONTH($B$4),AK$9),$G14&gt;=DATE(YEAR($B$4),MONTH($B$4),AK$9)),VLOOKUP(DATE(YEAR($B$4),MONTH($B$4),AK$9),Datas!$B$1:$B36,1,FALSE)),1,""),"")</f>
        <v/>
      </c>
      <c r="AL14" s="23">
        <f ca="1">IFERROR(IF(AND(AND($F14&lt;=DATE(YEAR($B$4),MONTH($B$4),AL$9),$G14&gt;=DATE(YEAR($B$4),MONTH($B$4),AL$9)),VLOOKUP(DATE(YEAR($B$4),MONTH($B$4),AL$9),Datas!$B$1:$B36,1,FALSE)),1,""),"")</f>
        <v>1</v>
      </c>
      <c r="AM14" s="38" t="str">
        <f ca="1">IFERROR(IF(AND(AND($F14&lt;=DATE(YEAR($B$4),MONTH($B$4),AM$9),$G14&gt;=DATE(YEAR($B$4),MONTH($B$4),AM$9)),VLOOKUP(DATE(YEAR($B$4),MONTH($B$4),AM$9),Datas!$B$1:$B36,1,FALSE)),1,""),"")</f>
        <v/>
      </c>
    </row>
    <row r="16" spans="1:40" x14ac:dyDescent="0.2">
      <c r="C16" s="16"/>
      <c r="D16" s="16"/>
      <c r="E16" s="16"/>
      <c r="F16" s="44"/>
      <c r="G16" s="44"/>
      <c r="H16" s="44"/>
      <c r="I16" s="15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</row>
    <row r="17" spans="3:39" x14ac:dyDescent="0.2">
      <c r="C17" s="16"/>
      <c r="D17" s="16"/>
      <c r="E17" s="16"/>
      <c r="F17" s="45"/>
      <c r="G17" s="45"/>
      <c r="H17" s="4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</row>
    <row r="18" spans="3:39" x14ac:dyDescent="0.2">
      <c r="C18" s="16"/>
      <c r="D18" s="16"/>
      <c r="E18" s="16"/>
      <c r="F18" s="45"/>
      <c r="G18" s="45"/>
      <c r="H18" s="4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</row>
    <row r="19" spans="3:39" x14ac:dyDescent="0.2">
      <c r="C19" s="16"/>
      <c r="D19" s="16"/>
      <c r="E19" s="16"/>
      <c r="F19" s="45"/>
      <c r="G19" s="45"/>
      <c r="H19" s="4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</row>
    <row r="20" spans="3:39" x14ac:dyDescent="0.2">
      <c r="C20" s="16"/>
      <c r="D20" s="16"/>
      <c r="E20" s="16"/>
      <c r="F20" s="45"/>
      <c r="G20" s="45"/>
      <c r="H20" s="4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</row>
    <row r="21" spans="3:39" x14ac:dyDescent="0.2"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</row>
    <row r="22" spans="3:39" x14ac:dyDescent="0.2"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</row>
    <row r="23" spans="3:39" x14ac:dyDescent="0.2">
      <c r="C23" s="16"/>
      <c r="D23" s="16"/>
      <c r="E23" s="16"/>
      <c r="F23" s="47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</row>
    <row r="24" spans="3:39" x14ac:dyDescent="0.2"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</row>
    <row r="25" spans="3:39" x14ac:dyDescent="0.2"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</row>
  </sheetData>
  <mergeCells count="2">
    <mergeCell ref="A1:E1"/>
    <mergeCell ref="F1:I1"/>
  </mergeCells>
  <phoneticPr fontId="2" type="noConversion"/>
  <conditionalFormatting sqref="I10:AM10">
    <cfRule type="cellIs" dxfId="10" priority="16" operator="equal">
      <formula>"D"</formula>
    </cfRule>
    <cfRule type="cellIs" dxfId="9" priority="17" operator="equal">
      <formula>"S"</formula>
    </cfRule>
  </conditionalFormatting>
  <conditionalFormatting sqref="I8:AM8">
    <cfRule type="containsText" dxfId="8" priority="15" operator="containsText" text="S">
      <formula>NOT(ISERROR(SEARCH("S",I8)))</formula>
    </cfRule>
  </conditionalFormatting>
  <conditionalFormatting sqref="I7:AM7">
    <cfRule type="expression" dxfId="7" priority="10">
      <formula>OR(I7=JoursFetes)</formula>
    </cfRule>
    <cfRule type="cellIs" dxfId="6" priority="14" operator="equal">
      <formula>$B$5</formula>
    </cfRule>
    <cfRule type="cellIs" dxfId="5" priority="18" operator="equal">
      <formula>$B$5</formula>
    </cfRule>
  </conditionalFormatting>
  <conditionalFormatting sqref="AK9:AL14">
    <cfRule type="expression" dxfId="4" priority="12">
      <formula>$AK$7=""</formula>
    </cfRule>
  </conditionalFormatting>
  <conditionalFormatting sqref="AK9:AL9">
    <cfRule type="expression" dxfId="3" priority="11">
      <formula>$AH$7=""</formula>
    </cfRule>
  </conditionalFormatting>
  <conditionalFormatting sqref="I6:AM6">
    <cfRule type="expression" dxfId="2" priority="9">
      <formula>I6="F"</formula>
    </cfRule>
  </conditionalFormatting>
  <conditionalFormatting sqref="I11:AM14">
    <cfRule type="cellIs" dxfId="1" priority="2" operator="equal">
      <formula>1</formula>
    </cfRule>
  </conditionalFormatting>
  <conditionalFormatting sqref="AM9:AM14">
    <cfRule type="expression" dxfId="0" priority="1">
      <formula>$AM$9=""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71C5-0CB3-4729-9E04-A93741F7A5E3}">
  <sheetPr codeName="Feuil2"/>
  <dimension ref="A1:D32"/>
  <sheetViews>
    <sheetView showGridLines="0" topLeftCell="A4" workbookViewId="0">
      <selection activeCell="C2" sqref="C2"/>
    </sheetView>
  </sheetViews>
  <sheetFormatPr baseColWidth="10" defaultRowHeight="12.75" x14ac:dyDescent="0.2"/>
  <sheetData>
    <row r="1" spans="1:4" x14ac:dyDescent="0.2">
      <c r="A1" s="13" t="s">
        <v>18</v>
      </c>
      <c r="B1" s="14" t="s">
        <v>15</v>
      </c>
      <c r="C1" s="14" t="s">
        <v>3</v>
      </c>
      <c r="D1" s="14" t="s">
        <v>16</v>
      </c>
    </row>
    <row r="2" spans="1:4" x14ac:dyDescent="0.2">
      <c r="A2" s="12" t="s">
        <v>0</v>
      </c>
      <c r="B2" s="11">
        <v>44528</v>
      </c>
      <c r="C2" s="17">
        <v>1</v>
      </c>
      <c r="D2" s="17"/>
    </row>
    <row r="3" spans="1:4" x14ac:dyDescent="0.2">
      <c r="A3" s="12" t="s">
        <v>0</v>
      </c>
      <c r="B3" s="11">
        <v>44529</v>
      </c>
      <c r="C3" s="17">
        <v>1</v>
      </c>
      <c r="D3" s="17"/>
    </row>
    <row r="4" spans="1:4" x14ac:dyDescent="0.2">
      <c r="A4" s="12" t="s">
        <v>0</v>
      </c>
      <c r="B4" s="11">
        <v>44530</v>
      </c>
      <c r="C4" s="17">
        <v>1</v>
      </c>
      <c r="D4" s="17"/>
    </row>
    <row r="5" spans="1:4" x14ac:dyDescent="0.2">
      <c r="A5" s="12" t="s">
        <v>0</v>
      </c>
      <c r="B5" s="11">
        <v>44531</v>
      </c>
      <c r="C5" s="17">
        <v>1</v>
      </c>
      <c r="D5" s="17"/>
    </row>
    <row r="6" spans="1:4" x14ac:dyDescent="0.2">
      <c r="A6" s="12" t="s">
        <v>0</v>
      </c>
      <c r="B6" s="11">
        <v>44532</v>
      </c>
      <c r="C6" s="17"/>
      <c r="D6" s="17" t="s">
        <v>17</v>
      </c>
    </row>
    <row r="7" spans="1:4" x14ac:dyDescent="0.2">
      <c r="A7" s="12" t="s">
        <v>0</v>
      </c>
      <c r="B7" s="11">
        <v>44533</v>
      </c>
      <c r="C7" s="17">
        <v>1</v>
      </c>
      <c r="D7" s="17"/>
    </row>
    <row r="8" spans="1:4" x14ac:dyDescent="0.2">
      <c r="A8" s="12" t="s">
        <v>0</v>
      </c>
      <c r="B8" s="11">
        <v>44534</v>
      </c>
      <c r="C8" s="17">
        <v>2</v>
      </c>
      <c r="D8" s="17"/>
    </row>
    <row r="9" spans="1:4" x14ac:dyDescent="0.2">
      <c r="A9" s="12" t="s">
        <v>0</v>
      </c>
      <c r="B9" s="11">
        <v>44535</v>
      </c>
      <c r="C9" s="17">
        <v>2</v>
      </c>
      <c r="D9" s="17"/>
    </row>
    <row r="10" spans="1:4" x14ac:dyDescent="0.2">
      <c r="A10" s="12" t="s">
        <v>0</v>
      </c>
      <c r="B10" s="11">
        <v>44536</v>
      </c>
      <c r="C10" s="17">
        <v>2</v>
      </c>
      <c r="D10" s="17"/>
    </row>
    <row r="11" spans="1:4" x14ac:dyDescent="0.2">
      <c r="A11" s="12" t="s">
        <v>0</v>
      </c>
      <c r="B11" s="11">
        <v>44537</v>
      </c>
      <c r="C11" s="17">
        <v>2</v>
      </c>
      <c r="D11" s="17"/>
    </row>
    <row r="12" spans="1:4" x14ac:dyDescent="0.2">
      <c r="A12" s="12" t="s">
        <v>0</v>
      </c>
      <c r="B12" s="11">
        <v>44538</v>
      </c>
      <c r="C12" s="17">
        <v>2</v>
      </c>
      <c r="D12" s="17"/>
    </row>
    <row r="13" spans="1:4" x14ac:dyDescent="0.2">
      <c r="A13" s="12" t="s">
        <v>0</v>
      </c>
      <c r="B13" s="11">
        <v>44539</v>
      </c>
      <c r="C13" s="17">
        <v>3</v>
      </c>
      <c r="D13" s="17"/>
    </row>
    <row r="14" spans="1:4" x14ac:dyDescent="0.2">
      <c r="A14" s="12" t="s">
        <v>0</v>
      </c>
      <c r="B14" s="11">
        <v>44540</v>
      </c>
      <c r="C14" s="17">
        <v>3</v>
      </c>
      <c r="D14" s="17"/>
    </row>
    <row r="15" spans="1:4" x14ac:dyDescent="0.2">
      <c r="A15" s="12" t="s">
        <v>0</v>
      </c>
      <c r="B15" s="11">
        <v>44541</v>
      </c>
      <c r="C15" s="17"/>
      <c r="D15" s="17"/>
    </row>
    <row r="16" spans="1:4" x14ac:dyDescent="0.2">
      <c r="A16" s="12" t="s">
        <v>0</v>
      </c>
      <c r="B16" s="11">
        <v>44542</v>
      </c>
      <c r="C16" s="17"/>
      <c r="D16" s="17"/>
    </row>
    <row r="17" spans="1:4" x14ac:dyDescent="0.2">
      <c r="A17" s="12" t="s">
        <v>0</v>
      </c>
      <c r="B17" s="11">
        <v>44543</v>
      </c>
      <c r="C17" s="17"/>
      <c r="D17" s="17"/>
    </row>
    <row r="18" spans="1:4" x14ac:dyDescent="0.2">
      <c r="A18" s="12" t="s">
        <v>1</v>
      </c>
      <c r="B18" s="11">
        <v>44530</v>
      </c>
      <c r="C18" s="17">
        <v>1</v>
      </c>
      <c r="D18" s="17"/>
    </row>
    <row r="19" spans="1:4" x14ac:dyDescent="0.2">
      <c r="A19" s="12" t="s">
        <v>1</v>
      </c>
      <c r="B19" s="11">
        <v>44531</v>
      </c>
      <c r="C19" s="17">
        <v>1</v>
      </c>
      <c r="D19" s="17"/>
    </row>
    <row r="20" spans="1:4" x14ac:dyDescent="0.2">
      <c r="A20" s="12" t="s">
        <v>1</v>
      </c>
      <c r="B20" s="11">
        <v>44532</v>
      </c>
      <c r="C20" s="17">
        <v>1</v>
      </c>
      <c r="D20" s="17"/>
    </row>
    <row r="21" spans="1:4" x14ac:dyDescent="0.2">
      <c r="A21" s="12" t="s">
        <v>1</v>
      </c>
      <c r="B21" s="11">
        <v>44533</v>
      </c>
      <c r="C21" s="17">
        <v>1</v>
      </c>
      <c r="D21" s="17"/>
    </row>
    <row r="22" spans="1:4" x14ac:dyDescent="0.2">
      <c r="A22" s="12" t="s">
        <v>1</v>
      </c>
      <c r="B22" s="11">
        <v>44534</v>
      </c>
      <c r="C22" s="17">
        <v>1</v>
      </c>
      <c r="D22" s="17"/>
    </row>
    <row r="23" spans="1:4" x14ac:dyDescent="0.2">
      <c r="A23" s="12" t="s">
        <v>1</v>
      </c>
      <c r="B23" s="11">
        <v>44535</v>
      </c>
      <c r="C23" s="17">
        <v>1</v>
      </c>
      <c r="D23" s="17"/>
    </row>
    <row r="24" spans="1:4" x14ac:dyDescent="0.2">
      <c r="A24" s="12" t="s">
        <v>1</v>
      </c>
      <c r="B24" s="11">
        <v>44536</v>
      </c>
      <c r="C24" s="17">
        <v>1</v>
      </c>
      <c r="D24" s="17"/>
    </row>
    <row r="25" spans="1:4" x14ac:dyDescent="0.2">
      <c r="A25" s="12" t="s">
        <v>1</v>
      </c>
      <c r="B25" s="11">
        <v>44537</v>
      </c>
      <c r="C25" s="17">
        <v>1</v>
      </c>
      <c r="D25" s="17"/>
    </row>
    <row r="26" spans="1:4" x14ac:dyDescent="0.2">
      <c r="A26" s="12" t="s">
        <v>1</v>
      </c>
      <c r="B26" s="11">
        <v>44538</v>
      </c>
      <c r="C26" s="17">
        <v>1</v>
      </c>
      <c r="D26" s="17"/>
    </row>
    <row r="27" spans="1:4" x14ac:dyDescent="0.2">
      <c r="A27" s="12" t="s">
        <v>1</v>
      </c>
      <c r="B27" s="11">
        <v>44539</v>
      </c>
      <c r="C27" s="17">
        <v>1</v>
      </c>
      <c r="D27" s="17"/>
    </row>
    <row r="28" spans="1:4" x14ac:dyDescent="0.2">
      <c r="A28" s="12" t="s">
        <v>1</v>
      </c>
      <c r="B28" s="11">
        <v>44540</v>
      </c>
      <c r="C28" s="17">
        <v>1</v>
      </c>
      <c r="D28" s="17"/>
    </row>
    <row r="29" spans="1:4" x14ac:dyDescent="0.2">
      <c r="A29" s="12"/>
      <c r="B29" s="11">
        <v>44541</v>
      </c>
      <c r="C29" s="17"/>
      <c r="D29" s="17"/>
    </row>
    <row r="30" spans="1:4" x14ac:dyDescent="0.2">
      <c r="A30" s="12"/>
      <c r="B30" s="11">
        <v>44542</v>
      </c>
      <c r="C30" s="17"/>
      <c r="D30" s="17"/>
    </row>
    <row r="31" spans="1:4" x14ac:dyDescent="0.2">
      <c r="A31" s="12"/>
      <c r="B31" s="11">
        <v>44543</v>
      </c>
      <c r="C31" s="17"/>
      <c r="D31" s="17"/>
    </row>
    <row r="32" spans="1:4" x14ac:dyDescent="0.2">
      <c r="A32" s="12"/>
      <c r="B32" s="11">
        <v>44544</v>
      </c>
      <c r="C32" s="17"/>
      <c r="D32" s="17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1EC4A-3BFF-43A8-901B-AB0CB83D6E46}"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Datas</vt:lpstr>
      <vt:lpstr>Infos</vt:lpstr>
      <vt:lpstr>DateDébut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suivi prise médicaments</dc:title>
  <dc:creator>Atlas</dc:creator>
  <cp:lastModifiedBy>ARGW10</cp:lastModifiedBy>
  <dcterms:created xsi:type="dcterms:W3CDTF">2021-12-10T04:32:55Z</dcterms:created>
  <dcterms:modified xsi:type="dcterms:W3CDTF">2021-12-11T01:31:25Z</dcterms:modified>
</cp:coreProperties>
</file>