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19200" windowHeight="8160" activeTab="1"/>
  </bookViews>
  <sheets>
    <sheet name="Accueil" sheetId="3" r:id="rId1"/>
    <sheet name="BDD" sheetId="1" r:id="rId2"/>
    <sheet name="BDD2" sheetId="5" r:id="rId3"/>
    <sheet name="Log" sheetId="2" r:id="rId4"/>
    <sheet name="Utilisateurs" sheetId="6" r:id="rId5"/>
    <sheet name="Paramètres" sheetId="4" r:id="rId6"/>
  </sheets>
  <calcPr calcId="125725"/>
</workbook>
</file>

<file path=xl/calcChain.xml><?xml version="1.0" encoding="utf-8"?>
<calcChain xmlns="http://schemas.openxmlformats.org/spreadsheetml/2006/main">
  <c r="C45" i="2"/>
  <c r="C44"/>
  <c r="C43"/>
  <c r="C42"/>
  <c r="C41"/>
  <c r="C40"/>
  <c r="C39"/>
  <c r="C38"/>
  <c r="C37"/>
  <c r="C36"/>
  <c r="C35"/>
  <c r="C34"/>
  <c r="C33"/>
  <c r="C32"/>
  <c r="C31"/>
  <c r="C30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 l="1"/>
  <c r="C10"/>
  <c r="C9"/>
  <c r="C8"/>
  <c r="C7"/>
  <c r="C6" l="1"/>
  <c r="C4" l="1"/>
  <c r="C5"/>
  <c r="B1" l="1"/>
  <c r="C1" l="1"/>
  <c r="D1"/>
  <c r="A1" l="1"/>
  <c r="H44" l="1"/>
  <c r="H45"/>
  <c r="H42"/>
  <c r="H43"/>
  <c r="H40"/>
  <c r="H41"/>
  <c r="H38"/>
  <c r="H39"/>
  <c r="H36"/>
  <c r="H37"/>
  <c r="H34"/>
  <c r="H35"/>
  <c r="H32"/>
  <c r="H33"/>
  <c r="H30"/>
  <c r="H31"/>
  <c r="H28"/>
  <c r="H29"/>
  <c r="H26"/>
  <c r="H27"/>
  <c r="H24"/>
  <c r="H25"/>
  <c r="H22"/>
  <c r="H23"/>
  <c r="H20"/>
  <c r="H21"/>
  <c r="H18"/>
  <c r="H19"/>
  <c r="H16"/>
  <c r="H17"/>
  <c r="H14"/>
  <c r="H15"/>
  <c r="H12"/>
  <c r="H13"/>
  <c r="H10"/>
  <c r="H11"/>
  <c r="H8"/>
  <c r="H9"/>
  <c r="H6"/>
  <c r="H7"/>
  <c r="H4"/>
  <c r="H5"/>
</calcChain>
</file>

<file path=xl/sharedStrings.xml><?xml version="1.0" encoding="utf-8"?>
<sst xmlns="http://schemas.openxmlformats.org/spreadsheetml/2006/main" count="319" uniqueCount="115">
  <si>
    <t>Adr1</t>
  </si>
  <si>
    <t>Avant</t>
  </si>
  <si>
    <t>Après</t>
  </si>
  <si>
    <t>Auteur</t>
  </si>
  <si>
    <t>BDD</t>
  </si>
  <si>
    <t/>
  </si>
  <si>
    <t>Apt</t>
  </si>
  <si>
    <t>Adr2</t>
  </si>
  <si>
    <t>NOM</t>
  </si>
  <si>
    <t>CODE ACCÈS</t>
  </si>
  <si>
    <t>FEUILLES AUTORISÉES</t>
  </si>
  <si>
    <t>Admin</t>
  </si>
  <si>
    <t>*</t>
  </si>
  <si>
    <t>* = toutes les feuilles</t>
  </si>
  <si>
    <t>Jules</t>
  </si>
  <si>
    <t>JLS</t>
  </si>
  <si>
    <t>Fred</t>
  </si>
  <si>
    <t>FRD</t>
  </si>
  <si>
    <t>CT1</t>
  </si>
  <si>
    <t>CT2</t>
  </si>
  <si>
    <t>David</t>
  </si>
  <si>
    <t>DVD</t>
  </si>
  <si>
    <t>WX</t>
  </si>
  <si>
    <t>id01</t>
  </si>
  <si>
    <t>id02</t>
  </si>
  <si>
    <t>id03</t>
  </si>
  <si>
    <t>id04</t>
  </si>
  <si>
    <t>id05</t>
  </si>
  <si>
    <t>id06</t>
  </si>
  <si>
    <t>id07</t>
  </si>
  <si>
    <t>id08</t>
  </si>
  <si>
    <t>id09</t>
  </si>
  <si>
    <t>id10</t>
  </si>
  <si>
    <t>id11</t>
  </si>
  <si>
    <t>id12</t>
  </si>
  <si>
    <t>id13</t>
  </si>
  <si>
    <t>id14</t>
  </si>
  <si>
    <t>id15</t>
  </si>
  <si>
    <t>id16</t>
  </si>
  <si>
    <t>id17</t>
  </si>
  <si>
    <t>id18</t>
  </si>
  <si>
    <t>id19</t>
  </si>
  <si>
    <t>id20</t>
  </si>
  <si>
    <t>id21</t>
  </si>
  <si>
    <t>id22</t>
  </si>
  <si>
    <t>id23</t>
  </si>
  <si>
    <t>Michel</t>
  </si>
  <si>
    <t>ok</t>
  </si>
  <si>
    <t>AA</t>
  </si>
  <si>
    <t>BB</t>
  </si>
  <si>
    <t>ID</t>
  </si>
  <si>
    <t>CT3</t>
  </si>
  <si>
    <t>CT4</t>
  </si>
  <si>
    <t>CT5</t>
  </si>
  <si>
    <t>CT6</t>
  </si>
  <si>
    <t>CT7</t>
  </si>
  <si>
    <t>CT8</t>
  </si>
  <si>
    <t>CT9</t>
  </si>
  <si>
    <t>CT10</t>
  </si>
  <si>
    <t>CT11</t>
  </si>
  <si>
    <t>CT14</t>
  </si>
  <si>
    <t>CT15</t>
  </si>
  <si>
    <t>CT16</t>
  </si>
  <si>
    <t>CT17</t>
  </si>
  <si>
    <t>xx</t>
  </si>
  <si>
    <t>A</t>
  </si>
  <si>
    <t>Suivi des modifications de la base de données</t>
  </si>
  <si>
    <t>Date &amp; heure</t>
  </si>
  <si>
    <t>Ligne</t>
  </si>
  <si>
    <t>Commentaire</t>
  </si>
  <si>
    <t>Lien vers …</t>
  </si>
  <si>
    <t>yy</t>
  </si>
  <si>
    <t>Username</t>
  </si>
  <si>
    <t>id24</t>
  </si>
  <si>
    <t>S</t>
  </si>
  <si>
    <t>a</t>
  </si>
  <si>
    <t>b</t>
  </si>
  <si>
    <t>c</t>
  </si>
  <si>
    <t>d</t>
  </si>
  <si>
    <t>XX</t>
  </si>
  <si>
    <t>id25</t>
  </si>
  <si>
    <t>La BdD a augmenté de 1 ligne(s)</t>
  </si>
  <si>
    <t>W</t>
  </si>
  <si>
    <t>C</t>
  </si>
  <si>
    <t>Utilisateur</t>
  </si>
  <si>
    <t>Password</t>
  </si>
  <si>
    <t>Code</t>
  </si>
  <si>
    <t xml:space="preserve">Bonjour </t>
  </si>
  <si>
    <t xml:space="preserve"> </t>
  </si>
  <si>
    <t>BDD2</t>
  </si>
  <si>
    <t>CT12</t>
  </si>
  <si>
    <t>C12</t>
  </si>
  <si>
    <t>CT13</t>
  </si>
  <si>
    <t>Date</t>
  </si>
  <si>
    <t>michel</t>
  </si>
  <si>
    <t>LogIn</t>
  </si>
  <si>
    <t>Echec</t>
  </si>
  <si>
    <t>LogOut</t>
  </si>
  <si>
    <t>Connexion</t>
  </si>
  <si>
    <t>id26</t>
  </si>
  <si>
    <t>id27</t>
  </si>
  <si>
    <t>i</t>
  </si>
  <si>
    <t>idx27</t>
  </si>
  <si>
    <t>id28</t>
  </si>
  <si>
    <t>CT28</t>
  </si>
  <si>
    <t>id29</t>
  </si>
  <si>
    <t>id30</t>
  </si>
  <si>
    <t>id31</t>
  </si>
  <si>
    <t>CT29</t>
  </si>
  <si>
    <t>Colonne</t>
  </si>
  <si>
    <t>CT30</t>
  </si>
  <si>
    <t>Création</t>
  </si>
  <si>
    <t>La BdD a diminué de 1 ligne(s)</t>
  </si>
  <si>
    <t>suppression</t>
  </si>
  <si>
    <t>création</t>
  </si>
</sst>
</file>

<file path=xl/styles.xml><?xml version="1.0" encoding="utf-8"?>
<styleSheet xmlns="http://schemas.openxmlformats.org/spreadsheetml/2006/main">
  <numFmts count="2">
    <numFmt numFmtId="164" formatCode="m/d/yyyy\ h:mm"/>
    <numFmt numFmtId="165" formatCode="dd/mm/yyyy\ hh:mm:ss"/>
  </numFmts>
  <fonts count="7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Trebuchet MS"/>
      <family val="2"/>
    </font>
    <font>
      <b/>
      <sz val="12"/>
      <color theme="0"/>
      <name val="Trebuchet MS"/>
      <family val="2"/>
    </font>
    <font>
      <sz val="11"/>
      <color theme="1"/>
      <name val="Trebuchet MS"/>
      <family val="2"/>
    </font>
    <font>
      <b/>
      <sz val="11"/>
      <color rgb="FF00B0F0"/>
      <name val="Trebuchet MS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Continuous" vertical="center"/>
    </xf>
    <xf numFmtId="0" fontId="0" fillId="0" borderId="0" xfId="0" quotePrefix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1" xfId="0" applyFont="1" applyBorder="1"/>
    <xf numFmtId="0" fontId="0" fillId="0" borderId="0" xfId="0" applyFont="1" applyBorder="1"/>
    <xf numFmtId="0" fontId="0" fillId="0" borderId="0" xfId="0" applyFont="1" applyFill="1" applyBorder="1"/>
    <xf numFmtId="0" fontId="0" fillId="0" borderId="1" xfId="0" applyBorder="1"/>
    <xf numFmtId="0" fontId="0" fillId="0" borderId="2" xfId="0" applyBorder="1"/>
    <xf numFmtId="0" fontId="0" fillId="0" borderId="0" xfId="0" applyNumberFormat="1"/>
    <xf numFmtId="0" fontId="2" fillId="0" borderId="0" xfId="1" applyNumberFormat="1" applyAlignment="1">
      <alignment horizontal="center" vertical="center"/>
    </xf>
    <xf numFmtId="0" fontId="1" fillId="0" borderId="0" xfId="0" applyNumberFormat="1" applyFont="1" applyAlignment="1">
      <alignment horizontal="centerContinuous" vertic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quotePrefix="1" applyAlignment="1">
      <alignment horizontal="left" vertical="center"/>
    </xf>
    <xf numFmtId="0" fontId="0" fillId="0" borderId="0" xfId="0" applyAlignment="1">
      <alignment horizontal="centerContinuous"/>
    </xf>
    <xf numFmtId="0" fontId="0" fillId="0" borderId="0" xfId="0" applyAlignment="1">
      <alignment horizontal="left" vertical="center"/>
    </xf>
    <xf numFmtId="0" fontId="3" fillId="0" borderId="3" xfId="0" applyFont="1" applyBorder="1"/>
    <xf numFmtId="0" fontId="3" fillId="0" borderId="0" xfId="0" applyFont="1"/>
    <xf numFmtId="0" fontId="4" fillId="2" borderId="0" xfId="0" applyFont="1" applyFill="1"/>
    <xf numFmtId="0" fontId="5" fillId="0" borderId="0" xfId="0" applyFont="1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6" fillId="0" borderId="0" xfId="0" applyFont="1"/>
  </cellXfs>
  <cellStyles count="2">
    <cellStyle name="Lien hypertexte" xfId="1" builtinId="8"/>
    <cellStyle name="Normal" xfId="0" builtinId="0"/>
  </cellStyles>
  <dxfs count="15">
    <dxf>
      <numFmt numFmtId="165" formatCode="dd/mm/yyyy\ hh:mm:ss"/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readingOrder="0"/>
    </dxf>
    <dxf>
      <alignment horizontal="left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numFmt numFmtId="0" formatCode="General"/>
    </dxf>
    <dxf>
      <numFmt numFmtId="0" formatCode="General"/>
    </dxf>
    <dxf>
      <numFmt numFmtId="0" formatCode="General"/>
      <alignment horizontal="center" vertical="center" textRotation="0" wrapText="0" indent="0" relativeIndent="255" justifyLastLine="0" shrinkToFit="0" readingOrder="0"/>
    </dxf>
    <dxf>
      <numFmt numFmtId="164" formatCode="m/d/yyyy\ h:mm"/>
      <alignment horizontal="center" vertical="center" textRotation="0" wrapText="0" indent="0" relativeIndent="255" justifyLastLine="0" shrinkToFit="0" readingOrder="0"/>
    </dxf>
    <dxf>
      <numFmt numFmtId="164" formatCode="m/d/yyyy\ h:mm"/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333375</xdr:colOff>
      <xdr:row>12</xdr:row>
      <xdr:rowOff>47625</xdr:rowOff>
    </xdr:from>
    <xdr:to>
      <xdr:col>7</xdr:col>
      <xdr:colOff>457200</xdr:colOff>
      <xdr:row>19</xdr:row>
      <xdr:rowOff>0</xdr:rowOff>
    </xdr:to>
    <xdr:sp macro="" textlink="">
      <xdr:nvSpPr>
        <xdr:cNvPr id="3" name="Organigramme : Alternative 2"/>
        <xdr:cNvSpPr/>
      </xdr:nvSpPr>
      <xdr:spPr>
        <a:xfrm>
          <a:off x="3381375" y="2200275"/>
          <a:ext cx="2895600" cy="1323975"/>
        </a:xfrm>
        <a:prstGeom prst="flowChartAlternateProcess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0</xdr:colOff>
      <xdr:row>17</xdr:row>
      <xdr:rowOff>9525</xdr:rowOff>
    </xdr:from>
    <xdr:to>
      <xdr:col>6</xdr:col>
      <xdr:colOff>1171574</xdr:colOff>
      <xdr:row>18</xdr:row>
      <xdr:rowOff>57150</xdr:rowOff>
    </xdr:to>
    <xdr:sp macro="[0]!ouvrir" textlink="">
      <xdr:nvSpPr>
        <xdr:cNvPr id="4" name="Organigramme : Alternative 3"/>
        <xdr:cNvSpPr/>
      </xdr:nvSpPr>
      <xdr:spPr>
        <a:xfrm>
          <a:off x="4648200" y="3152775"/>
          <a:ext cx="1171574" cy="238125"/>
        </a:xfrm>
        <a:prstGeom prst="flowChartAlternateProcess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rgbClr val="FFFF00"/>
              </a:solidFill>
            </a:rPr>
            <a:t>Login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</xdr:row>
      <xdr:rowOff>0</xdr:rowOff>
    </xdr:from>
    <xdr:to>
      <xdr:col>13</xdr:col>
      <xdr:colOff>0</xdr:colOff>
      <xdr:row>3</xdr:row>
      <xdr:rowOff>0</xdr:rowOff>
    </xdr:to>
    <xdr:sp macro="[0]!LogOut" textlink="">
      <xdr:nvSpPr>
        <xdr:cNvPr id="2" name="Organigramme : Alternative 1"/>
        <xdr:cNvSpPr/>
      </xdr:nvSpPr>
      <xdr:spPr>
        <a:xfrm>
          <a:off x="8515350" y="190500"/>
          <a:ext cx="1524000" cy="400050"/>
        </a:xfrm>
        <a:prstGeom prst="flowChartAlternateProcess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solidFill>
                <a:srgbClr val="FFFF00"/>
              </a:solidFill>
            </a:rPr>
            <a:t>Log out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bdd" displayName="Tbdd" ref="A4:D33" totalsRowShown="0" headerRowDxfId="14" headerRowBorderDxfId="13" tableBorderDxfId="12">
  <autoFilter ref="A4:D33"/>
  <sortState ref="A5:C28">
    <sortCondition ref="A20"/>
  </sortState>
  <tableColumns count="4">
    <tableColumn id="1" name="ID"/>
    <tableColumn id="2" name="AA"/>
    <tableColumn id="4" name="BB"/>
    <tableColumn id="3" name="Code"/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1" name="Tlog" displayName="Tlog" ref="A3:J45" totalsRowShown="0" headerRowDxfId="11">
  <autoFilter ref="A3:J45"/>
  <tableColumns count="10">
    <tableColumn id="1" name="Date &amp; heure" dataDxfId="10"/>
    <tableColumn id="2" name="ID" dataDxfId="9"/>
    <tableColumn id="7" name="Ligne" dataDxfId="8">
      <calculatedColumnFormula>IFERROR(MATCH(Tlog[[#This Row],[ID]],Tbdd[ID],0),"")</calculatedColumnFormula>
    </tableColumn>
    <tableColumn id="3" name="Colonne" dataDxfId="7"/>
    <tableColumn id="8" name="Avant" dataDxfId="6"/>
    <tableColumn id="4" name="Après" dataDxfId="5"/>
    <tableColumn id="5" name="Commentaire" dataDxfId="4"/>
    <tableColumn id="9" name="Lien vers …" dataDxfId="3">
      <calculatedColumnFormula>IFERROR(HYPERLINK($A$1&amp;"'"&amp;$B$1&amp;"'!"&amp;"$"&amp;SUBSTITUTE(ADDRESS(1,Tlog[[#This Row],[Colonne]]+$D$1-1,4),1,"")&amp;"$"&amp;Tlog[[#This Row],[Ligne]]+$C$1-1,"vers ..."),"")</calculatedColumnFormula>
    </tableColumn>
    <tableColumn id="6" name="Auteur"/>
    <tableColumn id="10" name="Usernam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3:E20" totalsRowShown="0" headerRowDxfId="2">
  <autoFilter ref="C3:E20"/>
  <tableColumns count="3">
    <tableColumn id="1" name="Utilisateur"/>
    <tableColumn id="2" name="Connexion" dataDxfId="1"/>
    <tableColumn id="3" name="Date" dataDxfId="0"/>
  </tableColumns>
  <tableStyleInfo name="TableStyleMedium4" showFirstColumn="0" showLastColumn="0" showRowStripes="1" showColumnStripes="0"/>
</table>
</file>

<file path=xl/tables/table4.xml><?xml version="1.0" encoding="utf-8"?>
<table xmlns="http://schemas.openxmlformats.org/spreadsheetml/2006/main" id="5" name="Tableau16" displayName="Tableau16" ref="A1:B6" totalsRowShown="0">
  <autoFilter ref="A1:B6"/>
  <sortState ref="A2:B6">
    <sortCondition ref="A1"/>
  </sortState>
  <tableColumns count="2">
    <tableColumn id="1" name="NOM"/>
    <tableColumn id="2" name="CODE ACCÈS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id="6" name="Tableau27" displayName="Tableau27" ref="D1:E9" totalsRowShown="0">
  <autoFilter ref="D1:E9"/>
  <sortState ref="D2:E9">
    <sortCondition ref="D1"/>
  </sortState>
  <tableColumns count="2">
    <tableColumn id="1" name="NOM"/>
    <tableColumn id="2" name="FEUILLES AUTORISÉ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2:N28"/>
  <sheetViews>
    <sheetView showGridLines="0" workbookViewId="0">
      <selection activeCell="I17" sqref="I17"/>
    </sheetView>
  </sheetViews>
  <sheetFormatPr baseColWidth="10" defaultRowHeight="15"/>
  <cols>
    <col min="6" max="6" width="12.5703125" bestFit="1" customWidth="1"/>
    <col min="7" max="7" width="17.5703125" customWidth="1"/>
  </cols>
  <sheetData>
    <row r="2" spans="1:7">
      <c r="A2" s="9"/>
      <c r="B2" s="9"/>
    </row>
    <row r="3" spans="1:7">
      <c r="A3" s="9"/>
      <c r="B3" s="9" t="s">
        <v>46</v>
      </c>
      <c r="C3" t="s">
        <v>47</v>
      </c>
    </row>
    <row r="4" spans="1:7">
      <c r="A4" s="10"/>
      <c r="B4" s="10"/>
    </row>
    <row r="5" spans="1:7">
      <c r="A5" s="10"/>
      <c r="B5" s="10"/>
    </row>
    <row r="6" spans="1:7">
      <c r="A6" s="9"/>
      <c r="B6" s="9"/>
    </row>
    <row r="7" spans="1:7" ht="4.5" customHeight="1">
      <c r="A7" s="9"/>
      <c r="B7" s="9"/>
    </row>
    <row r="8" spans="1:7">
      <c r="A8" s="9"/>
      <c r="B8" s="9"/>
    </row>
    <row r="13" spans="1:7" ht="18.75" customHeight="1" thickBot="1"/>
    <row r="14" spans="1:7" ht="18.75" thickBot="1">
      <c r="F14" s="24" t="s">
        <v>84</v>
      </c>
      <c r="G14" s="22"/>
    </row>
    <row r="15" spans="1:7" ht="6.75" customHeight="1" thickBot="1">
      <c r="F15" s="23"/>
      <c r="G15" s="23"/>
    </row>
    <row r="16" spans="1:7" ht="18.75" thickBot="1">
      <c r="F16" s="24" t="s">
        <v>85</v>
      </c>
      <c r="G16" s="22"/>
    </row>
    <row r="28" spans="14:14">
      <c r="N28" s="1" t="s">
        <v>46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2:K33"/>
  <sheetViews>
    <sheetView showGridLines="0" tabSelected="1" workbookViewId="0">
      <pane ySplit="4" topLeftCell="A5" activePane="bottomLeft" state="frozen"/>
      <selection pane="bottomLeft" activeCell="A4" sqref="A4"/>
    </sheetView>
  </sheetViews>
  <sheetFormatPr baseColWidth="10" defaultRowHeight="15"/>
  <cols>
    <col min="1" max="1" width="13.42578125" customWidth="1"/>
  </cols>
  <sheetData>
    <row r="2" spans="1:11" ht="16.5">
      <c r="G2" s="1"/>
      <c r="K2" s="25" t="s">
        <v>87</v>
      </c>
    </row>
    <row r="3" spans="1:11" ht="16.5">
      <c r="F3" s="1"/>
      <c r="G3" s="1"/>
      <c r="K3" s="30" t="s">
        <v>46</v>
      </c>
    </row>
    <row r="4" spans="1:11">
      <c r="A4" s="7" t="s">
        <v>50</v>
      </c>
      <c r="B4" s="7" t="s">
        <v>48</v>
      </c>
      <c r="C4" s="12" t="s">
        <v>49</v>
      </c>
      <c r="D4" s="12" t="s">
        <v>86</v>
      </c>
    </row>
    <row r="5" spans="1:11">
      <c r="A5" s="7" t="s">
        <v>23</v>
      </c>
      <c r="B5" s="7" t="s">
        <v>18</v>
      </c>
      <c r="C5" s="7" t="s">
        <v>0</v>
      </c>
    </row>
    <row r="6" spans="1:11">
      <c r="A6" s="7" t="s">
        <v>24</v>
      </c>
      <c r="B6" s="7" t="s">
        <v>19</v>
      </c>
      <c r="C6" s="7" t="s">
        <v>7</v>
      </c>
    </row>
    <row r="7" spans="1:11">
      <c r="A7" s="7" t="s">
        <v>25</v>
      </c>
      <c r="B7" s="7" t="s">
        <v>51</v>
      </c>
      <c r="C7" s="7"/>
    </row>
    <row r="8" spans="1:11">
      <c r="A8" s="7" t="s">
        <v>26</v>
      </c>
      <c r="B8" s="7" t="s">
        <v>52</v>
      </c>
      <c r="C8" s="7">
        <v>12</v>
      </c>
    </row>
    <row r="9" spans="1:11">
      <c r="A9" s="7" t="s">
        <v>27</v>
      </c>
      <c r="B9" s="7" t="s">
        <v>53</v>
      </c>
      <c r="C9" s="7"/>
    </row>
    <row r="10" spans="1:11">
      <c r="A10" s="7" t="s">
        <v>28</v>
      </c>
      <c r="B10" s="7" t="s">
        <v>54</v>
      </c>
      <c r="C10" s="7"/>
      <c r="D10" t="s">
        <v>75</v>
      </c>
    </row>
    <row r="11" spans="1:11">
      <c r="A11" s="7" t="s">
        <v>29</v>
      </c>
      <c r="B11" s="7" t="s">
        <v>55</v>
      </c>
      <c r="C11" s="11"/>
      <c r="D11" t="s">
        <v>76</v>
      </c>
    </row>
    <row r="12" spans="1:11">
      <c r="A12" s="7" t="s">
        <v>30</v>
      </c>
      <c r="B12" s="7" t="s">
        <v>56</v>
      </c>
      <c r="C12" s="8"/>
      <c r="D12" t="s">
        <v>77</v>
      </c>
    </row>
    <row r="13" spans="1:11">
      <c r="A13" s="7" t="s">
        <v>31</v>
      </c>
      <c r="B13" s="7" t="s">
        <v>57</v>
      </c>
      <c r="C13" s="11"/>
      <c r="D13" t="s">
        <v>78</v>
      </c>
    </row>
    <row r="14" spans="1:11">
      <c r="A14" s="7" t="s">
        <v>32</v>
      </c>
      <c r="B14" s="7" t="s">
        <v>58</v>
      </c>
      <c r="C14" s="8"/>
    </row>
    <row r="15" spans="1:11">
      <c r="A15" s="7" t="s">
        <v>33</v>
      </c>
      <c r="B15" s="7" t="s">
        <v>59</v>
      </c>
      <c r="C15" s="11"/>
    </row>
    <row r="16" spans="1:11">
      <c r="A16" s="7" t="s">
        <v>34</v>
      </c>
      <c r="B16" s="7" t="s">
        <v>90</v>
      </c>
      <c r="C16" s="11">
        <v>12</v>
      </c>
      <c r="D16" s="1" t="s">
        <v>91</v>
      </c>
    </row>
    <row r="17" spans="1:4">
      <c r="A17" s="7" t="s">
        <v>35</v>
      </c>
      <c r="B17" s="7" t="s">
        <v>92</v>
      </c>
      <c r="C17" s="8">
        <v>13</v>
      </c>
    </row>
    <row r="18" spans="1:4">
      <c r="A18" s="7" t="s">
        <v>36</v>
      </c>
      <c r="B18" s="7" t="s">
        <v>60</v>
      </c>
      <c r="C18" s="7" t="s">
        <v>60</v>
      </c>
    </row>
    <row r="19" spans="1:4">
      <c r="A19" s="7" t="s">
        <v>37</v>
      </c>
      <c r="B19" s="7" t="s">
        <v>61</v>
      </c>
      <c r="C19" s="7" t="s">
        <v>61</v>
      </c>
    </row>
    <row r="20" spans="1:4">
      <c r="A20" s="7" t="s">
        <v>38</v>
      </c>
      <c r="B20" s="7" t="s">
        <v>62</v>
      </c>
      <c r="C20" s="7" t="s">
        <v>62</v>
      </c>
    </row>
    <row r="21" spans="1:4">
      <c r="A21" s="7" t="s">
        <v>39</v>
      </c>
      <c r="B21" s="7" t="s">
        <v>63</v>
      </c>
      <c r="C21" s="7" t="s">
        <v>63</v>
      </c>
    </row>
    <row r="22" spans="1:4">
      <c r="A22" s="7" t="s">
        <v>40</v>
      </c>
      <c r="B22" s="7" t="s">
        <v>64</v>
      </c>
      <c r="C22" s="7"/>
    </row>
    <row r="23" spans="1:4">
      <c r="A23" s="7" t="s">
        <v>41</v>
      </c>
      <c r="B23" s="7" t="s">
        <v>71</v>
      </c>
      <c r="C23" s="7"/>
    </row>
    <row r="24" spans="1:4">
      <c r="A24" s="7" t="s">
        <v>42</v>
      </c>
      <c r="B24" s="9"/>
      <c r="C24" s="9"/>
    </row>
    <row r="25" spans="1:4">
      <c r="A25" s="7" t="s">
        <v>43</v>
      </c>
      <c r="B25" s="7" t="s">
        <v>22</v>
      </c>
      <c r="C25" s="1" t="s">
        <v>65</v>
      </c>
    </row>
    <row r="26" spans="1:4">
      <c r="A26" s="7" t="s">
        <v>45</v>
      </c>
      <c r="B26" s="1"/>
      <c r="C26" s="1"/>
    </row>
    <row r="27" spans="1:4">
      <c r="A27" s="7" t="s">
        <v>73</v>
      </c>
      <c r="B27" s="1" t="s">
        <v>74</v>
      </c>
      <c r="C27" s="1"/>
    </row>
    <row r="28" spans="1:4">
      <c r="A28" s="7" t="s">
        <v>80</v>
      </c>
      <c r="B28" s="7" t="s">
        <v>82</v>
      </c>
      <c r="C28" s="7" t="s">
        <v>83</v>
      </c>
      <c r="D28" s="7">
        <v>2</v>
      </c>
    </row>
    <row r="29" spans="1:4">
      <c r="A29" s="7" t="s">
        <v>99</v>
      </c>
      <c r="B29" s="7"/>
      <c r="C29" s="7"/>
      <c r="D29" s="7"/>
    </row>
    <row r="30" spans="1:4">
      <c r="A30" s="7" t="s">
        <v>103</v>
      </c>
      <c r="B30" s="7" t="s">
        <v>104</v>
      </c>
      <c r="C30" s="7">
        <v>28</v>
      </c>
      <c r="D30" s="7">
        <v>10</v>
      </c>
    </row>
    <row r="31" spans="1:4">
      <c r="A31" s="7" t="s">
        <v>105</v>
      </c>
      <c r="B31" s="7" t="s">
        <v>108</v>
      </c>
      <c r="C31" s="7">
        <v>29</v>
      </c>
      <c r="D31" s="7">
        <v>11</v>
      </c>
    </row>
    <row r="32" spans="1:4">
      <c r="A32" s="7" t="s">
        <v>106</v>
      </c>
      <c r="B32" s="7" t="s">
        <v>110</v>
      </c>
      <c r="C32" s="7">
        <v>300</v>
      </c>
      <c r="D32" s="7">
        <v>3</v>
      </c>
    </row>
    <row r="33" spans="1:4">
      <c r="A33" s="7" t="s">
        <v>107</v>
      </c>
      <c r="B33" s="7"/>
      <c r="C33" s="7"/>
      <c r="D33" s="7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>
      <selection activeCell="D26" sqref="D26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J45"/>
  <sheetViews>
    <sheetView topLeftCell="A13" workbookViewId="0">
      <selection activeCell="A42" sqref="A42"/>
    </sheetView>
  </sheetViews>
  <sheetFormatPr baseColWidth="10" defaultColWidth="17" defaultRowHeight="15"/>
  <cols>
    <col min="3" max="3" width="9.5703125" style="13" bestFit="1" customWidth="1"/>
    <col min="4" max="4" width="13" style="13" bestFit="1" customWidth="1"/>
    <col min="5" max="5" width="17" style="1"/>
    <col min="7" max="7" width="29.42578125" style="18" bestFit="1" customWidth="1"/>
    <col min="8" max="8" width="14.5703125" style="1" bestFit="1" customWidth="1"/>
    <col min="9" max="9" width="11.140625" bestFit="1" customWidth="1"/>
    <col min="10" max="10" width="13.85546875" bestFit="1" customWidth="1"/>
  </cols>
  <sheetData>
    <row r="1" spans="1:10" s="1" customFormat="1">
      <c r="A1" s="1" t="str">
        <f ca="1">MID(CELL("filename",A1),FIND("[",CELL("filename",A1)),SUM(FIND({"[";"]"},CELL("filename",A1))*{-1;1})+1)</f>
        <v>[Tracer les modifications BDD (V002).xlsm]</v>
      </c>
      <c r="B1" s="17" t="str">
        <f ca="1">RIGHT(CELL("nomfichier",BDD!A1),LEN(CELL("nomfichier",BDD!A1))-FIND("]",CELL("nomfichier",BDD!A1)))</f>
        <v>BDD</v>
      </c>
      <c r="C1" s="16">
        <f>ROW(Tbdd[])</f>
        <v>5</v>
      </c>
      <c r="D1" s="16">
        <f>COLUMN(Tbdd[])</f>
        <v>1</v>
      </c>
      <c r="G1" s="18"/>
    </row>
    <row r="2" spans="1:10" ht="23.25">
      <c r="A2" s="4" t="s">
        <v>66</v>
      </c>
      <c r="B2" s="4"/>
      <c r="C2" s="15"/>
      <c r="D2" s="15"/>
      <c r="E2" s="4"/>
      <c r="F2" s="4"/>
      <c r="G2" s="4"/>
      <c r="H2" s="4"/>
      <c r="I2" s="4"/>
      <c r="J2" s="20"/>
    </row>
    <row r="3" spans="1:10">
      <c r="A3" s="2" t="s">
        <v>67</v>
      </c>
      <c r="B3" s="2" t="s">
        <v>50</v>
      </c>
      <c r="C3" s="6" t="s">
        <v>68</v>
      </c>
      <c r="D3" s="6" t="s">
        <v>109</v>
      </c>
      <c r="E3" s="2" t="s">
        <v>1</v>
      </c>
      <c r="F3" s="2" t="s">
        <v>2</v>
      </c>
      <c r="G3" s="2" t="s">
        <v>69</v>
      </c>
      <c r="H3" s="2" t="s">
        <v>70</v>
      </c>
      <c r="I3" s="2" t="s">
        <v>3</v>
      </c>
      <c r="J3" s="2" t="s">
        <v>72</v>
      </c>
    </row>
    <row r="4" spans="1:10">
      <c r="A4" s="3">
        <v>44253.645069444443</v>
      </c>
      <c r="B4" s="3" t="s">
        <v>43</v>
      </c>
      <c r="C4" s="6">
        <f>IFERROR(MATCH(Tlog[[#This Row],[ID]],Tbdd[ID],0),"")</f>
        <v>21</v>
      </c>
      <c r="D4" s="6">
        <v>2</v>
      </c>
      <c r="E4" s="13"/>
      <c r="F4" s="5" t="s">
        <v>5</v>
      </c>
      <c r="G4" s="19"/>
      <c r="H4" s="14" t="str">
        <f ca="1">IFERROR(HYPERLINK($A$1&amp;"'"&amp;$B$1&amp;"'!"&amp;"$"&amp;SUBSTITUTE(ADDRESS(1,Tlog[[#This Row],[Colonne]]+$D$1-1,4),1,"")&amp;"$"&amp;Tlog[[#This Row],[Ligne]]+$C$1-1,"vers ..."),"")</f>
        <v>vers ...</v>
      </c>
      <c r="I4" s="2" t="s">
        <v>6</v>
      </c>
    </row>
    <row r="5" spans="1:10">
      <c r="A5" s="3">
        <v>44253.645115740743</v>
      </c>
      <c r="B5" s="3" t="s">
        <v>44</v>
      </c>
      <c r="C5" s="6" t="str">
        <f>IFERROR(MATCH(Tlog[[#This Row],[ID]],Tbdd[ID],0),"")</f>
        <v/>
      </c>
      <c r="D5" s="6">
        <v>3</v>
      </c>
      <c r="E5" s="13"/>
      <c r="F5" s="5" t="s">
        <v>5</v>
      </c>
      <c r="G5" s="19"/>
      <c r="H5" s="14" t="str">
        <f ca="1">IFERROR(HYPERLINK($A$1&amp;"'"&amp;$B$1&amp;"'!"&amp;"$"&amp;SUBSTITUTE(ADDRESS(1,Tlog[[#This Row],[Colonne]]+$D$1-1,4),1,"")&amp;"$"&amp;Tlog[[#This Row],[Ligne]]+$C$1-1,"vers ..."),"")</f>
        <v/>
      </c>
      <c r="I5" s="2" t="s">
        <v>6</v>
      </c>
    </row>
    <row r="6" spans="1:10">
      <c r="A6" s="3">
        <v>44262.377245370371</v>
      </c>
      <c r="B6" s="3" t="s">
        <v>79</v>
      </c>
      <c r="C6" s="6" t="str">
        <f>IFERROR(MATCH(Tlog[[#This Row],[ID]],Tbdd[ID],0),"")</f>
        <v/>
      </c>
      <c r="D6" s="6">
        <v>1</v>
      </c>
      <c r="E6" s="13" t="s">
        <v>44</v>
      </c>
      <c r="F6" s="5" t="s">
        <v>79</v>
      </c>
      <c r="G6" s="19"/>
      <c r="H6" s="14" t="str">
        <f ca="1">IFERROR(HYPERLINK($A$1&amp;"'"&amp;$B$1&amp;"'!"&amp;"$"&amp;SUBSTITUTE(ADDRESS(1,Tlog[[#This Row],[Colonne]]+$D$1-1,4),1,"")&amp;"$"&amp;Tlog[[#This Row],[Ligne]]+$C$1-1,"vers ..."),"")</f>
        <v/>
      </c>
      <c r="I6" s="2"/>
      <c r="J6" s="1" t="s">
        <v>46</v>
      </c>
    </row>
    <row r="7" spans="1:10">
      <c r="A7" s="3">
        <v>44262.509618055556</v>
      </c>
      <c r="B7" s="3"/>
      <c r="C7" s="6" t="str">
        <f>IFERROR(MATCH(Tlog[[#This Row],[ID]],Tbdd[ID],0),"")</f>
        <v/>
      </c>
      <c r="D7" s="6"/>
      <c r="E7" s="13"/>
      <c r="F7" s="5"/>
      <c r="G7" s="21" t="s">
        <v>81</v>
      </c>
      <c r="H7" s="14" t="str">
        <f ca="1">IFERROR(HYPERLINK($A$1&amp;"'"&amp;$B$1&amp;"'!"&amp;"$"&amp;SUBSTITUTE(ADDRESS(1,Tlog[[#This Row],[Colonne]]+$D$1-1,4),1,"")&amp;"$"&amp;Tlog[[#This Row],[Ligne]]+$C$1-1,"vers ..."),"")</f>
        <v/>
      </c>
      <c r="I7" s="2" t="s">
        <v>46</v>
      </c>
      <c r="J7" s="1" t="s">
        <v>6</v>
      </c>
    </row>
    <row r="8" spans="1:10">
      <c r="A8" s="3">
        <v>44262.509618055556</v>
      </c>
      <c r="B8" s="3" t="s">
        <v>80</v>
      </c>
      <c r="C8" s="6">
        <f>IFERROR(MATCH(Tlog[[#This Row],[ID]],Tbdd[ID],0),"")</f>
        <v>24</v>
      </c>
      <c r="D8" s="6">
        <v>1</v>
      </c>
      <c r="E8" s="13"/>
      <c r="F8" s="2" t="s">
        <v>80</v>
      </c>
      <c r="G8" s="21"/>
      <c r="H8" s="14" t="str">
        <f ca="1">IFERROR(HYPERLINK($A$1&amp;"'"&amp;$B$1&amp;"'!"&amp;"$"&amp;SUBSTITUTE(ADDRESS(1,Tlog[[#This Row],[Colonne]]+$D$1-1,4),1,"")&amp;"$"&amp;Tlog[[#This Row],[Ligne]]+$C$1-1,"vers ..."),"")</f>
        <v>vers ...</v>
      </c>
      <c r="I8" s="2" t="s">
        <v>46</v>
      </c>
      <c r="J8" s="1" t="s">
        <v>6</v>
      </c>
    </row>
    <row r="9" spans="1:10">
      <c r="A9" s="3">
        <v>44262.509722222225</v>
      </c>
      <c r="B9" s="3" t="s">
        <v>80</v>
      </c>
      <c r="C9" s="6">
        <f>IFERROR(MATCH(Tlog[[#This Row],[ID]],Tbdd[ID],0),"")</f>
        <v>24</v>
      </c>
      <c r="D9" s="6">
        <v>2</v>
      </c>
      <c r="E9" s="13"/>
      <c r="F9" s="2" t="s">
        <v>82</v>
      </c>
      <c r="G9" s="21"/>
      <c r="H9" s="14" t="str">
        <f ca="1">IFERROR(HYPERLINK($A$1&amp;"'"&amp;$B$1&amp;"'!"&amp;"$"&amp;SUBSTITUTE(ADDRESS(1,Tlog[[#This Row],[Colonne]]+$D$1-1,4),1,"")&amp;"$"&amp;Tlog[[#This Row],[Ligne]]+$C$1-1,"vers ..."),"")</f>
        <v>vers ...</v>
      </c>
      <c r="I9" s="2" t="s">
        <v>46</v>
      </c>
      <c r="J9" s="1" t="s">
        <v>6</v>
      </c>
    </row>
    <row r="10" spans="1:10">
      <c r="A10" s="3">
        <v>44262.509768518517</v>
      </c>
      <c r="B10" s="3" t="s">
        <v>80</v>
      </c>
      <c r="C10" s="6">
        <f>IFERROR(MATCH(Tlog[[#This Row],[ID]],Tbdd[ID],0),"")</f>
        <v>24</v>
      </c>
      <c r="D10" s="6">
        <v>3</v>
      </c>
      <c r="E10" s="13"/>
      <c r="F10" s="2" t="s">
        <v>83</v>
      </c>
      <c r="G10" s="21"/>
      <c r="H10" s="14" t="str">
        <f ca="1">IFERROR(HYPERLINK($A$1&amp;"'"&amp;$B$1&amp;"'!"&amp;"$"&amp;SUBSTITUTE(ADDRESS(1,Tlog[[#This Row],[Colonne]]+$D$1-1,4),1,"")&amp;"$"&amp;Tlog[[#This Row],[Ligne]]+$C$1-1,"vers ..."),"")</f>
        <v>vers ...</v>
      </c>
      <c r="I10" s="2" t="s">
        <v>46</v>
      </c>
      <c r="J10" s="1" t="s">
        <v>6</v>
      </c>
    </row>
    <row r="11" spans="1:10">
      <c r="A11" s="3">
        <v>44262.509791666664</v>
      </c>
      <c r="B11" s="3" t="s">
        <v>80</v>
      </c>
      <c r="C11" s="6">
        <f>IFERROR(MATCH(Tlog[[#This Row],[ID]],Tbdd[ID],0),"")</f>
        <v>24</v>
      </c>
      <c r="D11" s="6">
        <v>4</v>
      </c>
      <c r="E11" s="13"/>
      <c r="F11" s="2">
        <v>2</v>
      </c>
      <c r="G11" s="21"/>
      <c r="H11" s="14" t="str">
        <f ca="1">IFERROR(HYPERLINK($A$1&amp;"'"&amp;$B$1&amp;"'!"&amp;"$"&amp;SUBSTITUTE(ADDRESS(1,Tlog[[#This Row],[Colonne]]+$D$1-1,4),1,"")&amp;"$"&amp;Tlog[[#This Row],[Ligne]]+$C$1-1,"vers ..."),"")</f>
        <v>vers ...</v>
      </c>
      <c r="I11" s="2" t="s">
        <v>46</v>
      </c>
      <c r="J11" s="1" t="s">
        <v>6</v>
      </c>
    </row>
    <row r="12" spans="1:10">
      <c r="A12" s="3">
        <v>44264.966145833336</v>
      </c>
      <c r="B12" s="3" t="s">
        <v>88</v>
      </c>
      <c r="C12" s="6" t="str">
        <f>IFERROR(MATCH(Tlog[[#This Row],[ID]],Tbdd[ID],0),"")</f>
        <v/>
      </c>
      <c r="D12" s="6">
        <v>1</v>
      </c>
      <c r="E12" s="13" t="s">
        <v>34</v>
      </c>
      <c r="F12" s="2" t="s">
        <v>88</v>
      </c>
      <c r="G12" s="21"/>
      <c r="H12" s="14" t="str">
        <f ca="1">IFERROR(HYPERLINK($A$1&amp;"'"&amp;$B$1&amp;"'!"&amp;"$"&amp;SUBSTITUTE(ADDRESS(1,Tlog[[#This Row],[Colonne]]+$D$1-1,4),1,"")&amp;"$"&amp;Tlog[[#This Row],[Ligne]]+$C$1-1,"vers ..."),"")</f>
        <v/>
      </c>
      <c r="I12" s="2"/>
      <c r="J12" s="1" t="s">
        <v>6</v>
      </c>
    </row>
    <row r="13" spans="1:10">
      <c r="A13" s="26">
        <v>44265.526030092595</v>
      </c>
      <c r="B13" s="26" t="s">
        <v>34</v>
      </c>
      <c r="C13" s="6">
        <f>IFERROR(MATCH(Tlog[[#This Row],[ID]],Tbdd[ID],0),"")</f>
        <v>12</v>
      </c>
      <c r="D13" s="6">
        <v>1</v>
      </c>
      <c r="E13" s="13" t="s">
        <v>88</v>
      </c>
      <c r="F13" s="2" t="s">
        <v>34</v>
      </c>
      <c r="G13" s="21"/>
      <c r="H13" s="14" t="str">
        <f ca="1">IFERROR(HYPERLINK($A$1&amp;"'"&amp;$B$1&amp;"'!"&amp;"$"&amp;SUBSTITUTE(ADDRESS(1,Tlog[[#This Row],[Colonne]]+$D$1-1,4),1,"")&amp;"$"&amp;Tlog[[#This Row],[Ligne]]+$C$1-1,"vers ..."),"")</f>
        <v>vers ...</v>
      </c>
      <c r="I13" s="2" t="s">
        <v>11</v>
      </c>
      <c r="J13" s="1" t="s">
        <v>6</v>
      </c>
    </row>
    <row r="14" spans="1:10">
      <c r="A14" s="26">
        <v>44265.526122685187</v>
      </c>
      <c r="B14" s="26" t="s">
        <v>34</v>
      </c>
      <c r="C14" s="6">
        <f>IFERROR(MATCH(Tlog[[#This Row],[ID]],Tbdd[ID],0),"")</f>
        <v>12</v>
      </c>
      <c r="D14" s="6">
        <v>2</v>
      </c>
      <c r="E14" s="13"/>
      <c r="F14" s="2" t="s">
        <v>90</v>
      </c>
      <c r="G14" s="21"/>
      <c r="H14" s="14" t="str">
        <f ca="1">IFERROR(HYPERLINK($A$1&amp;"'"&amp;$B$1&amp;"'!"&amp;"$"&amp;SUBSTITUTE(ADDRESS(1,Tlog[[#This Row],[Colonne]]+$D$1-1,4),1,"")&amp;"$"&amp;Tlog[[#This Row],[Ligne]]+$C$1-1,"vers ..."),"")</f>
        <v>vers ...</v>
      </c>
      <c r="I14" s="2" t="s">
        <v>11</v>
      </c>
      <c r="J14" s="1" t="s">
        <v>6</v>
      </c>
    </row>
    <row r="15" spans="1:10">
      <c r="A15" s="26">
        <v>44265.52616898148</v>
      </c>
      <c r="B15" s="26" t="s">
        <v>34</v>
      </c>
      <c r="C15" s="6">
        <f>IFERROR(MATCH(Tlog[[#This Row],[ID]],Tbdd[ID],0),"")</f>
        <v>12</v>
      </c>
      <c r="D15" s="6">
        <v>3</v>
      </c>
      <c r="E15" s="13"/>
      <c r="F15" s="2">
        <v>12</v>
      </c>
      <c r="G15" s="21"/>
      <c r="H15" s="14" t="str">
        <f ca="1">IFERROR(HYPERLINK($A$1&amp;"'"&amp;$B$1&amp;"'!"&amp;"$"&amp;SUBSTITUTE(ADDRESS(1,Tlog[[#This Row],[Colonne]]+$D$1-1,4),1,"")&amp;"$"&amp;Tlog[[#This Row],[Ligne]]+$C$1-1,"vers ..."),"")</f>
        <v>vers ...</v>
      </c>
      <c r="I15" s="2" t="s">
        <v>11</v>
      </c>
      <c r="J15" s="1" t="s">
        <v>6</v>
      </c>
    </row>
    <row r="16" spans="1:10">
      <c r="A16" s="26">
        <v>44265.526203703703</v>
      </c>
      <c r="B16" s="26" t="s">
        <v>34</v>
      </c>
      <c r="C16" s="6">
        <f>IFERROR(MATCH(Tlog[[#This Row],[ID]],Tbdd[ID],0),"")</f>
        <v>12</v>
      </c>
      <c r="D16" s="6">
        <v>4</v>
      </c>
      <c r="E16" s="13"/>
      <c r="F16" s="2" t="s">
        <v>91</v>
      </c>
      <c r="G16" s="21"/>
      <c r="H16" s="14" t="str">
        <f ca="1">IFERROR(HYPERLINK($A$1&amp;"'"&amp;$B$1&amp;"'!"&amp;"$"&amp;SUBSTITUTE(ADDRESS(1,Tlog[[#This Row],[Colonne]]+$D$1-1,4),1,"")&amp;"$"&amp;Tlog[[#This Row],[Ligne]]+$C$1-1,"vers ..."),"")</f>
        <v>vers ...</v>
      </c>
      <c r="I16" s="2" t="s">
        <v>11</v>
      </c>
      <c r="J16" s="1" t="s">
        <v>6</v>
      </c>
    </row>
    <row r="17" spans="1:10">
      <c r="A17" s="26">
        <v>44265.530289351853</v>
      </c>
      <c r="B17" s="26" t="s">
        <v>35</v>
      </c>
      <c r="C17" s="6">
        <f>IFERROR(MATCH(Tlog[[#This Row],[ID]],Tbdd[ID],0),"")</f>
        <v>13</v>
      </c>
      <c r="D17" s="6">
        <v>2</v>
      </c>
      <c r="E17" s="13"/>
      <c r="F17" s="2" t="s">
        <v>92</v>
      </c>
      <c r="G17" s="21"/>
      <c r="H17" s="14" t="str">
        <f ca="1">IFERROR(HYPERLINK($A$1&amp;"'"&amp;$B$1&amp;"'!"&amp;"$"&amp;SUBSTITUTE(ADDRESS(1,Tlog[[#This Row],[Colonne]]+$D$1-1,4),1,"")&amp;"$"&amp;Tlog[[#This Row],[Ligne]]+$C$1-1,"vers ..."),"")</f>
        <v>vers ...</v>
      </c>
      <c r="I17" s="2" t="s">
        <v>11</v>
      </c>
      <c r="J17" s="1" t="s">
        <v>6</v>
      </c>
    </row>
    <row r="18" spans="1:10">
      <c r="A18" s="26">
        <v>44265.934618055559</v>
      </c>
      <c r="B18" s="26"/>
      <c r="C18" s="6" t="str">
        <f>IFERROR(MATCH(Tlog[[#This Row],[ID]],Tbdd[ID],0),"")</f>
        <v/>
      </c>
      <c r="D18" s="6"/>
      <c r="E18" s="13"/>
      <c r="F18" s="2"/>
      <c r="G18" s="21" t="s">
        <v>81</v>
      </c>
      <c r="H18" s="14" t="str">
        <f ca="1">IFERROR(HYPERLINK($A$1&amp;"'"&amp;$B$1&amp;"'!"&amp;"$"&amp;SUBSTITUTE(ADDRESS(1,Tlog[[#This Row],[Colonne]]+$D$1-1,4),1,"")&amp;"$"&amp;Tlog[[#This Row],[Ligne]]+$C$1-1,"vers ..."),"")</f>
        <v/>
      </c>
      <c r="I18" s="2" t="s">
        <v>11</v>
      </c>
      <c r="J18" s="1" t="s">
        <v>6</v>
      </c>
    </row>
    <row r="19" spans="1:10">
      <c r="A19" s="26">
        <v>44265.934618055559</v>
      </c>
      <c r="B19" s="26" t="s">
        <v>99</v>
      </c>
      <c r="C19" s="6">
        <f>IFERROR(MATCH(Tlog[[#This Row],[ID]],Tbdd[ID],0),"")</f>
        <v>25</v>
      </c>
      <c r="D19" s="6">
        <v>1</v>
      </c>
      <c r="E19" s="13"/>
      <c r="F19" s="2" t="s">
        <v>99</v>
      </c>
      <c r="G19" s="21"/>
      <c r="H19" s="14" t="str">
        <f ca="1">IFERROR(HYPERLINK($A$1&amp;"'"&amp;$B$1&amp;"'!"&amp;"$"&amp;SUBSTITUTE(ADDRESS(1,Tlog[[#This Row],[Colonne]]+$D$1-1,4),1,"")&amp;"$"&amp;Tlog[[#This Row],[Ligne]]+$C$1-1,"vers ..."),"")</f>
        <v>vers ...</v>
      </c>
      <c r="I19" s="2" t="s">
        <v>11</v>
      </c>
      <c r="J19" s="1" t="s">
        <v>6</v>
      </c>
    </row>
    <row r="20" spans="1:10">
      <c r="A20" s="26">
        <v>44265.941550925927</v>
      </c>
      <c r="B20" s="26"/>
      <c r="C20" s="6" t="str">
        <f>IFERROR(MATCH(Tlog[[#This Row],[ID]],Tbdd[ID],0),"")</f>
        <v/>
      </c>
      <c r="D20" s="6"/>
      <c r="E20" s="13"/>
      <c r="F20" s="2"/>
      <c r="G20" s="21" t="s">
        <v>81</v>
      </c>
      <c r="H20" s="14" t="str">
        <f ca="1">IFERROR(HYPERLINK($A$1&amp;"'"&amp;$B$1&amp;"'!"&amp;"$"&amp;SUBSTITUTE(ADDRESS(1,Tlog[[#This Row],[Colonne]]+$D$1-1,4),1,"")&amp;"$"&amp;Tlog[[#This Row],[Ligne]]+$C$1-1,"vers ..."),"")</f>
        <v/>
      </c>
      <c r="I20" s="2" t="s">
        <v>11</v>
      </c>
      <c r="J20" s="1" t="s">
        <v>6</v>
      </c>
    </row>
    <row r="21" spans="1:10">
      <c r="A21" s="26">
        <v>44265.941550925927</v>
      </c>
      <c r="B21" s="26" t="s">
        <v>100</v>
      </c>
      <c r="C21" s="6" t="str">
        <f>IFERROR(MATCH(Tlog[[#This Row],[ID]],Tbdd[ID],0),"")</f>
        <v/>
      </c>
      <c r="D21" s="6">
        <v>1</v>
      </c>
      <c r="E21" s="13"/>
      <c r="F21" s="2" t="s">
        <v>100</v>
      </c>
      <c r="G21" s="21"/>
      <c r="H21" s="14" t="str">
        <f ca="1">IFERROR(HYPERLINK($A$1&amp;"'"&amp;$B$1&amp;"'!"&amp;"$"&amp;SUBSTITUTE(ADDRESS(1,Tlog[[#This Row],[Colonne]]+$D$1-1,4),1,"")&amp;"$"&amp;Tlog[[#This Row],[Ligne]]+$C$1-1,"vers ..."),"")</f>
        <v/>
      </c>
      <c r="I21" s="2" t="s">
        <v>11</v>
      </c>
      <c r="J21" s="1" t="s">
        <v>6</v>
      </c>
    </row>
    <row r="22" spans="1:10">
      <c r="A22" s="26">
        <v>44265.942893518521</v>
      </c>
      <c r="B22" s="26" t="s">
        <v>101</v>
      </c>
      <c r="C22" s="6" t="str">
        <f>IFERROR(MATCH(Tlog[[#This Row],[ID]],Tbdd[ID],0),"")</f>
        <v/>
      </c>
      <c r="D22" s="6">
        <v>1</v>
      </c>
      <c r="E22" s="13" t="s">
        <v>100</v>
      </c>
      <c r="F22" s="2" t="s">
        <v>101</v>
      </c>
      <c r="G22" s="21"/>
      <c r="H22" s="14" t="str">
        <f ca="1">IFERROR(HYPERLINK($A$1&amp;"'"&amp;$B$1&amp;"'!"&amp;"$"&amp;SUBSTITUTE(ADDRESS(1,Tlog[[#This Row],[Colonne]]+$D$1-1,4),1,"")&amp;"$"&amp;Tlog[[#This Row],[Ligne]]+$C$1-1,"vers ..."),"")</f>
        <v/>
      </c>
      <c r="I22" s="2"/>
      <c r="J22" s="1" t="s">
        <v>6</v>
      </c>
    </row>
    <row r="23" spans="1:10">
      <c r="A23" s="26">
        <v>44265.961574074077</v>
      </c>
      <c r="B23" s="26"/>
      <c r="C23" s="6" t="str">
        <f>IFERROR(MATCH(Tlog[[#This Row],[ID]],Tbdd[ID],0),"")</f>
        <v/>
      </c>
      <c r="D23" s="6"/>
      <c r="E23" s="13"/>
      <c r="F23" s="2"/>
      <c r="G23" s="21" t="s">
        <v>81</v>
      </c>
      <c r="H23" s="14" t="str">
        <f ca="1">IFERROR(HYPERLINK($A$1&amp;"'"&amp;$B$1&amp;"'!"&amp;"$"&amp;SUBSTITUTE(ADDRESS(1,Tlog[[#This Row],[Colonne]]+$D$1-1,4),1,"")&amp;"$"&amp;Tlog[[#This Row],[Ligne]]+$C$1-1,"vers ..."),"")</f>
        <v/>
      </c>
      <c r="I23" s="2"/>
      <c r="J23" s="1" t="s">
        <v>6</v>
      </c>
    </row>
    <row r="24" spans="1:10">
      <c r="A24" s="26">
        <v>44265.962800925925</v>
      </c>
      <c r="B24" s="26" t="s">
        <v>103</v>
      </c>
      <c r="C24" s="6">
        <f>IFERROR(MATCH(Tlog[[#This Row],[ID]],Tbdd[ID],0),"")</f>
        <v>26</v>
      </c>
      <c r="D24" s="6">
        <v>1</v>
      </c>
      <c r="E24" s="13"/>
      <c r="F24" s="2" t="s">
        <v>103</v>
      </c>
      <c r="G24" s="21"/>
      <c r="H24" s="14" t="str">
        <f ca="1">IFERROR(HYPERLINK($A$1&amp;"'"&amp;$B$1&amp;"'!"&amp;"$"&amp;SUBSTITUTE(ADDRESS(1,Tlog[[#This Row],[Colonne]]+$D$1-1,4),1,"")&amp;"$"&amp;Tlog[[#This Row],[Ligne]]+$C$1-1,"vers ..."),"")</f>
        <v>vers ...</v>
      </c>
      <c r="I24" s="2"/>
      <c r="J24" s="1" t="s">
        <v>6</v>
      </c>
    </row>
    <row r="25" spans="1:10">
      <c r="A25" s="26">
        <v>44265.968090277776</v>
      </c>
      <c r="B25" s="26" t="s">
        <v>103</v>
      </c>
      <c r="C25" s="6">
        <f>IFERROR(MATCH(Tlog[[#This Row],[ID]],Tbdd[ID],0),"")</f>
        <v>26</v>
      </c>
      <c r="D25" s="6">
        <v>2</v>
      </c>
      <c r="E25" s="13"/>
      <c r="F25" s="2" t="s">
        <v>104</v>
      </c>
      <c r="G25" s="21"/>
      <c r="H25" s="14" t="str">
        <f ca="1">IFERROR(HYPERLINK($A$1&amp;"'"&amp;$B$1&amp;"'!"&amp;"$"&amp;SUBSTITUTE(ADDRESS(1,Tlog[[#This Row],[Colonne]]+$D$1-1,4),1,"")&amp;"$"&amp;Tlog[[#This Row],[Ligne]]+$C$1-1,"vers ..."),"")</f>
        <v>vers ...</v>
      </c>
      <c r="I25" s="2"/>
      <c r="J25" s="1" t="s">
        <v>6</v>
      </c>
    </row>
    <row r="26" spans="1:10">
      <c r="A26" s="26">
        <v>44265.992291666669</v>
      </c>
      <c r="B26" s="26" t="s">
        <v>103</v>
      </c>
      <c r="C26" s="6">
        <f>IFERROR(MATCH(Tlog[[#This Row],[ID]],Tbdd[ID],0),"")</f>
        <v>26</v>
      </c>
      <c r="D26" s="6" t="s">
        <v>49</v>
      </c>
      <c r="E26" s="13"/>
      <c r="F26" s="2"/>
      <c r="G26" s="21"/>
      <c r="H26" s="14" t="str">
        <f ca="1">IFERROR(HYPERLINK($A$1&amp;"'"&amp;$B$1&amp;"'!"&amp;"$"&amp;SUBSTITUTE(ADDRESS(1,Tlog[[#This Row],[Colonne]]+$D$1-1,4),1,"")&amp;"$"&amp;Tlog[[#This Row],[Ligne]]+$C$1-1,"vers ..."),"")</f>
        <v/>
      </c>
      <c r="I26" s="2"/>
      <c r="J26" s="1"/>
    </row>
    <row r="27" spans="1:10">
      <c r="A27" s="26">
        <v>44265.992835648147</v>
      </c>
      <c r="B27" s="26" t="s">
        <v>103</v>
      </c>
      <c r="C27" s="6">
        <f>IFERROR(MATCH(Tlog[[#This Row],[ID]],Tbdd[ID],0),"")</f>
        <v>26</v>
      </c>
      <c r="D27" s="6" t="s">
        <v>86</v>
      </c>
      <c r="E27" s="13"/>
      <c r="F27" s="2"/>
      <c r="G27" s="21"/>
      <c r="H27" s="14" t="str">
        <f ca="1">IFERROR(HYPERLINK($A$1&amp;"'"&amp;$B$1&amp;"'!"&amp;"$"&amp;SUBSTITUTE(ADDRESS(1,Tlog[[#This Row],[Colonne]]+$D$1-1,4),1,"")&amp;"$"&amp;Tlog[[#This Row],[Ligne]]+$C$1-1,"vers ..."),"")</f>
        <v/>
      </c>
      <c r="I27" s="2"/>
      <c r="J27" s="1"/>
    </row>
    <row r="28" spans="1:10">
      <c r="A28" s="26">
        <v>44265.99591435185</v>
      </c>
      <c r="B28" s="26"/>
      <c r="C28" s="6" t="str">
        <f>IFERROR(MATCH(Tlog[[#This Row],[ID]],Tbdd[ID],0),"")</f>
        <v/>
      </c>
      <c r="D28" s="6"/>
      <c r="E28" s="13"/>
      <c r="F28" s="2"/>
      <c r="G28" s="21" t="s">
        <v>81</v>
      </c>
      <c r="H28" s="14" t="str">
        <f ca="1">IFERROR(HYPERLINK($A$1&amp;"'"&amp;$B$1&amp;"'!"&amp;"$"&amp;SUBSTITUTE(ADDRESS(1,Tlog[[#This Row],[Colonne]]+$D$1-1,4),1,"")&amp;"$"&amp;Tlog[[#This Row],[Ligne]]+$C$1-1,"vers ..."),"")</f>
        <v/>
      </c>
      <c r="I28" s="2"/>
      <c r="J28" s="1" t="s">
        <v>6</v>
      </c>
    </row>
    <row r="29" spans="1:10">
      <c r="A29" s="26">
        <v>44265.996261574073</v>
      </c>
      <c r="B29" s="26" t="s">
        <v>107</v>
      </c>
      <c r="C29" s="6">
        <f>IFERROR(MATCH(Tlog[[#This Row],[ID]],Tbdd[ID],0),"")</f>
        <v>29</v>
      </c>
      <c r="D29" s="6" t="s">
        <v>50</v>
      </c>
      <c r="E29" s="13"/>
      <c r="F29" s="2" t="s">
        <v>107</v>
      </c>
      <c r="G29" s="21"/>
      <c r="H29" s="14" t="str">
        <f ca="1">IFERROR(HYPERLINK($A$1&amp;"'"&amp;$B$1&amp;"'!"&amp;"$"&amp;SUBSTITUTE(ADDRESS(1,Tlog[[#This Row],[Colonne]]+$D$1-1,4),1,"")&amp;"$"&amp;Tlog[[#This Row],[Ligne]]+$C$1-1,"vers ..."),"")</f>
        <v/>
      </c>
      <c r="I29" s="2"/>
      <c r="J29" s="1" t="s">
        <v>6</v>
      </c>
    </row>
    <row r="30" spans="1:10">
      <c r="A30" s="26">
        <v>44265.997048611112</v>
      </c>
      <c r="B30" s="26" t="s">
        <v>105</v>
      </c>
      <c r="C30" s="6">
        <f>IFERROR(MATCH(Tlog[[#This Row],[ID]],Tbdd[ID],0),"")</f>
        <v>27</v>
      </c>
      <c r="D30" s="6" t="s">
        <v>48</v>
      </c>
      <c r="E30" s="13"/>
      <c r="F30" s="2" t="s">
        <v>108</v>
      </c>
      <c r="G30" s="21"/>
      <c r="H30" s="14" t="str">
        <f ca="1">IFERROR(HYPERLINK($A$1&amp;"'"&amp;$B$1&amp;"'!"&amp;"$"&amp;SUBSTITUTE(ADDRESS(1,Tlog[[#This Row],[Colonne]]+$D$1-1,4),1,"")&amp;"$"&amp;Tlog[[#This Row],[Ligne]]+$C$1-1,"vers ..."),"")</f>
        <v/>
      </c>
      <c r="I30" s="2"/>
      <c r="J30" s="1" t="s">
        <v>6</v>
      </c>
    </row>
    <row r="31" spans="1:10">
      <c r="A31" s="26">
        <v>44265.997777777775</v>
      </c>
      <c r="B31" s="26" t="s">
        <v>105</v>
      </c>
      <c r="C31" s="6">
        <f>IFERROR(MATCH(Tlog[[#This Row],[ID]],Tbdd[ID],0),"")</f>
        <v>27</v>
      </c>
      <c r="D31" s="6" t="s">
        <v>49</v>
      </c>
      <c r="E31" s="13"/>
      <c r="F31" s="2">
        <v>28</v>
      </c>
      <c r="G31" s="21"/>
      <c r="H31" s="14" t="str">
        <f ca="1">IFERROR(HYPERLINK($A$1&amp;"'"&amp;$B$1&amp;"'!"&amp;"$"&amp;SUBSTITUTE(ADDRESS(1,Tlog[[#This Row],[Colonne]]+$D$1-1,4),1,"")&amp;"$"&amp;Tlog[[#This Row],[Ligne]]+$C$1-1,"vers ..."),"")</f>
        <v/>
      </c>
      <c r="I31" s="2"/>
      <c r="J31" s="1" t="s">
        <v>6</v>
      </c>
    </row>
    <row r="32" spans="1:10">
      <c r="A32" s="26">
        <v>44265.998553240737</v>
      </c>
      <c r="B32" s="26" t="s">
        <v>105</v>
      </c>
      <c r="C32" s="6">
        <f>IFERROR(MATCH(Tlog[[#This Row],[ID]],Tbdd[ID],0),"")</f>
        <v>27</v>
      </c>
      <c r="D32" s="6" t="s">
        <v>49</v>
      </c>
      <c r="E32" s="13">
        <v>28</v>
      </c>
      <c r="F32" s="2">
        <v>29</v>
      </c>
      <c r="G32" s="21"/>
      <c r="H32" s="14" t="str">
        <f ca="1">IFERROR(HYPERLINK($A$1&amp;"'"&amp;$B$1&amp;"'!"&amp;"$"&amp;SUBSTITUTE(ADDRESS(1,Tlog[[#This Row],[Colonne]]+$D$1-1,4),1,"")&amp;"$"&amp;Tlog[[#This Row],[Ligne]]+$C$1-1,"vers ..."),"")</f>
        <v/>
      </c>
      <c r="I32" s="2" t="s">
        <v>46</v>
      </c>
      <c r="J32" s="1" t="s">
        <v>6</v>
      </c>
    </row>
    <row r="33" spans="1:10">
      <c r="A33" s="26">
        <v>44265.999016203707</v>
      </c>
      <c r="B33" s="26" t="s">
        <v>105</v>
      </c>
      <c r="C33" s="6">
        <f>IFERROR(MATCH(Tlog[[#This Row],[ID]],Tbdd[ID],0),"")</f>
        <v>27</v>
      </c>
      <c r="D33" s="6" t="s">
        <v>86</v>
      </c>
      <c r="E33" s="13"/>
      <c r="F33" s="2">
        <v>11</v>
      </c>
      <c r="G33" s="21"/>
      <c r="H33" s="14" t="str">
        <f ca="1">IFERROR(HYPERLINK($A$1&amp;"'"&amp;$B$1&amp;"'!"&amp;"$"&amp;SUBSTITUTE(ADDRESS(1,Tlog[[#This Row],[Colonne]]+$D$1-1,4),1,"")&amp;"$"&amp;Tlog[[#This Row],[Ligne]]+$C$1-1,"vers ..."),"")</f>
        <v/>
      </c>
      <c r="I33" s="2" t="s">
        <v>46</v>
      </c>
      <c r="J33" s="1" t="s">
        <v>6</v>
      </c>
    </row>
    <row r="34" spans="1:10">
      <c r="A34" s="26">
        <v>44266.000833333332</v>
      </c>
      <c r="B34" s="26" t="s">
        <v>106</v>
      </c>
      <c r="C34" s="6">
        <f>IFERROR(MATCH(Tlog[[#This Row],[ID]],Tbdd[ID],0),"")</f>
        <v>28</v>
      </c>
      <c r="D34" s="6" t="s">
        <v>48</v>
      </c>
      <c r="E34" s="13"/>
      <c r="F34" s="2" t="s">
        <v>110</v>
      </c>
      <c r="G34" s="21" t="s">
        <v>111</v>
      </c>
      <c r="H34" s="14" t="str">
        <f ca="1">IFERROR(HYPERLINK($A$1&amp;"'"&amp;$B$1&amp;"'!"&amp;"$"&amp;SUBSTITUTE(ADDRESS(1,Tlog[[#This Row],[Colonne]]+$D$1-1,4),1,"")&amp;"$"&amp;Tlog[[#This Row],[Ligne]]+$C$1-1,"vers ..."),"")</f>
        <v/>
      </c>
      <c r="I34" s="2" t="s">
        <v>46</v>
      </c>
      <c r="J34" s="1" t="s">
        <v>6</v>
      </c>
    </row>
    <row r="35" spans="1:10">
      <c r="A35" s="26">
        <v>44266.001504629632</v>
      </c>
      <c r="B35" s="26" t="s">
        <v>106</v>
      </c>
      <c r="C35" s="6">
        <f>IFERROR(MATCH(Tlog[[#This Row],[ID]],Tbdd[ID],0),"")</f>
        <v>28</v>
      </c>
      <c r="D35" s="6" t="s">
        <v>49</v>
      </c>
      <c r="E35" s="13"/>
      <c r="F35" s="2">
        <v>300</v>
      </c>
      <c r="G35" s="21" t="s">
        <v>111</v>
      </c>
      <c r="H35" s="14" t="str">
        <f ca="1">IFERROR(HYPERLINK($A$1&amp;"'"&amp;$B$1&amp;"'!"&amp;"$"&amp;SUBSTITUTE(ADDRESS(1,Tlog[[#This Row],[Colonne]]+$D$1-1,4),1,"")&amp;"$"&amp;Tlog[[#This Row],[Ligne]]+$C$1-1,"vers ..."),"")</f>
        <v/>
      </c>
      <c r="I35" s="2" t="s">
        <v>46</v>
      </c>
      <c r="J35" s="1" t="s">
        <v>6</v>
      </c>
    </row>
    <row r="36" spans="1:10">
      <c r="A36" s="26">
        <v>44266.002199074072</v>
      </c>
      <c r="B36" s="26" t="s">
        <v>106</v>
      </c>
      <c r="C36" s="6">
        <f>IFERROR(MATCH(Tlog[[#This Row],[ID]],Tbdd[ID],0),"")</f>
        <v>28</v>
      </c>
      <c r="D36" s="6" t="s">
        <v>86</v>
      </c>
      <c r="E36" s="13"/>
      <c r="F36" s="2">
        <v>3</v>
      </c>
      <c r="G36" s="21" t="s">
        <v>111</v>
      </c>
      <c r="H36" s="14" t="str">
        <f ca="1">IFERROR(HYPERLINK($A$1&amp;"'"&amp;$B$1&amp;"'!"&amp;"$"&amp;SUBSTITUTE(ADDRESS(1,Tlog[[#This Row],[Colonne]]+$D$1-1,4),1,"")&amp;"$"&amp;Tlog[[#This Row],[Ligne]]+$C$1-1,"vers ..."),"")</f>
        <v/>
      </c>
      <c r="I36" s="2" t="s">
        <v>46</v>
      </c>
      <c r="J36" s="1" t="s">
        <v>6</v>
      </c>
    </row>
    <row r="37" spans="1:10">
      <c r="A37" s="26">
        <v>44266.009166666663</v>
      </c>
      <c r="B37" s="26" t="s">
        <v>45</v>
      </c>
      <c r="C37" s="6">
        <f>IFERROR(MATCH(Tlog[[#This Row],[ID]],Tbdd[ID],0),"")</f>
        <v>22</v>
      </c>
      <c r="D37" s="6" t="s">
        <v>50</v>
      </c>
      <c r="E37" s="13" t="s">
        <v>79</v>
      </c>
      <c r="F37" s="2" t="s">
        <v>45</v>
      </c>
      <c r="G37" s="21" t="s">
        <v>111</v>
      </c>
      <c r="H37" s="14" t="str">
        <f ca="1">IFERROR(HYPERLINK($A$1&amp;"'"&amp;$B$1&amp;"'!"&amp;"$"&amp;SUBSTITUTE(ADDRESS(1,Tlog[[#This Row],[Colonne]]+$D$1-1,4),1,"")&amp;"$"&amp;Tlog[[#This Row],[Ligne]]+$C$1-1,"vers ..."),"")</f>
        <v/>
      </c>
      <c r="I37" s="2" t="s">
        <v>46</v>
      </c>
      <c r="J37" s="1" t="s">
        <v>6</v>
      </c>
    </row>
    <row r="38" spans="1:10">
      <c r="A38" s="26">
        <v>44266.009456018517</v>
      </c>
      <c r="B38" s="26" t="s">
        <v>45</v>
      </c>
      <c r="C38" s="6">
        <f>IFERROR(MATCH(Tlog[[#This Row],[ID]],Tbdd[ID],0),"")</f>
        <v>22</v>
      </c>
      <c r="D38" s="6" t="s">
        <v>48</v>
      </c>
      <c r="E38" s="13" t="s">
        <v>65</v>
      </c>
      <c r="F38" s="2"/>
      <c r="G38" s="21" t="s">
        <v>111</v>
      </c>
      <c r="H38" s="14" t="str">
        <f ca="1">IFERROR(HYPERLINK($A$1&amp;"'"&amp;$B$1&amp;"'!"&amp;"$"&amp;SUBSTITUTE(ADDRESS(1,Tlog[[#This Row],[Colonne]]+$D$1-1,4),1,"")&amp;"$"&amp;Tlog[[#This Row],[Ligne]]+$C$1-1,"vers ..."),"")</f>
        <v/>
      </c>
      <c r="I38" s="2" t="s">
        <v>46</v>
      </c>
      <c r="J38" s="1" t="s">
        <v>6</v>
      </c>
    </row>
    <row r="39" spans="1:10">
      <c r="A39" s="26">
        <v>44266.010729166665</v>
      </c>
      <c r="B39" s="26" t="s">
        <v>45</v>
      </c>
      <c r="C39" s="6">
        <f>IFERROR(MATCH(Tlog[[#This Row],[ID]],Tbdd[ID],0),"")</f>
        <v>22</v>
      </c>
      <c r="D39" s="6" t="s">
        <v>49</v>
      </c>
      <c r="E39" s="13" t="s">
        <v>65</v>
      </c>
      <c r="F39" s="2"/>
      <c r="G39" s="21" t="s">
        <v>111</v>
      </c>
      <c r="H39" s="14" t="str">
        <f ca="1">IFERROR(HYPERLINK($A$1&amp;"'"&amp;$B$1&amp;"'!"&amp;"$"&amp;SUBSTITUTE(ADDRESS(1,Tlog[[#This Row],[Colonne]]+$D$1-1,4),1,"")&amp;"$"&amp;Tlog[[#This Row],[Ligne]]+$C$1-1,"vers ..."),"")</f>
        <v/>
      </c>
      <c r="I39" s="2" t="s">
        <v>46</v>
      </c>
      <c r="J39" s="1" t="s">
        <v>6</v>
      </c>
    </row>
    <row r="40" spans="1:10">
      <c r="A40" s="26">
        <v>44266.011238425926</v>
      </c>
      <c r="B40" s="26"/>
      <c r="C40" s="6" t="str">
        <f>IFERROR(MATCH(Tlog[[#This Row],[ID]],Tbdd[ID],0),"")</f>
        <v/>
      </c>
      <c r="D40" s="6"/>
      <c r="E40" s="13"/>
      <c r="F40" s="2"/>
      <c r="G40" s="21" t="s">
        <v>112</v>
      </c>
      <c r="H40" s="14" t="str">
        <f ca="1">IFERROR(HYPERLINK($A$1&amp;"'"&amp;$B$1&amp;"'!"&amp;"$"&amp;SUBSTITUTE(ADDRESS(1,Tlog[[#This Row],[Colonne]]+$D$1-1,4),1,"")&amp;"$"&amp;Tlog[[#This Row],[Ligne]]+$C$1-1,"vers ..."),"")</f>
        <v/>
      </c>
      <c r="I40" s="2" t="s">
        <v>46</v>
      </c>
      <c r="J40" s="1" t="s">
        <v>6</v>
      </c>
    </row>
    <row r="41" spans="1:10">
      <c r="A41" s="26">
        <v>44266.017233796294</v>
      </c>
      <c r="B41" s="26" t="s">
        <v>103</v>
      </c>
      <c r="C41" s="6">
        <f>IFERROR(MATCH(Tlog[[#This Row],[ID]],Tbdd[ID],0),"")</f>
        <v>26</v>
      </c>
      <c r="D41" s="6" t="s">
        <v>50</v>
      </c>
      <c r="E41" s="13" t="s">
        <v>102</v>
      </c>
      <c r="F41" s="2" t="s">
        <v>103</v>
      </c>
      <c r="G41" s="21" t="s">
        <v>113</v>
      </c>
      <c r="H41" s="14" t="str">
        <f ca="1">IFERROR(HYPERLINK($A$1&amp;"'"&amp;$B$1&amp;"'!"&amp;"$"&amp;SUBSTITUTE(ADDRESS(1,Tlog[[#This Row],[Colonne]]+$D$1-1,4),1,"")&amp;"$"&amp;Tlog[[#This Row],[Ligne]]+$C$1-1,"vers ..."),"")</f>
        <v/>
      </c>
      <c r="I41" s="2"/>
      <c r="J41" s="1" t="s">
        <v>6</v>
      </c>
    </row>
    <row r="42" spans="1:10">
      <c r="A42" s="26">
        <v>44266.018275462964</v>
      </c>
      <c r="B42" s="26" t="s">
        <v>103</v>
      </c>
      <c r="C42" s="6">
        <f>IFERROR(MATCH(Tlog[[#This Row],[ID]],Tbdd[ID],0),"")</f>
        <v>26</v>
      </c>
      <c r="D42" s="6" t="s">
        <v>48</v>
      </c>
      <c r="E42" s="13"/>
      <c r="F42" s="2" t="s">
        <v>104</v>
      </c>
      <c r="G42" s="21" t="s">
        <v>114</v>
      </c>
      <c r="H42" s="14" t="str">
        <f ca="1">IFERROR(HYPERLINK($A$1&amp;"'"&amp;$B$1&amp;"'!"&amp;"$"&amp;SUBSTITUTE(ADDRESS(1,Tlog[[#This Row],[Colonne]]+$D$1-1,4),1,"")&amp;"$"&amp;Tlog[[#This Row],[Ligne]]+$C$1-1,"vers ..."),"")</f>
        <v/>
      </c>
      <c r="I42" s="2"/>
      <c r="J42" s="1" t="s">
        <v>6</v>
      </c>
    </row>
    <row r="43" spans="1:10">
      <c r="A43" s="26">
        <v>44266.018425925926</v>
      </c>
      <c r="B43" s="26" t="s">
        <v>103</v>
      </c>
      <c r="C43" s="6">
        <f>IFERROR(MATCH(Tlog[[#This Row],[ID]],Tbdd[ID],0),"")</f>
        <v>26</v>
      </c>
      <c r="D43" s="6" t="s">
        <v>49</v>
      </c>
      <c r="E43" s="13"/>
      <c r="F43" s="2">
        <v>28</v>
      </c>
      <c r="G43" s="21" t="s">
        <v>114</v>
      </c>
      <c r="H43" s="14" t="str">
        <f ca="1">IFERROR(HYPERLINK($A$1&amp;"'"&amp;$B$1&amp;"'!"&amp;"$"&amp;SUBSTITUTE(ADDRESS(1,Tlog[[#This Row],[Colonne]]+$D$1-1,4),1,"")&amp;"$"&amp;Tlog[[#This Row],[Ligne]]+$C$1-1,"vers ..."),"")</f>
        <v/>
      </c>
      <c r="I43" s="2"/>
      <c r="J43" s="1" t="s">
        <v>6</v>
      </c>
    </row>
    <row r="44" spans="1:10">
      <c r="A44" s="26">
        <v>44266.018553240741</v>
      </c>
      <c r="B44" s="26" t="s">
        <v>103</v>
      </c>
      <c r="C44" s="6">
        <f>IFERROR(MATCH(Tlog[[#This Row],[ID]],Tbdd[ID],0),"")</f>
        <v>26</v>
      </c>
      <c r="D44" s="6" t="s">
        <v>86</v>
      </c>
      <c r="E44" s="13"/>
      <c r="F44" s="2">
        <v>10</v>
      </c>
      <c r="G44" s="21" t="s">
        <v>114</v>
      </c>
      <c r="H44" s="14" t="str">
        <f ca="1">IFERROR(HYPERLINK($A$1&amp;"'"&amp;$B$1&amp;"'!"&amp;"$"&amp;SUBSTITUTE(ADDRESS(1,Tlog[[#This Row],[Colonne]]+$D$1-1,4),1,"")&amp;"$"&amp;Tlog[[#This Row],[Ligne]]+$C$1-1,"vers ..."),"")</f>
        <v/>
      </c>
      <c r="I44" s="2"/>
      <c r="J44" s="1" t="s">
        <v>6</v>
      </c>
    </row>
    <row r="45" spans="1:10">
      <c r="A45" s="26">
        <v>44266.018657407411</v>
      </c>
      <c r="B45" s="26"/>
      <c r="C45" s="6" t="str">
        <f>IFERROR(MATCH(Tlog[[#This Row],[ID]],Tbdd[ID],0),"")</f>
        <v/>
      </c>
      <c r="D45" s="6"/>
      <c r="E45" s="13"/>
      <c r="F45" s="2"/>
      <c r="G45" s="21" t="s">
        <v>112</v>
      </c>
      <c r="H45" s="14" t="str">
        <f ca="1">IFERROR(HYPERLINK($A$1&amp;"'"&amp;$B$1&amp;"'!"&amp;"$"&amp;SUBSTITUTE(ADDRESS(1,Tlog[[#This Row],[Colonne]]+$D$1-1,4),1,"")&amp;"$"&amp;Tlog[[#This Row],[Ligne]]+$C$1-1,"vers ..."),"")</f>
        <v/>
      </c>
      <c r="I45" s="2"/>
      <c r="J45" s="1" t="s">
        <v>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C3:E20"/>
  <sheetViews>
    <sheetView workbookViewId="0">
      <selection activeCell="E26" sqref="E26"/>
    </sheetView>
  </sheetViews>
  <sheetFormatPr baseColWidth="10" defaultRowHeight="15"/>
  <cols>
    <col min="3" max="3" width="15" bestFit="1" customWidth="1"/>
    <col min="4" max="4" width="15.7109375" bestFit="1" customWidth="1"/>
    <col min="5" max="5" width="18.42578125" bestFit="1" customWidth="1"/>
  </cols>
  <sheetData>
    <row r="3" spans="3:5">
      <c r="C3" s="2" t="s">
        <v>84</v>
      </c>
      <c r="D3" s="2" t="s">
        <v>98</v>
      </c>
      <c r="E3" s="2" t="s">
        <v>93</v>
      </c>
    </row>
    <row r="4" spans="3:5">
      <c r="C4" s="1" t="s">
        <v>94</v>
      </c>
      <c r="D4" s="2" t="s">
        <v>95</v>
      </c>
      <c r="E4" s="27">
        <v>44265.800092592595</v>
      </c>
    </row>
    <row r="5" spans="3:5">
      <c r="C5" s="1" t="s">
        <v>14</v>
      </c>
      <c r="D5" s="2" t="s">
        <v>95</v>
      </c>
      <c r="E5" s="27">
        <v>44265.80027777778</v>
      </c>
    </row>
    <row r="6" spans="3:5">
      <c r="C6" s="1" t="s">
        <v>94</v>
      </c>
      <c r="D6" s="2" t="s">
        <v>95</v>
      </c>
      <c r="E6" s="27">
        <v>44265.800671296296</v>
      </c>
    </row>
    <row r="7" spans="3:5">
      <c r="C7" s="1" t="s">
        <v>11</v>
      </c>
      <c r="D7" s="2" t="s">
        <v>95</v>
      </c>
      <c r="E7" s="27">
        <v>44265.801099537035</v>
      </c>
    </row>
    <row r="8" spans="3:5">
      <c r="C8" s="1" t="s">
        <v>94</v>
      </c>
      <c r="D8" s="2" t="s">
        <v>95</v>
      </c>
      <c r="E8" s="27">
        <v>44265.801261574074</v>
      </c>
    </row>
    <row r="9" spans="3:5">
      <c r="C9" s="1" t="s">
        <v>46</v>
      </c>
      <c r="D9" s="2" t="s">
        <v>95</v>
      </c>
      <c r="E9" s="27">
        <v>44265.801527777781</v>
      </c>
    </row>
    <row r="10" spans="3:5">
      <c r="C10" s="1" t="s">
        <v>20</v>
      </c>
      <c r="D10" s="2" t="s">
        <v>96</v>
      </c>
      <c r="E10" s="27">
        <v>44265.801921296297</v>
      </c>
    </row>
    <row r="11" spans="3:5">
      <c r="C11" s="1" t="s">
        <v>20</v>
      </c>
      <c r="D11" s="2" t="s">
        <v>95</v>
      </c>
      <c r="E11" s="27">
        <v>44265.802037037036</v>
      </c>
    </row>
    <row r="12" spans="3:5">
      <c r="C12" s="7" t="s">
        <v>11</v>
      </c>
      <c r="D12" s="28" t="s">
        <v>95</v>
      </c>
      <c r="E12" s="29">
        <v>44265.802210648151</v>
      </c>
    </row>
    <row r="13" spans="3:5">
      <c r="C13" s="7" t="s">
        <v>94</v>
      </c>
      <c r="D13" s="28" t="s">
        <v>95</v>
      </c>
      <c r="E13" s="29">
        <v>44265.803425925929</v>
      </c>
    </row>
    <row r="14" spans="3:5">
      <c r="C14" s="7" t="s">
        <v>46</v>
      </c>
      <c r="D14" s="28" t="s">
        <v>95</v>
      </c>
      <c r="E14" s="29">
        <v>44265.803564814814</v>
      </c>
    </row>
    <row r="15" spans="3:5">
      <c r="C15" s="7" t="s">
        <v>11</v>
      </c>
      <c r="D15" s="28" t="s">
        <v>95</v>
      </c>
      <c r="E15" s="29">
        <v>44265.803819444445</v>
      </c>
    </row>
    <row r="16" spans="3:5">
      <c r="C16" s="7" t="s">
        <v>11</v>
      </c>
      <c r="D16" s="28" t="s">
        <v>97</v>
      </c>
      <c r="E16" s="29">
        <v>44265.804293981484</v>
      </c>
    </row>
    <row r="17" spans="3:5">
      <c r="C17" s="7" t="s">
        <v>46</v>
      </c>
      <c r="D17" s="28" t="s">
        <v>95</v>
      </c>
      <c r="E17" s="29">
        <v>44265.804386574076</v>
      </c>
    </row>
    <row r="18" spans="3:5">
      <c r="C18" s="7" t="s">
        <v>46</v>
      </c>
      <c r="D18" s="28" t="s">
        <v>97</v>
      </c>
      <c r="E18" s="29">
        <v>44265.804537037038</v>
      </c>
    </row>
    <row r="19" spans="3:5">
      <c r="C19" s="7" t="s">
        <v>11</v>
      </c>
      <c r="D19" s="28" t="s">
        <v>95</v>
      </c>
      <c r="E19" s="29">
        <v>44265.8046412037</v>
      </c>
    </row>
    <row r="20" spans="3:5">
      <c r="C20" s="7" t="s">
        <v>46</v>
      </c>
      <c r="D20" s="28" t="s">
        <v>95</v>
      </c>
      <c r="E20" s="29">
        <v>44265.998159722221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:H9"/>
  <sheetViews>
    <sheetView workbookViewId="0">
      <selection activeCell="C17" sqref="C17"/>
    </sheetView>
  </sheetViews>
  <sheetFormatPr baseColWidth="10" defaultRowHeight="15"/>
  <cols>
    <col min="1" max="1" width="10.5703125" customWidth="1"/>
    <col min="2" max="2" width="14.140625" bestFit="1" customWidth="1"/>
    <col min="5" max="5" width="22.42578125" bestFit="1" customWidth="1"/>
  </cols>
  <sheetData>
    <row r="1" spans="1:8">
      <c r="A1" s="1" t="s">
        <v>8</v>
      </c>
      <c r="B1" s="1" t="s">
        <v>9</v>
      </c>
      <c r="C1" s="1"/>
      <c r="D1" s="1" t="s">
        <v>8</v>
      </c>
      <c r="E1" s="1" t="s">
        <v>10</v>
      </c>
      <c r="F1" s="1"/>
      <c r="G1" s="1"/>
      <c r="H1" s="1"/>
    </row>
    <row r="2" spans="1:8">
      <c r="A2" s="1" t="s">
        <v>11</v>
      </c>
      <c r="B2" s="1" t="s">
        <v>11</v>
      </c>
      <c r="C2" s="1"/>
      <c r="D2" s="1" t="s">
        <v>11</v>
      </c>
      <c r="E2" s="1" t="s">
        <v>12</v>
      </c>
      <c r="F2" s="1"/>
      <c r="G2" s="1" t="s">
        <v>13</v>
      </c>
      <c r="H2" s="1"/>
    </row>
    <row r="3" spans="1:8">
      <c r="A3" s="7" t="s">
        <v>20</v>
      </c>
      <c r="B3" s="7" t="s">
        <v>21</v>
      </c>
      <c r="C3" s="1"/>
      <c r="D3" s="7" t="s">
        <v>20</v>
      </c>
      <c r="E3" s="7" t="s">
        <v>4</v>
      </c>
      <c r="F3" s="1"/>
      <c r="G3" s="1"/>
      <c r="H3" s="1"/>
    </row>
    <row r="4" spans="1:8">
      <c r="A4" s="1" t="s">
        <v>16</v>
      </c>
      <c r="B4" s="1" t="s">
        <v>17</v>
      </c>
      <c r="C4" s="1"/>
      <c r="D4" s="7" t="s">
        <v>20</v>
      </c>
      <c r="E4" s="7" t="s">
        <v>89</v>
      </c>
      <c r="F4" s="1"/>
      <c r="G4" s="1"/>
      <c r="H4" s="1"/>
    </row>
    <row r="5" spans="1:8">
      <c r="A5" s="1" t="s">
        <v>14</v>
      </c>
      <c r="B5" s="1" t="s">
        <v>15</v>
      </c>
      <c r="C5" s="1"/>
      <c r="D5" t="s">
        <v>16</v>
      </c>
      <c r="E5" t="s">
        <v>4</v>
      </c>
      <c r="F5" s="1"/>
      <c r="G5" s="1"/>
      <c r="H5" s="1"/>
    </row>
    <row r="6" spans="1:8">
      <c r="A6" s="1" t="s">
        <v>46</v>
      </c>
      <c r="B6" s="1" t="s">
        <v>47</v>
      </c>
      <c r="C6" s="1"/>
      <c r="D6" s="7" t="s">
        <v>16</v>
      </c>
      <c r="E6" s="7" t="s">
        <v>89</v>
      </c>
      <c r="F6" s="1"/>
      <c r="G6" s="1"/>
      <c r="H6" s="1"/>
    </row>
    <row r="7" spans="1:8">
      <c r="D7" s="1" t="s">
        <v>14</v>
      </c>
      <c r="E7" s="1" t="s">
        <v>4</v>
      </c>
    </row>
    <row r="8" spans="1:8">
      <c r="D8" s="7" t="s">
        <v>14</v>
      </c>
      <c r="E8" s="7" t="s">
        <v>89</v>
      </c>
    </row>
    <row r="9" spans="1:8">
      <c r="D9" s="1" t="s">
        <v>46</v>
      </c>
      <c r="E9" s="1" t="s">
        <v>12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BDD</vt:lpstr>
      <vt:lpstr>BDD2</vt:lpstr>
      <vt:lpstr>Log</vt:lpstr>
      <vt:lpstr>Utilisateurs</vt:lpstr>
      <vt:lpstr>Paramètres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Apt</dc:creator>
  <cp:lastModifiedBy>Apt</cp:lastModifiedBy>
  <dcterms:created xsi:type="dcterms:W3CDTF">2021-02-25T18:14:42Z</dcterms:created>
  <dcterms:modified xsi:type="dcterms:W3CDTF">2021-03-10T23:39:08Z</dcterms:modified>
</cp:coreProperties>
</file>