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600" yWindow="165" windowWidth="23715" windowHeight="4305"/>
  </bookViews>
  <sheets>
    <sheet name="Tableau de bord" sheetId="4" r:id="rId1"/>
    <sheet name="BDD 2019" sheetId="1" r:id="rId2"/>
    <sheet name="BDD 2020" sheetId="8" r:id="rId3"/>
    <sheet name="Listes" sheetId="5" r:id="rId4"/>
  </sheets>
  <externalReferences>
    <externalReference r:id="rId5"/>
  </externalReferences>
  <definedNames>
    <definedName name="_xlnm._FilterDatabase" localSheetId="1" hidden="1">'BDD 2019'!$A$2:$H$106</definedName>
    <definedName name="a">Années[Année]</definedName>
    <definedName name="e">Etat[Etat]</definedName>
    <definedName name="n">Nature[Nature des travaux]</definedName>
    <definedName name="_xlnm.Print_Area" localSheetId="0">'Tableau de bord'!$A$2:$Q$39</definedName>
  </definedNames>
  <calcPr calcId="144525"/>
</workbook>
</file>

<file path=xl/calcChain.xml><?xml version="1.0" encoding="utf-8"?>
<calcChain xmlns="http://schemas.openxmlformats.org/spreadsheetml/2006/main">
  <c r="O27" i="4" l="1"/>
  <c r="O28" i="4"/>
  <c r="O26" i="4"/>
  <c r="C5" i="4"/>
  <c r="D5" i="4"/>
  <c r="E5" i="4"/>
  <c r="F5" i="4"/>
  <c r="G5" i="4"/>
  <c r="H5" i="4"/>
  <c r="I5" i="4"/>
  <c r="J5" i="4"/>
  <c r="K5" i="4"/>
  <c r="L5" i="4"/>
  <c r="M5" i="4"/>
  <c r="N5" i="4"/>
  <c r="C6" i="4"/>
  <c r="D6" i="4"/>
  <c r="E6" i="4"/>
  <c r="F6" i="4"/>
  <c r="G6" i="4"/>
  <c r="H6" i="4"/>
  <c r="I6" i="4"/>
  <c r="J6" i="4"/>
  <c r="K6" i="4"/>
  <c r="L6" i="4"/>
  <c r="M6" i="4"/>
  <c r="N6" i="4"/>
  <c r="C7" i="4"/>
  <c r="D7" i="4"/>
  <c r="E7" i="4"/>
  <c r="F7" i="4"/>
  <c r="G7" i="4"/>
  <c r="H7" i="4"/>
  <c r="I7" i="4"/>
  <c r="J7" i="4"/>
  <c r="K7" i="4"/>
  <c r="L7" i="4"/>
  <c r="M7" i="4"/>
  <c r="N7" i="4"/>
  <c r="C8" i="4"/>
  <c r="D8" i="4"/>
  <c r="E8" i="4"/>
  <c r="F8" i="4"/>
  <c r="G8" i="4"/>
  <c r="H8" i="4"/>
  <c r="I8" i="4"/>
  <c r="J8" i="4"/>
  <c r="K8" i="4"/>
  <c r="L8" i="4"/>
  <c r="M8" i="4"/>
  <c r="N8" i="4"/>
  <c r="C9" i="4"/>
  <c r="D9" i="4"/>
  <c r="E9" i="4"/>
  <c r="F9" i="4"/>
  <c r="G9" i="4"/>
  <c r="H9" i="4"/>
  <c r="I9" i="4"/>
  <c r="J9" i="4"/>
  <c r="K9" i="4"/>
  <c r="L9" i="4"/>
  <c r="M9" i="4"/>
  <c r="N9" i="4"/>
  <c r="D4" i="4"/>
  <c r="E4" i="4"/>
  <c r="F4" i="4"/>
  <c r="G4" i="4"/>
  <c r="H4" i="4"/>
  <c r="I4" i="4"/>
  <c r="J4" i="4"/>
  <c r="K4" i="4"/>
  <c r="L4" i="4"/>
  <c r="M4" i="4"/>
  <c r="N4" i="4"/>
  <c r="C4" i="4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75" i="1"/>
  <c r="G76" i="1"/>
  <c r="G77" i="1"/>
  <c r="G78" i="1"/>
  <c r="G79" i="1"/>
  <c r="G80" i="1"/>
  <c r="G81" i="1"/>
  <c r="G82" i="1"/>
  <c r="G83" i="1"/>
  <c r="G84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G27" i="1"/>
  <c r="F27" i="1"/>
  <c r="E27" i="1"/>
  <c r="G70" i="1"/>
  <c r="F70" i="1"/>
  <c r="E70" i="1"/>
  <c r="G69" i="1"/>
  <c r="F69" i="1"/>
  <c r="E69" i="1"/>
  <c r="G68" i="1"/>
  <c r="F68" i="1"/>
  <c r="E68" i="1"/>
  <c r="G67" i="1"/>
  <c r="F67" i="1"/>
  <c r="E67" i="1"/>
  <c r="G66" i="1"/>
  <c r="F66" i="1"/>
  <c r="E66" i="1"/>
  <c r="G65" i="1"/>
  <c r="F65" i="1"/>
  <c r="E65" i="1"/>
  <c r="G64" i="1"/>
  <c r="F64" i="1"/>
  <c r="E64" i="1"/>
  <c r="G63" i="1"/>
  <c r="F63" i="1"/>
  <c r="E63" i="1"/>
  <c r="G62" i="1"/>
  <c r="F62" i="1"/>
  <c r="E62" i="1"/>
  <c r="G61" i="1"/>
  <c r="F61" i="1"/>
  <c r="E61" i="1"/>
  <c r="G60" i="1"/>
  <c r="F60" i="1"/>
  <c r="E60" i="1"/>
  <c r="G59" i="1"/>
  <c r="F59" i="1"/>
  <c r="E59" i="1"/>
  <c r="G58" i="1"/>
  <c r="F58" i="1"/>
  <c r="E58" i="1"/>
  <c r="G57" i="1"/>
  <c r="F57" i="1"/>
  <c r="E57" i="1"/>
  <c r="G56" i="1"/>
  <c r="F56" i="1"/>
  <c r="E56" i="1"/>
  <c r="G55" i="1"/>
  <c r="F55" i="1"/>
  <c r="E55" i="1"/>
  <c r="G54" i="1"/>
  <c r="F54" i="1"/>
  <c r="E54" i="1"/>
  <c r="G53" i="1"/>
  <c r="F53" i="1"/>
  <c r="E53" i="1"/>
  <c r="G52" i="1"/>
  <c r="F52" i="1"/>
  <c r="E52" i="1"/>
  <c r="G51" i="1"/>
  <c r="F51" i="1"/>
  <c r="E51" i="1"/>
  <c r="G50" i="1"/>
  <c r="F50" i="1"/>
  <c r="E50" i="1"/>
  <c r="G49" i="1"/>
  <c r="F49" i="1"/>
  <c r="E49" i="1"/>
  <c r="G48" i="1"/>
  <c r="F48" i="1"/>
  <c r="E48" i="1"/>
  <c r="G47" i="1"/>
  <c r="F47" i="1"/>
  <c r="E47" i="1"/>
  <c r="G46" i="1"/>
  <c r="F46" i="1"/>
  <c r="E46" i="1"/>
  <c r="G45" i="1"/>
  <c r="F45" i="1"/>
  <c r="E45" i="1"/>
  <c r="G44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17" i="1"/>
  <c r="G18" i="1"/>
  <c r="G19" i="1"/>
  <c r="G20" i="1"/>
  <c r="G21" i="1"/>
  <c r="G22" i="1"/>
  <c r="G23" i="1"/>
  <c r="G24" i="1"/>
  <c r="G25" i="1"/>
  <c r="G26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G3" i="1"/>
  <c r="G4" i="1"/>
  <c r="G5" i="1"/>
  <c r="G6" i="1"/>
  <c r="G7" i="1"/>
  <c r="G8" i="1"/>
  <c r="G9" i="1"/>
  <c r="G10" i="1"/>
  <c r="G11" i="1"/>
  <c r="G12" i="1"/>
  <c r="F4" i="1"/>
  <c r="F5" i="1"/>
  <c r="F6" i="1"/>
  <c r="F7" i="1"/>
  <c r="F8" i="1"/>
  <c r="F9" i="1"/>
  <c r="F10" i="1"/>
  <c r="F11" i="1"/>
  <c r="F12" i="1"/>
  <c r="F3" i="1"/>
  <c r="E4" i="1"/>
  <c r="E5" i="1"/>
  <c r="E6" i="1"/>
  <c r="E7" i="1"/>
  <c r="E8" i="1"/>
  <c r="E9" i="1"/>
  <c r="E10" i="1"/>
  <c r="E11" i="1"/>
  <c r="E12" i="1"/>
  <c r="E3" i="1"/>
  <c r="O5" i="4" l="1"/>
  <c r="O6" i="4"/>
  <c r="O7" i="4"/>
  <c r="O25" i="4" s="1"/>
  <c r="O29" i="4" s="1"/>
  <c r="O8" i="4"/>
  <c r="O9" i="4"/>
  <c r="O4" i="4"/>
  <c r="O10" i="4" l="1"/>
  <c r="D10" i="4"/>
  <c r="E10" i="4"/>
  <c r="F10" i="4"/>
  <c r="G10" i="4"/>
  <c r="H10" i="4"/>
  <c r="I10" i="4"/>
  <c r="J10" i="4"/>
  <c r="K10" i="4"/>
  <c r="L10" i="4"/>
  <c r="M10" i="4"/>
  <c r="N10" i="4"/>
  <c r="C10" i="4"/>
  <c r="H122" i="1"/>
  <c r="H117" i="1"/>
  <c r="H13" i="1"/>
  <c r="H107" i="1"/>
  <c r="H71" i="1"/>
  <c r="B14" i="4" l="1"/>
</calcChain>
</file>

<file path=xl/sharedStrings.xml><?xml version="1.0" encoding="utf-8"?>
<sst xmlns="http://schemas.openxmlformats.org/spreadsheetml/2006/main" count="672" uniqueCount="116">
  <si>
    <t>Numéro du dossier</t>
  </si>
  <si>
    <t>Pétitionnaire</t>
  </si>
  <si>
    <t>Localisation</t>
  </si>
  <si>
    <t>Nature des travaux</t>
  </si>
  <si>
    <t>Date de dépôt</t>
  </si>
  <si>
    <t>Date limite d'instruction</t>
  </si>
  <si>
    <t>Date d'affichage</t>
  </si>
  <si>
    <t>Etat</t>
  </si>
  <si>
    <t>Hangar</t>
  </si>
  <si>
    <t>En cour</t>
  </si>
  <si>
    <t>Division</t>
  </si>
  <si>
    <t>Habitation</t>
  </si>
  <si>
    <t>Accepté</t>
  </si>
  <si>
    <t>Rénovation</t>
  </si>
  <si>
    <t>Carport</t>
  </si>
  <si>
    <t>Elagage d'arbre</t>
  </si>
  <si>
    <t>Véranda</t>
  </si>
  <si>
    <t>MAE</t>
  </si>
  <si>
    <t>Refusé</t>
  </si>
  <si>
    <t>Pergola</t>
  </si>
  <si>
    <t>Clôture</t>
  </si>
  <si>
    <t>Panneaux Photovoltaïque sur toiture</t>
  </si>
  <si>
    <t>Extension</t>
  </si>
  <si>
    <t>Retiré</t>
  </si>
  <si>
    <t>Ravalement</t>
  </si>
  <si>
    <t>Isolation</t>
  </si>
  <si>
    <t>Reconstruction</t>
  </si>
  <si>
    <t>Abri</t>
  </si>
  <si>
    <t>Certificat d'Urbanisme Opérationnel</t>
  </si>
  <si>
    <t>Déclaration Préalable</t>
  </si>
  <si>
    <t>Permis de Construire Maison Individuelle et/ou Annexe</t>
  </si>
  <si>
    <t>Incomplet</t>
  </si>
  <si>
    <t>en Cour</t>
  </si>
  <si>
    <t>Annulé</t>
  </si>
  <si>
    <t>Appenti</t>
  </si>
  <si>
    <t>Total</t>
  </si>
  <si>
    <t>Abri de Jardin</t>
  </si>
  <si>
    <t>Accepté Tacite</t>
  </si>
  <si>
    <t>Auvent</t>
  </si>
  <si>
    <t>Changement de destination</t>
  </si>
  <si>
    <t>Coupe et abattage d'arbre</t>
  </si>
  <si>
    <t>Création Surface de Plancher</t>
  </si>
  <si>
    <t>Démolition</t>
  </si>
  <si>
    <t>Garage</t>
  </si>
  <si>
    <t>Générateur Photovoltaïque</t>
  </si>
  <si>
    <t>Panneaux Photovoltaïque au sol</t>
  </si>
  <si>
    <t>Piscine</t>
  </si>
  <si>
    <t>Place de stationnement</t>
  </si>
  <si>
    <t>Terrasse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</si>
  <si>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</si>
  <si>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</si>
  <si>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</si>
  <si>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</si>
  <si>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</si>
  <si>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</si>
  <si>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</si>
  <si>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</si>
  <si>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</si>
  <si>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</si>
  <si>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</si>
  <si>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</si>
  <si>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DP</t>
  </si>
  <si>
    <t>PCMI</t>
  </si>
  <si>
    <t>PC</t>
  </si>
  <si>
    <t>PA</t>
  </si>
  <si>
    <t>Année</t>
  </si>
  <si>
    <t>Permis de Construire</t>
  </si>
  <si>
    <t>Permis d'Aménager</t>
  </si>
  <si>
    <t>Nombre</t>
  </si>
  <si>
    <t>Permis de Construire Maison individuelle et/ou Annexe</t>
  </si>
  <si>
    <t>Cua</t>
  </si>
  <si>
    <t>CUb</t>
  </si>
  <si>
    <t>Industriel</t>
  </si>
  <si>
    <t>Agricole</t>
  </si>
  <si>
    <t>Nombre de PC</t>
  </si>
  <si>
    <t>Autre (Multi-Accueil)</t>
  </si>
  <si>
    <t>Selection de l'année pour mettre à jour le Tableau de Bord</t>
  </si>
  <si>
    <t>Dossiers instruits</t>
  </si>
  <si>
    <t>ASD</t>
  </si>
  <si>
    <t>AGR</t>
  </si>
  <si>
    <t>GFD</t>
  </si>
  <si>
    <t>JTF</t>
  </si>
  <si>
    <t>GFDQS</t>
  </si>
  <si>
    <t>KHJYUF</t>
  </si>
  <si>
    <t>GDFGQ</t>
  </si>
  <si>
    <t>SDFFDS</t>
  </si>
  <si>
    <t>GFERGFQ</t>
  </si>
  <si>
    <t>DFDSFze</t>
  </si>
  <si>
    <t>yhjydg</t>
  </si>
  <si>
    <t>hhgfh</t>
  </si>
  <si>
    <t>gfh</t>
  </si>
  <si>
    <t>qgh</t>
  </si>
  <si>
    <t>hth</t>
  </si>
  <si>
    <t>gh</t>
  </si>
  <si>
    <t>thrsh</t>
  </si>
  <si>
    <t>hfghsgfh</t>
  </si>
  <si>
    <t>ghhhytr</t>
  </si>
  <si>
    <t>fdghhtyu</t>
  </si>
  <si>
    <t>hgfs</t>
  </si>
  <si>
    <t>ferftsdf</t>
  </si>
  <si>
    <t>ghfdgw</t>
  </si>
  <si>
    <t>lkikgyuk</t>
  </si>
  <si>
    <t>yhhjdh</t>
  </si>
  <si>
    <t>htrdghfgx</t>
  </si>
  <si>
    <t>qerqezrq</t>
  </si>
  <si>
    <t>eresrfsdf</t>
  </si>
  <si>
    <t>GFDQSDAACT</t>
  </si>
  <si>
    <t>KHJYUFDAACT</t>
  </si>
  <si>
    <t>ASDDAACT</t>
  </si>
  <si>
    <t>DFDSFzeDOC</t>
  </si>
  <si>
    <t>AGRDOC</t>
  </si>
  <si>
    <t>GFDDOC</t>
  </si>
  <si>
    <t>GDFGQDAACT</t>
  </si>
  <si>
    <t>GFERGFQDOC</t>
  </si>
  <si>
    <t>ASDANNUL</t>
  </si>
  <si>
    <t>SDFFDSDOC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</si>
</sst>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Georgia"/>
      <family val="1"/>
    </font>
    <font>
      <sz val="10"/>
      <color theme="1"/>
      <name val="Calibri"/>
      <family val="2"/>
      <scheme val="minor"/>
    </font>
    <font>
      <b/>
      <sz val="10"/>
      <color theme="1"/>
      <name val="Georgia"/>
      <family val="1"/>
    </font>
    <font>
      <sz val="10"/>
      <name val="Georgia"/>
      <family val="1"/>
    </font>
    <font>
      <b/>
      <sz val="10"/>
      <color theme="0"/>
      <name val="Georgia"/>
      <family val="1"/>
    </font>
    <font>
      <b/>
      <sz val="10"/>
      <color theme="1"/>
      <name val="Calibri"/>
      <family val="2"/>
      <scheme val="minor"/>
    </font>
    <font>
      <b/>
      <sz val="15"/>
      <color theme="1"/>
      <name val="Georgia"/>
      <family val="1"/>
    </font>
    <font>
      <b/>
      <sz val="10"/>
      <name val="Georgia"/>
      <family val="1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5" fillId="0" borderId="0" xfId="0" applyFont="1" applyFill="1" applyBorder="1"/>
    <xf numFmtId="49" fontId="5" fillId="0" borderId="0" xfId="0" applyNumberFormat="1" applyFont="1" applyFill="1" applyBorder="1"/>
    <xf numFmtId="14" fontId="5" fillId="0" borderId="0" xfId="0" applyNumberFormat="1" applyFont="1" applyFill="1" applyBorder="1"/>
    <xf numFmtId="14" fontId="1" fillId="0" borderId="13" xfId="0" applyNumberFormat="1" applyFont="1" applyFill="1" applyBorder="1" applyAlignment="1">
      <alignment horizontal="left" vertical="center"/>
    </xf>
    <xf numFmtId="14" fontId="2" fillId="0" borderId="13" xfId="0" applyNumberFormat="1" applyFont="1" applyFill="1" applyBorder="1"/>
    <xf numFmtId="0" fontId="1" fillId="0" borderId="13" xfId="0" applyFont="1" applyFill="1" applyBorder="1"/>
    <xf numFmtId="0" fontId="2" fillId="0" borderId="0" xfId="0" applyFont="1" applyFill="1"/>
    <xf numFmtId="49" fontId="2" fillId="0" borderId="0" xfId="0" applyNumberFormat="1" applyFont="1" applyFill="1"/>
    <xf numFmtId="14" fontId="2" fillId="0" borderId="0" xfId="0" applyNumberFormat="1" applyFont="1" applyFill="1"/>
    <xf numFmtId="0" fontId="1" fillId="0" borderId="13" xfId="0" applyFont="1" applyFill="1" applyBorder="1" applyAlignment="1">
      <alignment horizontal="left" vertical="center"/>
    </xf>
    <xf numFmtId="0" fontId="0" fillId="0" borderId="0" xfId="0" applyFill="1"/>
    <xf numFmtId="14" fontId="6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left" vertical="center"/>
    </xf>
    <xf numFmtId="14" fontId="6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/>
    <xf numFmtId="49" fontId="2" fillId="0" borderId="0" xfId="0" applyNumberFormat="1" applyFont="1" applyFill="1" applyBorder="1"/>
    <xf numFmtId="14" fontId="2" fillId="0" borderId="0" xfId="0" applyNumberFormat="1" applyFon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4" fillId="0" borderId="0" xfId="0" applyFont="1" applyFill="1" applyBorder="1"/>
    <xf numFmtId="14" fontId="10" fillId="0" borderId="0" xfId="0" applyNumberFormat="1" applyFont="1" applyFill="1" applyBorder="1"/>
    <xf numFmtId="0" fontId="8" fillId="0" borderId="7" xfId="0" applyFont="1" applyFill="1" applyBorder="1"/>
    <xf numFmtId="49" fontId="8" fillId="0" borderId="7" xfId="0" applyNumberFormat="1" applyFont="1" applyFill="1" applyBorder="1"/>
    <xf numFmtId="14" fontId="8" fillId="0" borderId="7" xfId="0" applyNumberFormat="1" applyFont="1" applyFill="1" applyBorder="1"/>
    <xf numFmtId="0" fontId="11" fillId="0" borderId="1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right" vertical="center"/>
    </xf>
    <xf numFmtId="0" fontId="7" fillId="4" borderId="4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5" borderId="10" xfId="0" applyNumberFormat="1" applyFont="1" applyFill="1" applyBorder="1" applyAlignment="1">
      <alignment horizontal="center" vertical="center"/>
    </xf>
    <xf numFmtId="1" fontId="1" fillId="5" borderId="16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9" formatCode="dd/mm/yyyy"/>
      <fill>
        <patternFill patternType="none">
          <bgColor auto="1"/>
        </patternFill>
      </fill>
    </dxf>
    <dxf>
      <numFmt numFmtId="19" formatCode="dd/mm/yyyy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numFmt numFmtId="19" formatCode="dd/mm/yyyy"/>
      <fill>
        <patternFill patternType="none">
          <fgColor theme="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numFmt numFmtId="19" formatCode="dd/mm/yyyy"/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Georgia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numFmt numFmtId="19" formatCode="dd/mm/yyyy"/>
      <fill>
        <patternFill patternType="none">
          <fgColor theme="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numFmt numFmtId="19" formatCode="dd/mm/yyyy"/>
      <fill>
        <patternFill patternType="none">
          <fgColor theme="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</a:t>
            </a:r>
            <a:r>
              <a:rPr lang="en-US" baseline="0"/>
              <a:t> de d</a:t>
            </a:r>
            <a:r>
              <a:rPr lang="en-US"/>
              <a:t>ossiers déposés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3"/>
          <c:order val="0"/>
          <c:tx>
            <c:strRef>
              <c:f>'Tableau de bord'!$O$3</c:f>
              <c:strCache>
                <c:ptCount val="1"/>
                <c:pt idx="0">
                  <c:v>Nombre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'Tableau de bord'!$B$4:$B$9</c:f>
              <c:strCache>
                <c:ptCount val="6"/>
                <c:pt idx="0">
                  <c:v>Cua</c:v>
                </c:pt>
                <c:pt idx="1">
                  <c:v>CUb</c:v>
                </c:pt>
                <c:pt idx="2">
                  <c:v>DP</c:v>
                </c:pt>
                <c:pt idx="3">
                  <c:v>PCMI</c:v>
                </c:pt>
                <c:pt idx="4">
                  <c:v>PC</c:v>
                </c:pt>
                <c:pt idx="5">
                  <c:v>PA</c:v>
                </c:pt>
              </c:strCache>
            </c:strRef>
          </c:cat>
          <c:val>
            <c:numRef>
              <c:f>'Tableau de bord'!$O$4:$O$9</c:f>
              <c:numCache>
                <c:formatCode>0</c:formatCode>
                <c:ptCount val="6"/>
                <c:pt idx="0">
                  <c:v>6.8749945336897627</c:v>
                </c:pt>
                <c:pt idx="1">
                  <c:v>5.216798411860796</c:v>
                </c:pt>
                <c:pt idx="2">
                  <c:v>7.8260637293784114</c:v>
                </c:pt>
                <c:pt idx="3">
                  <c:v>4.3408330835073654</c:v>
                </c:pt>
                <c:pt idx="4">
                  <c:v>6.1765051835466984</c:v>
                </c:pt>
                <c:pt idx="5">
                  <c:v>5.0539170968605713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643008"/>
        <c:axId val="83644800"/>
      </c:barChart>
      <c:catAx>
        <c:axId val="83643008"/>
        <c:scaling>
          <c:orientation val="minMax"/>
        </c:scaling>
        <c:delete val="0"/>
        <c:axPos val="b"/>
        <c:majorTickMark val="out"/>
        <c:minorTickMark val="none"/>
        <c:tickLblPos val="nextTo"/>
        <c:crossAx val="83644800"/>
        <c:crosses val="autoZero"/>
        <c:auto val="1"/>
        <c:lblAlgn val="ctr"/>
        <c:lblOffset val="100"/>
        <c:noMultiLvlLbl val="0"/>
      </c:catAx>
      <c:valAx>
        <c:axId val="836448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83643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effectLst>
      <a:glow rad="101600">
        <a:schemeClr val="accent1">
          <a:satMod val="175000"/>
          <a:alpha val="4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1"/>
        <c:ser>
          <c:idx val="1"/>
          <c:order val="0"/>
          <c:spPr>
            <a:effectLst>
              <a:outerShdw dist="190500" dir="21540000" sx="83000" sy="83000" kx="-1200000" algn="bl" rotWithShape="0">
                <a:schemeClr val="tx1">
                  <a:alpha val="29000"/>
                </a:schemeClr>
              </a:outerShdw>
            </a:effectLst>
            <a:scene3d>
              <a:camera prst="orthographicFront"/>
              <a:lightRig rig="sunrise" dir="t"/>
            </a:scene3d>
            <a:sp3d prstMaterial="softEdge">
              <a:bevelT w="165100" prst="coolSlant"/>
              <a:bevelB w="165100" prst="coolSlant"/>
            </a:sp3d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'Tableau de bord'!$M$25:$M$28</c:f>
              <c:strCache>
                <c:ptCount val="4"/>
                <c:pt idx="0">
                  <c:v>Habitation</c:v>
                </c:pt>
                <c:pt idx="1">
                  <c:v>Agricole</c:v>
                </c:pt>
                <c:pt idx="2">
                  <c:v>Industriel</c:v>
                </c:pt>
                <c:pt idx="3">
                  <c:v>Autre (Multi-Accueil)</c:v>
                </c:pt>
              </c:strCache>
            </c:strRef>
          </c:cat>
          <c:val>
            <c:numRef>
              <c:f>'Tableau de bord'!$O$25:$O$28</c:f>
              <c:numCache>
                <c:formatCode>0</c:formatCode>
                <c:ptCount val="4"/>
                <c:pt idx="0">
                  <c:v>4.3408330835073654</c:v>
                </c:pt>
                <c:pt idx="1">
                  <c:v>0.72997472596962332</c:v>
                </c:pt>
                <c:pt idx="2">
                  <c:v>0.25127591010461259</c:v>
                </c:pt>
                <c:pt idx="3">
                  <c:v>0.28166400838736139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920256"/>
        <c:axId val="89921792"/>
      </c:barChart>
      <c:catAx>
        <c:axId val="89920256"/>
        <c:scaling>
          <c:orientation val="minMax"/>
        </c:scaling>
        <c:delete val="0"/>
        <c:axPos val="b"/>
        <c:majorTickMark val="out"/>
        <c:minorTickMark val="none"/>
        <c:tickLblPos val="nextTo"/>
        <c:crossAx val="89921792"/>
        <c:crosses val="autoZero"/>
        <c:auto val="1"/>
        <c:lblAlgn val="ctr"/>
        <c:lblOffset val="100"/>
        <c:noMultiLvlLbl val="0"/>
      </c:catAx>
      <c:valAx>
        <c:axId val="8992179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89920256"/>
        <c:crosses val="autoZero"/>
        <c:crossBetween val="between"/>
      </c:valAx>
      <c:spPr>
        <a:solidFill>
          <a:schemeClr val="accent1">
            <a:lumMod val="40000"/>
            <a:lumOff val="60000"/>
            <a:alpha val="67000"/>
          </a:schemeClr>
        </a:solidFill>
      </c:spPr>
    </c:plotArea>
    <c:legend>
      <c:legendPos val="b"/>
      <c:layout/>
      <c:overlay val="0"/>
      <c:spPr>
        <a:solidFill>
          <a:schemeClr val="accent1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1">
        <a:lumMod val="20000"/>
        <a:lumOff val="80000"/>
        <a:alpha val="67000"/>
      </a:schemeClr>
    </a:solidFill>
    <a:effectLst>
      <a:glow rad="101600">
        <a:schemeClr val="accent1">
          <a:satMod val="175000"/>
          <a:alpha val="4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9.png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7</xdr:col>
      <xdr:colOff>0</xdr:colOff>
      <xdr:row>36</xdr:row>
      <xdr:rowOff>153318</xdr:rowOff>
    </xdr:to>
    <xdr:sp macro="" textlink="">
      <xdr:nvSpPr>
        <xdr:cNvPr id="11" name="Rectangle à coins arrondis 10"/>
        <xdr:cNvSpPr/>
      </xdr:nvSpPr>
      <xdr:spPr>
        <a:xfrm>
          <a:off x="95250" y="3028950"/>
          <a:ext cx="6219825" cy="4010943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12</xdr:row>
      <xdr:rowOff>47625</xdr:rowOff>
    </xdr:from>
    <xdr:to>
      <xdr:col>16</xdr:col>
      <xdr:colOff>66675</xdr:colOff>
      <xdr:row>37</xdr:row>
      <xdr:rowOff>47625</xdr:rowOff>
    </xdr:to>
    <xdr:sp macro="" textlink="">
      <xdr:nvSpPr>
        <xdr:cNvPr id="20" name="Rectangle à coins arrondis 19"/>
        <xdr:cNvSpPr/>
      </xdr:nvSpPr>
      <xdr:spPr>
        <a:xfrm>
          <a:off x="7429500" y="2333625"/>
          <a:ext cx="7753350" cy="4762500"/>
        </a:xfrm>
        <a:prstGeom prst="roundRect">
          <a:avLst/>
        </a:prstGeom>
        <a:noFill/>
        <a:ln w="12700">
          <a:solidFill>
            <a:schemeClr val="accent1">
              <a:lumMod val="40000"/>
              <a:lumOff val="60000"/>
            </a:schemeClr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114300</xdr:colOff>
      <xdr:row>11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3086100" y="2124075"/>
          <a:ext cx="2114550" cy="714375"/>
        </a:xfrm>
        <a:prstGeom prst="rect">
          <a:avLst/>
        </a:prstGeom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CUa, DOC, DAACT</a:t>
          </a:r>
          <a:r>
            <a:rPr lang="fr-FR" sz="1100" baseline="0"/>
            <a:t> et</a:t>
          </a:r>
          <a:r>
            <a:rPr lang="fr-FR" sz="1100"/>
            <a:t> ANNUL ne sont pas comptabilisés dans les totaux.</a:t>
          </a:r>
        </a:p>
      </xdr:txBody>
    </xdr:sp>
    <xdr:clientData/>
  </xdr:twoCellAnchor>
  <xdr:twoCellAnchor>
    <xdr:from>
      <xdr:col>3</xdr:col>
      <xdr:colOff>209550</xdr:colOff>
      <xdr:row>11</xdr:row>
      <xdr:rowOff>104775</xdr:rowOff>
    </xdr:from>
    <xdr:to>
      <xdr:col>4</xdr:col>
      <xdr:colOff>0</xdr:colOff>
      <xdr:row>14</xdr:row>
      <xdr:rowOff>76200</xdr:rowOff>
    </xdr:to>
    <xdr:sp macro="" textlink="">
      <xdr:nvSpPr>
        <xdr:cNvPr id="3" name="Flèche droite 2"/>
        <xdr:cNvSpPr/>
      </xdr:nvSpPr>
      <xdr:spPr>
        <a:xfrm>
          <a:off x="2066925" y="2228850"/>
          <a:ext cx="904875" cy="495300"/>
        </a:xfrm>
        <a:prstGeom prst="rightArrow">
          <a:avLst/>
        </a:prstGeom>
        <a:solidFill>
          <a:schemeClr val="bg1">
            <a:lumMod val="95000"/>
          </a:schemeClr>
        </a:solidFill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17</xdr:row>
      <xdr:rowOff>1</xdr:rowOff>
    </xdr:from>
    <xdr:to>
      <xdr:col>6</xdr:col>
      <xdr:colOff>0</xdr:colOff>
      <xdr:row>35</xdr:row>
      <xdr:rowOff>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942974</xdr:colOff>
      <xdr:row>41</xdr:row>
      <xdr:rowOff>66675</xdr:rowOff>
    </xdr:from>
    <xdr:to>
      <xdr:col>10</xdr:col>
      <xdr:colOff>752475</xdr:colOff>
      <xdr:row>70</xdr:row>
      <xdr:rowOff>76200</xdr:rowOff>
    </xdr:to>
    <xdr:grpSp>
      <xdr:nvGrpSpPr>
        <xdr:cNvPr id="13" name="Groupe 12"/>
        <xdr:cNvGrpSpPr/>
      </xdr:nvGrpSpPr>
      <xdr:grpSpPr>
        <a:xfrm>
          <a:off x="2924174" y="8096250"/>
          <a:ext cx="7610476" cy="4857750"/>
          <a:chOff x="7429499" y="2362200"/>
          <a:chExt cx="7610476" cy="4857750"/>
        </a:xfrm>
      </xdr:grpSpPr>
      <xdr:sp macro="" textlink="">
        <xdr:nvSpPr>
          <xdr:cNvPr id="14" name="Rectangle à coins arrondis 13"/>
          <xdr:cNvSpPr/>
        </xdr:nvSpPr>
        <xdr:spPr>
          <a:xfrm>
            <a:off x="7448549" y="2362200"/>
            <a:ext cx="7591426" cy="4857750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effectLst>
            <a:glow rad="63500">
              <a:schemeClr val="accent1">
                <a:satMod val="175000"/>
                <a:alpha val="40000"/>
              </a:schemeClr>
            </a:glo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1" name="CommandButton1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>
              <a:xfrm>
                <a:off x="9658350" y="3209925"/>
                <a:ext cx="3438525" cy="29527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3" name="CommandButton2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9658350" y="3800475"/>
                <a:ext cx="3438525" cy="29527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CommandButton3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9658350" y="4371975"/>
                <a:ext cx="3438525" cy="29527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CommandButton4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9658350" y="4962525"/>
                <a:ext cx="3438525" cy="29527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CommandButton5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>
              <a:xfrm>
                <a:off x="9658350" y="5534025"/>
                <a:ext cx="3438525" cy="295275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5" name="ZoneTexte 14"/>
          <xdr:cNvSpPr txBox="1"/>
        </xdr:nvSpPr>
        <xdr:spPr>
          <a:xfrm>
            <a:off x="7429499" y="2619375"/>
            <a:ext cx="7591425" cy="600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/>
              <a:t>Ajouter à</a:t>
            </a:r>
            <a:r>
              <a:rPr lang="fr-FR" sz="2000" b="1" baseline="0"/>
              <a:t> la Base de Donnée</a:t>
            </a:r>
            <a:endParaRPr lang="fr-FR" sz="2000" b="1"/>
          </a:p>
        </xdr:txBody>
      </xdr:sp>
      <xdr:pic>
        <xdr:nvPicPr>
          <xdr:cNvPr id="16" name="Image 15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77175" y="3429000"/>
            <a:ext cx="1381125" cy="1781175"/>
          </a:xfrm>
          <a:prstGeom prst="rect">
            <a:avLst/>
          </a:prstGeom>
          <a:scene3d>
            <a:camera prst="isometricOffAxis1Right"/>
            <a:lightRig rig="threePt" dir="t"/>
          </a:scene3d>
        </xdr:spPr>
      </xdr:pic>
      <xdr:pic>
        <xdr:nvPicPr>
          <xdr:cNvPr id="25" name="Image 2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30250" y="3429000"/>
            <a:ext cx="1381125" cy="1781176"/>
          </a:xfrm>
          <a:prstGeom prst="rect">
            <a:avLst/>
          </a:prstGeom>
          <a:scene3d>
            <a:camera prst="isometricOffAxis2Left"/>
            <a:lightRig rig="threePt" dir="t"/>
          </a:scene3d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9" name="CommandButton6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>
              <a:xfrm>
                <a:off x="8543925" y="6172200"/>
                <a:ext cx="1114425" cy="438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0" name="CommandButton7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>
              <a:xfrm>
                <a:off x="10772775" y="6172200"/>
                <a:ext cx="1114425" cy="438150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1" name="CommandButton8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>
              <a:xfrm>
                <a:off x="13001625" y="6172200"/>
                <a:ext cx="1114425" cy="438150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>
    <xdr:from>
      <xdr:col>9</xdr:col>
      <xdr:colOff>1</xdr:colOff>
      <xdr:row>13</xdr:row>
      <xdr:rowOff>133351</xdr:rowOff>
    </xdr:from>
    <xdr:to>
      <xdr:col>11</xdr:col>
      <xdr:colOff>723901</xdr:colOff>
      <xdr:row>35</xdr:row>
      <xdr:rowOff>47625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114300</xdr:colOff>
      <xdr:row>13</xdr:row>
      <xdr:rowOff>152400</xdr:rowOff>
    </xdr:from>
    <xdr:to>
      <xdr:col>14</xdr:col>
      <xdr:colOff>0</xdr:colOff>
      <xdr:row>17</xdr:row>
      <xdr:rowOff>190500</xdr:rowOff>
    </xdr:to>
    <xdr:sp macro="" textlink="">
      <xdr:nvSpPr>
        <xdr:cNvPr id="33" name="ZoneTexte 32"/>
        <xdr:cNvSpPr txBox="1"/>
      </xdr:nvSpPr>
      <xdr:spPr>
        <a:xfrm>
          <a:off x="12001500" y="2609850"/>
          <a:ext cx="2114550" cy="800100"/>
        </a:xfrm>
        <a:prstGeom prst="rect">
          <a:avLst/>
        </a:prstGeom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détail simplifié</a:t>
          </a:r>
          <a:r>
            <a:rPr lang="fr-FR" sz="1100" baseline="0"/>
            <a:t> des Permis de Construire Maison Individuelle et/ou Annexes et des Permis de Construire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24</xdr:row>
      <xdr:rowOff>0</xdr:rowOff>
    </xdr:from>
    <xdr:to>
      <xdr:col>3</xdr:col>
      <xdr:colOff>314326</xdr:colOff>
      <xdr:row>26</xdr:row>
      <xdr:rowOff>95249</xdr:rowOff>
    </xdr:to>
    <xdr:sp macro="" textlink="">
      <xdr:nvSpPr>
        <xdr:cNvPr id="4" name="ZoneTexte 3"/>
        <xdr:cNvSpPr txBox="1"/>
      </xdr:nvSpPr>
      <xdr:spPr>
        <a:xfrm>
          <a:off x="1" y="4705350"/>
          <a:ext cx="6591300" cy="4762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tableau des Déclarations Préalables, y mettre la formule suivante dans le total en bas du tableau :</a:t>
          </a:r>
        </a:p>
        <a:p>
          <a:r>
            <a:rPr lang="fr-FR" sz="1100"/>
            <a:t>=NB.SI.ENS(_DP2020[Numéro du dossier];"&lt;&gt;*DAACT*";_DP2020[Numéro du dossier];"&lt;&gt;*ANNUL*")</a:t>
          </a:r>
        </a:p>
      </xdr:txBody>
    </xdr:sp>
    <xdr:clientData/>
  </xdr:twoCellAnchor>
  <xdr:twoCellAnchor>
    <xdr:from>
      <xdr:col>0</xdr:col>
      <xdr:colOff>0</xdr:colOff>
      <xdr:row>28</xdr:row>
      <xdr:rowOff>9524</xdr:rowOff>
    </xdr:from>
    <xdr:to>
      <xdr:col>3</xdr:col>
      <xdr:colOff>2600326</xdr:colOff>
      <xdr:row>32</xdr:row>
      <xdr:rowOff>28574</xdr:rowOff>
    </xdr:to>
    <xdr:sp macro="" textlink="">
      <xdr:nvSpPr>
        <xdr:cNvPr id="5" name="ZoneTexte 4"/>
        <xdr:cNvSpPr txBox="1"/>
      </xdr:nvSpPr>
      <xdr:spPr>
        <a:xfrm>
          <a:off x="0" y="5476874"/>
          <a:ext cx="8877301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les tableaux des Permis, y mettre les formules suivantes dans le total, en bas du</a:t>
          </a:r>
          <a:r>
            <a:rPr lang="fr-FR" sz="1100" baseline="0"/>
            <a:t> tableau</a:t>
          </a:r>
          <a:r>
            <a:rPr lang="fr-FR" sz="1100"/>
            <a:t>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=NB.SI.ENS(_PCMI2020[Numéro du dossier];"&lt;&gt;*DOC*";_PCMI2020[Numéro du dossier];"&lt;&gt;*DAACT*";_PCMI2020[Numéro du dossier];"&lt;&gt;*ANNUL*")</a:t>
          </a:r>
          <a:endParaRPr lang="fr-FR" sz="1100"/>
        </a:p>
        <a:p>
          <a:r>
            <a:rPr lang="fr-FR" sz="1100"/>
            <a:t>=NB.SI.ENS(_PC2020[Numéro du dossier];"&lt;&gt;*DOC*";_PC2020[Numéro du dossier];"&lt;&gt;*DAACT*";_PC2020[Numéro du dossier];"&lt;&gt;*ANNUL*")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31</xdr:row>
      <xdr:rowOff>0</xdr:rowOff>
    </xdr:from>
    <xdr:to>
      <xdr:col>1</xdr:col>
      <xdr:colOff>9525</xdr:colOff>
      <xdr:row>31</xdr:row>
      <xdr:rowOff>180975</xdr:rowOff>
    </xdr:to>
    <xdr:sp macro="[1]!Liste" textlink="">
      <xdr:nvSpPr>
        <xdr:cNvPr id="2" name="Rectangle 1"/>
        <xdr:cNvSpPr/>
      </xdr:nvSpPr>
      <xdr:spPr>
        <a:xfrm>
          <a:off x="9525" y="5905500"/>
          <a:ext cx="2266950" cy="180975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ccourcis%20et%20documents%20utiles/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DD CUb"/>
      <sheetName val="BDD DP"/>
      <sheetName val="BDD PCMI - PC"/>
      <sheetName val="Liste"/>
      <sheetName val="BDD 2019"/>
      <sheetName val="Tableau de bord - Formulaire"/>
    </sheetNames>
    <definedNames>
      <definedName name="Liste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8" name="_DP2019" displayName="_DP2019" ref="A16:H70" totalsRowShown="0" headerRowDxfId="115" dataDxfId="114" tableBorderDxfId="113">
  <autoFilter ref="A16:H70"/>
  <sortState ref="A17:H70">
    <sortCondition ref="A16:A70"/>
  </sortState>
  <tableColumns count="8">
    <tableColumn id="1" name="Numéro du dossier" dataDxfId="112"/>
    <tableColumn id="2" name="Pétitionnaire" dataDxfId="111"/>
    <tableColumn id="3" name="Localisation" dataDxfId="110"/>
    <tableColumn id="4" name="Nature des travaux" dataDxfId="109"/>
    <tableColumn id="5" name="Date de dépôt" dataDxfId="108"/>
    <tableColumn id="6" name="Date limite d'instruction" dataDxfId="107"/>
    <tableColumn id="7" name="Date d'affichage" dataDxfId="9">
      <calculatedColumnFormula>RAND()</calculatedColumnFormula>
    </tableColumn>
    <tableColumn id="8" name="Etat" dataDxfId="10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_CUb2019" displayName="_CUb2019" ref="A2:H12" totalsRowShown="0" headerRowDxfId="105" dataDxfId="104" tableBorderDxfId="103">
  <autoFilter ref="A2:H12"/>
  <sortState ref="A3:H12">
    <sortCondition ref="A2:A12"/>
  </sortState>
  <tableColumns count="8">
    <tableColumn id="1" name="Numéro du dossier" dataDxfId="102"/>
    <tableColumn id="2" name="Pétitionnaire" dataDxfId="101"/>
    <tableColumn id="3" name="Localisation" dataDxfId="100"/>
    <tableColumn id="4" name="Nature des travaux" dataDxfId="99"/>
    <tableColumn id="5" name="Date de dépôt" dataDxfId="98">
      <calculatedColumnFormula>RAND()</calculatedColumnFormula>
    </tableColumn>
    <tableColumn id="6" name="Date limite d'instruction" dataDxfId="97">
      <calculatedColumnFormula>RAND()</calculatedColumnFormula>
    </tableColumn>
    <tableColumn id="7" name="Date d'affichage" dataDxfId="10">
      <calculatedColumnFormula>RAND()</calculatedColumnFormula>
    </tableColumn>
    <tableColumn id="8" name="Etat" dataDxfId="9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_PCMI2019" displayName="_PCMI2019" ref="A74:H106" totalsRowShown="0" headerRowDxfId="95" dataDxfId="94" tableBorderDxfId="93">
  <autoFilter ref="A74:H106"/>
  <sortState ref="A75:H106">
    <sortCondition ref="A74:A106"/>
  </sortState>
  <tableColumns count="8">
    <tableColumn id="1" name="Numéro du dossier" dataDxfId="92"/>
    <tableColumn id="2" name="Pétitionnaire" dataDxfId="91"/>
    <tableColumn id="3" name="Localisation" dataDxfId="90"/>
    <tableColumn id="4" name="Nature des travaux" dataDxfId="89"/>
    <tableColumn id="5" name="Date de dépôt" dataDxfId="88"/>
    <tableColumn id="6" name="Date limite d'instruction" dataDxfId="87"/>
    <tableColumn id="7" name="Date d'affichage" dataDxfId="8">
      <calculatedColumnFormula>RAND()</calculatedColumnFormula>
    </tableColumn>
    <tableColumn id="8" name="Etat" dataDxfId="8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_PC2019" displayName="_PC2019" ref="A110:H116" totalsRowShown="0" headerRowDxfId="85" tableBorderDxfId="84">
  <autoFilter ref="A110:H116"/>
  <sortState ref="A111:H116">
    <sortCondition ref="A110:A116"/>
  </sortState>
  <tableColumns count="8">
    <tableColumn id="1" name="Numéro du dossier" dataDxfId="7"/>
    <tableColumn id="2" name="Pétitionnaire" dataDxfId="6"/>
    <tableColumn id="3" name="Localisation" dataDxfId="5"/>
    <tableColumn id="4" name="Nature des travaux" dataDxfId="4"/>
    <tableColumn id="5" name="Date de dépôt" dataDxfId="3">
      <calculatedColumnFormula>RAND()</calculatedColumnFormula>
    </tableColumn>
    <tableColumn id="6" name="Date limite d'instruction" dataDxfId="2">
      <calculatedColumnFormula>RAND()</calculatedColumnFormula>
    </tableColumn>
    <tableColumn id="7" name="Date d'affichage" dataDxfId="1">
      <calculatedColumnFormula>RAND()</calculatedColumnFormula>
    </tableColumn>
    <tableColumn id="8" name="Etat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2" name="_PA2019" displayName="_PA2019" ref="A120:H121" totalsRowShown="0" headerRowDxfId="83" dataDxfId="82">
  <autoFilter ref="A120:H121"/>
  <sortState ref="A121:H121">
    <sortCondition ref="A120:A121"/>
  </sortState>
  <tableColumns count="8">
    <tableColumn id="1" name="Numéro du dossier" dataDxfId="81"/>
    <tableColumn id="2" name="Pétitionnaire" dataDxfId="80"/>
    <tableColumn id="3" name="Localisation" dataDxfId="79"/>
    <tableColumn id="4" name="Nature des travaux" dataDxfId="78"/>
    <tableColumn id="5" name="Date de dépôt" dataDxfId="77"/>
    <tableColumn id="6" name="Date limite d'instruction" dataDxfId="76"/>
    <tableColumn id="7" name="Date d'affichage" dataDxfId="75"/>
    <tableColumn id="8" name="Etat" dataDxfId="7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_CUb2020" displayName="_CUb2020" ref="A2:H3" insertRow="1" totalsRowShown="0" headerRowDxfId="73" dataDxfId="71" headerRowBorderDxfId="72" tableBorderDxfId="70">
  <autoFilter ref="A2:H3"/>
  <tableColumns count="8">
    <tableColumn id="1" name="Numéro du dossier" dataDxfId="69"/>
    <tableColumn id="2" name="Pétitionnaire" dataDxfId="68"/>
    <tableColumn id="3" name="Localisation" dataDxfId="67"/>
    <tableColumn id="4" name="Nature des travaux" dataDxfId="66"/>
    <tableColumn id="5" name="Date de dépôt" dataDxfId="65"/>
    <tableColumn id="6" name="Date limite d'instruction" dataDxfId="64"/>
    <tableColumn id="7" name="Date d'affichage" dataDxfId="63"/>
    <tableColumn id="8" name="Etat" dataDxfId="62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3" name="_DP2020" displayName="_DP2020" ref="A7:H8" insertRow="1" totalsRowShown="0" headerRowDxfId="61" headerRowBorderDxfId="60" tableBorderDxfId="59">
  <autoFilter ref="A7:H8"/>
  <tableColumns count="8">
    <tableColumn id="1" name="Numéro du dossier" dataDxfId="58"/>
    <tableColumn id="2" name="Pétitionnaire" dataDxfId="57"/>
    <tableColumn id="3" name="Localisation" dataDxfId="56"/>
    <tableColumn id="4" name="Nature des travaux" dataDxfId="55"/>
    <tableColumn id="5" name="Date de dépôt" dataDxfId="54"/>
    <tableColumn id="6" name="Date limite d'instruction" dataDxfId="53"/>
    <tableColumn id="7" name="Date d'affichage" dataDxfId="52"/>
    <tableColumn id="8" name="Etat" dataDxfId="51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6" name="_PCMI2020" displayName="_PCMI2020" ref="A12:H13" insertRow="1" totalsRowShown="0" headerRowDxfId="50" headerRowBorderDxfId="49" tableBorderDxfId="48">
  <autoFilter ref="A12:H13"/>
  <tableColumns count="8">
    <tableColumn id="1" name="Numéro du dossier" dataDxfId="47"/>
    <tableColumn id="2" name="Pétitionnaire" dataDxfId="46"/>
    <tableColumn id="3" name="Localisation" dataDxfId="45"/>
    <tableColumn id="4" name="Nature des travaux" dataDxfId="44"/>
    <tableColumn id="5" name="Date de dépôt" dataDxfId="43"/>
    <tableColumn id="6" name="Date limite d'instruction" dataDxfId="42"/>
    <tableColumn id="7" name="Date d'affichage" dataDxfId="41"/>
    <tableColumn id="8" name="Etat" dataDxfId="40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7" name="_PC2020" displayName="_PC2020" ref="A17:H18" insertRow="1" totalsRowShown="0" headerRowDxfId="39" dataDxfId="37" headerRowBorderDxfId="38" tableBorderDxfId="36">
  <autoFilter ref="A17:H18"/>
  <tableColumns count="8">
    <tableColumn id="1" name="Numéro du dossier" dataDxfId="35"/>
    <tableColumn id="2" name="Pétitionnaire" dataDxfId="34"/>
    <tableColumn id="3" name="Localisation" dataDxfId="33"/>
    <tableColumn id="4" name="Nature des travaux" dataDxfId="32"/>
    <tableColumn id="5" name="Date de dépôt" dataDxfId="31"/>
    <tableColumn id="6" name="Date limite d'instruction" dataDxfId="30"/>
    <tableColumn id="7" name="Date d'affichage" dataDxfId="29"/>
    <tableColumn id="8" name="Etat" dataDxfId="28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13" name="_PA2020" displayName="_PA2020" ref="A22:H23" insertRow="1" totalsRowShown="0" headerRowDxfId="27" dataDxfId="25" headerRowBorderDxfId="26" tableBorderDxfId="24">
  <autoFilter ref="A22:H23"/>
  <tableColumns count="8">
    <tableColumn id="1" name="Numéro du dossier" dataDxfId="23"/>
    <tableColumn id="2" name="Pétitionnaire" dataDxfId="22"/>
    <tableColumn id="3" name="Localisation" dataDxfId="21"/>
    <tableColumn id="4" name="Nature des travaux" dataDxfId="20"/>
    <tableColumn id="5" name="Date de dépôt" dataDxfId="19"/>
    <tableColumn id="6" name="Date limite d'instruction" dataDxfId="18"/>
    <tableColumn id="7" name="Date d'affichage" dataDxfId="17"/>
    <tableColumn id="8" name="Etat" dataDxfId="16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4" name="Nature" displayName="Nature" ref="A1:A30" totalsRowShown="0" headerRowDxfId="15">
  <autoFilter ref="A1:A30"/>
  <sortState ref="A2:A22">
    <sortCondition ref="A1:A22"/>
  </sortState>
  <tableColumns count="1">
    <tableColumn id="1" name="Nature des travaux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id="5" name="Etat" displayName="Etat" ref="C1:C8" totalsRowShown="0" headerRowDxfId="14">
  <autoFilter ref="C1:C8"/>
  <sortState ref="C2:C1048576">
    <sortCondition ref="C1:C1048576"/>
  </sortState>
  <tableColumns count="1">
    <tableColumn id="1" name="Etat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id="1" name="Années" displayName="Années" ref="E1:E12" totalsRowShown="0" headerRowDxfId="13" dataDxfId="12">
  <autoFilter ref="E1:E12"/>
  <tableColumns count="1">
    <tableColumn id="1" name="Année" dataDxfId="1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95000"/>
          </a:schemeClr>
        </a:solidFill>
        <a:ln>
          <a:noFill/>
        </a:ln>
        <a:effectLst>
          <a:glow rad="63500">
            <a:schemeClr val="accent1">
              <a:satMod val="175000"/>
              <a:alpha val="40000"/>
            </a:schemeClr>
          </a:glow>
        </a:effectLst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drawing" Target="../drawings/drawing3.xml"/><Relationship Id="rId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B1:O52"/>
  <sheetViews>
    <sheetView showGridLines="0" tabSelected="1" workbookViewId="0">
      <selection activeCell="J1" sqref="J1"/>
    </sheetView>
  </sheetViews>
  <sheetFormatPr baseColWidth="10" defaultRowHeight="12.75" x14ac:dyDescent="0.25"/>
  <cols>
    <col min="1" max="1" width="1.42578125" style="32" customWidth="1"/>
    <col min="2" max="2" width="11.5703125" style="32" bestFit="1" customWidth="1"/>
    <col min="3" max="14" width="16.7109375" style="32" customWidth="1"/>
    <col min="15" max="15" width="13.5703125" style="32" bestFit="1" customWidth="1"/>
    <col min="16" max="16" width="1.42578125" style="32" customWidth="1"/>
    <col min="17" max="16384" width="11.42578125" style="32"/>
  </cols>
  <sheetData>
    <row r="1" spans="2:15" ht="26.25" thickBot="1" x14ac:dyDescent="0.3">
      <c r="B1" s="52" t="s">
        <v>76</v>
      </c>
      <c r="C1" s="53"/>
      <c r="D1" s="53"/>
      <c r="E1" s="53"/>
      <c r="F1" s="53"/>
      <c r="G1" s="53"/>
      <c r="H1" s="53"/>
      <c r="I1" s="54"/>
      <c r="J1" s="45">
        <v>2019</v>
      </c>
    </row>
    <row r="2" spans="2:15" ht="13.5" thickBot="1" x14ac:dyDescent="0.3"/>
    <row r="3" spans="2:15" ht="18" customHeight="1" thickBot="1" x14ac:dyDescent="0.3">
      <c r="B3" s="38"/>
      <c r="C3" s="37" t="s">
        <v>49</v>
      </c>
      <c r="D3" s="37" t="s">
        <v>50</v>
      </c>
      <c r="E3" s="37" t="s">
        <v>51</v>
      </c>
      <c r="F3" s="37" t="s">
        <v>52</v>
      </c>
      <c r="G3" s="37" t="s">
        <v>53</v>
      </c>
      <c r="H3" s="37" t="s">
        <v>54</v>
      </c>
      <c r="I3" s="37" t="s">
        <v>55</v>
      </c>
      <c r="J3" s="37" t="s">
        <v>56</v>
      </c>
      <c r="K3" s="37" t="s">
        <v>57</v>
      </c>
      <c r="L3" s="37" t="s">
        <v>58</v>
      </c>
      <c r="M3" s="37" t="s">
        <v>59</v>
      </c>
      <c r="N3" s="37" t="s">
        <v>60</v>
      </c>
      <c r="O3" s="37" t="s">
        <v>68</v>
      </c>
    </row>
    <row r="4" spans="2:15" ht="18" customHeight="1" thickBot="1" x14ac:dyDescent="0.3">
      <c r="B4" s="34" t="s">
        <v>70</v>
      </c>
      <c r="C4" s="75">
        <f ca="1">RAND()</f>
        <v>0.30465231493976141</v>
      </c>
      <c r="D4" s="75">
        <f t="shared" ref="D4:N9" ca="1" si="0">RAND()</f>
        <v>0.49028943040489625</v>
      </c>
      <c r="E4" s="75">
        <f t="shared" ca="1" si="0"/>
        <v>0.23548902731610166</v>
      </c>
      <c r="F4" s="75">
        <f t="shared" ca="1" si="0"/>
        <v>0.5248262363268984</v>
      </c>
      <c r="G4" s="75">
        <f t="shared" ca="1" si="0"/>
        <v>0.895842305336358</v>
      </c>
      <c r="H4" s="75">
        <f t="shared" ca="1" si="0"/>
        <v>0.97005005659212196</v>
      </c>
      <c r="I4" s="75">
        <f t="shared" ca="1" si="0"/>
        <v>7.4762777275178438E-2</v>
      </c>
      <c r="J4" s="75">
        <f t="shared" ca="1" si="0"/>
        <v>0.93538808539332452</v>
      </c>
      <c r="K4" s="75">
        <f t="shared" ca="1" si="0"/>
        <v>0.93893991860749471</v>
      </c>
      <c r="L4" s="75">
        <f t="shared" ca="1" si="0"/>
        <v>0.99236881721562276</v>
      </c>
      <c r="M4" s="75">
        <f t="shared" ca="1" si="0"/>
        <v>2.7521403380507348E-2</v>
      </c>
      <c r="N4" s="75">
        <f t="shared" ca="1" si="0"/>
        <v>0.48486416090149764</v>
      </c>
      <c r="O4" s="76">
        <f ca="1">SUM(C4:N4)</f>
        <v>6.8749945336897627</v>
      </c>
    </row>
    <row r="5" spans="2:15" ht="18" customHeight="1" thickBot="1" x14ac:dyDescent="0.3">
      <c r="B5" s="34" t="s">
        <v>71</v>
      </c>
      <c r="C5" s="75">
        <f t="shared" ref="C5:C9" ca="1" si="1">RAND()</f>
        <v>0.436212012930006</v>
      </c>
      <c r="D5" s="75">
        <f t="shared" ca="1" si="0"/>
        <v>0.96938186784289015</v>
      </c>
      <c r="E5" s="75">
        <f t="shared" ca="1" si="0"/>
        <v>0.58212838521491839</v>
      </c>
      <c r="F5" s="75">
        <f t="shared" ca="1" si="0"/>
        <v>0.70864748717080961</v>
      </c>
      <c r="G5" s="75">
        <f t="shared" ca="1" si="0"/>
        <v>0.33050891903863577</v>
      </c>
      <c r="H5" s="75">
        <f t="shared" ca="1" si="0"/>
        <v>3.7517180490429403E-2</v>
      </c>
      <c r="I5" s="75">
        <f t="shared" ca="1" si="0"/>
        <v>0.45069362347217723</v>
      </c>
      <c r="J5" s="75">
        <f t="shared" ca="1" si="0"/>
        <v>0.2775452189212706</v>
      </c>
      <c r="K5" s="75">
        <f t="shared" ca="1" si="0"/>
        <v>0.49717691745608494</v>
      </c>
      <c r="L5" s="75">
        <f t="shared" ca="1" si="0"/>
        <v>7.2391779101050657E-2</v>
      </c>
      <c r="M5" s="75">
        <f t="shared" ca="1" si="0"/>
        <v>0.31212977074809212</v>
      </c>
      <c r="N5" s="75">
        <f t="shared" ca="1" si="0"/>
        <v>0.54246524947443164</v>
      </c>
      <c r="O5" s="76">
        <f ca="1">SUM(C5:N5)</f>
        <v>5.216798411860796</v>
      </c>
    </row>
    <row r="6" spans="2:15" ht="18" customHeight="1" thickBot="1" x14ac:dyDescent="0.3">
      <c r="B6" s="34" t="s">
        <v>61</v>
      </c>
      <c r="C6" s="75">
        <f t="shared" ca="1" si="1"/>
        <v>0.94138191651780356</v>
      </c>
      <c r="D6" s="75">
        <f t="shared" ca="1" si="0"/>
        <v>0.37441141653067944</v>
      </c>
      <c r="E6" s="75">
        <f t="shared" ca="1" si="0"/>
        <v>0.45312917377618023</v>
      </c>
      <c r="F6" s="75">
        <f t="shared" ca="1" si="0"/>
        <v>0.61147643694488063</v>
      </c>
      <c r="G6" s="75">
        <f t="shared" ca="1" si="0"/>
        <v>0.88351399804388497</v>
      </c>
      <c r="H6" s="75">
        <f t="shared" ca="1" si="0"/>
        <v>0.61898420827966572</v>
      </c>
      <c r="I6" s="75">
        <f t="shared" ca="1" si="0"/>
        <v>0.62432973570916528</v>
      </c>
      <c r="J6" s="75">
        <f t="shared" ca="1" si="0"/>
        <v>0.92999598419990914</v>
      </c>
      <c r="K6" s="75">
        <f t="shared" ca="1" si="0"/>
        <v>0.11510583904231497</v>
      </c>
      <c r="L6" s="75">
        <f t="shared" ca="1" si="0"/>
        <v>0.59502761232456347</v>
      </c>
      <c r="M6" s="75">
        <f t="shared" ca="1" si="0"/>
        <v>0.87219864078835097</v>
      </c>
      <c r="N6" s="75">
        <f t="shared" ca="1" si="0"/>
        <v>0.80650876722101239</v>
      </c>
      <c r="O6" s="76">
        <f t="shared" ref="O6:O9" ca="1" si="2">SUM(C6:N6)</f>
        <v>7.8260637293784114</v>
      </c>
    </row>
    <row r="7" spans="2:15" ht="18" customHeight="1" thickBot="1" x14ac:dyDescent="0.3">
      <c r="B7" s="34" t="s">
        <v>62</v>
      </c>
      <c r="C7" s="75">
        <f t="shared" ca="1" si="1"/>
        <v>0.54777124489491591</v>
      </c>
      <c r="D7" s="75">
        <f t="shared" ca="1" si="0"/>
        <v>0.13991902430004644</v>
      </c>
      <c r="E7" s="75">
        <f t="shared" ca="1" si="0"/>
        <v>0.43183157938357986</v>
      </c>
      <c r="F7" s="75">
        <f t="shared" ca="1" si="0"/>
        <v>0.36508672355063965</v>
      </c>
      <c r="G7" s="75">
        <f t="shared" ca="1" si="0"/>
        <v>7.3858886138046254E-2</v>
      </c>
      <c r="H7" s="75">
        <f t="shared" ca="1" si="0"/>
        <v>0.64011188522446572</v>
      </c>
      <c r="I7" s="75">
        <f t="shared" ca="1" si="0"/>
        <v>0.42554541036220139</v>
      </c>
      <c r="J7" s="75">
        <f t="shared" ca="1" si="0"/>
        <v>0.4721274742982523</v>
      </c>
      <c r="K7" s="75">
        <f t="shared" ca="1" si="0"/>
        <v>0.13281037281800978</v>
      </c>
      <c r="L7" s="75">
        <f t="shared" ca="1" si="0"/>
        <v>5.343977739490402E-2</v>
      </c>
      <c r="M7" s="75">
        <f t="shared" ca="1" si="0"/>
        <v>0.59363447335553998</v>
      </c>
      <c r="N7" s="75">
        <f t="shared" ca="1" si="0"/>
        <v>0.46469623178676422</v>
      </c>
      <c r="O7" s="76">
        <f t="shared" ca="1" si="2"/>
        <v>4.3408330835073654</v>
      </c>
    </row>
    <row r="8" spans="2:15" ht="18" customHeight="1" thickBot="1" x14ac:dyDescent="0.3">
      <c r="B8" s="34" t="s">
        <v>63</v>
      </c>
      <c r="C8" s="75">
        <f t="shared" ca="1" si="1"/>
        <v>0.29436050527354041</v>
      </c>
      <c r="D8" s="75">
        <f t="shared" ca="1" si="0"/>
        <v>0.48426955769984292</v>
      </c>
      <c r="E8" s="75">
        <f t="shared" ca="1" si="0"/>
        <v>0.86846657125099935</v>
      </c>
      <c r="F8" s="75">
        <f t="shared" ca="1" si="0"/>
        <v>0.41017278511030131</v>
      </c>
      <c r="G8" s="75">
        <f t="shared" ca="1" si="0"/>
        <v>0.26086079703694554</v>
      </c>
      <c r="H8" s="75">
        <f t="shared" ca="1" si="0"/>
        <v>0.54265703152204192</v>
      </c>
      <c r="I8" s="75">
        <f t="shared" ca="1" si="0"/>
        <v>0.82245103716085932</v>
      </c>
      <c r="J8" s="75">
        <f t="shared" ca="1" si="0"/>
        <v>0.88814798765124681</v>
      </c>
      <c r="K8" s="75">
        <f t="shared" ca="1" si="0"/>
        <v>9.0604182684272727E-2</v>
      </c>
      <c r="L8" s="75">
        <f t="shared" ca="1" si="0"/>
        <v>0.39773768924641661</v>
      </c>
      <c r="M8" s="75">
        <f t="shared" ca="1" si="0"/>
        <v>0.60713342445401919</v>
      </c>
      <c r="N8" s="75">
        <f t="shared" ca="1" si="0"/>
        <v>0.50964361445621231</v>
      </c>
      <c r="O8" s="76">
        <f t="shared" ca="1" si="2"/>
        <v>6.1765051835466984</v>
      </c>
    </row>
    <row r="9" spans="2:15" ht="18" customHeight="1" thickBot="1" x14ac:dyDescent="0.3">
      <c r="B9" s="35" t="s">
        <v>64</v>
      </c>
      <c r="C9" s="75">
        <f t="shared" ca="1" si="1"/>
        <v>6.5983836639502247E-2</v>
      </c>
      <c r="D9" s="75">
        <f t="shared" ca="1" si="0"/>
        <v>5.2517322974213965E-2</v>
      </c>
      <c r="E9" s="75">
        <f t="shared" ca="1" si="0"/>
        <v>0.37489866089707946</v>
      </c>
      <c r="F9" s="75">
        <f t="shared" ca="1" si="0"/>
        <v>0.9352412030191305</v>
      </c>
      <c r="G9" s="75">
        <f t="shared" ca="1" si="0"/>
        <v>0.38105258174467005</v>
      </c>
      <c r="H9" s="75">
        <f t="shared" ca="1" si="0"/>
        <v>0.66156720399653846</v>
      </c>
      <c r="I9" s="75">
        <f t="shared" ca="1" si="0"/>
        <v>0.1140829172557376</v>
      </c>
      <c r="J9" s="75">
        <f t="shared" ca="1" si="0"/>
        <v>0.53821123602507914</v>
      </c>
      <c r="K9" s="75">
        <f t="shared" ca="1" si="0"/>
        <v>0.36254559026745581</v>
      </c>
      <c r="L9" s="75">
        <f t="shared" ca="1" si="0"/>
        <v>0.37412153390129543</v>
      </c>
      <c r="M9" s="75">
        <f t="shared" ca="1" si="0"/>
        <v>0.31921248664503921</v>
      </c>
      <c r="N9" s="75">
        <f t="shared" ca="1" si="0"/>
        <v>0.87448252349482969</v>
      </c>
      <c r="O9" s="76">
        <f t="shared" ca="1" si="2"/>
        <v>5.0539170968605713</v>
      </c>
    </row>
    <row r="10" spans="2:15" ht="20.25" thickBot="1" x14ac:dyDescent="0.3">
      <c r="B10" s="36" t="s">
        <v>35</v>
      </c>
      <c r="C10" s="77">
        <f t="shared" ref="C10:O10" ca="1" si="3">SUM(C4:C9)</f>
        <v>2.5903618311955294</v>
      </c>
      <c r="D10" s="77">
        <f t="shared" ca="1" si="3"/>
        <v>2.5107886197525691</v>
      </c>
      <c r="E10" s="77">
        <f t="shared" ca="1" si="3"/>
        <v>2.9459433978388585</v>
      </c>
      <c r="F10" s="77">
        <f t="shared" ca="1" si="3"/>
        <v>3.5554508721226603</v>
      </c>
      <c r="G10" s="77">
        <f t="shared" ca="1" si="3"/>
        <v>2.8256374873385406</v>
      </c>
      <c r="H10" s="77">
        <f t="shared" ca="1" si="3"/>
        <v>3.4708875661052634</v>
      </c>
      <c r="I10" s="77">
        <f t="shared" ca="1" si="3"/>
        <v>2.5118655012353193</v>
      </c>
      <c r="J10" s="77">
        <f t="shared" ca="1" si="3"/>
        <v>4.0414159864890822</v>
      </c>
      <c r="K10" s="77">
        <f t="shared" ca="1" si="3"/>
        <v>2.1371828208756329</v>
      </c>
      <c r="L10" s="77">
        <f t="shared" ca="1" si="3"/>
        <v>2.485087209183853</v>
      </c>
      <c r="M10" s="77">
        <f t="shared" ca="1" si="3"/>
        <v>2.7318301993715486</v>
      </c>
      <c r="N10" s="77">
        <f t="shared" ca="1" si="3"/>
        <v>3.6826605473347476</v>
      </c>
      <c r="O10" s="77">
        <f t="shared" ca="1" si="3"/>
        <v>35.489112038843608</v>
      </c>
    </row>
    <row r="11" spans="2:15" ht="7.5" customHeight="1" thickBot="1" x14ac:dyDescent="0.3"/>
    <row r="12" spans="2:15" ht="12.75" customHeight="1" x14ac:dyDescent="0.25">
      <c r="B12" s="55" t="s">
        <v>77</v>
      </c>
      <c r="C12" s="56"/>
    </row>
    <row r="13" spans="2:15" ht="13.5" customHeight="1" thickBot="1" x14ac:dyDescent="0.3">
      <c r="B13" s="57"/>
      <c r="C13" s="58"/>
      <c r="D13" s="31"/>
    </row>
    <row r="14" spans="2:15" ht="15" customHeight="1" thickBot="1" x14ac:dyDescent="0.3">
      <c r="B14" s="59">
        <f>'BDD 2019'!$H$13+'BDD 2019'!$H$71+'BDD 2019'!$H$107+'BDD 2019'!$H$117+'BDD 2019'!$H$122</f>
        <v>92</v>
      </c>
      <c r="C14" s="60"/>
      <c r="D14" s="17"/>
    </row>
    <row r="15" spans="2:15" ht="15" customHeight="1" x14ac:dyDescent="0.25">
      <c r="B15" s="31"/>
      <c r="C15" s="17"/>
    </row>
    <row r="16" spans="2:15" ht="15" customHeight="1" x14ac:dyDescent="0.25">
      <c r="B16" s="31"/>
      <c r="C16" s="17"/>
    </row>
    <row r="17" spans="3:15" ht="15" customHeight="1" x14ac:dyDescent="0.25"/>
    <row r="18" spans="3:15" ht="15.75" customHeight="1" x14ac:dyDescent="0.25"/>
    <row r="20" spans="3:15" x14ac:dyDescent="0.25">
      <c r="C20" s="33"/>
    </row>
    <row r="23" spans="3:15" ht="13.5" thickBot="1" x14ac:dyDescent="0.3"/>
    <row r="24" spans="3:15" ht="20.25" thickBot="1" x14ac:dyDescent="0.3">
      <c r="M24" s="61" t="s">
        <v>74</v>
      </c>
      <c r="N24" s="62"/>
      <c r="O24" s="63"/>
    </row>
    <row r="25" spans="3:15" ht="19.5" x14ac:dyDescent="0.25">
      <c r="M25" s="64" t="s">
        <v>11</v>
      </c>
      <c r="N25" s="65"/>
      <c r="O25" s="78">
        <f ca="1">+O7</f>
        <v>4.3408330835073654</v>
      </c>
    </row>
    <row r="26" spans="3:15" ht="19.5" x14ac:dyDescent="0.25">
      <c r="M26" s="46" t="s">
        <v>73</v>
      </c>
      <c r="N26" s="47"/>
      <c r="O26" s="79">
        <f ca="1">RAND()</f>
        <v>0.72997472596962332</v>
      </c>
    </row>
    <row r="27" spans="3:15" ht="19.5" x14ac:dyDescent="0.25">
      <c r="M27" s="46" t="s">
        <v>72</v>
      </c>
      <c r="N27" s="47"/>
      <c r="O27" s="79">
        <f t="shared" ref="O27:O28" ca="1" si="4">RAND()</f>
        <v>0.25127591010461259</v>
      </c>
    </row>
    <row r="28" spans="3:15" ht="20.25" thickBot="1" x14ac:dyDescent="0.3">
      <c r="M28" s="48" t="s">
        <v>75</v>
      </c>
      <c r="N28" s="49"/>
      <c r="O28" s="79">
        <f t="shared" ca="1" si="4"/>
        <v>0.28166400838736139</v>
      </c>
    </row>
    <row r="29" spans="3:15" ht="20.25" thickBot="1" x14ac:dyDescent="0.3">
      <c r="M29" s="50" t="s">
        <v>35</v>
      </c>
      <c r="N29" s="51"/>
      <c r="O29" s="80">
        <f ca="1">SUM(O25:O28)</f>
        <v>5.6037477279689627</v>
      </c>
    </row>
    <row r="48" ht="15.75" customHeight="1" x14ac:dyDescent="0.25"/>
    <row r="49" ht="15.75" customHeight="1" x14ac:dyDescent="0.25"/>
    <row r="50" ht="15.75" customHeight="1" x14ac:dyDescent="0.25"/>
    <row r="52" ht="15.75" customHeight="1" x14ac:dyDescent="0.25"/>
  </sheetData>
  <mergeCells count="9">
    <mergeCell ref="M26:N26"/>
    <mergeCell ref="M27:N27"/>
    <mergeCell ref="M28:N28"/>
    <mergeCell ref="M29:N29"/>
    <mergeCell ref="B1:I1"/>
    <mergeCell ref="B12:C13"/>
    <mergeCell ref="B14:C14"/>
    <mergeCell ref="M24:O24"/>
    <mergeCell ref="M25:N2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85" fitToHeight="0" orientation="landscape" r:id="rId1"/>
  <headerFooter>
    <oddHeader>&amp;L&amp;G&amp;C&amp;15Tableau de Bord récapitulant le nombre de dossier déposés en mairie durant l'année 2019&amp;R&amp;15Etablit le 31 decembre 2019</oddHeader>
    <oddFooter>&amp;L&amp;15Mairie de Moréac - 56500 MOREAC&amp;C&amp;15 02 97 60 04 23&amp;R&amp;15urbanisme.moreac@orange.fr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41" r:id="rId5" name="CommandButton8">
          <controlPr defaultSize="0" autoLine="0" r:id="rId6">
            <anchor moveWithCells="1">
              <from>
                <xdr:col>8</xdr:col>
                <xdr:colOff>942975</xdr:colOff>
                <xdr:row>64</xdr:row>
                <xdr:rowOff>0</xdr:rowOff>
              </from>
              <to>
                <xdr:col>9</xdr:col>
                <xdr:colOff>942975</xdr:colOff>
                <xdr:row>66</xdr:row>
                <xdr:rowOff>114300</xdr:rowOff>
              </to>
            </anchor>
          </controlPr>
        </control>
      </mc:Choice>
      <mc:Fallback>
        <control shapeId="1041" r:id="rId5" name="CommandButton8"/>
      </mc:Fallback>
    </mc:AlternateContent>
    <mc:AlternateContent xmlns:mc="http://schemas.openxmlformats.org/markup-compatibility/2006">
      <mc:Choice Requires="x14">
        <control shapeId="1040" r:id="rId7" name="CommandButton7">
          <controlPr defaultSize="0" autoLine="0" r:id="rId8">
            <anchor moveWithCells="1">
              <from>
                <xdr:col>6</xdr:col>
                <xdr:colOff>942975</xdr:colOff>
                <xdr:row>64</xdr:row>
                <xdr:rowOff>0</xdr:rowOff>
              </from>
              <to>
                <xdr:col>7</xdr:col>
                <xdr:colOff>942975</xdr:colOff>
                <xdr:row>66</xdr:row>
                <xdr:rowOff>114300</xdr:rowOff>
              </to>
            </anchor>
          </controlPr>
        </control>
      </mc:Choice>
      <mc:Fallback>
        <control shapeId="1040" r:id="rId7" name="CommandButton7"/>
      </mc:Fallback>
    </mc:AlternateContent>
    <mc:AlternateContent xmlns:mc="http://schemas.openxmlformats.org/markup-compatibility/2006">
      <mc:Choice Requires="x14">
        <control shapeId="1039" r:id="rId9" name="CommandButton6">
          <controlPr defaultSize="0" autoLine="0" r:id="rId10">
            <anchor moveWithCells="1">
              <from>
                <xdr:col>4</xdr:col>
                <xdr:colOff>942975</xdr:colOff>
                <xdr:row>64</xdr:row>
                <xdr:rowOff>0</xdr:rowOff>
              </from>
              <to>
                <xdr:col>5</xdr:col>
                <xdr:colOff>942975</xdr:colOff>
                <xdr:row>66</xdr:row>
                <xdr:rowOff>114300</xdr:rowOff>
              </to>
            </anchor>
          </controlPr>
        </control>
      </mc:Choice>
      <mc:Fallback>
        <control shapeId="1039" r:id="rId9" name="CommandButton6"/>
      </mc:Fallback>
    </mc:AlternateContent>
    <mc:AlternateContent xmlns:mc="http://schemas.openxmlformats.org/markup-compatibility/2006">
      <mc:Choice Requires="x14">
        <control shapeId="1038" r:id="rId11" name="CommandButton5">
          <controlPr defaultSize="0" autoLine="0" r:id="rId12">
            <anchor moveWithCells="1">
              <from>
                <xdr:col>5</xdr:col>
                <xdr:colOff>942975</xdr:colOff>
                <xdr:row>60</xdr:row>
                <xdr:rowOff>9525</xdr:rowOff>
              </from>
              <to>
                <xdr:col>8</xdr:col>
                <xdr:colOff>1038225</xdr:colOff>
                <xdr:row>61</xdr:row>
                <xdr:rowOff>142875</xdr:rowOff>
              </to>
            </anchor>
          </controlPr>
        </control>
      </mc:Choice>
      <mc:Fallback>
        <control shapeId="1038" r:id="rId11" name="CommandButton5"/>
      </mc:Fallback>
    </mc:AlternateContent>
    <mc:AlternateContent xmlns:mc="http://schemas.openxmlformats.org/markup-compatibility/2006">
      <mc:Choice Requires="x14">
        <control shapeId="1037" r:id="rId13" name="CommandButton4">
          <controlPr defaultSize="0" autoLine="0" r:id="rId14">
            <anchor moveWithCells="1">
              <from>
                <xdr:col>5</xdr:col>
                <xdr:colOff>942975</xdr:colOff>
                <xdr:row>56</xdr:row>
                <xdr:rowOff>85725</xdr:rowOff>
              </from>
              <to>
                <xdr:col>8</xdr:col>
                <xdr:colOff>1038225</xdr:colOff>
                <xdr:row>58</xdr:row>
                <xdr:rowOff>57150</xdr:rowOff>
              </to>
            </anchor>
          </controlPr>
        </control>
      </mc:Choice>
      <mc:Fallback>
        <control shapeId="1037" r:id="rId13" name="CommandButton4"/>
      </mc:Fallback>
    </mc:AlternateContent>
    <mc:AlternateContent xmlns:mc="http://schemas.openxmlformats.org/markup-compatibility/2006">
      <mc:Choice Requires="x14">
        <control shapeId="1036" r:id="rId15" name="CommandButton3">
          <controlPr defaultSize="0" autoLine="0" r:id="rId16">
            <anchor moveWithCells="1">
              <from>
                <xdr:col>5</xdr:col>
                <xdr:colOff>942975</xdr:colOff>
                <xdr:row>52</xdr:row>
                <xdr:rowOff>142875</xdr:rowOff>
              </from>
              <to>
                <xdr:col>8</xdr:col>
                <xdr:colOff>1038225</xdr:colOff>
                <xdr:row>54</xdr:row>
                <xdr:rowOff>114300</xdr:rowOff>
              </to>
            </anchor>
          </controlPr>
        </control>
      </mc:Choice>
      <mc:Fallback>
        <control shapeId="1036" r:id="rId15" name="CommandButton3"/>
      </mc:Fallback>
    </mc:AlternateContent>
    <mc:AlternateContent xmlns:mc="http://schemas.openxmlformats.org/markup-compatibility/2006">
      <mc:Choice Requires="x14">
        <control shapeId="1033" r:id="rId17" name="CommandButton2">
          <controlPr defaultSize="0" autoLine="0" r:id="rId18">
            <anchor moveWithCells="1">
              <from>
                <xdr:col>5</xdr:col>
                <xdr:colOff>942975</xdr:colOff>
                <xdr:row>49</xdr:row>
                <xdr:rowOff>133350</xdr:rowOff>
              </from>
              <to>
                <xdr:col>8</xdr:col>
                <xdr:colOff>1038225</xdr:colOff>
                <xdr:row>51</xdr:row>
                <xdr:rowOff>66675</xdr:rowOff>
              </to>
            </anchor>
          </controlPr>
        </control>
      </mc:Choice>
      <mc:Fallback>
        <control shapeId="1033" r:id="rId17" name="CommandButton2"/>
      </mc:Fallback>
    </mc:AlternateContent>
    <mc:AlternateContent xmlns:mc="http://schemas.openxmlformats.org/markup-compatibility/2006">
      <mc:Choice Requires="x14">
        <control shapeId="1031" r:id="rId19" name="CommandButton1">
          <controlPr defaultSize="0" autoLine="0" r:id="rId20">
            <anchor moveWithCells="1">
              <from>
                <xdr:col>5</xdr:col>
                <xdr:colOff>942975</xdr:colOff>
                <xdr:row>46</xdr:row>
                <xdr:rowOff>104775</xdr:rowOff>
              </from>
              <to>
                <xdr:col>8</xdr:col>
                <xdr:colOff>1038225</xdr:colOff>
                <xdr:row>48</xdr:row>
                <xdr:rowOff>38100</xdr:rowOff>
              </to>
            </anchor>
          </controlPr>
        </control>
      </mc:Choice>
      <mc:Fallback>
        <control shapeId="1031" r:id="rId19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Listes!$E$2:$E$12</xm:f>
          </x14:formula1>
          <xm:sqref>J1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4"/>
  <sheetViews>
    <sheetView showGridLines="0" zoomScaleNormal="100" workbookViewId="0">
      <selection activeCell="A115" sqref="A115"/>
    </sheetView>
  </sheetViews>
  <sheetFormatPr baseColWidth="10" defaultRowHeight="15" x14ac:dyDescent="0.25"/>
  <cols>
    <col min="1" max="1" width="27.42578125" style="7" bestFit="1" customWidth="1"/>
    <col min="2" max="2" width="37.85546875" style="8" bestFit="1" customWidth="1"/>
    <col min="3" max="3" width="33.5703125" style="7" bestFit="1" customWidth="1"/>
    <col min="4" max="4" width="49" style="7" bestFit="1" customWidth="1"/>
    <col min="5" max="5" width="17.42578125" style="9" bestFit="1" customWidth="1"/>
    <col min="6" max="6" width="29.42578125" style="9" bestFit="1" customWidth="1"/>
    <col min="7" max="7" width="19.85546875" style="9" bestFit="1" customWidth="1"/>
    <col min="8" max="8" width="14" style="7" bestFit="1" customWidth="1"/>
    <col min="9" max="16384" width="11.42578125" style="11"/>
  </cols>
  <sheetData>
    <row r="1" spans="1:8" ht="15.75" thickBot="1" x14ac:dyDescent="0.3">
      <c r="A1" s="69" t="s">
        <v>28</v>
      </c>
      <c r="B1" s="70"/>
      <c r="C1" s="70"/>
      <c r="D1" s="70"/>
      <c r="E1" s="70"/>
      <c r="F1" s="70"/>
      <c r="G1" s="70"/>
      <c r="H1" s="71"/>
    </row>
    <row r="2" spans="1:8" x14ac:dyDescent="0.25">
      <c r="A2" s="1" t="s">
        <v>0</v>
      </c>
      <c r="B2" s="2" t="s">
        <v>1</v>
      </c>
      <c r="C2" s="1" t="s">
        <v>2</v>
      </c>
      <c r="D2" s="1" t="s">
        <v>3</v>
      </c>
      <c r="E2" s="3" t="s">
        <v>4</v>
      </c>
      <c r="F2" s="3" t="s">
        <v>5</v>
      </c>
      <c r="G2" s="3" t="s">
        <v>6</v>
      </c>
      <c r="H2" s="1" t="s">
        <v>7</v>
      </c>
    </row>
    <row r="3" spans="1:8" x14ac:dyDescent="0.25">
      <c r="A3" s="10" t="s">
        <v>78</v>
      </c>
      <c r="B3" s="10" t="s">
        <v>88</v>
      </c>
      <c r="C3" s="10" t="s">
        <v>100</v>
      </c>
      <c r="D3" s="10" t="s">
        <v>14</v>
      </c>
      <c r="E3" s="4">
        <f ca="1">RAND()</f>
        <v>0.41958024837614305</v>
      </c>
      <c r="F3" s="4">
        <f ca="1">RAND()</f>
        <v>0.23309926994631514</v>
      </c>
      <c r="G3" s="5">
        <f t="shared" ref="G3:G12" ca="1" si="0">RAND()</f>
        <v>0.63055422673741868</v>
      </c>
      <c r="H3" s="10" t="s">
        <v>12</v>
      </c>
    </row>
    <row r="4" spans="1:8" x14ac:dyDescent="0.25">
      <c r="A4" s="10" t="s">
        <v>79</v>
      </c>
      <c r="B4" s="10" t="s">
        <v>89</v>
      </c>
      <c r="C4" s="10" t="s">
        <v>99</v>
      </c>
      <c r="D4" s="10" t="s">
        <v>40</v>
      </c>
      <c r="E4" s="4">
        <f t="shared" ref="E4:F12" ca="1" si="1">RAND()</f>
        <v>0.46157229441091907</v>
      </c>
      <c r="F4" s="4">
        <f t="shared" ca="1" si="1"/>
        <v>0.90555101718034592</v>
      </c>
      <c r="G4" s="5">
        <f t="shared" ca="1" si="0"/>
        <v>0.30876669132789369</v>
      </c>
      <c r="H4" s="10" t="s">
        <v>12</v>
      </c>
    </row>
    <row r="5" spans="1:8" x14ac:dyDescent="0.25">
      <c r="A5" s="10" t="s">
        <v>80</v>
      </c>
      <c r="B5" s="10" t="s">
        <v>90</v>
      </c>
      <c r="C5" s="10" t="s">
        <v>98</v>
      </c>
      <c r="D5" s="10" t="s">
        <v>40</v>
      </c>
      <c r="E5" s="4">
        <f t="shared" ca="1" si="1"/>
        <v>0.55865831976710523</v>
      </c>
      <c r="F5" s="4">
        <f t="shared" ca="1" si="1"/>
        <v>0.36209879593612604</v>
      </c>
      <c r="G5" s="5">
        <f t="shared" ca="1" si="0"/>
        <v>0.19338232390661581</v>
      </c>
      <c r="H5" s="10" t="s">
        <v>12</v>
      </c>
    </row>
    <row r="6" spans="1:8" x14ac:dyDescent="0.25">
      <c r="A6" s="6" t="s">
        <v>83</v>
      </c>
      <c r="B6" s="6" t="s">
        <v>94</v>
      </c>
      <c r="C6" s="6" t="s">
        <v>94</v>
      </c>
      <c r="D6" s="10" t="s">
        <v>27</v>
      </c>
      <c r="E6" s="4">
        <f t="shared" ca="1" si="1"/>
        <v>0.60163220173798049</v>
      </c>
      <c r="F6" s="4">
        <f t="shared" ca="1" si="1"/>
        <v>0.66368807600800195</v>
      </c>
      <c r="G6" s="5">
        <f t="shared" ca="1" si="0"/>
        <v>0.43199324352287904</v>
      </c>
      <c r="H6" s="6" t="s">
        <v>12</v>
      </c>
    </row>
    <row r="7" spans="1:8" x14ac:dyDescent="0.25">
      <c r="A7" s="6" t="s">
        <v>81</v>
      </c>
      <c r="B7" s="6" t="s">
        <v>91</v>
      </c>
      <c r="C7" s="6" t="s">
        <v>91</v>
      </c>
      <c r="D7" s="10" t="s">
        <v>36</v>
      </c>
      <c r="E7" s="4">
        <f t="shared" ca="1" si="1"/>
        <v>0.26472903481783894</v>
      </c>
      <c r="F7" s="4">
        <f t="shared" ca="1" si="1"/>
        <v>0.45470353611587411</v>
      </c>
      <c r="G7" s="5">
        <f t="shared" ca="1" si="0"/>
        <v>0.23253816235970071</v>
      </c>
      <c r="H7" s="6" t="s">
        <v>12</v>
      </c>
    </row>
    <row r="8" spans="1:8" x14ac:dyDescent="0.25">
      <c r="A8" s="6" t="s">
        <v>82</v>
      </c>
      <c r="B8" s="6" t="s">
        <v>92</v>
      </c>
      <c r="C8" s="6" t="s">
        <v>101</v>
      </c>
      <c r="D8" s="10" t="s">
        <v>8</v>
      </c>
      <c r="E8" s="4">
        <f t="shared" ca="1" si="1"/>
        <v>0.99787903800766564</v>
      </c>
      <c r="F8" s="4">
        <f t="shared" ca="1" si="1"/>
        <v>0.88159984770249122</v>
      </c>
      <c r="G8" s="5">
        <f t="shared" ca="1" si="0"/>
        <v>0.82850647500043773</v>
      </c>
      <c r="H8" s="6" t="s">
        <v>12</v>
      </c>
    </row>
    <row r="9" spans="1:8" x14ac:dyDescent="0.25">
      <c r="A9" s="6" t="s">
        <v>84</v>
      </c>
      <c r="B9" s="6" t="s">
        <v>93</v>
      </c>
      <c r="C9" s="6" t="s">
        <v>103</v>
      </c>
      <c r="D9" s="10" t="s">
        <v>39</v>
      </c>
      <c r="E9" s="4">
        <f t="shared" ca="1" si="1"/>
        <v>0.258153962158571</v>
      </c>
      <c r="F9" s="4">
        <f t="shared" ca="1" si="1"/>
        <v>0.61237481489637435</v>
      </c>
      <c r="G9" s="5">
        <f t="shared" ca="1" si="0"/>
        <v>0.9090552063470333</v>
      </c>
      <c r="H9" s="6" t="s">
        <v>12</v>
      </c>
    </row>
    <row r="10" spans="1:8" x14ac:dyDescent="0.25">
      <c r="A10" s="6" t="s">
        <v>86</v>
      </c>
      <c r="B10" s="6" t="s">
        <v>95</v>
      </c>
      <c r="C10" s="6" t="s">
        <v>102</v>
      </c>
      <c r="D10" s="10" t="s">
        <v>17</v>
      </c>
      <c r="E10" s="4">
        <f t="shared" ca="1" si="1"/>
        <v>0.63115246886942944</v>
      </c>
      <c r="F10" s="4">
        <f t="shared" ca="1" si="1"/>
        <v>0.44051660734670184</v>
      </c>
      <c r="G10" s="5">
        <f t="shared" ca="1" si="0"/>
        <v>0.6436313511922479</v>
      </c>
      <c r="H10" s="6" t="s">
        <v>9</v>
      </c>
    </row>
    <row r="11" spans="1:8" x14ac:dyDescent="0.25">
      <c r="A11" s="6" t="s">
        <v>85</v>
      </c>
      <c r="B11" s="6" t="s">
        <v>96</v>
      </c>
      <c r="C11" s="6" t="s">
        <v>105</v>
      </c>
      <c r="D11" s="10" t="s">
        <v>14</v>
      </c>
      <c r="E11" s="4">
        <f t="shared" ca="1" si="1"/>
        <v>0.20285764281663987</v>
      </c>
      <c r="F11" s="4">
        <f t="shared" ca="1" si="1"/>
        <v>0.73517963401850683</v>
      </c>
      <c r="G11" s="5">
        <f t="shared" ca="1" si="0"/>
        <v>0.25130901506935199</v>
      </c>
      <c r="H11" s="6" t="s">
        <v>9</v>
      </c>
    </row>
    <row r="12" spans="1:8" ht="15.75" thickBot="1" x14ac:dyDescent="0.3">
      <c r="A12" s="6" t="s">
        <v>87</v>
      </c>
      <c r="B12" s="6" t="s">
        <v>97</v>
      </c>
      <c r="C12" s="6" t="s">
        <v>104</v>
      </c>
      <c r="D12" s="10" t="s">
        <v>38</v>
      </c>
      <c r="E12" s="4">
        <f t="shared" ca="1" si="1"/>
        <v>0.57880237124760536</v>
      </c>
      <c r="F12" s="4">
        <f t="shared" ca="1" si="1"/>
        <v>0.60519360809878198</v>
      </c>
      <c r="G12" s="5">
        <f t="shared" ca="1" si="0"/>
        <v>0.99774403827820668</v>
      </c>
      <c r="H12" s="6" t="s">
        <v>9</v>
      </c>
    </row>
    <row r="13" spans="1:8" ht="15.75" thickBot="1" x14ac:dyDescent="0.3">
      <c r="A13" s="6"/>
      <c r="B13" s="6"/>
      <c r="C13" s="6"/>
      <c r="D13" s="6"/>
      <c r="E13" s="4"/>
      <c r="F13" s="4"/>
      <c r="G13" s="12" t="s">
        <v>35</v>
      </c>
      <c r="H13" s="13">
        <f>COUNTA(_CUb2019[Etat])</f>
        <v>10</v>
      </c>
    </row>
    <row r="14" spans="1:8" ht="15.75" thickBot="1" x14ac:dyDescent="0.3">
      <c r="A14" s="14"/>
      <c r="B14" s="14"/>
      <c r="C14" s="14"/>
      <c r="D14" s="14"/>
      <c r="E14" s="15"/>
      <c r="F14" s="15"/>
      <c r="G14" s="16"/>
      <c r="H14" s="17"/>
    </row>
    <row r="15" spans="1:8" ht="15.75" thickBot="1" x14ac:dyDescent="0.3">
      <c r="A15" s="69" t="s">
        <v>29</v>
      </c>
      <c r="B15" s="70"/>
      <c r="C15" s="70"/>
      <c r="D15" s="70"/>
      <c r="E15" s="70"/>
      <c r="F15" s="70"/>
      <c r="G15" s="70"/>
      <c r="H15" s="71"/>
    </row>
    <row r="16" spans="1:8" x14ac:dyDescent="0.25">
      <c r="A16" s="1" t="s">
        <v>0</v>
      </c>
      <c r="B16" s="2" t="s">
        <v>1</v>
      </c>
      <c r="C16" s="1" t="s">
        <v>2</v>
      </c>
      <c r="D16" s="1" t="s">
        <v>3</v>
      </c>
      <c r="E16" s="3" t="s">
        <v>4</v>
      </c>
      <c r="F16" s="3" t="s">
        <v>5</v>
      </c>
      <c r="G16" s="3" t="s">
        <v>6</v>
      </c>
      <c r="H16" s="1" t="s">
        <v>7</v>
      </c>
    </row>
    <row r="17" spans="1:8" x14ac:dyDescent="0.25">
      <c r="A17" s="10" t="s">
        <v>78</v>
      </c>
      <c r="B17" s="10" t="s">
        <v>88</v>
      </c>
      <c r="C17" s="10" t="s">
        <v>100</v>
      </c>
      <c r="D17" s="10" t="s">
        <v>14</v>
      </c>
      <c r="E17" s="4">
        <f ca="1">RAND()</f>
        <v>0.31987330358998944</v>
      </c>
      <c r="F17" s="4">
        <f ca="1">RAND()</f>
        <v>0.38915843809118555</v>
      </c>
      <c r="G17" s="5">
        <f t="shared" ref="G17:G70" ca="1" si="2">RAND()</f>
        <v>0.89964010324608712</v>
      </c>
      <c r="H17" s="10" t="s">
        <v>12</v>
      </c>
    </row>
    <row r="18" spans="1:8" x14ac:dyDescent="0.25">
      <c r="A18" s="10" t="s">
        <v>79</v>
      </c>
      <c r="B18" s="10" t="s">
        <v>89</v>
      </c>
      <c r="C18" s="10" t="s">
        <v>99</v>
      </c>
      <c r="D18" s="10" t="s">
        <v>40</v>
      </c>
      <c r="E18" s="4">
        <f t="shared" ref="E18:F26" ca="1" si="3">RAND()</f>
        <v>0.22629914817146723</v>
      </c>
      <c r="F18" s="4">
        <f t="shared" ca="1" si="3"/>
        <v>0.86423481164549965</v>
      </c>
      <c r="G18" s="5">
        <f t="shared" ca="1" si="2"/>
        <v>0.1947270993279826</v>
      </c>
      <c r="H18" s="10" t="s">
        <v>12</v>
      </c>
    </row>
    <row r="19" spans="1:8" x14ac:dyDescent="0.25">
      <c r="A19" s="10" t="s">
        <v>80</v>
      </c>
      <c r="B19" s="10" t="s">
        <v>90</v>
      </c>
      <c r="C19" s="10" t="s">
        <v>98</v>
      </c>
      <c r="D19" s="10" t="s">
        <v>40</v>
      </c>
      <c r="E19" s="4">
        <f t="shared" ca="1" si="3"/>
        <v>0.28830995839369689</v>
      </c>
      <c r="F19" s="4">
        <f t="shared" ca="1" si="3"/>
        <v>0.79097399884527997</v>
      </c>
      <c r="G19" s="5">
        <f t="shared" ca="1" si="2"/>
        <v>4.7318164683206487E-2</v>
      </c>
      <c r="H19" s="10" t="s">
        <v>12</v>
      </c>
    </row>
    <row r="20" spans="1:8" x14ac:dyDescent="0.25">
      <c r="A20" s="6" t="s">
        <v>107</v>
      </c>
      <c r="B20" s="6" t="s">
        <v>94</v>
      </c>
      <c r="C20" s="6" t="s">
        <v>94</v>
      </c>
      <c r="D20" s="10" t="s">
        <v>27</v>
      </c>
      <c r="E20" s="4">
        <f t="shared" ca="1" si="3"/>
        <v>0.39776970005177914</v>
      </c>
      <c r="F20" s="4">
        <f t="shared" ca="1" si="3"/>
        <v>0.22610380182118373</v>
      </c>
      <c r="G20" s="5">
        <f t="shared" ca="1" si="2"/>
        <v>0.28110333880126992</v>
      </c>
      <c r="H20" s="6" t="s">
        <v>12</v>
      </c>
    </row>
    <row r="21" spans="1:8" x14ac:dyDescent="0.25">
      <c r="A21" s="6" t="s">
        <v>81</v>
      </c>
      <c r="B21" s="6" t="s">
        <v>91</v>
      </c>
      <c r="C21" s="6" t="s">
        <v>91</v>
      </c>
      <c r="D21" s="10" t="s">
        <v>36</v>
      </c>
      <c r="E21" s="4">
        <f t="shared" ca="1" si="3"/>
        <v>9.2958548985764056E-2</v>
      </c>
      <c r="F21" s="4">
        <f t="shared" ca="1" si="3"/>
        <v>0.48319226616655009</v>
      </c>
      <c r="G21" s="5">
        <f t="shared" ca="1" si="2"/>
        <v>0.57978254333424728</v>
      </c>
      <c r="H21" s="6" t="s">
        <v>12</v>
      </c>
    </row>
    <row r="22" spans="1:8" x14ac:dyDescent="0.25">
      <c r="A22" s="6" t="s">
        <v>106</v>
      </c>
      <c r="B22" s="6" t="s">
        <v>92</v>
      </c>
      <c r="C22" s="6" t="s">
        <v>101</v>
      </c>
      <c r="D22" s="10" t="s">
        <v>8</v>
      </c>
      <c r="E22" s="4">
        <f t="shared" ca="1" si="3"/>
        <v>0.44245149553855756</v>
      </c>
      <c r="F22" s="4">
        <f t="shared" ca="1" si="3"/>
        <v>0.39027598594427804</v>
      </c>
      <c r="G22" s="5">
        <f t="shared" ca="1" si="2"/>
        <v>0.55018251726815126</v>
      </c>
      <c r="H22" s="6" t="s">
        <v>12</v>
      </c>
    </row>
    <row r="23" spans="1:8" x14ac:dyDescent="0.25">
      <c r="A23" s="6" t="s">
        <v>84</v>
      </c>
      <c r="B23" s="6" t="s">
        <v>93</v>
      </c>
      <c r="C23" s="6" t="s">
        <v>103</v>
      </c>
      <c r="D23" s="10" t="s">
        <v>39</v>
      </c>
      <c r="E23" s="4">
        <f t="shared" ca="1" si="3"/>
        <v>0.86502089952237193</v>
      </c>
      <c r="F23" s="4">
        <f t="shared" ca="1" si="3"/>
        <v>0.14550414022793567</v>
      </c>
      <c r="G23" s="5">
        <f t="shared" ca="1" si="2"/>
        <v>0.93079419809842345</v>
      </c>
      <c r="H23" s="6" t="s">
        <v>12</v>
      </c>
    </row>
    <row r="24" spans="1:8" x14ac:dyDescent="0.25">
      <c r="A24" s="6" t="s">
        <v>86</v>
      </c>
      <c r="B24" s="6" t="s">
        <v>95</v>
      </c>
      <c r="C24" s="6" t="s">
        <v>102</v>
      </c>
      <c r="D24" s="10" t="s">
        <v>17</v>
      </c>
      <c r="E24" s="4">
        <f t="shared" ca="1" si="3"/>
        <v>1.2578428915804518E-2</v>
      </c>
      <c r="F24" s="4">
        <f t="shared" ca="1" si="3"/>
        <v>0.47075568990771099</v>
      </c>
      <c r="G24" s="5">
        <f t="shared" ca="1" si="2"/>
        <v>5.4396545279771669E-2</v>
      </c>
      <c r="H24" s="6" t="s">
        <v>9</v>
      </c>
    </row>
    <row r="25" spans="1:8" x14ac:dyDescent="0.25">
      <c r="A25" s="6" t="s">
        <v>85</v>
      </c>
      <c r="B25" s="6" t="s">
        <v>96</v>
      </c>
      <c r="C25" s="6" t="s">
        <v>105</v>
      </c>
      <c r="D25" s="10" t="s">
        <v>14</v>
      </c>
      <c r="E25" s="4">
        <f t="shared" ca="1" si="3"/>
        <v>0.77283026620216211</v>
      </c>
      <c r="F25" s="4">
        <f t="shared" ca="1" si="3"/>
        <v>0.42706509132605841</v>
      </c>
      <c r="G25" s="5">
        <f t="shared" ca="1" si="2"/>
        <v>0.61592572846296834</v>
      </c>
      <c r="H25" s="6" t="s">
        <v>9</v>
      </c>
    </row>
    <row r="26" spans="1:8" x14ac:dyDescent="0.25">
      <c r="A26" s="6" t="s">
        <v>87</v>
      </c>
      <c r="B26" s="6" t="s">
        <v>97</v>
      </c>
      <c r="C26" s="6" t="s">
        <v>104</v>
      </c>
      <c r="D26" s="10" t="s">
        <v>38</v>
      </c>
      <c r="E26" s="4">
        <f t="shared" ca="1" si="3"/>
        <v>0.53277007226258499</v>
      </c>
      <c r="F26" s="4">
        <f t="shared" ca="1" si="3"/>
        <v>0.53860349217469583</v>
      </c>
      <c r="G26" s="5">
        <f t="shared" ca="1" si="2"/>
        <v>0.48596316526398498</v>
      </c>
      <c r="H26" s="6" t="s">
        <v>9</v>
      </c>
    </row>
    <row r="27" spans="1:8" x14ac:dyDescent="0.25">
      <c r="A27" s="10" t="s">
        <v>108</v>
      </c>
      <c r="B27" s="10" t="s">
        <v>88</v>
      </c>
      <c r="C27" s="10" t="s">
        <v>100</v>
      </c>
      <c r="D27" s="10" t="s">
        <v>14</v>
      </c>
      <c r="E27" s="4">
        <f ca="1">RAND()</f>
        <v>0.29486593796556948</v>
      </c>
      <c r="F27" s="4">
        <f ca="1">RAND()</f>
        <v>0.32795758877440762</v>
      </c>
      <c r="G27" s="5">
        <f t="shared" ca="1" si="2"/>
        <v>0.84494932320342975</v>
      </c>
      <c r="H27" s="10" t="s">
        <v>12</v>
      </c>
    </row>
    <row r="28" spans="1:8" x14ac:dyDescent="0.25">
      <c r="A28" s="10" t="s">
        <v>78</v>
      </c>
      <c r="B28" s="10" t="s">
        <v>88</v>
      </c>
      <c r="C28" s="10" t="s">
        <v>100</v>
      </c>
      <c r="D28" s="10" t="s">
        <v>14</v>
      </c>
      <c r="E28" s="4">
        <f ca="1">RAND()</f>
        <v>0.99070014589591182</v>
      </c>
      <c r="F28" s="4">
        <f ca="1">RAND()</f>
        <v>0.77459422695921221</v>
      </c>
      <c r="G28" s="5">
        <f t="shared" ca="1" si="2"/>
        <v>0.95037430556047109</v>
      </c>
      <c r="H28" s="10" t="s">
        <v>12</v>
      </c>
    </row>
    <row r="29" spans="1:8" x14ac:dyDescent="0.25">
      <c r="A29" s="10" t="s">
        <v>79</v>
      </c>
      <c r="B29" s="10" t="s">
        <v>89</v>
      </c>
      <c r="C29" s="10" t="s">
        <v>99</v>
      </c>
      <c r="D29" s="10" t="s">
        <v>40</v>
      </c>
      <c r="E29" s="4">
        <f t="shared" ref="E29:F37" ca="1" si="4">RAND()</f>
        <v>0.83042491362228288</v>
      </c>
      <c r="F29" s="4">
        <f t="shared" ca="1" si="4"/>
        <v>0.17973341106533536</v>
      </c>
      <c r="G29" s="5">
        <f t="shared" ca="1" si="2"/>
        <v>0.27361121884529638</v>
      </c>
      <c r="H29" s="10" t="s">
        <v>12</v>
      </c>
    </row>
    <row r="30" spans="1:8" x14ac:dyDescent="0.25">
      <c r="A30" s="10" t="s">
        <v>80</v>
      </c>
      <c r="B30" s="10" t="s">
        <v>90</v>
      </c>
      <c r="C30" s="10" t="s">
        <v>98</v>
      </c>
      <c r="D30" s="10" t="s">
        <v>40</v>
      </c>
      <c r="E30" s="4">
        <f t="shared" ca="1" si="4"/>
        <v>1.3877612442339871E-2</v>
      </c>
      <c r="F30" s="4">
        <f t="shared" ca="1" si="4"/>
        <v>0.80918831117403556</v>
      </c>
      <c r="G30" s="5">
        <f t="shared" ca="1" si="2"/>
        <v>0.91799308358505927</v>
      </c>
      <c r="H30" s="10" t="s">
        <v>12</v>
      </c>
    </row>
    <row r="31" spans="1:8" x14ac:dyDescent="0.25">
      <c r="A31" s="6" t="s">
        <v>83</v>
      </c>
      <c r="B31" s="6" t="s">
        <v>94</v>
      </c>
      <c r="C31" s="6" t="s">
        <v>94</v>
      </c>
      <c r="D31" s="10" t="s">
        <v>27</v>
      </c>
      <c r="E31" s="4">
        <f t="shared" ca="1" si="4"/>
        <v>0.1719843301850067</v>
      </c>
      <c r="F31" s="4">
        <f t="shared" ca="1" si="4"/>
        <v>0.42246301441923872</v>
      </c>
      <c r="G31" s="5">
        <f t="shared" ca="1" si="2"/>
        <v>0.66426757720749485</v>
      </c>
      <c r="H31" s="6" t="s">
        <v>12</v>
      </c>
    </row>
    <row r="32" spans="1:8" x14ac:dyDescent="0.25">
      <c r="A32" s="6" t="s">
        <v>81</v>
      </c>
      <c r="B32" s="6" t="s">
        <v>91</v>
      </c>
      <c r="C32" s="6" t="s">
        <v>91</v>
      </c>
      <c r="D32" s="10" t="s">
        <v>36</v>
      </c>
      <c r="E32" s="4">
        <f t="shared" ca="1" si="4"/>
        <v>0.57937730234691176</v>
      </c>
      <c r="F32" s="4">
        <f t="shared" ca="1" si="4"/>
        <v>0.44998819971378734</v>
      </c>
      <c r="G32" s="5">
        <f t="shared" ca="1" si="2"/>
        <v>0.89949119877909434</v>
      </c>
      <c r="H32" s="6" t="s">
        <v>12</v>
      </c>
    </row>
    <row r="33" spans="1:8" x14ac:dyDescent="0.25">
      <c r="A33" s="6" t="s">
        <v>82</v>
      </c>
      <c r="B33" s="6" t="s">
        <v>92</v>
      </c>
      <c r="C33" s="6" t="s">
        <v>101</v>
      </c>
      <c r="D33" s="10" t="s">
        <v>8</v>
      </c>
      <c r="E33" s="4">
        <f t="shared" ca="1" si="4"/>
        <v>0.49050277705979084</v>
      </c>
      <c r="F33" s="4">
        <f t="shared" ca="1" si="4"/>
        <v>0.48792493279145832</v>
      </c>
      <c r="G33" s="5">
        <f t="shared" ca="1" si="2"/>
        <v>0.68521039164510367</v>
      </c>
      <c r="H33" s="6" t="s">
        <v>12</v>
      </c>
    </row>
    <row r="34" spans="1:8" x14ac:dyDescent="0.25">
      <c r="A34" s="6" t="s">
        <v>84</v>
      </c>
      <c r="B34" s="6" t="s">
        <v>93</v>
      </c>
      <c r="C34" s="6" t="s">
        <v>103</v>
      </c>
      <c r="D34" s="10" t="s">
        <v>39</v>
      </c>
      <c r="E34" s="4">
        <f t="shared" ca="1" si="4"/>
        <v>0.28180243261644633</v>
      </c>
      <c r="F34" s="4">
        <f t="shared" ca="1" si="4"/>
        <v>0.163640637653506</v>
      </c>
      <c r="G34" s="5">
        <f t="shared" ca="1" si="2"/>
        <v>0.61375985861737203</v>
      </c>
      <c r="H34" s="6" t="s">
        <v>12</v>
      </c>
    </row>
    <row r="35" spans="1:8" x14ac:dyDescent="0.25">
      <c r="A35" s="6" t="s">
        <v>86</v>
      </c>
      <c r="B35" s="6" t="s">
        <v>95</v>
      </c>
      <c r="C35" s="6" t="s">
        <v>102</v>
      </c>
      <c r="D35" s="10" t="s">
        <v>17</v>
      </c>
      <c r="E35" s="4">
        <f t="shared" ca="1" si="4"/>
        <v>0.27542110742694104</v>
      </c>
      <c r="F35" s="4">
        <f t="shared" ca="1" si="4"/>
        <v>0.62655021220459295</v>
      </c>
      <c r="G35" s="5">
        <f t="shared" ca="1" si="2"/>
        <v>0.62893589190238175</v>
      </c>
      <c r="H35" s="6" t="s">
        <v>9</v>
      </c>
    </row>
    <row r="36" spans="1:8" x14ac:dyDescent="0.25">
      <c r="A36" s="6" t="s">
        <v>85</v>
      </c>
      <c r="B36" s="6" t="s">
        <v>96</v>
      </c>
      <c r="C36" s="6" t="s">
        <v>105</v>
      </c>
      <c r="D36" s="10" t="s">
        <v>14</v>
      </c>
      <c r="E36" s="4">
        <f t="shared" ca="1" si="4"/>
        <v>5.8840365327457178E-3</v>
      </c>
      <c r="F36" s="4">
        <f t="shared" ca="1" si="4"/>
        <v>0.85972754265366669</v>
      </c>
      <c r="G36" s="5">
        <f t="shared" ca="1" si="2"/>
        <v>0.65497858962450162</v>
      </c>
      <c r="H36" s="6" t="s">
        <v>9</v>
      </c>
    </row>
    <row r="37" spans="1:8" x14ac:dyDescent="0.25">
      <c r="A37" s="6" t="s">
        <v>87</v>
      </c>
      <c r="B37" s="6" t="s">
        <v>97</v>
      </c>
      <c r="C37" s="6" t="s">
        <v>104</v>
      </c>
      <c r="D37" s="10" t="s">
        <v>38</v>
      </c>
      <c r="E37" s="4">
        <f t="shared" ca="1" si="4"/>
        <v>0.18105858082772164</v>
      </c>
      <c r="F37" s="4">
        <f t="shared" ca="1" si="4"/>
        <v>0.81008623039213901</v>
      </c>
      <c r="G37" s="5">
        <f t="shared" ca="1" si="2"/>
        <v>0.42600234089164424</v>
      </c>
      <c r="H37" s="6" t="s">
        <v>9</v>
      </c>
    </row>
    <row r="38" spans="1:8" x14ac:dyDescent="0.25">
      <c r="A38" s="10" t="s">
        <v>78</v>
      </c>
      <c r="B38" s="10" t="s">
        <v>88</v>
      </c>
      <c r="C38" s="10" t="s">
        <v>100</v>
      </c>
      <c r="D38" s="10" t="s">
        <v>14</v>
      </c>
      <c r="E38" s="4">
        <f ca="1">RAND()</f>
        <v>0.83436795392421625</v>
      </c>
      <c r="F38" s="4">
        <f ca="1">RAND()</f>
        <v>0.51451197584509945</v>
      </c>
      <c r="G38" s="5">
        <f t="shared" ca="1" si="2"/>
        <v>0.94011962577599162</v>
      </c>
      <c r="H38" s="10" t="s">
        <v>12</v>
      </c>
    </row>
    <row r="39" spans="1:8" x14ac:dyDescent="0.25">
      <c r="A39" s="10" t="s">
        <v>79</v>
      </c>
      <c r="B39" s="10" t="s">
        <v>89</v>
      </c>
      <c r="C39" s="10" t="s">
        <v>99</v>
      </c>
      <c r="D39" s="10" t="s">
        <v>40</v>
      </c>
      <c r="E39" s="4">
        <f t="shared" ref="E39:F47" ca="1" si="5">RAND()</f>
        <v>0.34438310092617519</v>
      </c>
      <c r="F39" s="4">
        <f t="shared" ca="1" si="5"/>
        <v>0.1911032440865803</v>
      </c>
      <c r="G39" s="5">
        <f t="shared" ca="1" si="2"/>
        <v>7.0656322955727768E-3</v>
      </c>
      <c r="H39" s="10" t="s">
        <v>12</v>
      </c>
    </row>
    <row r="40" spans="1:8" x14ac:dyDescent="0.25">
      <c r="A40" s="10" t="s">
        <v>80</v>
      </c>
      <c r="B40" s="10" t="s">
        <v>90</v>
      </c>
      <c r="C40" s="10" t="s">
        <v>98</v>
      </c>
      <c r="D40" s="10" t="s">
        <v>40</v>
      </c>
      <c r="E40" s="4">
        <f t="shared" ca="1" si="5"/>
        <v>0.14990884925726822</v>
      </c>
      <c r="F40" s="4">
        <f t="shared" ca="1" si="5"/>
        <v>0.46539045998434225</v>
      </c>
      <c r="G40" s="5">
        <f t="shared" ca="1" si="2"/>
        <v>0.71877576457815584</v>
      </c>
      <c r="H40" s="10" t="s">
        <v>12</v>
      </c>
    </row>
    <row r="41" spans="1:8" x14ac:dyDescent="0.25">
      <c r="A41" s="6" t="s">
        <v>83</v>
      </c>
      <c r="B41" s="6" t="s">
        <v>94</v>
      </c>
      <c r="C41" s="6" t="s">
        <v>94</v>
      </c>
      <c r="D41" s="10" t="s">
        <v>27</v>
      </c>
      <c r="E41" s="4">
        <f t="shared" ca="1" si="5"/>
        <v>0.23267924579904409</v>
      </c>
      <c r="F41" s="4">
        <f t="shared" ca="1" si="5"/>
        <v>0.7589227564640566</v>
      </c>
      <c r="G41" s="5">
        <f t="shared" ca="1" si="2"/>
        <v>3.3433955031534346E-2</v>
      </c>
      <c r="H41" s="6" t="s">
        <v>12</v>
      </c>
    </row>
    <row r="42" spans="1:8" x14ac:dyDescent="0.25">
      <c r="A42" s="6" t="s">
        <v>81</v>
      </c>
      <c r="B42" s="6" t="s">
        <v>91</v>
      </c>
      <c r="C42" s="6" t="s">
        <v>91</v>
      </c>
      <c r="D42" s="10" t="s">
        <v>36</v>
      </c>
      <c r="E42" s="4">
        <f t="shared" ca="1" si="5"/>
        <v>0.4825036051482966</v>
      </c>
      <c r="F42" s="4">
        <f t="shared" ca="1" si="5"/>
        <v>0.77754691507661633</v>
      </c>
      <c r="G42" s="5">
        <f t="shared" ca="1" si="2"/>
        <v>0.80081404721678606</v>
      </c>
      <c r="H42" s="6" t="s">
        <v>12</v>
      </c>
    </row>
    <row r="43" spans="1:8" x14ac:dyDescent="0.25">
      <c r="A43" s="6" t="s">
        <v>82</v>
      </c>
      <c r="B43" s="6" t="s">
        <v>92</v>
      </c>
      <c r="C43" s="6" t="s">
        <v>101</v>
      </c>
      <c r="D43" s="10" t="s">
        <v>8</v>
      </c>
      <c r="E43" s="4">
        <f t="shared" ca="1" si="5"/>
        <v>0.82242728532694831</v>
      </c>
      <c r="F43" s="4">
        <f t="shared" ca="1" si="5"/>
        <v>0.34056102433960922</v>
      </c>
      <c r="G43" s="5">
        <f t="shared" ca="1" si="2"/>
        <v>0.49930157873338532</v>
      </c>
      <c r="H43" s="6" t="s">
        <v>12</v>
      </c>
    </row>
    <row r="44" spans="1:8" x14ac:dyDescent="0.25">
      <c r="A44" s="6" t="s">
        <v>84</v>
      </c>
      <c r="B44" s="6" t="s">
        <v>93</v>
      </c>
      <c r="C44" s="6" t="s">
        <v>103</v>
      </c>
      <c r="D44" s="10" t="s">
        <v>39</v>
      </c>
      <c r="E44" s="4">
        <f t="shared" ca="1" si="5"/>
        <v>0.71427864776180117</v>
      </c>
      <c r="F44" s="4">
        <f t="shared" ca="1" si="5"/>
        <v>0.11481037917523507</v>
      </c>
      <c r="G44" s="5">
        <f t="shared" ca="1" si="2"/>
        <v>0.92997856017600344</v>
      </c>
      <c r="H44" s="6" t="s">
        <v>12</v>
      </c>
    </row>
    <row r="45" spans="1:8" x14ac:dyDescent="0.25">
      <c r="A45" s="6" t="s">
        <v>86</v>
      </c>
      <c r="B45" s="6" t="s">
        <v>95</v>
      </c>
      <c r="C45" s="6" t="s">
        <v>102</v>
      </c>
      <c r="D45" s="10" t="s">
        <v>17</v>
      </c>
      <c r="E45" s="4">
        <f t="shared" ca="1" si="5"/>
        <v>2.2879491071668867E-2</v>
      </c>
      <c r="F45" s="4">
        <f t="shared" ca="1" si="5"/>
        <v>7.0506570041316219E-2</v>
      </c>
      <c r="G45" s="5">
        <f t="shared" ca="1" si="2"/>
        <v>0.35834435553900423</v>
      </c>
      <c r="H45" s="6" t="s">
        <v>9</v>
      </c>
    </row>
    <row r="46" spans="1:8" x14ac:dyDescent="0.25">
      <c r="A46" s="6" t="s">
        <v>85</v>
      </c>
      <c r="B46" s="6" t="s">
        <v>96</v>
      </c>
      <c r="C46" s="6" t="s">
        <v>105</v>
      </c>
      <c r="D46" s="10" t="s">
        <v>14</v>
      </c>
      <c r="E46" s="4">
        <f t="shared" ca="1" si="5"/>
        <v>0.17115130474890894</v>
      </c>
      <c r="F46" s="4">
        <f t="shared" ca="1" si="5"/>
        <v>5.2145894509930679E-2</v>
      </c>
      <c r="G46" s="5">
        <f t="shared" ca="1" si="2"/>
        <v>0.19837124287945307</v>
      </c>
      <c r="H46" s="6" t="s">
        <v>9</v>
      </c>
    </row>
    <row r="47" spans="1:8" x14ac:dyDescent="0.25">
      <c r="A47" s="6" t="s">
        <v>87</v>
      </c>
      <c r="B47" s="6" t="s">
        <v>97</v>
      </c>
      <c r="C47" s="6" t="s">
        <v>104</v>
      </c>
      <c r="D47" s="10" t="s">
        <v>38</v>
      </c>
      <c r="E47" s="4">
        <f t="shared" ca="1" si="5"/>
        <v>0.361146738042191</v>
      </c>
      <c r="F47" s="4">
        <f t="shared" ca="1" si="5"/>
        <v>5.1052228866346527E-2</v>
      </c>
      <c r="G47" s="5">
        <f t="shared" ca="1" si="2"/>
        <v>0.52377669177565356</v>
      </c>
      <c r="H47" s="6" t="s">
        <v>9</v>
      </c>
    </row>
    <row r="48" spans="1:8" x14ac:dyDescent="0.25">
      <c r="A48" s="10" t="s">
        <v>78</v>
      </c>
      <c r="B48" s="10" t="s">
        <v>88</v>
      </c>
      <c r="C48" s="10" t="s">
        <v>100</v>
      </c>
      <c r="D48" s="10" t="s">
        <v>14</v>
      </c>
      <c r="E48" s="4">
        <f ca="1">RAND()</f>
        <v>0.37665894600542305</v>
      </c>
      <c r="F48" s="4">
        <f ca="1">RAND()</f>
        <v>0.66074536986539611</v>
      </c>
      <c r="G48" s="5">
        <f t="shared" ca="1" si="2"/>
        <v>0.99358489601698752</v>
      </c>
      <c r="H48" s="10" t="s">
        <v>12</v>
      </c>
    </row>
    <row r="49" spans="1:8" x14ac:dyDescent="0.25">
      <c r="A49" s="10" t="s">
        <v>79</v>
      </c>
      <c r="B49" s="10" t="s">
        <v>89</v>
      </c>
      <c r="C49" s="10" t="s">
        <v>99</v>
      </c>
      <c r="D49" s="10" t="s">
        <v>40</v>
      </c>
      <c r="E49" s="4">
        <f t="shared" ref="E49:F57" ca="1" si="6">RAND()</f>
        <v>0.60485822780679732</v>
      </c>
      <c r="F49" s="4">
        <f t="shared" ca="1" si="6"/>
        <v>0.32523280235739016</v>
      </c>
      <c r="G49" s="5">
        <f t="shared" ca="1" si="2"/>
        <v>8.7517661861887031E-2</v>
      </c>
      <c r="H49" s="10" t="s">
        <v>12</v>
      </c>
    </row>
    <row r="50" spans="1:8" x14ac:dyDescent="0.25">
      <c r="A50" s="10" t="s">
        <v>80</v>
      </c>
      <c r="B50" s="10" t="s">
        <v>90</v>
      </c>
      <c r="C50" s="10" t="s">
        <v>98</v>
      </c>
      <c r="D50" s="10" t="s">
        <v>40</v>
      </c>
      <c r="E50" s="4">
        <f t="shared" ca="1" si="6"/>
        <v>0.93777499062212</v>
      </c>
      <c r="F50" s="4">
        <f t="shared" ca="1" si="6"/>
        <v>6.1037868642410786E-2</v>
      </c>
      <c r="G50" s="5">
        <f t="shared" ca="1" si="2"/>
        <v>0.91881141826118728</v>
      </c>
      <c r="H50" s="10" t="s">
        <v>12</v>
      </c>
    </row>
    <row r="51" spans="1:8" x14ac:dyDescent="0.25">
      <c r="A51" s="6" t="s">
        <v>83</v>
      </c>
      <c r="B51" s="6" t="s">
        <v>94</v>
      </c>
      <c r="C51" s="6" t="s">
        <v>94</v>
      </c>
      <c r="D51" s="10" t="s">
        <v>27</v>
      </c>
      <c r="E51" s="4">
        <f t="shared" ca="1" si="6"/>
        <v>0.16763759410421142</v>
      </c>
      <c r="F51" s="4">
        <f t="shared" ca="1" si="6"/>
        <v>0.89328466427571207</v>
      </c>
      <c r="G51" s="5">
        <f t="shared" ca="1" si="2"/>
        <v>0.16465856674141288</v>
      </c>
      <c r="H51" s="6" t="s">
        <v>12</v>
      </c>
    </row>
    <row r="52" spans="1:8" x14ac:dyDescent="0.25">
      <c r="A52" s="6" t="s">
        <v>81</v>
      </c>
      <c r="B52" s="6" t="s">
        <v>91</v>
      </c>
      <c r="C52" s="6" t="s">
        <v>91</v>
      </c>
      <c r="D52" s="10" t="s">
        <v>36</v>
      </c>
      <c r="E52" s="4">
        <f t="shared" ca="1" si="6"/>
        <v>0.67241972412361106</v>
      </c>
      <c r="F52" s="4">
        <f t="shared" ca="1" si="6"/>
        <v>0.58127115655664552</v>
      </c>
      <c r="G52" s="5">
        <f t="shared" ca="1" si="2"/>
        <v>9.1026043219831987E-2</v>
      </c>
      <c r="H52" s="6" t="s">
        <v>12</v>
      </c>
    </row>
    <row r="53" spans="1:8" x14ac:dyDescent="0.25">
      <c r="A53" s="6" t="s">
        <v>82</v>
      </c>
      <c r="B53" s="6" t="s">
        <v>92</v>
      </c>
      <c r="C53" s="6" t="s">
        <v>101</v>
      </c>
      <c r="D53" s="10" t="s">
        <v>8</v>
      </c>
      <c r="E53" s="4">
        <f t="shared" ca="1" si="6"/>
        <v>0.2528196291800725</v>
      </c>
      <c r="F53" s="4">
        <f t="shared" ca="1" si="6"/>
        <v>0.31132809757153412</v>
      </c>
      <c r="G53" s="5">
        <f t="shared" ca="1" si="2"/>
        <v>0.61145415587361374</v>
      </c>
      <c r="H53" s="6" t="s">
        <v>12</v>
      </c>
    </row>
    <row r="54" spans="1:8" x14ac:dyDescent="0.25">
      <c r="A54" s="6" t="s">
        <v>84</v>
      </c>
      <c r="B54" s="6" t="s">
        <v>93</v>
      </c>
      <c r="C54" s="6" t="s">
        <v>103</v>
      </c>
      <c r="D54" s="10" t="s">
        <v>39</v>
      </c>
      <c r="E54" s="4">
        <f t="shared" ca="1" si="6"/>
        <v>0.35752256616167621</v>
      </c>
      <c r="F54" s="4">
        <f t="shared" ca="1" si="6"/>
        <v>0.38998243111704922</v>
      </c>
      <c r="G54" s="5">
        <f t="shared" ca="1" si="2"/>
        <v>0.35891858424411627</v>
      </c>
      <c r="H54" s="6" t="s">
        <v>12</v>
      </c>
    </row>
    <row r="55" spans="1:8" x14ac:dyDescent="0.25">
      <c r="A55" s="6" t="s">
        <v>86</v>
      </c>
      <c r="B55" s="6" t="s">
        <v>95</v>
      </c>
      <c r="C55" s="6" t="s">
        <v>102</v>
      </c>
      <c r="D55" s="10" t="s">
        <v>17</v>
      </c>
      <c r="E55" s="4">
        <f t="shared" ca="1" si="6"/>
        <v>0.9243569641691034</v>
      </c>
      <c r="F55" s="4">
        <f t="shared" ca="1" si="6"/>
        <v>0.92635471884154508</v>
      </c>
      <c r="G55" s="5">
        <f t="shared" ca="1" si="2"/>
        <v>0.15933957676477573</v>
      </c>
      <c r="H55" s="6" t="s">
        <v>9</v>
      </c>
    </row>
    <row r="56" spans="1:8" x14ac:dyDescent="0.25">
      <c r="A56" s="6" t="s">
        <v>85</v>
      </c>
      <c r="B56" s="6" t="s">
        <v>96</v>
      </c>
      <c r="C56" s="6" t="s">
        <v>105</v>
      </c>
      <c r="D56" s="10" t="s">
        <v>14</v>
      </c>
      <c r="E56" s="4">
        <f t="shared" ca="1" si="6"/>
        <v>0.19784628526037273</v>
      </c>
      <c r="F56" s="4">
        <f t="shared" ca="1" si="6"/>
        <v>0.786870202454937</v>
      </c>
      <c r="G56" s="5">
        <f t="shared" ca="1" si="2"/>
        <v>0.10217259820385849</v>
      </c>
      <c r="H56" s="6" t="s">
        <v>9</v>
      </c>
    </row>
    <row r="57" spans="1:8" x14ac:dyDescent="0.25">
      <c r="A57" s="6" t="s">
        <v>87</v>
      </c>
      <c r="B57" s="6" t="s">
        <v>97</v>
      </c>
      <c r="C57" s="6" t="s">
        <v>104</v>
      </c>
      <c r="D57" s="10" t="s">
        <v>38</v>
      </c>
      <c r="E57" s="4">
        <f t="shared" ca="1" si="6"/>
        <v>0.33571959298201814</v>
      </c>
      <c r="F57" s="4">
        <f t="shared" ca="1" si="6"/>
        <v>0.40391224964709027</v>
      </c>
      <c r="G57" s="5">
        <f t="shared" ca="1" si="2"/>
        <v>0.95875154457456357</v>
      </c>
      <c r="H57" s="6" t="s">
        <v>9</v>
      </c>
    </row>
    <row r="58" spans="1:8" x14ac:dyDescent="0.25">
      <c r="A58" s="10" t="s">
        <v>78</v>
      </c>
      <c r="B58" s="10" t="s">
        <v>88</v>
      </c>
      <c r="C58" s="10" t="s">
        <v>100</v>
      </c>
      <c r="D58" s="10" t="s">
        <v>14</v>
      </c>
      <c r="E58" s="4">
        <f ca="1">RAND()</f>
        <v>0.20183526379722871</v>
      </c>
      <c r="F58" s="4">
        <f ca="1">RAND()</f>
        <v>9.546478757636423E-2</v>
      </c>
      <c r="G58" s="5">
        <f t="shared" ca="1" si="2"/>
        <v>0.31041759285769122</v>
      </c>
      <c r="H58" s="10" t="s">
        <v>12</v>
      </c>
    </row>
    <row r="59" spans="1:8" x14ac:dyDescent="0.25">
      <c r="A59" s="10" t="s">
        <v>79</v>
      </c>
      <c r="B59" s="10" t="s">
        <v>89</v>
      </c>
      <c r="C59" s="10" t="s">
        <v>99</v>
      </c>
      <c r="D59" s="10" t="s">
        <v>40</v>
      </c>
      <c r="E59" s="4">
        <f t="shared" ref="E59:F70" ca="1" si="7">RAND()</f>
        <v>0.96797962340841792</v>
      </c>
      <c r="F59" s="4">
        <f t="shared" ca="1" si="7"/>
        <v>0.64947416775717126</v>
      </c>
      <c r="G59" s="5">
        <f t="shared" ca="1" si="2"/>
        <v>0.60274939758441304</v>
      </c>
      <c r="H59" s="10" t="s">
        <v>12</v>
      </c>
    </row>
    <row r="60" spans="1:8" x14ac:dyDescent="0.25">
      <c r="A60" s="10" t="s">
        <v>80</v>
      </c>
      <c r="B60" s="10" t="s">
        <v>90</v>
      </c>
      <c r="C60" s="10" t="s">
        <v>98</v>
      </c>
      <c r="D60" s="10" t="s">
        <v>40</v>
      </c>
      <c r="E60" s="4">
        <f t="shared" ca="1" si="7"/>
        <v>0.43475178886048071</v>
      </c>
      <c r="F60" s="4">
        <f t="shared" ca="1" si="7"/>
        <v>0.92637010239658013</v>
      </c>
      <c r="G60" s="5">
        <f t="shared" ca="1" si="2"/>
        <v>0.14648431950230922</v>
      </c>
      <c r="H60" s="10" t="s">
        <v>12</v>
      </c>
    </row>
    <row r="61" spans="1:8" x14ac:dyDescent="0.25">
      <c r="A61" s="6" t="s">
        <v>83</v>
      </c>
      <c r="B61" s="6" t="s">
        <v>94</v>
      </c>
      <c r="C61" s="6" t="s">
        <v>94</v>
      </c>
      <c r="D61" s="10" t="s">
        <v>27</v>
      </c>
      <c r="E61" s="4">
        <f t="shared" ca="1" si="7"/>
        <v>0.11526426889554109</v>
      </c>
      <c r="F61" s="4">
        <f t="shared" ca="1" si="7"/>
        <v>0.47744743499715825</v>
      </c>
      <c r="G61" s="5">
        <f t="shared" ca="1" si="2"/>
        <v>0.59224724859207967</v>
      </c>
      <c r="H61" s="6" t="s">
        <v>12</v>
      </c>
    </row>
    <row r="62" spans="1:8" x14ac:dyDescent="0.25">
      <c r="A62" s="6" t="s">
        <v>81</v>
      </c>
      <c r="B62" s="6" t="s">
        <v>91</v>
      </c>
      <c r="C62" s="6" t="s">
        <v>91</v>
      </c>
      <c r="D62" s="10" t="s">
        <v>36</v>
      </c>
      <c r="E62" s="4">
        <f t="shared" ca="1" si="7"/>
        <v>0.64450842036246447</v>
      </c>
      <c r="F62" s="4">
        <f t="shared" ca="1" si="7"/>
        <v>0.3930156782525126</v>
      </c>
      <c r="G62" s="5">
        <f t="shared" ca="1" si="2"/>
        <v>0.82532276251461834</v>
      </c>
      <c r="H62" s="6" t="s">
        <v>12</v>
      </c>
    </row>
    <row r="63" spans="1:8" x14ac:dyDescent="0.25">
      <c r="A63" s="6" t="s">
        <v>82</v>
      </c>
      <c r="B63" s="6" t="s">
        <v>92</v>
      </c>
      <c r="C63" s="6" t="s">
        <v>101</v>
      </c>
      <c r="D63" s="10" t="s">
        <v>8</v>
      </c>
      <c r="E63" s="4">
        <f t="shared" ca="1" si="7"/>
        <v>0.41920828334257898</v>
      </c>
      <c r="F63" s="4">
        <f t="shared" ca="1" si="7"/>
        <v>0.27694515717394785</v>
      </c>
      <c r="G63" s="5">
        <f t="shared" ca="1" si="2"/>
        <v>0.89581770845873876</v>
      </c>
      <c r="H63" s="6" t="s">
        <v>12</v>
      </c>
    </row>
    <row r="64" spans="1:8" x14ac:dyDescent="0.25">
      <c r="A64" s="6" t="s">
        <v>84</v>
      </c>
      <c r="B64" s="6" t="s">
        <v>93</v>
      </c>
      <c r="C64" s="6" t="s">
        <v>103</v>
      </c>
      <c r="D64" s="10" t="s">
        <v>39</v>
      </c>
      <c r="E64" s="4">
        <f t="shared" ca="1" si="7"/>
        <v>0.27723119616829295</v>
      </c>
      <c r="F64" s="4">
        <f t="shared" ca="1" si="7"/>
        <v>0.85981596777924008</v>
      </c>
      <c r="G64" s="5">
        <f t="shared" ca="1" si="2"/>
        <v>8.173402249928241E-2</v>
      </c>
      <c r="H64" s="6" t="s">
        <v>12</v>
      </c>
    </row>
    <row r="65" spans="1:8" x14ac:dyDescent="0.25">
      <c r="A65" s="6" t="s">
        <v>86</v>
      </c>
      <c r="B65" s="6" t="s">
        <v>95</v>
      </c>
      <c r="C65" s="6" t="s">
        <v>102</v>
      </c>
      <c r="D65" s="10" t="s">
        <v>17</v>
      </c>
      <c r="E65" s="4">
        <f t="shared" ca="1" si="7"/>
        <v>0.82782519221166107</v>
      </c>
      <c r="F65" s="4">
        <f t="shared" ca="1" si="7"/>
        <v>0.54308032817671181</v>
      </c>
      <c r="G65" s="5">
        <f t="shared" ca="1" si="2"/>
        <v>0.38229259614139133</v>
      </c>
      <c r="H65" s="6" t="s">
        <v>9</v>
      </c>
    </row>
    <row r="66" spans="1:8" x14ac:dyDescent="0.25">
      <c r="A66" s="6" t="s">
        <v>85</v>
      </c>
      <c r="B66" s="6" t="s">
        <v>96</v>
      </c>
      <c r="C66" s="6" t="s">
        <v>105</v>
      </c>
      <c r="D66" s="10" t="s">
        <v>14</v>
      </c>
      <c r="E66" s="4">
        <f t="shared" ca="1" si="7"/>
        <v>0.60576038113448805</v>
      </c>
      <c r="F66" s="4">
        <f t="shared" ca="1" si="7"/>
        <v>0.11109592050048844</v>
      </c>
      <c r="G66" s="5">
        <f t="shared" ca="1" si="2"/>
        <v>0.95065482552877301</v>
      </c>
      <c r="H66" s="6" t="s">
        <v>9</v>
      </c>
    </row>
    <row r="67" spans="1:8" x14ac:dyDescent="0.25">
      <c r="A67" s="6" t="s">
        <v>87</v>
      </c>
      <c r="B67" s="6" t="s">
        <v>97</v>
      </c>
      <c r="C67" s="6" t="s">
        <v>104</v>
      </c>
      <c r="D67" s="10" t="s">
        <v>38</v>
      </c>
      <c r="E67" s="4">
        <f t="shared" ca="1" si="7"/>
        <v>0.8138931177840677</v>
      </c>
      <c r="F67" s="4">
        <f t="shared" ca="1" si="7"/>
        <v>0.21258367112723331</v>
      </c>
      <c r="G67" s="5">
        <f t="shared" ca="1" si="2"/>
        <v>0.76292327794463088</v>
      </c>
      <c r="H67" s="6" t="s">
        <v>9</v>
      </c>
    </row>
    <row r="68" spans="1:8" x14ac:dyDescent="0.25">
      <c r="A68" s="6" t="s">
        <v>86</v>
      </c>
      <c r="B68" s="6" t="s">
        <v>95</v>
      </c>
      <c r="C68" s="6" t="s">
        <v>102</v>
      </c>
      <c r="D68" s="10" t="s">
        <v>17</v>
      </c>
      <c r="E68" s="4">
        <f t="shared" ca="1" si="7"/>
        <v>0.23194868259199819</v>
      </c>
      <c r="F68" s="4">
        <f t="shared" ca="1" si="7"/>
        <v>0.75502231297117361</v>
      </c>
      <c r="G68" s="5">
        <f t="shared" ca="1" si="2"/>
        <v>0.30519315961549986</v>
      </c>
      <c r="H68" s="6" t="s">
        <v>9</v>
      </c>
    </row>
    <row r="69" spans="1:8" x14ac:dyDescent="0.25">
      <c r="A69" s="6" t="s">
        <v>85</v>
      </c>
      <c r="B69" s="6" t="s">
        <v>96</v>
      </c>
      <c r="C69" s="6" t="s">
        <v>105</v>
      </c>
      <c r="D69" s="10" t="s">
        <v>14</v>
      </c>
      <c r="E69" s="4">
        <f t="shared" ca="1" si="7"/>
        <v>6.0521076839268217E-2</v>
      </c>
      <c r="F69" s="4">
        <f t="shared" ca="1" si="7"/>
        <v>0.34329107816504489</v>
      </c>
      <c r="G69" s="5">
        <f t="shared" ca="1" si="2"/>
        <v>1.3314371477449738E-2</v>
      </c>
      <c r="H69" s="6" t="s">
        <v>9</v>
      </c>
    </row>
    <row r="70" spans="1:8" ht="15.75" thickBot="1" x14ac:dyDescent="0.3">
      <c r="A70" s="6" t="s">
        <v>87</v>
      </c>
      <c r="B70" s="6" t="s">
        <v>97</v>
      </c>
      <c r="C70" s="6" t="s">
        <v>104</v>
      </c>
      <c r="D70" s="10" t="s">
        <v>38</v>
      </c>
      <c r="E70" s="4">
        <f t="shared" ca="1" si="7"/>
        <v>0.32679921896405228</v>
      </c>
      <c r="F70" s="4">
        <f t="shared" ca="1" si="7"/>
        <v>0.14114054561011113</v>
      </c>
      <c r="G70" s="5">
        <f t="shared" ca="1" si="2"/>
        <v>0.22938164692584562</v>
      </c>
      <c r="H70" s="6" t="s">
        <v>9</v>
      </c>
    </row>
    <row r="71" spans="1:8" ht="15.75" thickBot="1" x14ac:dyDescent="0.3">
      <c r="A71" s="18"/>
      <c r="B71" s="19"/>
      <c r="C71" s="19"/>
      <c r="D71" s="19"/>
      <c r="E71" s="20"/>
      <c r="F71" s="20"/>
      <c r="G71" s="12" t="s">
        <v>35</v>
      </c>
      <c r="H71" s="21">
        <f>COUNTIFS(_DP2019[Numéro du dossier],"&lt;&gt;*DAACT*",_DP2019[Numéro du dossier],"&lt;&gt;*ANNUL*")</f>
        <v>51</v>
      </c>
    </row>
    <row r="72" spans="1:8" ht="15.75" thickBot="1" x14ac:dyDescent="0.3">
      <c r="A72" s="18"/>
      <c r="B72" s="19"/>
      <c r="C72" s="19"/>
      <c r="D72" s="19"/>
      <c r="E72" s="20"/>
      <c r="F72" s="20"/>
      <c r="G72" s="16"/>
      <c r="H72" s="22"/>
    </row>
    <row r="73" spans="1:8" ht="15.75" thickBot="1" x14ac:dyDescent="0.3">
      <c r="A73" s="69" t="s">
        <v>30</v>
      </c>
      <c r="B73" s="70"/>
      <c r="C73" s="70"/>
      <c r="D73" s="70"/>
      <c r="E73" s="70"/>
      <c r="F73" s="70"/>
      <c r="G73" s="70"/>
      <c r="H73" s="71"/>
    </row>
    <row r="74" spans="1:8" x14ac:dyDescent="0.25">
      <c r="A74" s="1" t="s">
        <v>0</v>
      </c>
      <c r="B74" s="2" t="s">
        <v>1</v>
      </c>
      <c r="C74" s="1" t="s">
        <v>2</v>
      </c>
      <c r="D74" s="1" t="s">
        <v>3</v>
      </c>
      <c r="E74" s="3" t="s">
        <v>4</v>
      </c>
      <c r="F74" s="3" t="s">
        <v>5</v>
      </c>
      <c r="G74" s="3" t="s">
        <v>6</v>
      </c>
      <c r="H74" s="1" t="s">
        <v>7</v>
      </c>
    </row>
    <row r="75" spans="1:8" x14ac:dyDescent="0.25">
      <c r="A75" s="10" t="s">
        <v>78</v>
      </c>
      <c r="B75" s="10" t="s">
        <v>88</v>
      </c>
      <c r="C75" s="10" t="s">
        <v>100</v>
      </c>
      <c r="D75" s="10" t="s">
        <v>14</v>
      </c>
      <c r="E75" s="4">
        <f ca="1">RAND()</f>
        <v>0.12375529206636859</v>
      </c>
      <c r="F75" s="4">
        <f ca="1">RAND()</f>
        <v>0.76364621569799596</v>
      </c>
      <c r="G75" s="5">
        <f t="shared" ref="G75:G106" ca="1" si="8">RAND()</f>
        <v>9.4196073095173194E-2</v>
      </c>
      <c r="H75" s="10" t="s">
        <v>12</v>
      </c>
    </row>
    <row r="76" spans="1:8" x14ac:dyDescent="0.25">
      <c r="A76" s="10" t="s">
        <v>110</v>
      </c>
      <c r="B76" s="10" t="s">
        <v>89</v>
      </c>
      <c r="C76" s="10" t="s">
        <v>99</v>
      </c>
      <c r="D76" s="10" t="s">
        <v>40</v>
      </c>
      <c r="E76" s="4">
        <f t="shared" ref="E76:F84" ca="1" si="9">RAND()</f>
        <v>0.60965927074730442</v>
      </c>
      <c r="F76" s="4">
        <f t="shared" ca="1" si="9"/>
        <v>0.2469713000429905</v>
      </c>
      <c r="G76" s="5">
        <f t="shared" ca="1" si="8"/>
        <v>0.89521263328275424</v>
      </c>
      <c r="H76" s="10" t="s">
        <v>12</v>
      </c>
    </row>
    <row r="77" spans="1:8" x14ac:dyDescent="0.25">
      <c r="A77" s="10" t="s">
        <v>80</v>
      </c>
      <c r="B77" s="10" t="s">
        <v>90</v>
      </c>
      <c r="C77" s="10" t="s">
        <v>98</v>
      </c>
      <c r="D77" s="10" t="s">
        <v>40</v>
      </c>
      <c r="E77" s="4">
        <f t="shared" ca="1" si="9"/>
        <v>0.19358344394776184</v>
      </c>
      <c r="F77" s="4">
        <f t="shared" ca="1" si="9"/>
        <v>0.29834329505519963</v>
      </c>
      <c r="G77" s="5">
        <f t="shared" ca="1" si="8"/>
        <v>0.48987410804034448</v>
      </c>
      <c r="H77" s="10" t="s">
        <v>12</v>
      </c>
    </row>
    <row r="78" spans="1:8" x14ac:dyDescent="0.25">
      <c r="A78" s="6" t="s">
        <v>83</v>
      </c>
      <c r="B78" s="6" t="s">
        <v>94</v>
      </c>
      <c r="C78" s="6" t="s">
        <v>94</v>
      </c>
      <c r="D78" s="10" t="s">
        <v>27</v>
      </c>
      <c r="E78" s="4">
        <f t="shared" ca="1" si="9"/>
        <v>0.66589364357916903</v>
      </c>
      <c r="F78" s="4">
        <f t="shared" ca="1" si="9"/>
        <v>0.1780210063346449</v>
      </c>
      <c r="G78" s="5">
        <f t="shared" ca="1" si="8"/>
        <v>0.132181295388762</v>
      </c>
      <c r="H78" s="6" t="s">
        <v>12</v>
      </c>
    </row>
    <row r="79" spans="1:8" x14ac:dyDescent="0.25">
      <c r="A79" s="6" t="s">
        <v>81</v>
      </c>
      <c r="B79" s="6" t="s">
        <v>91</v>
      </c>
      <c r="C79" s="6" t="s">
        <v>91</v>
      </c>
      <c r="D79" s="10" t="s">
        <v>36</v>
      </c>
      <c r="E79" s="4">
        <f t="shared" ca="1" si="9"/>
        <v>0.50941641522441905</v>
      </c>
      <c r="F79" s="4">
        <f t="shared" ca="1" si="9"/>
        <v>0.78851977119931072</v>
      </c>
      <c r="G79" s="5">
        <f t="shared" ca="1" si="8"/>
        <v>0.54541396662435182</v>
      </c>
      <c r="H79" s="6" t="s">
        <v>12</v>
      </c>
    </row>
    <row r="80" spans="1:8" x14ac:dyDescent="0.25">
      <c r="A80" s="6" t="s">
        <v>82</v>
      </c>
      <c r="B80" s="6" t="s">
        <v>92</v>
      </c>
      <c r="C80" s="6" t="s">
        <v>101</v>
      </c>
      <c r="D80" s="10" t="s">
        <v>8</v>
      </c>
      <c r="E80" s="4">
        <f t="shared" ca="1" si="9"/>
        <v>0.91754110466312644</v>
      </c>
      <c r="F80" s="4">
        <f t="shared" ca="1" si="9"/>
        <v>0.83310269377295687</v>
      </c>
      <c r="G80" s="5">
        <f t="shared" ca="1" si="8"/>
        <v>3.3415027467830205E-2</v>
      </c>
      <c r="H80" s="6" t="s">
        <v>12</v>
      </c>
    </row>
    <row r="81" spans="1:8" x14ac:dyDescent="0.25">
      <c r="A81" s="6" t="s">
        <v>84</v>
      </c>
      <c r="B81" s="6" t="s">
        <v>93</v>
      </c>
      <c r="C81" s="6" t="s">
        <v>103</v>
      </c>
      <c r="D81" s="10" t="s">
        <v>39</v>
      </c>
      <c r="E81" s="4">
        <f t="shared" ca="1" si="9"/>
        <v>7.5968254235897037E-2</v>
      </c>
      <c r="F81" s="4">
        <f t="shared" ca="1" si="9"/>
        <v>0.41070428563648276</v>
      </c>
      <c r="G81" s="5">
        <f t="shared" ca="1" si="8"/>
        <v>0.35234470777489924</v>
      </c>
      <c r="H81" s="6" t="s">
        <v>12</v>
      </c>
    </row>
    <row r="82" spans="1:8" x14ac:dyDescent="0.25">
      <c r="A82" s="6" t="s">
        <v>86</v>
      </c>
      <c r="B82" s="6" t="s">
        <v>95</v>
      </c>
      <c r="C82" s="6" t="s">
        <v>102</v>
      </c>
      <c r="D82" s="10" t="s">
        <v>17</v>
      </c>
      <c r="E82" s="4">
        <f t="shared" ca="1" si="9"/>
        <v>0.59994177239903002</v>
      </c>
      <c r="F82" s="4">
        <f t="shared" ca="1" si="9"/>
        <v>0.16913108149138023</v>
      </c>
      <c r="G82" s="5">
        <f t="shared" ca="1" si="8"/>
        <v>0.39912598554643786</v>
      </c>
      <c r="H82" s="6" t="s">
        <v>9</v>
      </c>
    </row>
    <row r="83" spans="1:8" x14ac:dyDescent="0.25">
      <c r="A83" s="6" t="s">
        <v>85</v>
      </c>
      <c r="B83" s="6" t="s">
        <v>96</v>
      </c>
      <c r="C83" s="6" t="s">
        <v>105</v>
      </c>
      <c r="D83" s="10" t="s">
        <v>14</v>
      </c>
      <c r="E83" s="4">
        <f t="shared" ca="1" si="9"/>
        <v>0.3658586049538457</v>
      </c>
      <c r="F83" s="4">
        <f t="shared" ca="1" si="9"/>
        <v>0.65470420857200395</v>
      </c>
      <c r="G83" s="5">
        <f t="shared" ca="1" si="8"/>
        <v>0.99982880094392623</v>
      </c>
      <c r="H83" s="6" t="s">
        <v>9</v>
      </c>
    </row>
    <row r="84" spans="1:8" x14ac:dyDescent="0.25">
      <c r="A84" s="6" t="s">
        <v>109</v>
      </c>
      <c r="B84" s="6" t="s">
        <v>97</v>
      </c>
      <c r="C84" s="6" t="s">
        <v>104</v>
      </c>
      <c r="D84" s="10" t="s">
        <v>38</v>
      </c>
      <c r="E84" s="4">
        <f t="shared" ca="1" si="9"/>
        <v>0.4322857411760529</v>
      </c>
      <c r="F84" s="4">
        <f t="shared" ca="1" si="9"/>
        <v>0.87736821234798057</v>
      </c>
      <c r="G84" s="5">
        <f t="shared" ca="1" si="8"/>
        <v>0.52327054051344768</v>
      </c>
      <c r="H84" s="6" t="s">
        <v>9</v>
      </c>
    </row>
    <row r="85" spans="1:8" x14ac:dyDescent="0.25">
      <c r="A85" s="10" t="s">
        <v>78</v>
      </c>
      <c r="B85" s="10" t="s">
        <v>88</v>
      </c>
      <c r="C85" s="10" t="s">
        <v>100</v>
      </c>
      <c r="D85" s="10" t="s">
        <v>14</v>
      </c>
      <c r="E85" s="4">
        <f ca="1">RAND()</f>
        <v>0.17054535506538171</v>
      </c>
      <c r="F85" s="4">
        <f ca="1">RAND()</f>
        <v>0.93138701702283555</v>
      </c>
      <c r="G85" s="5">
        <f t="shared" ca="1" si="8"/>
        <v>0.97510229681012517</v>
      </c>
      <c r="H85" s="10" t="s">
        <v>12</v>
      </c>
    </row>
    <row r="86" spans="1:8" x14ac:dyDescent="0.25">
      <c r="A86" s="10" t="s">
        <v>79</v>
      </c>
      <c r="B86" s="10" t="s">
        <v>89</v>
      </c>
      <c r="C86" s="10" t="s">
        <v>99</v>
      </c>
      <c r="D86" s="10" t="s">
        <v>40</v>
      </c>
      <c r="E86" s="4">
        <f t="shared" ref="E86:F94" ca="1" si="10">RAND()</f>
        <v>0.37289172448081409</v>
      </c>
      <c r="F86" s="4">
        <f t="shared" ca="1" si="10"/>
        <v>0.17965141797981965</v>
      </c>
      <c r="G86" s="5">
        <f t="shared" ca="1" si="8"/>
        <v>0.81393169828022649</v>
      </c>
      <c r="H86" s="10" t="s">
        <v>12</v>
      </c>
    </row>
    <row r="87" spans="1:8" x14ac:dyDescent="0.25">
      <c r="A87" s="10" t="s">
        <v>111</v>
      </c>
      <c r="B87" s="10" t="s">
        <v>90</v>
      </c>
      <c r="C87" s="10" t="s">
        <v>98</v>
      </c>
      <c r="D87" s="10" t="s">
        <v>40</v>
      </c>
      <c r="E87" s="4">
        <f t="shared" ca="1" si="10"/>
        <v>9.5641121161147535E-2</v>
      </c>
      <c r="F87" s="4">
        <f t="shared" ca="1" si="10"/>
        <v>0.74972138333265337</v>
      </c>
      <c r="G87" s="5">
        <f t="shared" ca="1" si="8"/>
        <v>0.39716631172739747</v>
      </c>
      <c r="H87" s="10" t="s">
        <v>12</v>
      </c>
    </row>
    <row r="88" spans="1:8" x14ac:dyDescent="0.25">
      <c r="A88" s="6" t="s">
        <v>83</v>
      </c>
      <c r="B88" s="6" t="s">
        <v>94</v>
      </c>
      <c r="C88" s="6" t="s">
        <v>94</v>
      </c>
      <c r="D88" s="10" t="s">
        <v>27</v>
      </c>
      <c r="E88" s="4">
        <f t="shared" ca="1" si="10"/>
        <v>0.76735097842632116</v>
      </c>
      <c r="F88" s="4">
        <f t="shared" ca="1" si="10"/>
        <v>0.66621187806123427</v>
      </c>
      <c r="G88" s="5">
        <f t="shared" ca="1" si="8"/>
        <v>0.79480565555350857</v>
      </c>
      <c r="H88" s="6" t="s">
        <v>12</v>
      </c>
    </row>
    <row r="89" spans="1:8" x14ac:dyDescent="0.25">
      <c r="A89" s="6" t="s">
        <v>81</v>
      </c>
      <c r="B89" s="6" t="s">
        <v>91</v>
      </c>
      <c r="C89" s="6" t="s">
        <v>91</v>
      </c>
      <c r="D89" s="10" t="s">
        <v>36</v>
      </c>
      <c r="E89" s="4">
        <f t="shared" ca="1" si="10"/>
        <v>0.67937135306214436</v>
      </c>
      <c r="F89" s="4">
        <f t="shared" ca="1" si="10"/>
        <v>0.67932038394993677</v>
      </c>
      <c r="G89" s="5">
        <f t="shared" ca="1" si="8"/>
        <v>0.7870015501018186</v>
      </c>
      <c r="H89" s="6" t="s">
        <v>12</v>
      </c>
    </row>
    <row r="90" spans="1:8" x14ac:dyDescent="0.25">
      <c r="A90" s="6" t="s">
        <v>82</v>
      </c>
      <c r="B90" s="6" t="s">
        <v>92</v>
      </c>
      <c r="C90" s="6" t="s">
        <v>101</v>
      </c>
      <c r="D90" s="10" t="s">
        <v>8</v>
      </c>
      <c r="E90" s="4">
        <f t="shared" ca="1" si="10"/>
        <v>0.22393697348369512</v>
      </c>
      <c r="F90" s="4">
        <f t="shared" ca="1" si="10"/>
        <v>0.49447115858526969</v>
      </c>
      <c r="G90" s="5">
        <f t="shared" ca="1" si="8"/>
        <v>1.8490315886416919E-2</v>
      </c>
      <c r="H90" s="6" t="s">
        <v>12</v>
      </c>
    </row>
    <row r="91" spans="1:8" x14ac:dyDescent="0.25">
      <c r="A91" s="6" t="s">
        <v>112</v>
      </c>
      <c r="B91" s="6" t="s">
        <v>93</v>
      </c>
      <c r="C91" s="6" t="s">
        <v>103</v>
      </c>
      <c r="D91" s="10" t="s">
        <v>39</v>
      </c>
      <c r="E91" s="4">
        <f t="shared" ca="1" si="10"/>
        <v>0.40626625711431819</v>
      </c>
      <c r="F91" s="4">
        <f t="shared" ca="1" si="10"/>
        <v>0.33126517974362168</v>
      </c>
      <c r="G91" s="5">
        <f t="shared" ca="1" si="8"/>
        <v>0.99577829702775555</v>
      </c>
      <c r="H91" s="6" t="s">
        <v>12</v>
      </c>
    </row>
    <row r="92" spans="1:8" x14ac:dyDescent="0.25">
      <c r="A92" s="6" t="s">
        <v>113</v>
      </c>
      <c r="B92" s="6" t="s">
        <v>95</v>
      </c>
      <c r="C92" s="6" t="s">
        <v>102</v>
      </c>
      <c r="D92" s="10" t="s">
        <v>17</v>
      </c>
      <c r="E92" s="4">
        <f t="shared" ca="1" si="10"/>
        <v>0.40594468338863243</v>
      </c>
      <c r="F92" s="4">
        <f t="shared" ca="1" si="10"/>
        <v>0.75956919941830769</v>
      </c>
      <c r="G92" s="5">
        <f t="shared" ca="1" si="8"/>
        <v>0.5188581302999643</v>
      </c>
      <c r="H92" s="6" t="s">
        <v>9</v>
      </c>
    </row>
    <row r="93" spans="1:8" x14ac:dyDescent="0.25">
      <c r="A93" s="6" t="s">
        <v>85</v>
      </c>
      <c r="B93" s="6" t="s">
        <v>96</v>
      </c>
      <c r="C93" s="6" t="s">
        <v>105</v>
      </c>
      <c r="D93" s="10" t="s">
        <v>14</v>
      </c>
      <c r="E93" s="4">
        <f t="shared" ca="1" si="10"/>
        <v>0.7033750951690616</v>
      </c>
      <c r="F93" s="4">
        <f t="shared" ca="1" si="10"/>
        <v>0.95342637020372478</v>
      </c>
      <c r="G93" s="5">
        <f t="shared" ca="1" si="8"/>
        <v>0.16811520832038807</v>
      </c>
      <c r="H93" s="6" t="s">
        <v>9</v>
      </c>
    </row>
    <row r="94" spans="1:8" x14ac:dyDescent="0.25">
      <c r="A94" s="6" t="s">
        <v>87</v>
      </c>
      <c r="B94" s="6" t="s">
        <v>97</v>
      </c>
      <c r="C94" s="6" t="s">
        <v>104</v>
      </c>
      <c r="D94" s="10" t="s">
        <v>38</v>
      </c>
      <c r="E94" s="4">
        <f t="shared" ca="1" si="10"/>
        <v>0.64666794952212836</v>
      </c>
      <c r="F94" s="4">
        <f t="shared" ca="1" si="10"/>
        <v>0.9574657881924481</v>
      </c>
      <c r="G94" s="5">
        <f t="shared" ca="1" si="8"/>
        <v>0.84541075738770932</v>
      </c>
      <c r="H94" s="6" t="s">
        <v>9</v>
      </c>
    </row>
    <row r="95" spans="1:8" x14ac:dyDescent="0.25">
      <c r="A95" s="10" t="s">
        <v>114</v>
      </c>
      <c r="B95" s="10" t="s">
        <v>88</v>
      </c>
      <c r="C95" s="10" t="s">
        <v>100</v>
      </c>
      <c r="D95" s="10" t="s">
        <v>14</v>
      </c>
      <c r="E95" s="4">
        <f ca="1">RAND()</f>
        <v>0.71965533492996192</v>
      </c>
      <c r="F95" s="4">
        <f ca="1">RAND()</f>
        <v>0.26253481706595383</v>
      </c>
      <c r="G95" s="5">
        <f t="shared" ca="1" si="8"/>
        <v>0.44030574251954113</v>
      </c>
      <c r="H95" s="10" t="s">
        <v>12</v>
      </c>
    </row>
    <row r="96" spans="1:8" x14ac:dyDescent="0.25">
      <c r="A96" s="10" t="s">
        <v>79</v>
      </c>
      <c r="B96" s="10" t="s">
        <v>89</v>
      </c>
      <c r="C96" s="10" t="s">
        <v>99</v>
      </c>
      <c r="D96" s="10" t="s">
        <v>40</v>
      </c>
      <c r="E96" s="4">
        <f t="shared" ref="E96:F106" ca="1" si="11">RAND()</f>
        <v>0.49696402414397467</v>
      </c>
      <c r="F96" s="4">
        <f t="shared" ca="1" si="11"/>
        <v>0.36368899501698637</v>
      </c>
      <c r="G96" s="5">
        <f t="shared" ca="1" si="8"/>
        <v>0.49746401176585642</v>
      </c>
      <c r="H96" s="10" t="s">
        <v>12</v>
      </c>
    </row>
    <row r="97" spans="1:8" x14ac:dyDescent="0.25">
      <c r="A97" s="10" t="s">
        <v>80</v>
      </c>
      <c r="B97" s="10" t="s">
        <v>90</v>
      </c>
      <c r="C97" s="10" t="s">
        <v>98</v>
      </c>
      <c r="D97" s="10" t="s">
        <v>40</v>
      </c>
      <c r="E97" s="4">
        <f t="shared" ca="1" si="11"/>
        <v>0.38053664254370723</v>
      </c>
      <c r="F97" s="4">
        <f t="shared" ca="1" si="11"/>
        <v>0.33904885475567836</v>
      </c>
      <c r="G97" s="5">
        <f t="shared" ca="1" si="8"/>
        <v>0.46881934673918102</v>
      </c>
      <c r="H97" s="10" t="s">
        <v>12</v>
      </c>
    </row>
    <row r="98" spans="1:8" x14ac:dyDescent="0.25">
      <c r="A98" s="6" t="s">
        <v>83</v>
      </c>
      <c r="B98" s="6" t="s">
        <v>94</v>
      </c>
      <c r="C98" s="6" t="s">
        <v>94</v>
      </c>
      <c r="D98" s="10" t="s">
        <v>27</v>
      </c>
      <c r="E98" s="4">
        <f t="shared" ca="1" si="11"/>
        <v>0.47866820759697637</v>
      </c>
      <c r="F98" s="4">
        <f t="shared" ca="1" si="11"/>
        <v>0.78064646436935281</v>
      </c>
      <c r="G98" s="5">
        <f t="shared" ca="1" si="8"/>
        <v>6.2134178647897387E-2</v>
      </c>
      <c r="H98" s="6" t="s">
        <v>12</v>
      </c>
    </row>
    <row r="99" spans="1:8" x14ac:dyDescent="0.25">
      <c r="A99" s="6" t="s">
        <v>81</v>
      </c>
      <c r="B99" s="6" t="s">
        <v>91</v>
      </c>
      <c r="C99" s="6" t="s">
        <v>91</v>
      </c>
      <c r="D99" s="10" t="s">
        <v>36</v>
      </c>
      <c r="E99" s="4">
        <f t="shared" ca="1" si="11"/>
        <v>8.6901322208278176E-2</v>
      </c>
      <c r="F99" s="4">
        <f t="shared" ca="1" si="11"/>
        <v>0.52113343639748666</v>
      </c>
      <c r="G99" s="5">
        <f t="shared" ca="1" si="8"/>
        <v>5.2138835376271953E-2</v>
      </c>
      <c r="H99" s="6" t="s">
        <v>12</v>
      </c>
    </row>
    <row r="100" spans="1:8" x14ac:dyDescent="0.25">
      <c r="A100" s="6" t="s">
        <v>82</v>
      </c>
      <c r="B100" s="6" t="s">
        <v>92</v>
      </c>
      <c r="C100" s="6" t="s">
        <v>101</v>
      </c>
      <c r="D100" s="10" t="s">
        <v>8</v>
      </c>
      <c r="E100" s="4">
        <f t="shared" ca="1" si="11"/>
        <v>0.27669334080640606</v>
      </c>
      <c r="F100" s="4">
        <f t="shared" ca="1" si="11"/>
        <v>0.88582994125613657</v>
      </c>
      <c r="G100" s="5">
        <f t="shared" ca="1" si="8"/>
        <v>0.72660037200356897</v>
      </c>
      <c r="H100" s="6" t="s">
        <v>12</v>
      </c>
    </row>
    <row r="101" spans="1:8" x14ac:dyDescent="0.25">
      <c r="A101" s="6" t="s">
        <v>84</v>
      </c>
      <c r="B101" s="6" t="s">
        <v>93</v>
      </c>
      <c r="C101" s="6" t="s">
        <v>103</v>
      </c>
      <c r="D101" s="10" t="s">
        <v>39</v>
      </c>
      <c r="E101" s="4">
        <f t="shared" ca="1" si="11"/>
        <v>0.21852290976617472</v>
      </c>
      <c r="F101" s="4">
        <f t="shared" ca="1" si="11"/>
        <v>0.81666816260325203</v>
      </c>
      <c r="G101" s="5">
        <f t="shared" ca="1" si="8"/>
        <v>0.67620722984864701</v>
      </c>
      <c r="H101" s="6" t="s">
        <v>12</v>
      </c>
    </row>
    <row r="102" spans="1:8" x14ac:dyDescent="0.25">
      <c r="A102" s="6" t="s">
        <v>86</v>
      </c>
      <c r="B102" s="6" t="s">
        <v>95</v>
      </c>
      <c r="C102" s="6" t="s">
        <v>102</v>
      </c>
      <c r="D102" s="10" t="s">
        <v>17</v>
      </c>
      <c r="E102" s="4">
        <f t="shared" ca="1" si="11"/>
        <v>0.54685185361124311</v>
      </c>
      <c r="F102" s="4">
        <f t="shared" ca="1" si="11"/>
        <v>0.70760684970235765</v>
      </c>
      <c r="G102" s="5">
        <f t="shared" ca="1" si="8"/>
        <v>0.95319236051879741</v>
      </c>
      <c r="H102" s="6" t="s">
        <v>9</v>
      </c>
    </row>
    <row r="103" spans="1:8" x14ac:dyDescent="0.25">
      <c r="A103" s="6" t="s">
        <v>85</v>
      </c>
      <c r="B103" s="6" t="s">
        <v>96</v>
      </c>
      <c r="C103" s="6" t="s">
        <v>105</v>
      </c>
      <c r="D103" s="10" t="s">
        <v>14</v>
      </c>
      <c r="E103" s="4">
        <f t="shared" ca="1" si="11"/>
        <v>0.83972074532384533</v>
      </c>
      <c r="F103" s="4">
        <f t="shared" ca="1" si="11"/>
        <v>0.9286043824789787</v>
      </c>
      <c r="G103" s="5">
        <f t="shared" ca="1" si="8"/>
        <v>0.90108101501329496</v>
      </c>
      <c r="H103" s="6" t="s">
        <v>9</v>
      </c>
    </row>
    <row r="104" spans="1:8" x14ac:dyDescent="0.25">
      <c r="A104" s="6" t="s">
        <v>87</v>
      </c>
      <c r="B104" s="6" t="s">
        <v>97</v>
      </c>
      <c r="C104" s="6" t="s">
        <v>104</v>
      </c>
      <c r="D104" s="10" t="s">
        <v>38</v>
      </c>
      <c r="E104" s="4">
        <f t="shared" ca="1" si="11"/>
        <v>0.25030045540765911</v>
      </c>
      <c r="F104" s="4">
        <f t="shared" ca="1" si="11"/>
        <v>0.14902384969169535</v>
      </c>
      <c r="G104" s="5">
        <f t="shared" ca="1" si="8"/>
        <v>0.71389607109770437</v>
      </c>
      <c r="H104" s="6" t="s">
        <v>9</v>
      </c>
    </row>
    <row r="105" spans="1:8" x14ac:dyDescent="0.25">
      <c r="A105" s="6" t="s">
        <v>85</v>
      </c>
      <c r="B105" s="6" t="s">
        <v>96</v>
      </c>
      <c r="C105" s="6" t="s">
        <v>105</v>
      </c>
      <c r="D105" s="10" t="s">
        <v>14</v>
      </c>
      <c r="E105" s="4">
        <f t="shared" ca="1" si="11"/>
        <v>0.16141096467844551</v>
      </c>
      <c r="F105" s="4">
        <f t="shared" ca="1" si="11"/>
        <v>1.0326460028352691E-2</v>
      </c>
      <c r="G105" s="5">
        <f t="shared" ca="1" si="8"/>
        <v>0.94218101497673445</v>
      </c>
      <c r="H105" s="6" t="s">
        <v>9</v>
      </c>
    </row>
    <row r="106" spans="1:8" ht="15.75" thickBot="1" x14ac:dyDescent="0.3">
      <c r="A106" s="6" t="s">
        <v>87</v>
      </c>
      <c r="B106" s="6" t="s">
        <v>97</v>
      </c>
      <c r="C106" s="6" t="s">
        <v>104</v>
      </c>
      <c r="D106" s="10" t="s">
        <v>38</v>
      </c>
      <c r="E106" s="4">
        <f t="shared" ca="1" si="11"/>
        <v>0.94029695915062128</v>
      </c>
      <c r="F106" s="4">
        <f t="shared" ca="1" si="11"/>
        <v>0.59614842865267403</v>
      </c>
      <c r="G106" s="5">
        <f t="shared" ca="1" si="8"/>
        <v>9.4552935736798349E-2</v>
      </c>
      <c r="H106" s="6" t="s">
        <v>9</v>
      </c>
    </row>
    <row r="107" spans="1:8" ht="15.75" thickBot="1" x14ac:dyDescent="0.3">
      <c r="G107" s="12" t="s">
        <v>35</v>
      </c>
      <c r="H107" s="23">
        <f>COUNTIFS(_PCMI2019[Numéro du dossier],"&lt;&gt;*DOC*",A75:A106,"&lt;&gt;*DAACT*",A75:A106,"&lt;&gt;*ANNUL*")</f>
        <v>26</v>
      </c>
    </row>
    <row r="108" spans="1:8" ht="15.75" thickBot="1" x14ac:dyDescent="0.3"/>
    <row r="109" spans="1:8" x14ac:dyDescent="0.25">
      <c r="A109" s="66" t="s">
        <v>66</v>
      </c>
      <c r="B109" s="67"/>
      <c r="C109" s="67"/>
      <c r="D109" s="67"/>
      <c r="E109" s="67"/>
      <c r="F109" s="67"/>
      <c r="G109" s="67"/>
      <c r="H109" s="68"/>
    </row>
    <row r="110" spans="1:8" x14ac:dyDescent="0.25">
      <c r="A110" s="1" t="s">
        <v>0</v>
      </c>
      <c r="B110" s="2" t="s">
        <v>1</v>
      </c>
      <c r="C110" s="1" t="s">
        <v>2</v>
      </c>
      <c r="D110" s="1" t="s">
        <v>3</v>
      </c>
      <c r="E110" s="3" t="s">
        <v>4</v>
      </c>
      <c r="F110" s="3" t="s">
        <v>5</v>
      </c>
      <c r="G110" s="3" t="s">
        <v>6</v>
      </c>
      <c r="H110" s="1" t="s">
        <v>7</v>
      </c>
    </row>
    <row r="111" spans="1:8" x14ac:dyDescent="0.25">
      <c r="A111" s="6" t="s">
        <v>81</v>
      </c>
      <c r="B111" s="6" t="s">
        <v>91</v>
      </c>
      <c r="C111" s="6" t="s">
        <v>91</v>
      </c>
      <c r="D111" s="10" t="s">
        <v>36</v>
      </c>
      <c r="E111" s="4">
        <f t="shared" ref="E111:G116" ca="1" si="12">RAND()</f>
        <v>0.23052341078364402</v>
      </c>
      <c r="F111" s="4">
        <f t="shared" ca="1" si="12"/>
        <v>0.9218952200934516</v>
      </c>
      <c r="G111" s="5">
        <f t="shared" ca="1" si="12"/>
        <v>0.10731342817504474</v>
      </c>
      <c r="H111" s="6" t="s">
        <v>12</v>
      </c>
    </row>
    <row r="112" spans="1:8" x14ac:dyDescent="0.25">
      <c r="A112" s="6" t="s">
        <v>82</v>
      </c>
      <c r="B112" s="6" t="s">
        <v>92</v>
      </c>
      <c r="C112" s="6" t="s">
        <v>101</v>
      </c>
      <c r="D112" s="10" t="s">
        <v>8</v>
      </c>
      <c r="E112" s="4">
        <f t="shared" ca="1" si="12"/>
        <v>0.1195154282909322</v>
      </c>
      <c r="F112" s="4">
        <f t="shared" ca="1" si="12"/>
        <v>0.11583006185110867</v>
      </c>
      <c r="G112" s="5">
        <f t="shared" ca="1" si="12"/>
        <v>0.61766649321937195</v>
      </c>
      <c r="H112" s="6" t="s">
        <v>12</v>
      </c>
    </row>
    <row r="113" spans="1:8" x14ac:dyDescent="0.25">
      <c r="A113" s="6" t="s">
        <v>84</v>
      </c>
      <c r="B113" s="6" t="s">
        <v>93</v>
      </c>
      <c r="C113" s="6" t="s">
        <v>103</v>
      </c>
      <c r="D113" s="10" t="s">
        <v>39</v>
      </c>
      <c r="E113" s="4">
        <f t="shared" ca="1" si="12"/>
        <v>0.18608920670418494</v>
      </c>
      <c r="F113" s="4">
        <f t="shared" ca="1" si="12"/>
        <v>0.73048466884012653</v>
      </c>
      <c r="G113" s="5">
        <f t="shared" ca="1" si="12"/>
        <v>0.21875079156387423</v>
      </c>
      <c r="H113" s="6" t="s">
        <v>12</v>
      </c>
    </row>
    <row r="114" spans="1:8" x14ac:dyDescent="0.25">
      <c r="A114" s="6" t="s">
        <v>86</v>
      </c>
      <c r="B114" s="6" t="s">
        <v>95</v>
      </c>
      <c r="C114" s="6" t="s">
        <v>102</v>
      </c>
      <c r="D114" s="10" t="s">
        <v>17</v>
      </c>
      <c r="E114" s="4">
        <f t="shared" ca="1" si="12"/>
        <v>0.65741295610634154</v>
      </c>
      <c r="F114" s="4">
        <f t="shared" ca="1" si="12"/>
        <v>0.69684107188254507</v>
      </c>
      <c r="G114" s="5">
        <f t="shared" ca="1" si="12"/>
        <v>0.31559593422785559</v>
      </c>
      <c r="H114" s="6" t="s">
        <v>9</v>
      </c>
    </row>
    <row r="115" spans="1:8" x14ac:dyDescent="0.25">
      <c r="A115" s="6" t="s">
        <v>115</v>
      </c>
      <c r="B115" s="6" t="s">
        <v>96</v>
      </c>
      <c r="C115" s="6" t="s">
        <v>105</v>
      </c>
      <c r="D115" s="10" t="s">
        <v>14</v>
      </c>
      <c r="E115" s="4">
        <f t="shared" ca="1" si="12"/>
        <v>0.32945257832562003</v>
      </c>
      <c r="F115" s="4">
        <f t="shared" ca="1" si="12"/>
        <v>0.71339988910774188</v>
      </c>
      <c r="G115" s="5">
        <f t="shared" ca="1" si="12"/>
        <v>0.69371190210719491</v>
      </c>
      <c r="H115" s="6" t="s">
        <v>9</v>
      </c>
    </row>
    <row r="116" spans="1:8" ht="15.75" thickBot="1" x14ac:dyDescent="0.3">
      <c r="A116" s="6" t="s">
        <v>87</v>
      </c>
      <c r="B116" s="6" t="s">
        <v>97</v>
      </c>
      <c r="C116" s="6" t="s">
        <v>104</v>
      </c>
      <c r="D116" s="10" t="s">
        <v>38</v>
      </c>
      <c r="E116" s="4">
        <f t="shared" ca="1" si="12"/>
        <v>0.62255561016202798</v>
      </c>
      <c r="F116" s="4">
        <f t="shared" ca="1" si="12"/>
        <v>2.4407736832166793E-2</v>
      </c>
      <c r="G116" s="5">
        <f t="shared" ca="1" si="12"/>
        <v>0.77106206958318224</v>
      </c>
      <c r="H116" s="6" t="s">
        <v>9</v>
      </c>
    </row>
    <row r="117" spans="1:8" ht="15.75" thickBot="1" x14ac:dyDescent="0.3">
      <c r="G117" s="12" t="s">
        <v>35</v>
      </c>
      <c r="H117" s="23">
        <f>COUNTIFS(_PC2019[Numéro du dossier],"&lt;&gt;*DOC*",_PC2019[Numéro du dossier],"&lt;&gt;*DAACT*",_PC2019[Numéro du dossier],"&lt;&gt;*ANNUL*")</f>
        <v>5</v>
      </c>
    </row>
    <row r="118" spans="1:8" ht="15.75" thickBot="1" x14ac:dyDescent="0.3"/>
    <row r="119" spans="1:8" x14ac:dyDescent="0.25">
      <c r="A119" s="66" t="s">
        <v>67</v>
      </c>
      <c r="B119" s="67"/>
      <c r="C119" s="67"/>
      <c r="D119" s="67"/>
      <c r="E119" s="67"/>
      <c r="F119" s="67"/>
      <c r="G119" s="67"/>
      <c r="H119" s="68"/>
    </row>
    <row r="120" spans="1:8" x14ac:dyDescent="0.25">
      <c r="A120" s="1" t="s">
        <v>0</v>
      </c>
      <c r="B120" s="2" t="s">
        <v>1</v>
      </c>
      <c r="C120" s="1" t="s">
        <v>2</v>
      </c>
      <c r="D120" s="1" t="s">
        <v>3</v>
      </c>
      <c r="E120" s="3" t="s">
        <v>4</v>
      </c>
      <c r="F120" s="3" t="s">
        <v>5</v>
      </c>
      <c r="G120" s="3" t="s">
        <v>6</v>
      </c>
      <c r="H120" s="1" t="s">
        <v>7</v>
      </c>
    </row>
    <row r="121" spans="1:8" ht="15.75" thickBot="1" x14ac:dyDescent="0.3">
      <c r="A121" s="26"/>
      <c r="B121" s="27"/>
      <c r="C121" s="26"/>
      <c r="D121" s="26"/>
      <c r="E121" s="28"/>
      <c r="F121" s="28"/>
      <c r="G121" s="28"/>
      <c r="H121" s="26"/>
    </row>
    <row r="122" spans="1:8" ht="15.75" thickBot="1" x14ac:dyDescent="0.3">
      <c r="G122" s="12" t="s">
        <v>35</v>
      </c>
      <c r="H122" s="23">
        <f>COUNTA(_PA2019[Etat])</f>
        <v>0</v>
      </c>
    </row>
    <row r="124" spans="1:8" x14ac:dyDescent="0.25">
      <c r="G124" s="25"/>
      <c r="H124" s="24"/>
    </row>
  </sheetData>
  <mergeCells count="5">
    <mergeCell ref="A119:H119"/>
    <mergeCell ref="A1:H1"/>
    <mergeCell ref="A15:H15"/>
    <mergeCell ref="A73:H73"/>
    <mergeCell ref="A109:H109"/>
  </mergeCells>
  <dataValidations count="2">
    <dataValidation type="list" allowBlank="1" showInputMessage="1" showErrorMessage="1" sqref="D121 D75:D106 D17:D70 D3:D12 D111:D116">
      <formula1>n</formula1>
    </dataValidation>
    <dataValidation type="list" allowBlank="1" showInputMessage="1" showErrorMessage="1" sqref="H3:H12 H121 H17:H70 H75:H106 H111:H116">
      <formula1>e</formula1>
    </dataValidation>
  </dataValidations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"/>
  <sheetViews>
    <sheetView showGridLines="0" workbookViewId="0">
      <selection activeCell="F33" sqref="F33"/>
    </sheetView>
  </sheetViews>
  <sheetFormatPr baseColWidth="10" defaultRowHeight="15" x14ac:dyDescent="0.25"/>
  <cols>
    <col min="1" max="1" width="22.7109375" style="39" customWidth="1"/>
    <col min="2" max="2" width="37.85546875" style="39" bestFit="1" customWidth="1"/>
    <col min="3" max="3" width="33.5703125" style="39" bestFit="1" customWidth="1"/>
    <col min="4" max="4" width="49" style="39" bestFit="1" customWidth="1"/>
    <col min="5" max="5" width="17" style="39" customWidth="1"/>
    <col min="6" max="6" width="28.5703125" style="39" customWidth="1"/>
    <col min="7" max="7" width="19.28515625" style="39" customWidth="1"/>
    <col min="8" max="8" width="14" style="39" bestFit="1" customWidth="1"/>
    <col min="9" max="16384" width="11.42578125" style="39"/>
  </cols>
  <sheetData>
    <row r="1" spans="1:8" ht="15.75" thickBot="1" x14ac:dyDescent="0.3">
      <c r="A1" s="72" t="s">
        <v>28</v>
      </c>
      <c r="B1" s="73"/>
      <c r="C1" s="73"/>
      <c r="D1" s="73"/>
      <c r="E1" s="73"/>
      <c r="F1" s="73"/>
      <c r="G1" s="73"/>
      <c r="H1" s="74"/>
    </row>
    <row r="2" spans="1:8" ht="15.75" thickBot="1" x14ac:dyDescent="0.3">
      <c r="A2" s="42" t="s">
        <v>0</v>
      </c>
      <c r="B2" s="43" t="s">
        <v>1</v>
      </c>
      <c r="C2" s="42" t="s">
        <v>2</v>
      </c>
      <c r="D2" s="42" t="s">
        <v>3</v>
      </c>
      <c r="E2" s="44" t="s">
        <v>4</v>
      </c>
      <c r="F2" s="44" t="s">
        <v>5</v>
      </c>
      <c r="G2" s="44" t="s">
        <v>6</v>
      </c>
      <c r="H2" s="42" t="s">
        <v>7</v>
      </c>
    </row>
    <row r="3" spans="1:8" x14ac:dyDescent="0.25">
      <c r="A3" s="40"/>
      <c r="B3" s="40"/>
      <c r="C3" s="40"/>
      <c r="D3" s="40"/>
      <c r="E3" s="20"/>
      <c r="F3" s="20"/>
      <c r="G3" s="41"/>
      <c r="H3" s="40"/>
    </row>
    <row r="5" spans="1:8" ht="15.75" thickBot="1" x14ac:dyDescent="0.3"/>
    <row r="6" spans="1:8" ht="15.75" thickBot="1" x14ac:dyDescent="0.3">
      <c r="A6" s="72" t="s">
        <v>29</v>
      </c>
      <c r="B6" s="73"/>
      <c r="C6" s="73"/>
      <c r="D6" s="73"/>
      <c r="E6" s="73"/>
      <c r="F6" s="73"/>
      <c r="G6" s="73"/>
      <c r="H6" s="74"/>
    </row>
    <row r="7" spans="1:8" ht="15.75" thickBot="1" x14ac:dyDescent="0.3">
      <c r="A7" s="42" t="s">
        <v>0</v>
      </c>
      <c r="B7" s="43" t="s">
        <v>1</v>
      </c>
      <c r="C7" s="42" t="s">
        <v>2</v>
      </c>
      <c r="D7" s="42" t="s">
        <v>3</v>
      </c>
      <c r="E7" s="44" t="s">
        <v>4</v>
      </c>
      <c r="F7" s="44" t="s">
        <v>5</v>
      </c>
      <c r="G7" s="44" t="s">
        <v>6</v>
      </c>
      <c r="H7" s="42" t="s">
        <v>7</v>
      </c>
    </row>
    <row r="8" spans="1:8" x14ac:dyDescent="0.25">
      <c r="A8" s="40"/>
      <c r="B8" s="40"/>
      <c r="C8" s="40"/>
      <c r="D8" s="40"/>
      <c r="E8" s="20"/>
      <c r="F8" s="20"/>
      <c r="G8" s="41"/>
      <c r="H8" s="40"/>
    </row>
    <row r="10" spans="1:8" ht="15.75" thickBot="1" x14ac:dyDescent="0.3"/>
    <row r="11" spans="1:8" ht="15.75" thickBot="1" x14ac:dyDescent="0.3">
      <c r="A11" s="72" t="s">
        <v>69</v>
      </c>
      <c r="B11" s="73"/>
      <c r="C11" s="73"/>
      <c r="D11" s="73"/>
      <c r="E11" s="73"/>
      <c r="F11" s="73"/>
      <c r="G11" s="73"/>
      <c r="H11" s="74"/>
    </row>
    <row r="12" spans="1:8" ht="15.75" thickBot="1" x14ac:dyDescent="0.3">
      <c r="A12" s="42" t="s">
        <v>0</v>
      </c>
      <c r="B12" s="43" t="s">
        <v>1</v>
      </c>
      <c r="C12" s="42" t="s">
        <v>2</v>
      </c>
      <c r="D12" s="42" t="s">
        <v>3</v>
      </c>
      <c r="E12" s="44" t="s">
        <v>4</v>
      </c>
      <c r="F12" s="44" t="s">
        <v>5</v>
      </c>
      <c r="G12" s="44" t="s">
        <v>6</v>
      </c>
      <c r="H12" s="42" t="s">
        <v>7</v>
      </c>
    </row>
    <row r="13" spans="1:8" x14ac:dyDescent="0.25">
      <c r="A13" s="40"/>
      <c r="B13" s="40"/>
      <c r="C13" s="40"/>
      <c r="D13" s="40"/>
      <c r="E13" s="20"/>
      <c r="F13" s="20"/>
      <c r="G13" s="41"/>
      <c r="H13" s="40"/>
    </row>
    <row r="15" spans="1:8" ht="15.75" thickBot="1" x14ac:dyDescent="0.3"/>
    <row r="16" spans="1:8" ht="15.75" thickBot="1" x14ac:dyDescent="0.3">
      <c r="A16" s="72" t="s">
        <v>66</v>
      </c>
      <c r="B16" s="73"/>
      <c r="C16" s="73"/>
      <c r="D16" s="73"/>
      <c r="E16" s="73"/>
      <c r="F16" s="73"/>
      <c r="G16" s="73"/>
      <c r="H16" s="74"/>
    </row>
    <row r="17" spans="1:8" ht="15.75" thickBot="1" x14ac:dyDescent="0.3">
      <c r="A17" s="42" t="s">
        <v>0</v>
      </c>
      <c r="B17" s="43" t="s">
        <v>1</v>
      </c>
      <c r="C17" s="42" t="s">
        <v>2</v>
      </c>
      <c r="D17" s="42" t="s">
        <v>3</v>
      </c>
      <c r="E17" s="44" t="s">
        <v>4</v>
      </c>
      <c r="F17" s="44" t="s">
        <v>5</v>
      </c>
      <c r="G17" s="44" t="s">
        <v>6</v>
      </c>
      <c r="H17" s="42" t="s">
        <v>7</v>
      </c>
    </row>
    <row r="18" spans="1:8" x14ac:dyDescent="0.25">
      <c r="H18" s="40"/>
    </row>
    <row r="20" spans="1:8" ht="15.75" thickBot="1" x14ac:dyDescent="0.3"/>
    <row r="21" spans="1:8" ht="15.75" thickBot="1" x14ac:dyDescent="0.3">
      <c r="A21" s="72" t="s">
        <v>67</v>
      </c>
      <c r="B21" s="73"/>
      <c r="C21" s="73"/>
      <c r="D21" s="73"/>
      <c r="E21" s="73"/>
      <c r="F21" s="73"/>
      <c r="G21" s="73"/>
      <c r="H21" s="74"/>
    </row>
    <row r="22" spans="1:8" ht="15.75" thickBot="1" x14ac:dyDescent="0.3">
      <c r="A22" s="42" t="s">
        <v>0</v>
      </c>
      <c r="B22" s="43" t="s">
        <v>1</v>
      </c>
      <c r="C22" s="42" t="s">
        <v>2</v>
      </c>
      <c r="D22" s="42" t="s">
        <v>3</v>
      </c>
      <c r="E22" s="44" t="s">
        <v>4</v>
      </c>
      <c r="F22" s="44" t="s">
        <v>5</v>
      </c>
      <c r="G22" s="44" t="s">
        <v>6</v>
      </c>
      <c r="H22" s="42" t="s">
        <v>7</v>
      </c>
    </row>
  </sheetData>
  <mergeCells count="5">
    <mergeCell ref="A1:H1"/>
    <mergeCell ref="A6:H6"/>
    <mergeCell ref="A11:H11"/>
    <mergeCell ref="A16:H16"/>
    <mergeCell ref="A21:H21"/>
  </mergeCells>
  <dataValidations count="2">
    <dataValidation type="list" allowBlank="1" showInputMessage="1" showErrorMessage="1" sqref="D3 D23 D18 D13 D8">
      <formula1>n</formula1>
    </dataValidation>
    <dataValidation type="list" allowBlank="1" showInputMessage="1" showErrorMessage="1" sqref="H3 H8 H13 H18 H23">
      <formula1>e</formula1>
    </dataValidation>
  </dataValidations>
  <pageMargins left="0.7" right="0.7" top="0.75" bottom="0.75" header="0.3" footer="0.3"/>
  <pageSetup paperSize="9" orientation="portrait" verticalDpi="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0"/>
  <sheetViews>
    <sheetView workbookViewId="0">
      <selection activeCell="G27" sqref="G27"/>
    </sheetView>
  </sheetViews>
  <sheetFormatPr baseColWidth="10" defaultRowHeight="15" x14ac:dyDescent="0.25"/>
  <cols>
    <col min="1" max="1" width="34" bestFit="1" customWidth="1"/>
    <col min="3" max="3" width="14.28515625" customWidth="1"/>
    <col min="5" max="5" width="11.42578125" style="29"/>
  </cols>
  <sheetData>
    <row r="1" spans="1:5" s="30" customFormat="1" x14ac:dyDescent="0.25">
      <c r="A1" s="30" t="s">
        <v>3</v>
      </c>
      <c r="C1" s="30" t="s">
        <v>7</v>
      </c>
      <c r="E1" s="30" t="s">
        <v>65</v>
      </c>
    </row>
    <row r="2" spans="1:5" x14ac:dyDescent="0.25">
      <c r="A2" t="s">
        <v>27</v>
      </c>
      <c r="C2" t="s">
        <v>12</v>
      </c>
      <c r="E2" s="29">
        <v>2019</v>
      </c>
    </row>
    <row r="3" spans="1:5" x14ac:dyDescent="0.25">
      <c r="A3" t="s">
        <v>36</v>
      </c>
      <c r="C3" t="s">
        <v>37</v>
      </c>
      <c r="E3" s="29">
        <v>2020</v>
      </c>
    </row>
    <row r="4" spans="1:5" x14ac:dyDescent="0.25">
      <c r="A4" t="s">
        <v>34</v>
      </c>
      <c r="C4" t="s">
        <v>33</v>
      </c>
      <c r="E4" s="29">
        <v>2021</v>
      </c>
    </row>
    <row r="5" spans="1:5" x14ac:dyDescent="0.25">
      <c r="A5" t="s">
        <v>38</v>
      </c>
      <c r="C5" t="s">
        <v>32</v>
      </c>
      <c r="E5" s="29">
        <v>2022</v>
      </c>
    </row>
    <row r="6" spans="1:5" x14ac:dyDescent="0.25">
      <c r="A6" t="s">
        <v>39</v>
      </c>
      <c r="C6" t="s">
        <v>31</v>
      </c>
      <c r="E6" s="29">
        <v>2023</v>
      </c>
    </row>
    <row r="7" spans="1:5" x14ac:dyDescent="0.25">
      <c r="A7" t="s">
        <v>14</v>
      </c>
      <c r="C7" t="s">
        <v>18</v>
      </c>
      <c r="E7" s="29">
        <v>2024</v>
      </c>
    </row>
    <row r="8" spans="1:5" x14ac:dyDescent="0.25">
      <c r="A8" t="s">
        <v>20</v>
      </c>
      <c r="C8" t="s">
        <v>23</v>
      </c>
      <c r="E8" s="29">
        <v>2025</v>
      </c>
    </row>
    <row r="9" spans="1:5" x14ac:dyDescent="0.25">
      <c r="A9" t="s">
        <v>40</v>
      </c>
      <c r="E9" s="29">
        <v>2026</v>
      </c>
    </row>
    <row r="10" spans="1:5" x14ac:dyDescent="0.25">
      <c r="A10" t="s">
        <v>41</v>
      </c>
      <c r="E10" s="29">
        <v>2027</v>
      </c>
    </row>
    <row r="11" spans="1:5" x14ac:dyDescent="0.25">
      <c r="A11" t="s">
        <v>42</v>
      </c>
      <c r="E11" s="29">
        <v>2028</v>
      </c>
    </row>
    <row r="12" spans="1:5" x14ac:dyDescent="0.25">
      <c r="A12" t="s">
        <v>10</v>
      </c>
      <c r="E12" s="29">
        <v>2029</v>
      </c>
    </row>
    <row r="13" spans="1:5" x14ac:dyDescent="0.25">
      <c r="A13" t="s">
        <v>15</v>
      </c>
    </row>
    <row r="14" spans="1:5" x14ac:dyDescent="0.25">
      <c r="A14" t="s">
        <v>22</v>
      </c>
    </row>
    <row r="15" spans="1:5" x14ac:dyDescent="0.25">
      <c r="A15" t="s">
        <v>43</v>
      </c>
    </row>
    <row r="16" spans="1:5" x14ac:dyDescent="0.25">
      <c r="A16" t="s">
        <v>44</v>
      </c>
    </row>
    <row r="17" spans="1:1" x14ac:dyDescent="0.25">
      <c r="A17" t="s">
        <v>11</v>
      </c>
    </row>
    <row r="18" spans="1:1" x14ac:dyDescent="0.25">
      <c r="A18" t="s">
        <v>8</v>
      </c>
    </row>
    <row r="19" spans="1:1" x14ac:dyDescent="0.25">
      <c r="A19" t="s">
        <v>25</v>
      </c>
    </row>
    <row r="20" spans="1:1" x14ac:dyDescent="0.25">
      <c r="A20" t="s">
        <v>17</v>
      </c>
    </row>
    <row r="21" spans="1:1" x14ac:dyDescent="0.25">
      <c r="A21" t="s">
        <v>45</v>
      </c>
    </row>
    <row r="22" spans="1:1" x14ac:dyDescent="0.25">
      <c r="A22" t="s">
        <v>21</v>
      </c>
    </row>
    <row r="23" spans="1:1" x14ac:dyDescent="0.25">
      <c r="A23" t="s">
        <v>19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24</v>
      </c>
    </row>
    <row r="27" spans="1:1" x14ac:dyDescent="0.25">
      <c r="A27" t="s">
        <v>26</v>
      </c>
    </row>
    <row r="28" spans="1:1" x14ac:dyDescent="0.25">
      <c r="A28" t="s">
        <v>13</v>
      </c>
    </row>
    <row r="29" spans="1:1" x14ac:dyDescent="0.25">
      <c r="A29" t="s">
        <v>48</v>
      </c>
    </row>
    <row r="30" spans="1:1" x14ac:dyDescent="0.25">
      <c r="A30" t="s">
        <v>16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Tableau de bord</vt:lpstr>
      <vt:lpstr>BDD 2019</vt:lpstr>
      <vt:lpstr>BDD 2020</vt:lpstr>
      <vt:lpstr>Listes</vt:lpstr>
      <vt:lpstr>a</vt:lpstr>
      <vt:lpstr>e</vt:lpstr>
      <vt:lpstr>n</vt:lpstr>
      <vt:lpstr>'Tableau de bord'!Zone_d_impression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DUCARTERON</dc:creator>
  <cp:lastModifiedBy>Jean-Charles DUCARTERON</cp:lastModifiedBy>
  <cp:lastPrinted>2019-12-31T09:48:13Z</cp:lastPrinted>
  <dcterms:created xsi:type="dcterms:W3CDTF">2019-12-27T09:01:19Z</dcterms:created>
  <dcterms:modified xsi:type="dcterms:W3CDTF">2019-12-31T15:01:17Z</dcterms:modified>
</cp:coreProperties>
</file>