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04DABAD9-3480-40FE-8D49-86C51F29F9A2}" xr6:coauthVersionLast="46" xr6:coauthVersionMax="46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Feuil2" sheetId="2" r:id="rId2"/>
  </sheets>
  <definedNames>
    <definedName name="Date">Feuil2!$A$2:$A$1048576</definedName>
    <definedName name="Moy">Feuil2!$B$2:$B$1048576</definedName>
    <definedName name="Top">Feuil2!$C$2:$C$1048576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K6" i="2"/>
  <c r="I6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" i="2"/>
  <c r="D4" i="2"/>
  <c r="D5" i="2"/>
  <c r="D6" i="2"/>
  <c r="D7" i="2"/>
  <c r="D8" i="2"/>
  <c r="D9" i="2"/>
  <c r="D10" i="2"/>
  <c r="D11" i="2"/>
  <c r="D12" i="2"/>
  <c r="D2" i="2"/>
  <c r="G158" i="1"/>
  <c r="G159" i="1"/>
  <c r="G160" i="1"/>
  <c r="G161" i="1"/>
  <c r="G162" i="1"/>
  <c r="G163" i="1"/>
  <c r="G164" i="1"/>
  <c r="G147" i="1"/>
  <c r="H148" i="1" s="1"/>
  <c r="G148" i="1"/>
  <c r="G149" i="1"/>
  <c r="G150" i="1"/>
  <c r="G151" i="1"/>
  <c r="G152" i="1"/>
  <c r="G153" i="1"/>
  <c r="G135" i="1"/>
  <c r="G136" i="1"/>
  <c r="G137" i="1"/>
  <c r="G138" i="1"/>
  <c r="G139" i="1"/>
  <c r="G140" i="1"/>
  <c r="G141" i="1"/>
  <c r="G123" i="1"/>
  <c r="H124" i="1" s="1"/>
  <c r="G124" i="1"/>
  <c r="G125" i="1"/>
  <c r="G126" i="1"/>
  <c r="G127" i="1"/>
  <c r="G128" i="1"/>
  <c r="G129" i="1"/>
  <c r="H159" i="1" l="1"/>
  <c r="I162" i="1" s="1"/>
  <c r="H136" i="1"/>
  <c r="I139" i="1" s="1"/>
  <c r="B13" i="2" s="1"/>
  <c r="D13" i="2" s="1"/>
  <c r="I127" i="1"/>
  <c r="B12" i="2" s="1"/>
  <c r="I151" i="1"/>
  <c r="G117" i="1"/>
  <c r="G116" i="1"/>
  <c r="G115" i="1"/>
  <c r="G114" i="1"/>
  <c r="G113" i="1"/>
  <c r="G112" i="1"/>
  <c r="G111" i="1"/>
  <c r="G105" i="1"/>
  <c r="G104" i="1"/>
  <c r="G103" i="1"/>
  <c r="G102" i="1"/>
  <c r="G101" i="1"/>
  <c r="G100" i="1"/>
  <c r="G99" i="1"/>
  <c r="G93" i="1"/>
  <c r="G92" i="1"/>
  <c r="G91" i="1"/>
  <c r="G90" i="1"/>
  <c r="G89" i="1"/>
  <c r="G88" i="1"/>
  <c r="G87" i="1"/>
  <c r="G81" i="1"/>
  <c r="G80" i="1"/>
  <c r="G79" i="1"/>
  <c r="G78" i="1"/>
  <c r="G77" i="1"/>
  <c r="G76" i="1"/>
  <c r="G75" i="1"/>
  <c r="G51" i="1"/>
  <c r="H112" i="1" l="1"/>
  <c r="H100" i="1"/>
  <c r="H88" i="1"/>
  <c r="I91" i="1" s="1"/>
  <c r="B9" i="2" s="1"/>
  <c r="I103" i="1"/>
  <c r="B10" i="2" s="1"/>
  <c r="H76" i="1"/>
  <c r="I79" i="1"/>
  <c r="B8" i="2" s="1"/>
  <c r="I115" i="1"/>
  <c r="B11" i="2" s="1"/>
  <c r="G52" i="1"/>
  <c r="G53" i="1"/>
  <c r="G54" i="1"/>
  <c r="G55" i="1"/>
  <c r="G56" i="1"/>
  <c r="G57" i="1"/>
  <c r="H52" i="1" l="1"/>
  <c r="G39" i="1"/>
  <c r="G40" i="1"/>
  <c r="G41" i="1"/>
  <c r="G42" i="1"/>
  <c r="G43" i="1"/>
  <c r="G44" i="1"/>
  <c r="G45" i="1"/>
  <c r="H40" i="1" l="1"/>
  <c r="G32" i="1"/>
  <c r="G33" i="1"/>
  <c r="G31" i="1"/>
  <c r="G30" i="1"/>
  <c r="G29" i="1"/>
  <c r="G28" i="1"/>
  <c r="G27" i="1"/>
  <c r="G26" i="1"/>
  <c r="H27" i="1" l="1"/>
  <c r="I30" i="1" s="1"/>
  <c r="B4" i="2" s="1"/>
  <c r="G15" i="1"/>
  <c r="G67" i="1"/>
  <c r="G64" i="1"/>
  <c r="G68" i="1"/>
  <c r="G65" i="1"/>
  <c r="G66" i="1"/>
  <c r="G63" i="1"/>
  <c r="I55" i="1"/>
  <c r="B6" i="2" s="1"/>
  <c r="G20" i="1"/>
  <c r="G19" i="1"/>
  <c r="G18" i="1"/>
  <c r="G17" i="1"/>
  <c r="G16" i="1"/>
  <c r="G9" i="1"/>
  <c r="H16" i="1" l="1"/>
  <c r="I19" i="1" s="1"/>
  <c r="B3" i="2" s="1"/>
  <c r="H64" i="1"/>
  <c r="I67" i="1"/>
  <c r="B7" i="2" s="1"/>
  <c r="G5" i="1"/>
  <c r="G7" i="1"/>
  <c r="G8" i="1"/>
  <c r="G6" i="1"/>
  <c r="H6" i="1" l="1"/>
  <c r="I9" i="1" s="1"/>
  <c r="B2" i="2" s="1"/>
  <c r="I43" i="1"/>
  <c r="B5" i="2" s="1"/>
  <c r="C5" i="2" s="1"/>
  <c r="C2" i="2" l="1"/>
  <c r="C17" i="2"/>
  <c r="C21" i="2"/>
  <c r="C25" i="2"/>
  <c r="C29" i="2"/>
  <c r="C23" i="2"/>
  <c r="C31" i="2"/>
  <c r="C16" i="2"/>
  <c r="C24" i="2"/>
  <c r="C14" i="2"/>
  <c r="C18" i="2"/>
  <c r="C22" i="2"/>
  <c r="C26" i="2"/>
  <c r="C30" i="2"/>
  <c r="C19" i="2"/>
  <c r="C27" i="2"/>
  <c r="C13" i="2"/>
  <c r="C15" i="2"/>
  <c r="C20" i="2"/>
  <c r="C28" i="2"/>
  <c r="C12" i="2"/>
  <c r="C8" i="2"/>
  <c r="C9" i="2"/>
  <c r="C10" i="2"/>
  <c r="C11" i="2"/>
  <c r="C6" i="2"/>
  <c r="C4" i="2"/>
  <c r="C7" i="2"/>
  <c r="C3" i="2"/>
  <c r="N9" i="2"/>
  <c r="R9" i="2"/>
  <c r="P9" i="2"/>
  <c r="E13" i="2" l="1"/>
  <c r="E6" i="2"/>
  <c r="E10" i="2"/>
  <c r="E3" i="2"/>
  <c r="E7" i="2"/>
  <c r="E11" i="2"/>
  <c r="E4" i="2"/>
  <c r="E8" i="2"/>
  <c r="E12" i="2"/>
  <c r="E5" i="2"/>
  <c r="E9" i="2"/>
  <c r="E2" i="2"/>
</calcChain>
</file>

<file path=xl/sharedStrings.xml><?xml version="1.0" encoding="utf-8"?>
<sst xmlns="http://schemas.openxmlformats.org/spreadsheetml/2006/main" count="104" uniqueCount="52">
  <si>
    <t>Wood</t>
  </si>
  <si>
    <t>Sabonis</t>
  </si>
  <si>
    <t>Wall</t>
  </si>
  <si>
    <t>Ingram</t>
  </si>
  <si>
    <t>Embid</t>
  </si>
  <si>
    <t>Score du soir :</t>
  </si>
  <si>
    <t>Moy :</t>
  </si>
  <si>
    <t>Top scores</t>
  </si>
  <si>
    <t>Lillard</t>
  </si>
  <si>
    <t>Brown</t>
  </si>
  <si>
    <t>Westbrook</t>
  </si>
  <si>
    <t>Irving</t>
  </si>
  <si>
    <t>Jokic</t>
  </si>
  <si>
    <t>Booker</t>
  </si>
  <si>
    <t>Top</t>
  </si>
  <si>
    <t>Tatum</t>
  </si>
  <si>
    <t>Doncic</t>
  </si>
  <si>
    <t>Curry</t>
  </si>
  <si>
    <t>Embiid</t>
  </si>
  <si>
    <t>Adebayo</t>
  </si>
  <si>
    <t>Harden</t>
  </si>
  <si>
    <t>Top scores 01/2021</t>
  </si>
  <si>
    <t>Leonard</t>
  </si>
  <si>
    <t>Mitchell</t>
  </si>
  <si>
    <t>McCollum</t>
  </si>
  <si>
    <t>DeRozan</t>
  </si>
  <si>
    <t>FDP51</t>
  </si>
  <si>
    <t>LaVine</t>
  </si>
  <si>
    <t>Simmons</t>
  </si>
  <si>
    <t>Vucevic</t>
  </si>
  <si>
    <t>Randle</t>
  </si>
  <si>
    <t>Young</t>
  </si>
  <si>
    <t>Butler</t>
  </si>
  <si>
    <t>Simons</t>
  </si>
  <si>
    <t>Sexton</t>
  </si>
  <si>
    <t>Murray</t>
  </si>
  <si>
    <t>Siakam</t>
  </si>
  <si>
    <t>Middleton</t>
  </si>
  <si>
    <t>Rozier</t>
  </si>
  <si>
    <t>Beal</t>
  </si>
  <si>
    <t>Antetokounmpo</t>
  </si>
  <si>
    <t>Pgeorge</t>
  </si>
  <si>
    <t>LeVert</t>
  </si>
  <si>
    <t>Brogdon</t>
  </si>
  <si>
    <t>SGA</t>
  </si>
  <si>
    <t>Allen</t>
  </si>
  <si>
    <t>Date</t>
  </si>
  <si>
    <t>Moy</t>
  </si>
  <si>
    <t>KAT</t>
  </si>
  <si>
    <t>Durant</t>
  </si>
  <si>
    <t>LBJ</t>
  </si>
  <si>
    <t>Dates associées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</si>
</sst>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\ &quot;pts&quot;"/>
  </numFmts>
  <fonts count="8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/>
    <xf numFmtId="0" fontId="0" fillId="0" borderId="2" xfId="0" applyBorder="1"/>
    <xf numFmtId="0" fontId="2" fillId="2" borderId="0" xfId="0" applyFont="1" applyFill="1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/>
    <xf numFmtId="16" fontId="0" fillId="0" borderId="1" xfId="0" applyNumberFormat="1" applyBorder="1" applyAlignment="1">
      <alignment horizontal="center" vertical="center"/>
    </xf>
    <xf numFmtId="0" fontId="2" fillId="0" borderId="2" xfId="0" applyFont="1" applyBorder="1"/>
    <xf numFmtId="0" fontId="2" fillId="2" borderId="2" xfId="0" applyFont="1" applyFill="1" applyBorder="1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/>
    <xf numFmtId="16" fontId="0" fillId="0" borderId="19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2" borderId="0" xfId="0" applyFont="1" applyFill="1" applyBorder="1"/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164" fontId="0" fillId="2" borderId="0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20" xfId="0" applyNumberFormat="1" applyFill="1" applyBorder="1" applyAlignment="1">
      <alignment horizontal="center"/>
    </xf>
    <xf numFmtId="164" fontId="0" fillId="2" borderId="2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22" xfId="0" applyBorder="1" applyAlignment="1">
      <alignment horizontal="right" vertical="center"/>
    </xf>
    <xf numFmtId="0" fontId="0" fillId="0" borderId="17" xfId="0" applyBorder="1" applyAlignment="1">
      <alignment horizontal="left" vertical="center"/>
    </xf>
    <xf numFmtId="0" fontId="0" fillId="2" borderId="24" xfId="0" applyFill="1" applyBorder="1"/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right" vertical="center"/>
    </xf>
    <xf numFmtId="0" fontId="0" fillId="0" borderId="23" xfId="0" applyBorder="1" applyAlignment="1">
      <alignment vertical="center"/>
    </xf>
    <xf numFmtId="16" fontId="0" fillId="0" borderId="25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6" borderId="26" xfId="0" applyFill="1" applyBorder="1" applyAlignment="1">
      <alignment horizontal="center"/>
    </xf>
    <xf numFmtId="14" fontId="0" fillId="6" borderId="27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4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7" xfId="0" applyBorder="1" applyAlignment="1">
      <alignment horizontal="center"/>
    </xf>
    <xf numFmtId="0" fontId="7" fillId="0" borderId="0" xfId="0" applyFont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Normal" xfId="0" builtinId="0"/>
  </cellStyles>
  <dxfs count="15">
    <dxf>
      <fill>
        <gradientFill type="path" left="0.5" right="0.5" top="0.5" bottom="0.5">
          <stop position="0">
            <color theme="0"/>
          </stop>
          <stop position="1">
            <color theme="4" tint="-0.49803155613879818"/>
          </stop>
        </gradientFill>
      </fill>
    </dxf>
    <dxf>
      <fill>
        <patternFill>
          <bgColor theme="0"/>
        </patternFill>
      </fill>
    </dxf>
    <dxf>
      <fill>
        <gradientFill type="path" left="0.5" right="0.5" top="0.5" bottom="0.5">
          <stop position="0">
            <color rgb="FFFFC00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-0.49803155613879818"/>
          </stop>
        </gradientFill>
      </fill>
    </dxf>
    <dxf>
      <fill>
        <patternFill>
          <bgColor theme="0"/>
        </patternFill>
      </fill>
    </dxf>
    <dxf>
      <fill>
        <gradientFill type="path" left="0.5" right="0.5" top="0.5" bottom="0.5">
          <stop position="0">
            <color rgb="FFFFC00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-0.49803155613879818"/>
          </stop>
        </gradientFill>
      </fill>
    </dxf>
    <dxf>
      <fill>
        <patternFill>
          <bgColor theme="0"/>
        </patternFill>
      </fill>
    </dxf>
    <dxf>
      <fill>
        <gradientFill type="path" left="0.5" right="0.5" top="0.5" bottom="0.5">
          <stop position="0">
            <color rgb="FFFFC00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-0.49803155613879818"/>
          </stop>
        </gradientFill>
      </fill>
    </dxf>
    <dxf>
      <fill>
        <patternFill>
          <bgColor theme="0"/>
        </patternFill>
      </fill>
    </dxf>
    <dxf>
      <fill>
        <gradientFill type="path" left="0.5" right="0.5" top="0.5" bottom="0.5">
          <stop position="0">
            <color rgb="FFFFC00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-0.49803155613879818"/>
          </stop>
        </gradientFill>
      </fill>
    </dxf>
    <dxf>
      <fill>
        <patternFill>
          <bgColor theme="0"/>
        </patternFill>
      </fill>
    </dxf>
    <dxf>
      <fill>
        <gradientFill type="path" left="0.5" right="0.5" top="0.5" bottom="0.5">
          <stop position="0">
            <color rgb="FFFFC000"/>
          </stop>
          <stop position="1">
            <color rgb="FFFF0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8</xdr:row>
      <xdr:rowOff>47625</xdr:rowOff>
    </xdr:from>
    <xdr:to>
      <xdr:col>7</xdr:col>
      <xdr:colOff>9525</xdr:colOff>
      <xdr:row>10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316FB41-07BA-490F-BB43-13172F473B65}"/>
            </a:ext>
          </a:extLst>
        </xdr:cNvPr>
        <xdr:cNvCxnSpPr/>
      </xdr:nvCxnSpPr>
      <xdr:spPr>
        <a:xfrm flipV="1">
          <a:off x="3105150" y="1581150"/>
          <a:ext cx="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438150</xdr:colOff>
      <xdr:row>8</xdr:row>
      <xdr:rowOff>114300</xdr:rowOff>
    </xdr:from>
    <xdr:to>
      <xdr:col>8</xdr:col>
      <xdr:colOff>438150</xdr:colOff>
      <xdr:row>10</xdr:row>
      <xdr:rowOff>76200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1387E63-78C8-4B6D-BE96-7FE2FF863916}"/>
            </a:ext>
          </a:extLst>
        </xdr:cNvPr>
        <xdr:cNvCxnSpPr/>
      </xdr:nvCxnSpPr>
      <xdr:spPr>
        <a:xfrm flipV="1">
          <a:off x="3981450" y="1647825"/>
          <a:ext cx="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8</xdr:row>
      <xdr:rowOff>66675</xdr:rowOff>
    </xdr:from>
    <xdr:to>
      <xdr:col>11</xdr:col>
      <xdr:colOff>9525</xdr:colOff>
      <xdr:row>10</xdr:row>
      <xdr:rowOff>28575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7DD9CDB-CAC5-462D-A3B8-3F2CB1AE7DFD}"/>
            </a:ext>
          </a:extLst>
        </xdr:cNvPr>
        <xdr:cNvCxnSpPr/>
      </xdr:nvCxnSpPr>
      <xdr:spPr>
        <a:xfrm flipV="1">
          <a:off x="4895850" y="1600200"/>
          <a:ext cx="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K164"/>
  <sheetViews>
    <sheetView topLeftCell="A118" zoomScaleNormal="100" workbookViewId="0">
      <selection activeCell="N140" sqref="N140"/>
    </sheetView>
  </sheetViews>
  <sheetFormatPr baseColWidth="10" defaultRowHeight="15" x14ac:dyDescent="0.25"/>
  <cols>
    <col min="3" max="3" width="10" customWidth="1"/>
    <col min="4" max="4" width="16.85546875" style="15" customWidth="1"/>
    <col min="5" max="5" width="11.42578125" style="15"/>
    <col min="6" max="6" width="13.85546875" style="43" customWidth="1"/>
  </cols>
  <sheetData>
    <row r="1" spans="2:11" x14ac:dyDescent="0.25">
      <c r="B1" s="1"/>
      <c r="C1" s="2"/>
      <c r="D1" s="14"/>
      <c r="E1" s="14"/>
      <c r="F1" s="32"/>
      <c r="G1" s="1"/>
      <c r="H1" s="1"/>
      <c r="I1" s="1"/>
      <c r="J1" s="1"/>
      <c r="K1" s="1"/>
    </row>
    <row r="2" spans="2:11" x14ac:dyDescent="0.25">
      <c r="B2" s="1"/>
      <c r="C2" s="55">
        <v>44198</v>
      </c>
      <c r="D2" s="55"/>
      <c r="E2" s="55"/>
      <c r="F2" s="55"/>
      <c r="G2" s="55"/>
      <c r="H2" s="55"/>
      <c r="I2" s="55"/>
      <c r="J2" s="55"/>
      <c r="K2" s="1"/>
    </row>
    <row r="3" spans="2:11" x14ac:dyDescent="0.25">
      <c r="B3" s="1"/>
      <c r="C3" s="55"/>
      <c r="D3" s="55"/>
      <c r="E3" s="55"/>
      <c r="F3" s="55"/>
      <c r="G3" s="55"/>
      <c r="H3" s="55"/>
      <c r="I3" s="55"/>
      <c r="J3" s="55"/>
      <c r="K3" s="1"/>
    </row>
    <row r="4" spans="2:11" x14ac:dyDescent="0.25">
      <c r="B4" s="1"/>
      <c r="C4" s="1"/>
      <c r="D4" s="14"/>
      <c r="E4" s="14"/>
      <c r="F4" s="33"/>
      <c r="G4" s="1"/>
      <c r="H4" s="1"/>
      <c r="I4" s="1"/>
      <c r="J4" s="1"/>
      <c r="K4" s="1"/>
    </row>
    <row r="5" spans="2:11" ht="15.75" x14ac:dyDescent="0.25">
      <c r="B5" s="1"/>
      <c r="C5" s="1"/>
      <c r="D5" s="3" t="s">
        <v>1</v>
      </c>
      <c r="E5" s="3">
        <v>3</v>
      </c>
      <c r="F5" s="34">
        <v>33</v>
      </c>
      <c r="G5" s="7">
        <f>E5*F5</f>
        <v>99</v>
      </c>
      <c r="H5" s="59" t="s">
        <v>5</v>
      </c>
      <c r="I5" s="60"/>
      <c r="J5" s="1"/>
      <c r="K5" s="1"/>
    </row>
    <row r="6" spans="2:11" ht="15.75" customHeight="1" x14ac:dyDescent="0.25">
      <c r="B6" s="1"/>
      <c r="C6" s="1"/>
      <c r="D6" s="3" t="s">
        <v>0</v>
      </c>
      <c r="E6" s="3">
        <v>2</v>
      </c>
      <c r="F6" s="34">
        <v>38</v>
      </c>
      <c r="G6" s="7">
        <f>E6*F6</f>
        <v>76</v>
      </c>
      <c r="H6" s="58">
        <f>SUM(G5:G9)</f>
        <v>373</v>
      </c>
      <c r="I6" s="58"/>
      <c r="J6" s="1"/>
      <c r="K6" s="1"/>
    </row>
    <row r="7" spans="2:11" ht="15" customHeight="1" x14ac:dyDescent="0.25">
      <c r="B7" s="1"/>
      <c r="C7" s="1"/>
      <c r="D7" s="3" t="s">
        <v>2</v>
      </c>
      <c r="E7" s="3">
        <v>2</v>
      </c>
      <c r="F7" s="34">
        <v>37</v>
      </c>
      <c r="G7" s="7">
        <f>E7*F7</f>
        <v>74</v>
      </c>
      <c r="H7" s="58"/>
      <c r="I7" s="58"/>
      <c r="J7" s="1"/>
      <c r="K7" s="1"/>
    </row>
    <row r="8" spans="2:11" x14ac:dyDescent="0.25">
      <c r="B8" s="1"/>
      <c r="C8" s="1"/>
      <c r="D8" s="3" t="s">
        <v>4</v>
      </c>
      <c r="E8" s="3">
        <v>2</v>
      </c>
      <c r="F8" s="34">
        <v>39</v>
      </c>
      <c r="G8" s="7">
        <f>E8*F8</f>
        <v>78</v>
      </c>
      <c r="H8" s="1"/>
      <c r="I8" s="1"/>
      <c r="J8" s="1"/>
      <c r="K8" s="1"/>
    </row>
    <row r="9" spans="2:11" x14ac:dyDescent="0.25">
      <c r="B9" s="1"/>
      <c r="C9" s="1"/>
      <c r="D9" s="3" t="s">
        <v>3</v>
      </c>
      <c r="E9" s="3">
        <v>1</v>
      </c>
      <c r="F9" s="34">
        <v>46</v>
      </c>
      <c r="G9" s="7">
        <f>E9*F9</f>
        <v>46</v>
      </c>
      <c r="H9" s="23" t="s">
        <v>6</v>
      </c>
      <c r="I9" s="9">
        <f>H6/10</f>
        <v>37.299999999999997</v>
      </c>
      <c r="J9" s="1"/>
      <c r="K9" s="1"/>
    </row>
    <row r="10" spans="2:11" s="6" customFormat="1" x14ac:dyDescent="0.25">
      <c r="B10" s="5"/>
      <c r="C10" s="5"/>
      <c r="D10" s="4"/>
      <c r="E10" s="4"/>
      <c r="F10" s="35"/>
      <c r="G10" s="5"/>
      <c r="H10" s="5"/>
      <c r="I10" s="5"/>
      <c r="J10" s="5"/>
      <c r="K10" s="5"/>
    </row>
    <row r="11" spans="2:11" x14ac:dyDescent="0.25">
      <c r="B11" s="1"/>
      <c r="C11" s="1"/>
      <c r="D11" s="14"/>
      <c r="E11" s="14"/>
      <c r="F11" s="32"/>
      <c r="G11" s="1"/>
      <c r="H11" s="1"/>
      <c r="I11" s="1"/>
      <c r="J11" s="1"/>
      <c r="K11" s="1"/>
    </row>
    <row r="12" spans="2:11" x14ac:dyDescent="0.25">
      <c r="B12" s="1"/>
      <c r="C12" s="55">
        <v>44199</v>
      </c>
      <c r="D12" s="55"/>
      <c r="E12" s="55"/>
      <c r="F12" s="55"/>
      <c r="G12" s="55"/>
      <c r="H12" s="55"/>
      <c r="I12" s="55"/>
      <c r="J12" s="55"/>
      <c r="K12" s="1"/>
    </row>
    <row r="13" spans="2:11" x14ac:dyDescent="0.25">
      <c r="B13" s="1"/>
      <c r="C13" s="55"/>
      <c r="D13" s="55"/>
      <c r="E13" s="55"/>
      <c r="F13" s="55"/>
      <c r="G13" s="55"/>
      <c r="H13" s="55"/>
      <c r="I13" s="55"/>
      <c r="J13" s="55"/>
      <c r="K13" s="1"/>
    </row>
    <row r="14" spans="2:11" x14ac:dyDescent="0.25">
      <c r="B14" s="1"/>
      <c r="C14" s="1"/>
      <c r="D14" s="14"/>
      <c r="E14" s="14"/>
      <c r="F14" s="33"/>
      <c r="G14" s="1"/>
      <c r="H14" s="1"/>
      <c r="I14" s="1"/>
      <c r="J14" s="1"/>
      <c r="K14" s="1"/>
    </row>
    <row r="15" spans="2:11" ht="15.75" x14ac:dyDescent="0.25">
      <c r="B15" s="1"/>
      <c r="C15" s="1"/>
      <c r="D15" s="3" t="s">
        <v>8</v>
      </c>
      <c r="E15" s="3">
        <v>4</v>
      </c>
      <c r="F15" s="34">
        <v>33</v>
      </c>
      <c r="G15" s="7">
        <f t="shared" ref="G15:G20" si="0">E15*F15</f>
        <v>132</v>
      </c>
      <c r="H15" s="59" t="s">
        <v>5</v>
      </c>
      <c r="I15" s="60"/>
      <c r="J15" s="1"/>
      <c r="K15" s="1"/>
    </row>
    <row r="16" spans="2:11" x14ac:dyDescent="0.25">
      <c r="B16" s="1"/>
      <c r="C16" s="1"/>
      <c r="D16" s="3" t="s">
        <v>9</v>
      </c>
      <c r="E16" s="3">
        <v>2</v>
      </c>
      <c r="F16" s="34">
        <v>41</v>
      </c>
      <c r="G16" s="7">
        <f t="shared" si="0"/>
        <v>82</v>
      </c>
      <c r="H16" s="58">
        <f>SUM(G15:G20)</f>
        <v>378</v>
      </c>
      <c r="I16" s="58"/>
      <c r="J16" s="1"/>
      <c r="K16" s="1"/>
    </row>
    <row r="17" spans="2:11" x14ac:dyDescent="0.25">
      <c r="B17" s="1"/>
      <c r="C17" s="1"/>
      <c r="D17" s="3" t="s">
        <v>11</v>
      </c>
      <c r="E17" s="3">
        <v>1</v>
      </c>
      <c r="F17" s="34">
        <v>49</v>
      </c>
      <c r="G17" s="7">
        <f t="shared" si="0"/>
        <v>49</v>
      </c>
      <c r="H17" s="58"/>
      <c r="I17" s="58"/>
      <c r="J17" s="1"/>
      <c r="K17" s="1"/>
    </row>
    <row r="18" spans="2:11" x14ac:dyDescent="0.25">
      <c r="B18" s="1"/>
      <c r="C18" s="1"/>
      <c r="D18" s="3" t="s">
        <v>13</v>
      </c>
      <c r="E18" s="3">
        <v>1</v>
      </c>
      <c r="F18" s="34">
        <v>44</v>
      </c>
      <c r="G18" s="7">
        <f t="shared" si="0"/>
        <v>44</v>
      </c>
      <c r="H18" s="1"/>
      <c r="I18" s="1"/>
      <c r="J18" s="1"/>
      <c r="K18" s="1"/>
    </row>
    <row r="19" spans="2:11" x14ac:dyDescent="0.25">
      <c r="B19" s="1"/>
      <c r="C19" s="1"/>
      <c r="D19" s="3" t="s">
        <v>12</v>
      </c>
      <c r="E19" s="3">
        <v>1</v>
      </c>
      <c r="F19" s="34">
        <v>42</v>
      </c>
      <c r="G19" s="7">
        <f t="shared" si="0"/>
        <v>42</v>
      </c>
      <c r="H19" s="23" t="s">
        <v>6</v>
      </c>
      <c r="I19" s="9">
        <f>H16/10</f>
        <v>37.799999999999997</v>
      </c>
      <c r="J19" s="1"/>
      <c r="K19" s="1"/>
    </row>
    <row r="20" spans="2:11" x14ac:dyDescent="0.25">
      <c r="B20" s="1"/>
      <c r="C20" s="1"/>
      <c r="D20" s="3" t="s">
        <v>10</v>
      </c>
      <c r="E20" s="3">
        <v>1</v>
      </c>
      <c r="F20" s="34">
        <v>29</v>
      </c>
      <c r="G20" s="7">
        <f t="shared" si="0"/>
        <v>29</v>
      </c>
      <c r="H20" s="1"/>
      <c r="I20" s="1"/>
      <c r="J20" s="1"/>
      <c r="K20" s="1"/>
    </row>
    <row r="21" spans="2:11" s="11" customFormat="1" x14ac:dyDescent="0.25">
      <c r="B21" s="12"/>
      <c r="C21" s="12"/>
      <c r="D21" s="16"/>
      <c r="E21" s="16"/>
      <c r="F21" s="36"/>
      <c r="G21" s="12"/>
      <c r="H21" s="12"/>
      <c r="I21" s="12"/>
      <c r="J21" s="12"/>
      <c r="K21" s="12"/>
    </row>
    <row r="22" spans="2:11" x14ac:dyDescent="0.25">
      <c r="B22" s="1"/>
      <c r="C22" s="1"/>
      <c r="D22" s="14"/>
      <c r="E22" s="14"/>
      <c r="F22" s="32"/>
      <c r="G22" s="1"/>
      <c r="H22" s="1"/>
      <c r="I22" s="1"/>
      <c r="J22" s="1"/>
      <c r="K22" s="1"/>
    </row>
    <row r="23" spans="2:11" x14ac:dyDescent="0.25">
      <c r="B23" s="1"/>
      <c r="C23" s="55">
        <v>44200</v>
      </c>
      <c r="D23" s="55"/>
      <c r="E23" s="55"/>
      <c r="F23" s="55"/>
      <c r="G23" s="55"/>
      <c r="H23" s="55"/>
      <c r="I23" s="55"/>
      <c r="J23" s="55"/>
    </row>
    <row r="24" spans="2:11" x14ac:dyDescent="0.25">
      <c r="B24" s="1"/>
      <c r="C24" s="55"/>
      <c r="D24" s="55"/>
      <c r="E24" s="55"/>
      <c r="F24" s="55"/>
      <c r="G24" s="55"/>
      <c r="H24" s="55"/>
      <c r="I24" s="55"/>
      <c r="J24" s="55"/>
      <c r="K24" s="1"/>
    </row>
    <row r="25" spans="2:11" x14ac:dyDescent="0.25">
      <c r="B25" s="1"/>
      <c r="C25" s="1"/>
      <c r="D25" s="14"/>
      <c r="E25" s="14"/>
      <c r="F25" s="33"/>
      <c r="G25" s="1"/>
      <c r="H25" s="1"/>
      <c r="I25" s="1"/>
      <c r="J25" s="1"/>
      <c r="K25" s="1"/>
    </row>
    <row r="26" spans="2:11" ht="15.75" x14ac:dyDescent="0.25">
      <c r="B26" s="1"/>
      <c r="C26" s="1"/>
      <c r="D26" s="13" t="s">
        <v>17</v>
      </c>
      <c r="E26" s="13">
        <v>2</v>
      </c>
      <c r="F26" s="34">
        <v>50</v>
      </c>
      <c r="G26" s="7">
        <f t="shared" ref="G26:G31" si="1">E26*F26</f>
        <v>100</v>
      </c>
      <c r="H26" s="59" t="s">
        <v>5</v>
      </c>
      <c r="I26" s="60"/>
      <c r="J26" s="1"/>
      <c r="K26" s="1"/>
    </row>
    <row r="27" spans="2:11" x14ac:dyDescent="0.25">
      <c r="B27" s="1"/>
      <c r="C27" s="1"/>
      <c r="D27" s="13" t="s">
        <v>0</v>
      </c>
      <c r="E27" s="13">
        <v>2</v>
      </c>
      <c r="F27" s="34">
        <v>31</v>
      </c>
      <c r="G27" s="7">
        <f t="shared" si="1"/>
        <v>62</v>
      </c>
      <c r="H27" s="58">
        <f>SUM(G26:G33)</f>
        <v>408</v>
      </c>
      <c r="I27" s="58"/>
      <c r="J27" s="1"/>
      <c r="K27" s="1"/>
    </row>
    <row r="28" spans="2:11" ht="15" customHeight="1" x14ac:dyDescent="0.25">
      <c r="B28" s="1"/>
      <c r="C28" s="1"/>
      <c r="D28" s="13" t="s">
        <v>15</v>
      </c>
      <c r="E28" s="13">
        <v>1</v>
      </c>
      <c r="F28" s="34">
        <v>67</v>
      </c>
      <c r="G28" s="7">
        <f t="shared" si="1"/>
        <v>67</v>
      </c>
      <c r="H28" s="58"/>
      <c r="I28" s="58"/>
      <c r="J28" s="1"/>
      <c r="K28" s="1"/>
    </row>
    <row r="29" spans="2:11" ht="15" customHeight="1" x14ac:dyDescent="0.25">
      <c r="B29" s="1"/>
      <c r="C29" s="1"/>
      <c r="D29" s="13" t="s">
        <v>16</v>
      </c>
      <c r="E29" s="13">
        <v>1</v>
      </c>
      <c r="F29" s="34">
        <v>53</v>
      </c>
      <c r="G29" s="7">
        <f t="shared" si="1"/>
        <v>53</v>
      </c>
      <c r="H29" s="1"/>
      <c r="I29" s="1"/>
      <c r="J29" s="1"/>
      <c r="K29" s="1"/>
    </row>
    <row r="30" spans="2:11" ht="15" customHeight="1" x14ac:dyDescent="0.25">
      <c r="B30" s="1"/>
      <c r="C30" s="1"/>
      <c r="D30" s="13" t="s">
        <v>19</v>
      </c>
      <c r="E30" s="13">
        <v>1</v>
      </c>
      <c r="F30" s="34">
        <v>40</v>
      </c>
      <c r="G30" s="7">
        <f t="shared" si="1"/>
        <v>40</v>
      </c>
      <c r="H30" s="23" t="s">
        <v>6</v>
      </c>
      <c r="I30" s="9">
        <f>H27/10</f>
        <v>40.799999999999997</v>
      </c>
      <c r="J30" s="1"/>
      <c r="K30" s="1"/>
    </row>
    <row r="31" spans="2:11" x14ac:dyDescent="0.25">
      <c r="B31" s="1"/>
      <c r="C31" s="1"/>
      <c r="D31" s="13" t="s">
        <v>18</v>
      </c>
      <c r="E31" s="13">
        <v>1</v>
      </c>
      <c r="F31" s="34">
        <v>32</v>
      </c>
      <c r="G31" s="7">
        <f t="shared" si="1"/>
        <v>32</v>
      </c>
      <c r="H31" s="1"/>
      <c r="I31" s="1"/>
      <c r="J31" s="1"/>
      <c r="K31" s="1"/>
    </row>
    <row r="32" spans="2:11" x14ac:dyDescent="0.25">
      <c r="B32" s="1"/>
      <c r="C32" s="1"/>
      <c r="D32" s="13" t="s">
        <v>20</v>
      </c>
      <c r="E32" s="13">
        <v>1</v>
      </c>
      <c r="F32" s="34">
        <v>28</v>
      </c>
      <c r="G32" s="7">
        <f>E32*F32</f>
        <v>28</v>
      </c>
      <c r="H32" s="1"/>
      <c r="I32" s="1"/>
      <c r="J32" s="1"/>
      <c r="K32" s="1"/>
    </row>
    <row r="33" spans="2:11" x14ac:dyDescent="0.25">
      <c r="B33" s="1"/>
      <c r="C33" s="1"/>
      <c r="D33" s="13" t="s">
        <v>9</v>
      </c>
      <c r="E33" s="13">
        <v>1</v>
      </c>
      <c r="F33" s="34">
        <v>26</v>
      </c>
      <c r="G33" s="7">
        <f>E33*F33</f>
        <v>26</v>
      </c>
      <c r="H33" s="1"/>
      <c r="I33" s="1"/>
      <c r="J33" s="1"/>
      <c r="K33" s="1"/>
    </row>
    <row r="34" spans="2:11" s="6" customFormat="1" x14ac:dyDescent="0.25">
      <c r="B34" s="12"/>
      <c r="C34" s="12"/>
      <c r="D34" s="16"/>
      <c r="E34" s="16"/>
      <c r="F34" s="36"/>
      <c r="G34" s="12"/>
      <c r="H34" s="12"/>
      <c r="I34" s="12"/>
      <c r="J34" s="12"/>
      <c r="K34" s="5"/>
    </row>
    <row r="35" spans="2:11" s="17" customFormat="1" x14ac:dyDescent="0.25">
      <c r="B35" s="1"/>
      <c r="C35" s="1"/>
      <c r="D35" s="14"/>
      <c r="E35" s="14"/>
      <c r="F35" s="32"/>
      <c r="G35" s="1"/>
      <c r="H35" s="1"/>
      <c r="I35" s="1"/>
      <c r="J35" s="1"/>
      <c r="K35" s="1"/>
    </row>
    <row r="36" spans="2:11" s="17" customFormat="1" x14ac:dyDescent="0.25">
      <c r="B36" s="1"/>
      <c r="C36" s="55">
        <v>44201</v>
      </c>
      <c r="D36" s="55"/>
      <c r="E36" s="55"/>
      <c r="F36" s="55"/>
      <c r="G36" s="55"/>
      <c r="H36" s="55"/>
      <c r="I36" s="55"/>
      <c r="J36" s="55"/>
      <c r="K36" s="1"/>
    </row>
    <row r="37" spans="2:11" s="17" customFormat="1" x14ac:dyDescent="0.25">
      <c r="B37" s="1"/>
      <c r="C37" s="55"/>
      <c r="D37" s="55"/>
      <c r="E37" s="55"/>
      <c r="F37" s="55"/>
      <c r="G37" s="55"/>
      <c r="H37" s="55"/>
      <c r="I37" s="55"/>
      <c r="J37" s="55"/>
      <c r="K37" s="1"/>
    </row>
    <row r="38" spans="2:11" s="17" customFormat="1" x14ac:dyDescent="0.25">
      <c r="B38" s="1"/>
      <c r="C38" s="1"/>
      <c r="D38" s="14"/>
      <c r="E38" s="14"/>
      <c r="F38" s="33"/>
      <c r="G38" s="1"/>
      <c r="H38" s="1"/>
      <c r="I38" s="1"/>
      <c r="J38" s="1"/>
      <c r="K38" s="1"/>
    </row>
    <row r="39" spans="2:11" s="17" customFormat="1" ht="15.75" x14ac:dyDescent="0.25">
      <c r="B39" s="1"/>
      <c r="C39" s="1"/>
      <c r="D39" s="3" t="s">
        <v>22</v>
      </c>
      <c r="E39" s="3">
        <v>4</v>
      </c>
      <c r="F39" s="34">
        <v>52</v>
      </c>
      <c r="G39" s="7">
        <f>E39*F39</f>
        <v>208</v>
      </c>
      <c r="H39" s="59" t="s">
        <v>5</v>
      </c>
      <c r="I39" s="60"/>
      <c r="J39" s="1"/>
      <c r="K39" s="1"/>
    </row>
    <row r="40" spans="2:11" s="17" customFormat="1" ht="15" customHeight="1" x14ac:dyDescent="0.25">
      <c r="B40" s="1"/>
      <c r="C40" s="1"/>
      <c r="D40" s="3" t="s">
        <v>23</v>
      </c>
      <c r="E40" s="3">
        <v>1</v>
      </c>
      <c r="F40" s="34">
        <v>38</v>
      </c>
      <c r="G40" s="7">
        <f t="shared" ref="G40:G45" si="2">E40*F40</f>
        <v>38</v>
      </c>
      <c r="H40" s="58">
        <f>SUM(G39:G45)</f>
        <v>346</v>
      </c>
      <c r="I40" s="58"/>
      <c r="J40" s="1"/>
      <c r="K40" s="1"/>
    </row>
    <row r="41" spans="2:11" s="17" customFormat="1" ht="15" customHeight="1" x14ac:dyDescent="0.25">
      <c r="B41" s="1"/>
      <c r="C41" s="1"/>
      <c r="D41" s="3" t="s">
        <v>8</v>
      </c>
      <c r="E41" s="3">
        <v>1</v>
      </c>
      <c r="F41" s="34">
        <v>35</v>
      </c>
      <c r="G41" s="7">
        <f t="shared" si="2"/>
        <v>35</v>
      </c>
      <c r="H41" s="58"/>
      <c r="I41" s="58"/>
      <c r="J41" s="1"/>
      <c r="K41" s="1"/>
    </row>
    <row r="42" spans="2:11" s="17" customFormat="1" x14ac:dyDescent="0.25">
      <c r="B42" s="1"/>
      <c r="C42" s="1"/>
      <c r="D42" s="3" t="s">
        <v>24</v>
      </c>
      <c r="E42" s="3">
        <v>1</v>
      </c>
      <c r="F42" s="34">
        <v>30</v>
      </c>
      <c r="G42" s="7">
        <f t="shared" si="2"/>
        <v>30</v>
      </c>
      <c r="H42" s="1"/>
      <c r="I42" s="1"/>
      <c r="J42" s="1"/>
      <c r="K42" s="1"/>
    </row>
    <row r="43" spans="2:11" s="17" customFormat="1" x14ac:dyDescent="0.25">
      <c r="B43" s="1"/>
      <c r="C43" s="1"/>
      <c r="D43" s="20" t="s">
        <v>27</v>
      </c>
      <c r="E43" s="20">
        <v>1</v>
      </c>
      <c r="F43" s="37">
        <v>22</v>
      </c>
      <c r="G43" s="7">
        <f t="shared" si="2"/>
        <v>22</v>
      </c>
      <c r="H43" s="23" t="s">
        <v>6</v>
      </c>
      <c r="I43" s="9">
        <f>H40/10</f>
        <v>34.6</v>
      </c>
      <c r="J43" s="1"/>
      <c r="K43" s="1"/>
    </row>
    <row r="44" spans="2:11" s="17" customFormat="1" x14ac:dyDescent="0.25">
      <c r="B44" s="1"/>
      <c r="C44" s="1"/>
      <c r="D44" s="18" t="s">
        <v>25</v>
      </c>
      <c r="E44" s="18">
        <v>1</v>
      </c>
      <c r="F44" s="34">
        <v>13</v>
      </c>
      <c r="G44" s="7">
        <f t="shared" si="2"/>
        <v>13</v>
      </c>
      <c r="H44" s="1"/>
      <c r="I44" s="1"/>
      <c r="J44" s="1"/>
      <c r="K44" s="1"/>
    </row>
    <row r="45" spans="2:11" s="17" customFormat="1" x14ac:dyDescent="0.25">
      <c r="B45" s="1"/>
      <c r="C45" s="1"/>
      <c r="D45" s="3" t="s">
        <v>26</v>
      </c>
      <c r="E45" s="3">
        <v>1</v>
      </c>
      <c r="F45" s="34">
        <v>0</v>
      </c>
      <c r="G45" s="7">
        <f t="shared" si="2"/>
        <v>0</v>
      </c>
      <c r="H45" s="1"/>
      <c r="I45" s="1"/>
      <c r="J45" s="1"/>
      <c r="K45" s="1"/>
    </row>
    <row r="46" spans="2:11" s="17" customFormat="1" x14ac:dyDescent="0.25">
      <c r="B46" s="12"/>
      <c r="C46" s="12"/>
      <c r="D46" s="16"/>
      <c r="E46" s="16"/>
      <c r="F46" s="36"/>
      <c r="G46" s="12"/>
      <c r="H46" s="12"/>
      <c r="I46" s="12"/>
      <c r="J46" s="12"/>
      <c r="K46" s="12"/>
    </row>
    <row r="47" spans="2:11" s="17" customFormat="1" x14ac:dyDescent="0.25">
      <c r="B47" s="1"/>
      <c r="C47" s="1"/>
      <c r="D47" s="14"/>
      <c r="E47" s="14"/>
      <c r="F47" s="32"/>
      <c r="G47" s="1"/>
      <c r="H47" s="1"/>
      <c r="I47" s="1"/>
      <c r="J47" s="1"/>
      <c r="K47" s="1"/>
    </row>
    <row r="48" spans="2:11" s="17" customFormat="1" x14ac:dyDescent="0.25">
      <c r="B48" s="1"/>
      <c r="C48" s="55">
        <v>44202</v>
      </c>
      <c r="D48" s="55"/>
      <c r="E48" s="55"/>
      <c r="F48" s="55"/>
      <c r="G48" s="55"/>
      <c r="H48" s="55"/>
      <c r="I48" s="55"/>
      <c r="J48" s="55"/>
      <c r="K48"/>
    </row>
    <row r="49" spans="2:11" s="17" customFormat="1" x14ac:dyDescent="0.25">
      <c r="B49" s="1"/>
      <c r="C49" s="55"/>
      <c r="D49" s="55"/>
      <c r="E49" s="55"/>
      <c r="F49" s="55"/>
      <c r="G49" s="55"/>
      <c r="H49" s="55"/>
      <c r="I49" s="55"/>
      <c r="J49" s="55"/>
      <c r="K49" s="1"/>
    </row>
    <row r="50" spans="2:11" s="17" customFormat="1" x14ac:dyDescent="0.25">
      <c r="B50" s="1"/>
      <c r="C50" s="1"/>
      <c r="D50" s="14"/>
      <c r="E50" s="14"/>
      <c r="F50" s="33"/>
      <c r="G50" s="1"/>
      <c r="H50" s="1"/>
      <c r="I50" s="1"/>
      <c r="J50" s="1"/>
      <c r="K50" s="1"/>
    </row>
    <row r="51" spans="2:11" s="17" customFormat="1" ht="15.75" x14ac:dyDescent="0.25">
      <c r="B51" s="1"/>
      <c r="C51" s="1"/>
      <c r="D51" s="3" t="s">
        <v>29</v>
      </c>
      <c r="E51" s="3">
        <v>3</v>
      </c>
      <c r="F51" s="38">
        <v>22</v>
      </c>
      <c r="G51" s="7">
        <f>E51*F51</f>
        <v>66</v>
      </c>
      <c r="H51" s="59" t="s">
        <v>5</v>
      </c>
      <c r="I51" s="60"/>
      <c r="J51" s="1"/>
      <c r="K51" s="1"/>
    </row>
    <row r="52" spans="2:11" s="17" customFormat="1" ht="15" customHeight="1" x14ac:dyDescent="0.25">
      <c r="B52" s="1"/>
      <c r="C52" s="1"/>
      <c r="D52" s="3" t="s">
        <v>1</v>
      </c>
      <c r="E52" s="3">
        <v>2</v>
      </c>
      <c r="F52" s="38">
        <v>40</v>
      </c>
      <c r="G52" s="7">
        <f t="shared" ref="G52:G57" si="3">E52*F52</f>
        <v>80</v>
      </c>
      <c r="H52" s="58">
        <f>SUM(G51:G57)</f>
        <v>345</v>
      </c>
      <c r="I52" s="58"/>
      <c r="J52" s="1"/>
      <c r="K52" s="1"/>
    </row>
    <row r="53" spans="2:11" s="17" customFormat="1" ht="15" customHeight="1" x14ac:dyDescent="0.25">
      <c r="B53" s="1"/>
      <c r="C53" s="1"/>
      <c r="D53" s="3" t="s">
        <v>18</v>
      </c>
      <c r="E53" s="3">
        <v>1</v>
      </c>
      <c r="F53" s="38">
        <v>69</v>
      </c>
      <c r="G53" s="7">
        <f t="shared" si="3"/>
        <v>69</v>
      </c>
      <c r="H53" s="58"/>
      <c r="I53" s="58"/>
      <c r="J53" s="1"/>
      <c r="K53" s="1"/>
    </row>
    <row r="54" spans="2:11" s="17" customFormat="1" x14ac:dyDescent="0.25">
      <c r="B54" s="1"/>
      <c r="C54" s="1"/>
      <c r="D54" s="3" t="s">
        <v>30</v>
      </c>
      <c r="E54" s="3">
        <v>1</v>
      </c>
      <c r="F54" s="38">
        <v>45</v>
      </c>
      <c r="G54" s="7">
        <f t="shared" si="3"/>
        <v>45</v>
      </c>
      <c r="H54" s="1"/>
      <c r="I54" s="1"/>
      <c r="J54" s="1"/>
      <c r="K54" s="1"/>
    </row>
    <row r="55" spans="2:11" s="17" customFormat="1" x14ac:dyDescent="0.25">
      <c r="B55" s="1"/>
      <c r="C55" s="1"/>
      <c r="D55" s="3" t="s">
        <v>32</v>
      </c>
      <c r="E55" s="3">
        <v>1</v>
      </c>
      <c r="F55" s="38">
        <v>42</v>
      </c>
      <c r="G55" s="7">
        <f t="shared" si="3"/>
        <v>42</v>
      </c>
      <c r="H55" s="23" t="s">
        <v>6</v>
      </c>
      <c r="I55" s="9">
        <f>H52/10</f>
        <v>34.5</v>
      </c>
      <c r="J55" s="1"/>
      <c r="K55" s="1"/>
    </row>
    <row r="56" spans="2:11" s="17" customFormat="1" x14ac:dyDescent="0.25">
      <c r="B56" s="1"/>
      <c r="C56" s="1"/>
      <c r="D56" s="3" t="s">
        <v>28</v>
      </c>
      <c r="E56" s="3">
        <v>1</v>
      </c>
      <c r="F56" s="38">
        <v>39</v>
      </c>
      <c r="G56" s="7">
        <f t="shared" si="3"/>
        <v>39</v>
      </c>
      <c r="H56" s="1"/>
      <c r="I56" s="1"/>
      <c r="J56" s="1"/>
      <c r="K56" s="1"/>
    </row>
    <row r="57" spans="2:11" s="17" customFormat="1" x14ac:dyDescent="0.25">
      <c r="B57" s="1"/>
      <c r="C57" s="1"/>
      <c r="D57" s="22" t="s">
        <v>31</v>
      </c>
      <c r="E57" s="22">
        <v>1</v>
      </c>
      <c r="F57" s="38">
        <v>4</v>
      </c>
      <c r="G57" s="7">
        <f t="shared" si="3"/>
        <v>4</v>
      </c>
      <c r="H57" s="1"/>
      <c r="I57" s="1"/>
      <c r="J57" s="1"/>
      <c r="K57" s="1"/>
    </row>
    <row r="58" spans="2:11" s="17" customFormat="1" x14ac:dyDescent="0.25">
      <c r="B58" s="12"/>
      <c r="C58" s="12"/>
      <c r="D58" s="16"/>
      <c r="E58" s="16"/>
      <c r="F58" s="36"/>
      <c r="G58" s="12"/>
      <c r="H58" s="12"/>
      <c r="I58" s="12"/>
      <c r="J58" s="12"/>
      <c r="K58" s="5"/>
    </row>
    <row r="59" spans="2:11" s="17" customFormat="1" x14ac:dyDescent="0.25">
      <c r="B59" s="1"/>
      <c r="C59" s="1"/>
      <c r="D59" s="14"/>
      <c r="E59" s="14"/>
      <c r="F59" s="32"/>
      <c r="G59" s="1"/>
      <c r="H59" s="1"/>
      <c r="I59" s="1"/>
      <c r="J59" s="1"/>
      <c r="K59" s="1"/>
    </row>
    <row r="60" spans="2:11" s="17" customFormat="1" x14ac:dyDescent="0.25">
      <c r="B60" s="1"/>
      <c r="C60" s="55">
        <v>44203</v>
      </c>
      <c r="D60" s="55"/>
      <c r="E60" s="55"/>
      <c r="F60" s="55"/>
      <c r="G60" s="55"/>
      <c r="H60" s="55"/>
      <c r="I60" s="55"/>
      <c r="J60" s="55"/>
      <c r="K60" s="1"/>
    </row>
    <row r="61" spans="2:11" s="17" customFormat="1" x14ac:dyDescent="0.25">
      <c r="B61" s="1"/>
      <c r="C61" s="55"/>
      <c r="D61" s="55"/>
      <c r="E61" s="55"/>
      <c r="F61" s="55"/>
      <c r="G61" s="55"/>
      <c r="H61" s="55"/>
      <c r="I61" s="55"/>
      <c r="J61" s="55"/>
      <c r="K61" s="1"/>
    </row>
    <row r="62" spans="2:11" s="17" customFormat="1" x14ac:dyDescent="0.25">
      <c r="B62" s="1"/>
      <c r="C62" s="1"/>
      <c r="D62" s="14"/>
      <c r="E62" s="14"/>
      <c r="F62" s="33"/>
      <c r="G62" s="1"/>
      <c r="H62" s="1"/>
      <c r="I62" s="1"/>
      <c r="J62" s="1"/>
      <c r="K62" s="1"/>
    </row>
    <row r="63" spans="2:11" s="17" customFormat="1" ht="15.75" x14ac:dyDescent="0.25">
      <c r="B63" s="1"/>
      <c r="C63" s="1"/>
      <c r="D63" s="3" t="s">
        <v>16</v>
      </c>
      <c r="E63" s="3">
        <v>4</v>
      </c>
      <c r="F63" s="34">
        <v>63</v>
      </c>
      <c r="G63" s="7">
        <f t="shared" ref="G63:G68" si="4">E63*F63</f>
        <v>252</v>
      </c>
      <c r="H63" s="56" t="s">
        <v>5</v>
      </c>
      <c r="I63" s="57"/>
      <c r="J63" s="1"/>
      <c r="K63" s="1"/>
    </row>
    <row r="64" spans="2:11" s="17" customFormat="1" x14ac:dyDescent="0.25">
      <c r="B64" s="1"/>
      <c r="C64" s="1"/>
      <c r="D64" s="3" t="s">
        <v>34</v>
      </c>
      <c r="E64" s="3">
        <v>2</v>
      </c>
      <c r="F64" s="34">
        <v>0</v>
      </c>
      <c r="G64" s="7">
        <f t="shared" si="4"/>
        <v>0</v>
      </c>
      <c r="H64" s="58">
        <f>SUM(G63:G68)</f>
        <v>407</v>
      </c>
      <c r="I64" s="58"/>
      <c r="J64" s="1"/>
      <c r="K64" s="1"/>
    </row>
    <row r="65" spans="2:11" s="17" customFormat="1" x14ac:dyDescent="0.25">
      <c r="B65" s="1"/>
      <c r="C65" s="1"/>
      <c r="D65" s="3" t="s">
        <v>8</v>
      </c>
      <c r="E65" s="3">
        <v>1</v>
      </c>
      <c r="F65" s="34">
        <v>67</v>
      </c>
      <c r="G65" s="7">
        <f t="shared" si="4"/>
        <v>67</v>
      </c>
      <c r="H65" s="58"/>
      <c r="I65" s="58"/>
      <c r="J65" s="1"/>
      <c r="K65" s="1"/>
    </row>
    <row r="66" spans="2:11" s="17" customFormat="1" x14ac:dyDescent="0.25">
      <c r="B66" s="1"/>
      <c r="C66" s="1"/>
      <c r="D66" s="3" t="s">
        <v>12</v>
      </c>
      <c r="E66" s="3">
        <v>1</v>
      </c>
      <c r="F66" s="34">
        <v>49</v>
      </c>
      <c r="G66" s="7">
        <f t="shared" si="4"/>
        <v>49</v>
      </c>
      <c r="H66" s="1"/>
      <c r="I66" s="1"/>
      <c r="J66" s="1"/>
      <c r="K66" s="1"/>
    </row>
    <row r="67" spans="2:11" s="17" customFormat="1" x14ac:dyDescent="0.25">
      <c r="B67" s="1"/>
      <c r="C67" s="1"/>
      <c r="D67" s="3" t="s">
        <v>35</v>
      </c>
      <c r="E67" s="3">
        <v>1</v>
      </c>
      <c r="F67" s="34">
        <v>28</v>
      </c>
      <c r="G67" s="7">
        <f t="shared" si="4"/>
        <v>28</v>
      </c>
      <c r="H67" s="23" t="s">
        <v>6</v>
      </c>
      <c r="I67" s="9">
        <f>H64/10</f>
        <v>40.700000000000003</v>
      </c>
      <c r="J67" s="1"/>
      <c r="K67" s="1"/>
    </row>
    <row r="68" spans="2:11" s="17" customFormat="1" x14ac:dyDescent="0.25">
      <c r="B68" s="1"/>
      <c r="C68" s="1"/>
      <c r="D68" s="3" t="s">
        <v>33</v>
      </c>
      <c r="E68" s="3">
        <v>1</v>
      </c>
      <c r="F68" s="34">
        <v>11</v>
      </c>
      <c r="G68" s="7">
        <f t="shared" si="4"/>
        <v>11</v>
      </c>
      <c r="H68" s="1"/>
      <c r="I68" s="1"/>
      <c r="J68" s="1"/>
      <c r="K68" s="1"/>
    </row>
    <row r="69" spans="2:11" s="17" customFormat="1" x14ac:dyDescent="0.25">
      <c r="B69" s="27"/>
      <c r="C69" s="27"/>
      <c r="D69" s="28"/>
      <c r="E69" s="28"/>
      <c r="F69" s="39"/>
      <c r="G69" s="27"/>
      <c r="H69" s="27"/>
      <c r="I69" s="27"/>
      <c r="J69" s="27"/>
      <c r="K69" s="27"/>
    </row>
    <row r="70" spans="2:11" s="17" customFormat="1" x14ac:dyDescent="0.25">
      <c r="B70" s="5"/>
      <c r="C70" s="5"/>
      <c r="D70" s="4"/>
      <c r="E70" s="4"/>
      <c r="F70" s="35"/>
      <c r="G70" s="5"/>
      <c r="H70" s="5"/>
      <c r="I70" s="5"/>
      <c r="J70" s="5"/>
      <c r="K70" s="5"/>
    </row>
    <row r="71" spans="2:11" s="17" customFormat="1" x14ac:dyDescent="0.25">
      <c r="B71" s="1"/>
      <c r="C71" s="1"/>
      <c r="D71" s="14"/>
      <c r="E71" s="14"/>
      <c r="F71" s="32"/>
      <c r="G71" s="1"/>
      <c r="H71" s="1"/>
      <c r="I71" s="1"/>
      <c r="J71" s="1"/>
      <c r="K71" s="1"/>
    </row>
    <row r="72" spans="2:11" s="17" customFormat="1" x14ac:dyDescent="0.25">
      <c r="B72" s="1"/>
      <c r="C72" s="55">
        <v>44204</v>
      </c>
      <c r="D72" s="55"/>
      <c r="E72" s="55"/>
      <c r="F72" s="55"/>
      <c r="G72" s="55"/>
      <c r="H72" s="55"/>
      <c r="I72" s="55"/>
      <c r="J72" s="55"/>
      <c r="K72"/>
    </row>
    <row r="73" spans="2:11" s="17" customFormat="1" x14ac:dyDescent="0.25">
      <c r="B73" s="1"/>
      <c r="C73" s="55"/>
      <c r="D73" s="55"/>
      <c r="E73" s="55"/>
      <c r="F73" s="55"/>
      <c r="G73" s="55"/>
      <c r="H73" s="55"/>
      <c r="I73" s="55"/>
      <c r="J73" s="55"/>
      <c r="K73" s="1"/>
    </row>
    <row r="74" spans="2:11" s="17" customFormat="1" x14ac:dyDescent="0.25">
      <c r="B74" s="1"/>
      <c r="C74" s="1"/>
      <c r="D74" s="14"/>
      <c r="E74" s="14"/>
      <c r="F74" s="33"/>
      <c r="G74" s="1"/>
      <c r="H74" s="1"/>
      <c r="I74" s="1"/>
      <c r="J74" s="1"/>
      <c r="K74" s="1"/>
    </row>
    <row r="75" spans="2:11" s="17" customFormat="1" ht="15.75" x14ac:dyDescent="0.25">
      <c r="B75" s="1"/>
      <c r="C75" s="1"/>
      <c r="D75" s="26" t="s">
        <v>30</v>
      </c>
      <c r="E75" s="26">
        <v>4</v>
      </c>
      <c r="F75" s="38">
        <v>37</v>
      </c>
      <c r="G75" s="7">
        <f>E75*F75</f>
        <v>148</v>
      </c>
      <c r="H75" s="59" t="s">
        <v>5</v>
      </c>
      <c r="I75" s="60"/>
      <c r="J75" s="1"/>
      <c r="K75" s="1"/>
    </row>
    <row r="76" spans="2:11" s="17" customFormat="1" x14ac:dyDescent="0.25">
      <c r="B76" s="1"/>
      <c r="C76" s="1"/>
      <c r="D76" s="26" t="s">
        <v>15</v>
      </c>
      <c r="E76" s="26">
        <v>3</v>
      </c>
      <c r="F76" s="38">
        <v>35</v>
      </c>
      <c r="G76" s="7">
        <f t="shared" ref="G76:G81" si="5">E76*F76</f>
        <v>105</v>
      </c>
      <c r="H76" s="58">
        <f>SUM(G75:G81)</f>
        <v>360</v>
      </c>
      <c r="I76" s="58"/>
      <c r="J76" s="1"/>
      <c r="K76" s="1"/>
    </row>
    <row r="77" spans="2:11" s="17" customFormat="1" x14ac:dyDescent="0.25">
      <c r="B77" s="1"/>
      <c r="C77" s="1"/>
      <c r="D77" s="26" t="s">
        <v>36</v>
      </c>
      <c r="E77" s="26">
        <v>1</v>
      </c>
      <c r="F77" s="38">
        <v>43</v>
      </c>
      <c r="G77" s="7">
        <f t="shared" si="5"/>
        <v>43</v>
      </c>
      <c r="H77" s="58"/>
      <c r="I77" s="58"/>
      <c r="J77" s="1"/>
      <c r="K77" s="1"/>
    </row>
    <row r="78" spans="2:11" s="17" customFormat="1" x14ac:dyDescent="0.25">
      <c r="B78" s="1"/>
      <c r="C78" s="1"/>
      <c r="D78" s="26" t="s">
        <v>22</v>
      </c>
      <c r="E78" s="26">
        <v>1</v>
      </c>
      <c r="F78" s="38">
        <v>35</v>
      </c>
      <c r="G78" s="7">
        <f t="shared" si="5"/>
        <v>35</v>
      </c>
      <c r="H78" s="1"/>
      <c r="I78" s="1"/>
      <c r="J78" s="1"/>
      <c r="K78" s="1"/>
    </row>
    <row r="79" spans="2:11" s="17" customFormat="1" x14ac:dyDescent="0.25">
      <c r="B79" s="1"/>
      <c r="C79" s="1"/>
      <c r="D79" s="26" t="s">
        <v>3</v>
      </c>
      <c r="E79" s="26">
        <v>1</v>
      </c>
      <c r="F79" s="38">
        <v>29</v>
      </c>
      <c r="G79" s="7">
        <f t="shared" si="5"/>
        <v>29</v>
      </c>
      <c r="H79" s="23" t="s">
        <v>6</v>
      </c>
      <c r="I79" s="9">
        <f>H76/10</f>
        <v>36</v>
      </c>
      <c r="J79" s="1"/>
      <c r="K79" s="1"/>
    </row>
    <row r="80" spans="2:11" s="17" customFormat="1" x14ac:dyDescent="0.25">
      <c r="B80" s="1"/>
      <c r="C80" s="29"/>
      <c r="D80" s="8"/>
      <c r="E80" s="8"/>
      <c r="F80" s="40"/>
      <c r="G80" s="7">
        <f t="shared" si="5"/>
        <v>0</v>
      </c>
      <c r="H80" s="1"/>
      <c r="I80" s="1"/>
      <c r="J80" s="1"/>
      <c r="K80" s="1"/>
    </row>
    <row r="81" spans="2:11" s="17" customFormat="1" x14ac:dyDescent="0.25">
      <c r="B81" s="1"/>
      <c r="C81" s="29"/>
      <c r="D81" s="8"/>
      <c r="E81" s="8"/>
      <c r="F81" s="40"/>
      <c r="G81" s="7">
        <f t="shared" si="5"/>
        <v>0</v>
      </c>
      <c r="H81" s="1"/>
      <c r="I81" s="1"/>
      <c r="J81" s="1"/>
      <c r="K81" s="1"/>
    </row>
    <row r="82" spans="2:11" s="17" customFormat="1" x14ac:dyDescent="0.25">
      <c r="B82" s="12"/>
      <c r="C82" s="12"/>
      <c r="D82" s="16"/>
      <c r="E82" s="16"/>
      <c r="F82" s="36"/>
      <c r="G82" s="12"/>
      <c r="H82" s="12"/>
      <c r="I82" s="12"/>
      <c r="J82" s="12"/>
      <c r="K82" s="5"/>
    </row>
    <row r="83" spans="2:11" s="17" customFormat="1" x14ac:dyDescent="0.25">
      <c r="B83" s="1"/>
      <c r="C83" s="1"/>
      <c r="D83" s="14"/>
      <c r="E83" s="14"/>
      <c r="F83" s="32"/>
      <c r="G83" s="1"/>
      <c r="H83" s="1"/>
      <c r="I83" s="1"/>
      <c r="J83" s="1"/>
      <c r="K83" s="1"/>
    </row>
    <row r="84" spans="2:11" s="17" customFormat="1" x14ac:dyDescent="0.25">
      <c r="B84" s="1"/>
      <c r="C84" s="55">
        <v>44205</v>
      </c>
      <c r="D84" s="55"/>
      <c r="E84" s="55"/>
      <c r="F84" s="55"/>
      <c r="G84" s="55"/>
      <c r="H84" s="55"/>
      <c r="I84" s="55"/>
      <c r="J84" s="55"/>
      <c r="K84"/>
    </row>
    <row r="85" spans="2:11" s="17" customFormat="1" ht="15" customHeight="1" x14ac:dyDescent="0.25">
      <c r="B85" s="1"/>
      <c r="C85" s="55"/>
      <c r="D85" s="55"/>
      <c r="E85" s="55"/>
      <c r="F85" s="55"/>
      <c r="G85" s="55"/>
      <c r="H85" s="55"/>
      <c r="I85" s="55"/>
      <c r="J85" s="55"/>
      <c r="K85" s="1"/>
    </row>
    <row r="86" spans="2:11" s="17" customFormat="1" x14ac:dyDescent="0.25">
      <c r="B86" s="1"/>
      <c r="C86" s="1"/>
      <c r="D86" s="14"/>
      <c r="E86" s="14"/>
      <c r="F86" s="33"/>
      <c r="G86" s="1"/>
      <c r="H86" s="1"/>
      <c r="I86" s="1"/>
      <c r="J86" s="1"/>
      <c r="K86" s="1"/>
    </row>
    <row r="87" spans="2:11" s="17" customFormat="1" ht="15.75" x14ac:dyDescent="0.25">
      <c r="B87" s="1"/>
      <c r="C87" s="1"/>
      <c r="D87" s="26" t="s">
        <v>25</v>
      </c>
      <c r="E87" s="26">
        <v>3</v>
      </c>
      <c r="F87" s="38">
        <v>59</v>
      </c>
      <c r="G87" s="7">
        <f>E87*F87</f>
        <v>177</v>
      </c>
      <c r="H87" s="59" t="s">
        <v>5</v>
      </c>
      <c r="I87" s="60"/>
      <c r="J87" s="1"/>
      <c r="K87" s="1"/>
    </row>
    <row r="88" spans="2:11" s="17" customFormat="1" x14ac:dyDescent="0.25">
      <c r="B88" s="1"/>
      <c r="C88" s="1"/>
      <c r="D88" s="26" t="s">
        <v>35</v>
      </c>
      <c r="E88" s="26">
        <v>2</v>
      </c>
      <c r="F88" s="38">
        <v>20</v>
      </c>
      <c r="G88" s="7">
        <f t="shared" ref="G88:G93" si="6">E88*F88</f>
        <v>40</v>
      </c>
      <c r="H88" s="58">
        <f>SUM(G87:G93)</f>
        <v>323</v>
      </c>
      <c r="I88" s="58"/>
      <c r="J88" s="1"/>
      <c r="K88" s="1"/>
    </row>
    <row r="89" spans="2:11" s="17" customFormat="1" x14ac:dyDescent="0.25">
      <c r="B89" s="1"/>
      <c r="C89" s="1"/>
      <c r="D89" s="26" t="s">
        <v>37</v>
      </c>
      <c r="E89" s="26">
        <v>1</v>
      </c>
      <c r="F89" s="38">
        <v>43</v>
      </c>
      <c r="G89" s="7">
        <f t="shared" si="6"/>
        <v>43</v>
      </c>
      <c r="H89" s="58"/>
      <c r="I89" s="58"/>
      <c r="J89" s="1"/>
      <c r="K89" s="1"/>
    </row>
    <row r="90" spans="2:11" s="17" customFormat="1" x14ac:dyDescent="0.25">
      <c r="B90" s="1"/>
      <c r="C90" s="1"/>
      <c r="D90" s="26" t="s">
        <v>16</v>
      </c>
      <c r="E90" s="26">
        <v>1</v>
      </c>
      <c r="F90" s="38">
        <v>32</v>
      </c>
      <c r="G90" s="7">
        <f t="shared" si="6"/>
        <v>32</v>
      </c>
      <c r="H90" s="1"/>
      <c r="I90" s="1"/>
      <c r="J90" s="1"/>
      <c r="K90" s="1"/>
    </row>
    <row r="91" spans="2:11" s="17" customFormat="1" x14ac:dyDescent="0.25">
      <c r="B91" s="1"/>
      <c r="C91" s="1"/>
      <c r="D91" s="26" t="s">
        <v>38</v>
      </c>
      <c r="E91" s="26">
        <v>1</v>
      </c>
      <c r="F91" s="38">
        <v>31</v>
      </c>
      <c r="G91" s="7">
        <f t="shared" si="6"/>
        <v>31</v>
      </c>
      <c r="H91" s="23" t="s">
        <v>6</v>
      </c>
      <c r="I91" s="9">
        <f>H88/10</f>
        <v>32.299999999999997</v>
      </c>
      <c r="J91" s="1"/>
      <c r="K91" s="1"/>
    </row>
    <row r="92" spans="2:11" s="17" customFormat="1" x14ac:dyDescent="0.25">
      <c r="B92" s="1"/>
      <c r="C92" s="1"/>
      <c r="D92" s="26" t="s">
        <v>39</v>
      </c>
      <c r="E92" s="26">
        <v>1</v>
      </c>
      <c r="F92" s="38">
        <v>0</v>
      </c>
      <c r="G92" s="7">
        <f t="shared" si="6"/>
        <v>0</v>
      </c>
      <c r="H92" s="1"/>
      <c r="I92" s="1"/>
      <c r="J92" s="1"/>
      <c r="K92" s="1"/>
    </row>
    <row r="93" spans="2:11" s="17" customFormat="1" x14ac:dyDescent="0.25">
      <c r="B93" s="1"/>
      <c r="C93" s="1"/>
      <c r="D93" s="26" t="s">
        <v>40</v>
      </c>
      <c r="E93" s="26">
        <v>1</v>
      </c>
      <c r="F93" s="38">
        <v>0</v>
      </c>
      <c r="G93" s="7">
        <f t="shared" si="6"/>
        <v>0</v>
      </c>
      <c r="H93" s="1"/>
      <c r="I93" s="1"/>
      <c r="J93" s="1"/>
      <c r="K93" s="1"/>
    </row>
    <row r="94" spans="2:11" s="17" customFormat="1" x14ac:dyDescent="0.25">
      <c r="B94" s="12"/>
      <c r="C94" s="12"/>
      <c r="D94" s="16"/>
      <c r="E94" s="16"/>
      <c r="F94" s="36"/>
      <c r="G94" s="12"/>
      <c r="H94" s="12"/>
      <c r="I94" s="12"/>
      <c r="J94" s="12"/>
      <c r="K94" s="5"/>
    </row>
    <row r="95" spans="2:11" s="17" customFormat="1" ht="15" customHeight="1" x14ac:dyDescent="0.25">
      <c r="B95" s="1"/>
      <c r="C95" s="1"/>
      <c r="D95" s="14"/>
      <c r="E95" s="14"/>
      <c r="F95" s="32"/>
      <c r="G95" s="1"/>
      <c r="H95" s="1"/>
      <c r="I95" s="1"/>
      <c r="J95" s="1"/>
      <c r="K95" s="1"/>
    </row>
    <row r="96" spans="2:11" s="17" customFormat="1" ht="15" customHeight="1" x14ac:dyDescent="0.25">
      <c r="B96" s="1"/>
      <c r="C96" s="55">
        <v>44206</v>
      </c>
      <c r="D96" s="55"/>
      <c r="E96" s="55"/>
      <c r="F96" s="55"/>
      <c r="G96" s="55"/>
      <c r="H96" s="55"/>
      <c r="I96" s="55"/>
      <c r="J96" s="55"/>
      <c r="K96"/>
    </row>
    <row r="97" spans="2:11" s="17" customFormat="1" x14ac:dyDescent="0.25">
      <c r="B97" s="1"/>
      <c r="C97" s="55"/>
      <c r="D97" s="55"/>
      <c r="E97" s="55"/>
      <c r="F97" s="55"/>
      <c r="G97" s="55"/>
      <c r="H97" s="55"/>
      <c r="I97" s="55"/>
      <c r="J97" s="55"/>
      <c r="K97" s="1"/>
    </row>
    <row r="98" spans="2:11" s="17" customFormat="1" x14ac:dyDescent="0.25">
      <c r="B98" s="1"/>
      <c r="C98" s="1"/>
      <c r="D98" s="14"/>
      <c r="E98" s="14"/>
      <c r="F98" s="33"/>
      <c r="G98" s="1"/>
      <c r="H98" s="1"/>
      <c r="I98" s="1"/>
      <c r="J98" s="1"/>
      <c r="K98" s="1"/>
    </row>
    <row r="99" spans="2:11" s="17" customFormat="1" ht="15.75" x14ac:dyDescent="0.25">
      <c r="B99" s="1"/>
      <c r="C99" s="1"/>
      <c r="D99" s="26" t="s">
        <v>27</v>
      </c>
      <c r="E99" s="26">
        <v>4</v>
      </c>
      <c r="F99" s="38">
        <v>67</v>
      </c>
      <c r="G99" s="7">
        <f>E99*F99</f>
        <v>268</v>
      </c>
      <c r="H99" s="59" t="s">
        <v>5</v>
      </c>
      <c r="I99" s="60"/>
      <c r="J99" s="1"/>
      <c r="K99" s="1"/>
    </row>
    <row r="100" spans="2:11" s="17" customFormat="1" x14ac:dyDescent="0.25">
      <c r="B100" s="1"/>
      <c r="C100" s="1"/>
      <c r="D100" s="26" t="s">
        <v>41</v>
      </c>
      <c r="E100" s="26">
        <v>3</v>
      </c>
      <c r="F100" s="38">
        <v>48</v>
      </c>
      <c r="G100" s="7">
        <f t="shared" ref="G100:G105" si="7">E100*F100</f>
        <v>144</v>
      </c>
      <c r="H100" s="58">
        <f>SUM(G99:G105)</f>
        <v>503</v>
      </c>
      <c r="I100" s="58"/>
      <c r="J100" s="1"/>
      <c r="K100" s="1"/>
    </row>
    <row r="101" spans="2:11" x14ac:dyDescent="0.25">
      <c r="B101" s="1"/>
      <c r="C101" s="1"/>
      <c r="D101" s="26" t="s">
        <v>22</v>
      </c>
      <c r="E101" s="26">
        <v>1</v>
      </c>
      <c r="F101" s="38">
        <v>53</v>
      </c>
      <c r="G101" s="7">
        <f t="shared" si="7"/>
        <v>53</v>
      </c>
      <c r="H101" s="58"/>
      <c r="I101" s="58"/>
      <c r="J101" s="1"/>
      <c r="K101" s="1"/>
    </row>
    <row r="102" spans="2:11" x14ac:dyDescent="0.25">
      <c r="B102" s="1"/>
      <c r="C102" s="1"/>
      <c r="D102" s="26" t="s">
        <v>42</v>
      </c>
      <c r="E102" s="26">
        <v>1</v>
      </c>
      <c r="F102" s="38">
        <v>29</v>
      </c>
      <c r="G102" s="7">
        <f t="shared" si="7"/>
        <v>29</v>
      </c>
      <c r="H102" s="1"/>
      <c r="I102" s="1"/>
      <c r="J102" s="1"/>
      <c r="K102" s="1"/>
    </row>
    <row r="103" spans="2:11" x14ac:dyDescent="0.25">
      <c r="B103" s="1"/>
      <c r="C103" s="1"/>
      <c r="D103" s="26" t="s">
        <v>35</v>
      </c>
      <c r="E103" s="26">
        <v>1</v>
      </c>
      <c r="F103" s="38">
        <v>9</v>
      </c>
      <c r="G103" s="7">
        <f t="shared" si="7"/>
        <v>9</v>
      </c>
      <c r="H103" s="23" t="s">
        <v>6</v>
      </c>
      <c r="I103" s="9">
        <f>H100/10</f>
        <v>50.3</v>
      </c>
      <c r="J103" s="1"/>
      <c r="K103" s="1"/>
    </row>
    <row r="104" spans="2:11" x14ac:dyDescent="0.25">
      <c r="B104" s="1"/>
      <c r="C104" s="1"/>
      <c r="D104" s="8"/>
      <c r="E104" s="8"/>
      <c r="F104" s="40"/>
      <c r="G104" s="7">
        <f t="shared" si="7"/>
        <v>0</v>
      </c>
      <c r="H104" s="1"/>
      <c r="I104" s="1"/>
      <c r="J104" s="1"/>
      <c r="K104" s="1"/>
    </row>
    <row r="105" spans="2:11" x14ac:dyDescent="0.25">
      <c r="B105" s="1"/>
      <c r="C105" s="1"/>
      <c r="D105" s="8"/>
      <c r="E105" s="8"/>
      <c r="F105" s="40"/>
      <c r="G105" s="7">
        <f t="shared" si="7"/>
        <v>0</v>
      </c>
      <c r="H105" s="1"/>
      <c r="I105" s="1"/>
      <c r="J105" s="1"/>
      <c r="K105" s="1"/>
    </row>
    <row r="106" spans="2:11" x14ac:dyDescent="0.25">
      <c r="B106" s="12"/>
      <c r="C106" s="12"/>
      <c r="D106" s="16"/>
      <c r="E106" s="16"/>
      <c r="F106" s="36"/>
      <c r="G106" s="12"/>
      <c r="H106" s="12"/>
      <c r="I106" s="12"/>
      <c r="J106" s="12"/>
      <c r="K106" s="5"/>
    </row>
    <row r="107" spans="2:11" x14ac:dyDescent="0.25">
      <c r="B107" s="1"/>
      <c r="C107" s="1"/>
      <c r="D107" s="14"/>
      <c r="E107" s="14"/>
      <c r="F107" s="32"/>
      <c r="G107" s="1"/>
      <c r="H107" s="1"/>
      <c r="I107" s="1"/>
      <c r="J107" s="1"/>
      <c r="K107" s="1"/>
    </row>
    <row r="108" spans="2:11" x14ac:dyDescent="0.25">
      <c r="B108" s="1"/>
      <c r="C108" s="55">
        <v>44207</v>
      </c>
      <c r="D108" s="55"/>
      <c r="E108" s="55"/>
      <c r="F108" s="55"/>
      <c r="G108" s="55"/>
      <c r="H108" s="55"/>
      <c r="I108" s="55"/>
      <c r="J108" s="55"/>
    </row>
    <row r="109" spans="2:11" x14ac:dyDescent="0.25">
      <c r="B109" s="1"/>
      <c r="C109" s="55"/>
      <c r="D109" s="55"/>
      <c r="E109" s="55"/>
      <c r="F109" s="55"/>
      <c r="G109" s="55"/>
      <c r="H109" s="55"/>
      <c r="I109" s="55"/>
      <c r="J109" s="55"/>
      <c r="K109" s="1"/>
    </row>
    <row r="110" spans="2:11" x14ac:dyDescent="0.25">
      <c r="B110" s="1"/>
      <c r="C110" s="1"/>
      <c r="D110" s="14"/>
      <c r="E110" s="14"/>
      <c r="F110" s="33"/>
      <c r="G110" s="1"/>
      <c r="H110" s="1"/>
      <c r="I110" s="1"/>
      <c r="J110" s="1"/>
      <c r="K110" s="1"/>
    </row>
    <row r="111" spans="2:11" ht="15.75" x14ac:dyDescent="0.25">
      <c r="B111" s="1"/>
      <c r="C111" s="1"/>
      <c r="D111" s="26" t="s">
        <v>39</v>
      </c>
      <c r="E111" s="26">
        <v>3</v>
      </c>
      <c r="F111" s="38">
        <v>59</v>
      </c>
      <c r="G111" s="7">
        <f>E111*F111</f>
        <v>177</v>
      </c>
      <c r="H111" s="59" t="s">
        <v>5</v>
      </c>
      <c r="I111" s="60"/>
      <c r="J111" s="1"/>
      <c r="K111" s="1"/>
    </row>
    <row r="112" spans="2:11" x14ac:dyDescent="0.25">
      <c r="B112" s="1"/>
      <c r="C112" s="1"/>
      <c r="D112" s="26" t="s">
        <v>43</v>
      </c>
      <c r="E112" s="26">
        <v>2</v>
      </c>
      <c r="F112" s="38">
        <v>36</v>
      </c>
      <c r="G112" s="7">
        <f t="shared" ref="G112:G117" si="8">E112*F112</f>
        <v>72</v>
      </c>
      <c r="H112" s="58">
        <f>SUM(G111:G118)</f>
        <v>383</v>
      </c>
      <c r="I112" s="58"/>
      <c r="J112" s="1"/>
      <c r="K112" s="1"/>
    </row>
    <row r="113" spans="2:11" x14ac:dyDescent="0.25">
      <c r="B113" s="1"/>
      <c r="C113" s="1"/>
      <c r="D113" s="26" t="s">
        <v>30</v>
      </c>
      <c r="E113" s="26">
        <v>2</v>
      </c>
      <c r="F113" s="38">
        <v>17</v>
      </c>
      <c r="G113" s="7">
        <f t="shared" si="8"/>
        <v>34</v>
      </c>
      <c r="H113" s="58"/>
      <c r="I113" s="58"/>
      <c r="J113" s="1"/>
      <c r="K113" s="1"/>
    </row>
    <row r="114" spans="2:11" x14ac:dyDescent="0.25">
      <c r="B114" s="1"/>
      <c r="C114" s="1"/>
      <c r="D114" s="26" t="s">
        <v>29</v>
      </c>
      <c r="E114" s="26">
        <v>1</v>
      </c>
      <c r="F114" s="38">
        <v>39</v>
      </c>
      <c r="G114" s="7">
        <f t="shared" si="8"/>
        <v>39</v>
      </c>
      <c r="H114" s="1"/>
      <c r="I114" s="1"/>
      <c r="J114" s="1"/>
      <c r="K114" s="1"/>
    </row>
    <row r="115" spans="2:11" x14ac:dyDescent="0.25">
      <c r="B115" s="1"/>
      <c r="C115" s="1"/>
      <c r="D115" s="26" t="s">
        <v>40</v>
      </c>
      <c r="E115" s="26">
        <v>1</v>
      </c>
      <c r="F115" s="38">
        <v>32</v>
      </c>
      <c r="G115" s="7">
        <f t="shared" si="8"/>
        <v>32</v>
      </c>
      <c r="H115" s="23" t="s">
        <v>6</v>
      </c>
      <c r="I115" s="9">
        <f>H112/10</f>
        <v>38.299999999999997</v>
      </c>
      <c r="J115" s="1"/>
      <c r="K115" s="1"/>
    </row>
    <row r="116" spans="2:11" x14ac:dyDescent="0.25">
      <c r="B116" s="1"/>
      <c r="C116" s="1"/>
      <c r="D116" s="30" t="s">
        <v>37</v>
      </c>
      <c r="E116" s="30">
        <v>1</v>
      </c>
      <c r="F116" s="41">
        <v>29</v>
      </c>
      <c r="G116" s="7">
        <f t="shared" si="8"/>
        <v>29</v>
      </c>
      <c r="H116" s="1"/>
      <c r="I116" s="1"/>
      <c r="J116" s="1"/>
      <c r="K116" s="1"/>
    </row>
    <row r="117" spans="2:11" x14ac:dyDescent="0.25">
      <c r="B117" s="1"/>
      <c r="C117" s="1"/>
      <c r="D117" s="31"/>
      <c r="E117" s="31"/>
      <c r="F117" s="42"/>
      <c r="G117" s="7">
        <f t="shared" si="8"/>
        <v>0</v>
      </c>
      <c r="H117" s="1"/>
      <c r="I117" s="1"/>
      <c r="J117" s="1"/>
      <c r="K117" s="1"/>
    </row>
    <row r="118" spans="2:11" x14ac:dyDescent="0.25">
      <c r="B118" s="12"/>
      <c r="C118" s="12"/>
      <c r="D118" s="16"/>
      <c r="E118" s="16"/>
      <c r="F118" s="36"/>
      <c r="G118" s="12"/>
      <c r="H118" s="12"/>
      <c r="I118" s="12"/>
      <c r="J118" s="12"/>
      <c r="K118" s="5"/>
    </row>
    <row r="119" spans="2:11" x14ac:dyDescent="0.25">
      <c r="B119" s="1"/>
      <c r="C119" s="1"/>
      <c r="D119" s="14"/>
      <c r="E119" s="14"/>
      <c r="F119" s="32"/>
      <c r="G119" s="1"/>
      <c r="H119" s="1"/>
      <c r="I119" s="1"/>
      <c r="J119" s="1"/>
      <c r="K119" s="1"/>
    </row>
    <row r="120" spans="2:11" x14ac:dyDescent="0.25">
      <c r="B120" s="1"/>
      <c r="C120" s="55">
        <v>44208</v>
      </c>
      <c r="D120" s="55"/>
      <c r="E120" s="55"/>
      <c r="F120" s="55"/>
      <c r="G120" s="55"/>
      <c r="H120" s="55"/>
      <c r="I120" s="55"/>
      <c r="J120" s="55"/>
    </row>
    <row r="121" spans="2:11" x14ac:dyDescent="0.25">
      <c r="B121" s="1"/>
      <c r="C121" s="55"/>
      <c r="D121" s="55"/>
      <c r="E121" s="55"/>
      <c r="F121" s="55"/>
      <c r="G121" s="55"/>
      <c r="H121" s="55"/>
      <c r="I121" s="55"/>
      <c r="J121" s="55"/>
      <c r="K121" s="1"/>
    </row>
    <row r="122" spans="2:11" x14ac:dyDescent="0.25">
      <c r="B122" s="1"/>
      <c r="C122" s="1"/>
      <c r="D122" s="14"/>
      <c r="E122" s="14"/>
      <c r="F122" s="33"/>
      <c r="G122" s="1"/>
      <c r="H122" s="1"/>
      <c r="I122" s="1"/>
      <c r="J122" s="1"/>
      <c r="K122" s="1"/>
    </row>
    <row r="123" spans="2:11" ht="15.75" x14ac:dyDescent="0.25">
      <c r="B123" s="1"/>
      <c r="C123" s="1"/>
      <c r="D123" s="26" t="s">
        <v>44</v>
      </c>
      <c r="E123" s="26">
        <v>8</v>
      </c>
      <c r="F123" s="38">
        <v>36</v>
      </c>
      <c r="G123" s="7">
        <f>E123*F123</f>
        <v>288</v>
      </c>
      <c r="H123" s="59" t="s">
        <v>5</v>
      </c>
      <c r="I123" s="60"/>
      <c r="J123" s="1"/>
      <c r="K123" s="1"/>
    </row>
    <row r="124" spans="2:11" x14ac:dyDescent="0.25">
      <c r="B124" s="1"/>
      <c r="C124" s="1"/>
      <c r="D124" s="26" t="s">
        <v>12</v>
      </c>
      <c r="E124" s="26">
        <v>1</v>
      </c>
      <c r="F124" s="38">
        <v>52</v>
      </c>
      <c r="G124" s="7">
        <f t="shared" ref="G124:G129" si="9">E124*F124</f>
        <v>52</v>
      </c>
      <c r="H124" s="58">
        <f>SUM(G123:G129)</f>
        <v>354</v>
      </c>
      <c r="I124" s="58"/>
      <c r="J124" s="1"/>
      <c r="K124" s="1"/>
    </row>
    <row r="125" spans="2:11" x14ac:dyDescent="0.25">
      <c r="B125" s="1"/>
      <c r="C125" s="1"/>
      <c r="D125" s="26" t="s">
        <v>45</v>
      </c>
      <c r="E125" s="26">
        <v>1</v>
      </c>
      <c r="F125" s="38">
        <v>14</v>
      </c>
      <c r="G125" s="7">
        <f t="shared" si="9"/>
        <v>14</v>
      </c>
      <c r="H125" s="58"/>
      <c r="I125" s="58"/>
      <c r="J125" s="1"/>
      <c r="K125" s="1"/>
    </row>
    <row r="126" spans="2:11" x14ac:dyDescent="0.25">
      <c r="B126" s="1"/>
      <c r="C126" s="1"/>
      <c r="D126" s="8"/>
      <c r="E126" s="8"/>
      <c r="F126" s="40"/>
      <c r="G126" s="7">
        <f t="shared" si="9"/>
        <v>0</v>
      </c>
      <c r="H126" s="1"/>
      <c r="I126" s="1"/>
      <c r="J126" s="1"/>
      <c r="K126" s="1"/>
    </row>
    <row r="127" spans="2:11" x14ac:dyDescent="0.25">
      <c r="B127" s="1"/>
      <c r="C127" s="1"/>
      <c r="D127" s="8"/>
      <c r="E127" s="8"/>
      <c r="F127" s="40"/>
      <c r="G127" s="7">
        <f t="shared" si="9"/>
        <v>0</v>
      </c>
      <c r="H127" s="23" t="s">
        <v>6</v>
      </c>
      <c r="I127" s="9">
        <f>H124/10</f>
        <v>35.4</v>
      </c>
      <c r="J127" s="1"/>
      <c r="K127" s="1"/>
    </row>
    <row r="128" spans="2:11" x14ac:dyDescent="0.25">
      <c r="B128" s="1"/>
      <c r="C128" s="1"/>
      <c r="D128" s="8"/>
      <c r="E128" s="8"/>
      <c r="F128" s="40"/>
      <c r="G128" s="7">
        <f t="shared" si="9"/>
        <v>0</v>
      </c>
      <c r="H128" s="1"/>
      <c r="I128" s="1"/>
      <c r="J128" s="1"/>
      <c r="K128" s="1"/>
    </row>
    <row r="129" spans="2:11" x14ac:dyDescent="0.25">
      <c r="B129" s="1"/>
      <c r="C129" s="1"/>
      <c r="D129" s="8"/>
      <c r="E129" s="8"/>
      <c r="F129" s="40"/>
      <c r="G129" s="7">
        <f t="shared" si="9"/>
        <v>0</v>
      </c>
      <c r="H129" s="1"/>
      <c r="I129" s="1"/>
      <c r="J129" s="1"/>
      <c r="K129" s="1"/>
    </row>
    <row r="130" spans="2:11" x14ac:dyDescent="0.25">
      <c r="B130" s="12"/>
      <c r="C130" s="12"/>
      <c r="D130" s="16"/>
      <c r="E130" s="16"/>
      <c r="F130" s="36"/>
      <c r="G130" s="12"/>
      <c r="H130" s="12"/>
      <c r="I130" s="12"/>
      <c r="J130" s="12"/>
      <c r="K130" s="5"/>
    </row>
    <row r="131" spans="2:11" x14ac:dyDescent="0.25">
      <c r="B131" s="1"/>
      <c r="C131" s="1"/>
      <c r="D131" s="14"/>
      <c r="E131" s="14"/>
      <c r="F131" s="32"/>
      <c r="G131" s="1"/>
      <c r="H131" s="1"/>
      <c r="I131" s="1"/>
      <c r="J131" s="1"/>
      <c r="K131" s="1"/>
    </row>
    <row r="132" spans="2:11" x14ac:dyDescent="0.25">
      <c r="B132" s="1"/>
      <c r="C132" s="55">
        <v>44209</v>
      </c>
      <c r="D132" s="55"/>
      <c r="E132" s="55"/>
      <c r="F132" s="55"/>
      <c r="G132" s="55"/>
      <c r="H132" s="55"/>
      <c r="I132" s="55"/>
      <c r="J132" s="55"/>
    </row>
    <row r="133" spans="2:11" x14ac:dyDescent="0.25">
      <c r="B133" s="1"/>
      <c r="C133" s="55"/>
      <c r="D133" s="55"/>
      <c r="E133" s="55"/>
      <c r="F133" s="55"/>
      <c r="G133" s="55"/>
      <c r="H133" s="55"/>
      <c r="I133" s="55"/>
      <c r="J133" s="55"/>
      <c r="K133" s="1"/>
    </row>
    <row r="134" spans="2:11" x14ac:dyDescent="0.25">
      <c r="B134" s="1"/>
      <c r="C134" s="1"/>
      <c r="D134" s="14"/>
      <c r="E134" s="14"/>
      <c r="F134" s="33"/>
      <c r="G134" s="1"/>
      <c r="H134" s="1"/>
      <c r="I134" s="1"/>
      <c r="J134" s="1"/>
      <c r="K134" s="1"/>
    </row>
    <row r="135" spans="2:11" ht="15.75" x14ac:dyDescent="0.25">
      <c r="B135" s="1"/>
      <c r="C135" s="1"/>
      <c r="D135" s="26" t="s">
        <v>24</v>
      </c>
      <c r="E135" s="26">
        <v>4</v>
      </c>
      <c r="F135" s="38">
        <v>37</v>
      </c>
      <c r="G135" s="7">
        <f>E135*F135</f>
        <v>148</v>
      </c>
      <c r="H135" s="59" t="s">
        <v>5</v>
      </c>
      <c r="I135" s="60"/>
      <c r="J135" s="1"/>
      <c r="K135" s="1"/>
    </row>
    <row r="136" spans="2:11" x14ac:dyDescent="0.25">
      <c r="B136" s="1"/>
      <c r="C136" s="1"/>
      <c r="D136" s="26" t="s">
        <v>48</v>
      </c>
      <c r="E136" s="26">
        <v>3</v>
      </c>
      <c r="F136" s="38">
        <v>48</v>
      </c>
      <c r="G136" s="7">
        <f t="shared" ref="G136:G141" si="10">E136*F136</f>
        <v>144</v>
      </c>
      <c r="H136" s="58">
        <f>SUM(G135:G141)</f>
        <v>434</v>
      </c>
      <c r="I136" s="58"/>
      <c r="J136" s="1"/>
      <c r="K136" s="1"/>
    </row>
    <row r="137" spans="2:11" x14ac:dyDescent="0.25">
      <c r="B137" s="1"/>
      <c r="C137" s="1"/>
      <c r="D137" s="26" t="s">
        <v>16</v>
      </c>
      <c r="E137" s="26">
        <v>1</v>
      </c>
      <c r="F137" s="38">
        <v>62</v>
      </c>
      <c r="G137" s="7">
        <f t="shared" si="10"/>
        <v>62</v>
      </c>
      <c r="H137" s="58"/>
      <c r="I137" s="58"/>
      <c r="J137" s="1"/>
      <c r="K137" s="1"/>
    </row>
    <row r="138" spans="2:11" x14ac:dyDescent="0.25">
      <c r="B138" s="1"/>
      <c r="C138" s="1"/>
      <c r="D138" s="26" t="s">
        <v>49</v>
      </c>
      <c r="E138" s="26">
        <v>1</v>
      </c>
      <c r="F138" s="38">
        <v>41</v>
      </c>
      <c r="G138" s="7">
        <f t="shared" si="10"/>
        <v>41</v>
      </c>
      <c r="H138" s="1"/>
      <c r="I138" s="1"/>
      <c r="J138" s="1"/>
      <c r="K138" s="1"/>
    </row>
    <row r="139" spans="2:11" x14ac:dyDescent="0.25">
      <c r="B139" s="1"/>
      <c r="C139" s="1"/>
      <c r="D139" s="30" t="s">
        <v>50</v>
      </c>
      <c r="E139" s="30">
        <v>1</v>
      </c>
      <c r="F139" s="41">
        <v>39</v>
      </c>
      <c r="G139" s="7">
        <f t="shared" si="10"/>
        <v>39</v>
      </c>
      <c r="H139" s="23" t="s">
        <v>6</v>
      </c>
      <c r="I139" s="9">
        <f>H136/10</f>
        <v>43.4</v>
      </c>
      <c r="J139" s="1"/>
      <c r="K139" s="1"/>
    </row>
    <row r="140" spans="2:11" x14ac:dyDescent="0.25">
      <c r="B140" s="1"/>
      <c r="C140" s="1"/>
      <c r="D140" s="31"/>
      <c r="E140" s="31"/>
      <c r="F140" s="42"/>
      <c r="G140" s="7">
        <f t="shared" si="10"/>
        <v>0</v>
      </c>
      <c r="H140" s="1"/>
      <c r="I140" s="1"/>
      <c r="J140" s="1"/>
      <c r="K140" s="1"/>
    </row>
    <row r="141" spans="2:11" x14ac:dyDescent="0.25">
      <c r="B141" s="1"/>
      <c r="C141" s="1"/>
      <c r="D141" s="8"/>
      <c r="E141" s="8"/>
      <c r="F141" s="40"/>
      <c r="G141" s="7">
        <f t="shared" si="10"/>
        <v>0</v>
      </c>
      <c r="H141" s="1"/>
      <c r="I141" s="1"/>
      <c r="J141" s="1"/>
      <c r="K141" s="1"/>
    </row>
    <row r="142" spans="2:11" x14ac:dyDescent="0.25">
      <c r="B142" s="12"/>
      <c r="C142" s="12"/>
      <c r="D142" s="16"/>
      <c r="E142" s="16"/>
      <c r="F142" s="36"/>
      <c r="G142" s="12"/>
      <c r="H142" s="12"/>
      <c r="I142" s="12"/>
      <c r="J142" s="12"/>
      <c r="K142" s="5"/>
    </row>
    <row r="143" spans="2:11" x14ac:dyDescent="0.25">
      <c r="B143" s="1"/>
      <c r="C143" s="1"/>
      <c r="D143" s="14"/>
      <c r="E143" s="14"/>
      <c r="F143" s="32"/>
      <c r="G143" s="1"/>
      <c r="H143" s="1"/>
      <c r="I143" s="1"/>
      <c r="J143" s="1"/>
      <c r="K143" s="1"/>
    </row>
    <row r="144" spans="2:11" x14ac:dyDescent="0.25">
      <c r="B144" s="1"/>
      <c r="C144" s="55">
        <v>44210</v>
      </c>
      <c r="D144" s="55"/>
      <c r="E144" s="55"/>
      <c r="F144" s="55"/>
      <c r="G144" s="55"/>
      <c r="H144" s="55"/>
      <c r="I144" s="55"/>
      <c r="J144" s="55"/>
    </row>
    <row r="145" spans="2:11" x14ac:dyDescent="0.25">
      <c r="B145" s="1"/>
      <c r="C145" s="55"/>
      <c r="D145" s="55"/>
      <c r="E145" s="55"/>
      <c r="F145" s="55"/>
      <c r="G145" s="55"/>
      <c r="H145" s="55"/>
      <c r="I145" s="55"/>
      <c r="J145" s="55"/>
      <c r="K145" s="1"/>
    </row>
    <row r="146" spans="2:11" x14ac:dyDescent="0.25">
      <c r="B146" s="1"/>
      <c r="C146" s="1"/>
      <c r="D146" s="14"/>
      <c r="E146" s="14"/>
      <c r="F146" s="33"/>
      <c r="G146" s="1"/>
      <c r="H146" s="1"/>
      <c r="I146" s="1"/>
      <c r="J146" s="1"/>
      <c r="K146" s="1"/>
    </row>
    <row r="147" spans="2:11" ht="15.75" x14ac:dyDescent="0.25">
      <c r="B147" s="1"/>
      <c r="C147" s="1"/>
      <c r="D147" s="26"/>
      <c r="E147" s="26"/>
      <c r="F147" s="38"/>
      <c r="G147" s="7">
        <f>E147*F147</f>
        <v>0</v>
      </c>
      <c r="H147" s="59" t="s">
        <v>5</v>
      </c>
      <c r="I147" s="60"/>
      <c r="J147" s="1"/>
      <c r="K147" s="1"/>
    </row>
    <row r="148" spans="2:11" x14ac:dyDescent="0.25">
      <c r="B148" s="1"/>
      <c r="C148" s="1"/>
      <c r="D148" s="26"/>
      <c r="E148" s="26"/>
      <c r="F148" s="38"/>
      <c r="G148" s="7">
        <f t="shared" ref="G148:G153" si="11">E148*F148</f>
        <v>0</v>
      </c>
      <c r="H148" s="58">
        <f>SUM(G147:G153)</f>
        <v>0</v>
      </c>
      <c r="I148" s="58"/>
      <c r="J148" s="1"/>
      <c r="K148" s="1"/>
    </row>
    <row r="149" spans="2:11" x14ac:dyDescent="0.25">
      <c r="B149" s="1"/>
      <c r="C149" s="1"/>
      <c r="D149" s="26"/>
      <c r="E149" s="26"/>
      <c r="F149" s="38"/>
      <c r="G149" s="7">
        <f t="shared" si="11"/>
        <v>0</v>
      </c>
      <c r="H149" s="58"/>
      <c r="I149" s="58"/>
      <c r="J149" s="1"/>
      <c r="K149" s="1"/>
    </row>
    <row r="150" spans="2:11" x14ac:dyDescent="0.25">
      <c r="B150" s="1"/>
      <c r="C150" s="1"/>
      <c r="D150" s="26"/>
      <c r="E150" s="26"/>
      <c r="F150" s="38"/>
      <c r="G150" s="7">
        <f t="shared" si="11"/>
        <v>0</v>
      </c>
      <c r="H150" s="1"/>
      <c r="I150" s="1"/>
      <c r="J150" s="1"/>
      <c r="K150" s="1"/>
    </row>
    <row r="151" spans="2:11" x14ac:dyDescent="0.25">
      <c r="B151" s="1"/>
      <c r="C151" s="1"/>
      <c r="D151" s="26"/>
      <c r="E151" s="26"/>
      <c r="F151" s="38"/>
      <c r="G151" s="7">
        <f t="shared" si="11"/>
        <v>0</v>
      </c>
      <c r="H151" s="23" t="s">
        <v>6</v>
      </c>
      <c r="I151" s="9">
        <f>H148/10</f>
        <v>0</v>
      </c>
      <c r="J151" s="1"/>
      <c r="K151" s="1"/>
    </row>
    <row r="152" spans="2:11" x14ac:dyDescent="0.25">
      <c r="B152" s="1"/>
      <c r="C152" s="1"/>
      <c r="D152" s="30"/>
      <c r="E152" s="30"/>
      <c r="F152" s="41"/>
      <c r="G152" s="7">
        <f t="shared" si="11"/>
        <v>0</v>
      </c>
      <c r="H152" s="1"/>
      <c r="I152" s="1"/>
      <c r="J152" s="1"/>
      <c r="K152" s="1"/>
    </row>
    <row r="153" spans="2:11" x14ac:dyDescent="0.25">
      <c r="B153" s="1"/>
      <c r="C153" s="1"/>
      <c r="D153" s="31"/>
      <c r="E153" s="31"/>
      <c r="F153" s="42"/>
      <c r="G153" s="7">
        <f t="shared" si="11"/>
        <v>0</v>
      </c>
      <c r="H153" s="1"/>
      <c r="I153" s="1"/>
      <c r="J153" s="1"/>
      <c r="K153" s="1"/>
    </row>
    <row r="154" spans="2:11" x14ac:dyDescent="0.25">
      <c r="B154" s="1"/>
      <c r="C154" s="1"/>
      <c r="D154" s="14"/>
      <c r="E154" s="14"/>
      <c r="F154" s="32"/>
      <c r="G154" s="1"/>
      <c r="H154" s="1"/>
      <c r="I154" s="1"/>
      <c r="J154" s="1"/>
      <c r="K154" s="1"/>
    </row>
    <row r="155" spans="2:11" x14ac:dyDescent="0.25">
      <c r="B155" s="1"/>
      <c r="C155" s="55">
        <v>44211</v>
      </c>
      <c r="D155" s="55"/>
      <c r="E155" s="55"/>
      <c r="F155" s="55"/>
      <c r="G155" s="55"/>
      <c r="H155" s="55"/>
      <c r="I155" s="55"/>
      <c r="J155" s="55"/>
    </row>
    <row r="156" spans="2:11" x14ac:dyDescent="0.25">
      <c r="B156" s="1"/>
      <c r="C156" s="55"/>
      <c r="D156" s="55"/>
      <c r="E156" s="55"/>
      <c r="F156" s="55"/>
      <c r="G156" s="55"/>
      <c r="H156" s="55"/>
      <c r="I156" s="55"/>
      <c r="J156" s="55"/>
      <c r="K156" s="1"/>
    </row>
    <row r="157" spans="2:11" x14ac:dyDescent="0.25">
      <c r="B157" s="1"/>
      <c r="C157" s="1"/>
      <c r="D157" s="14"/>
      <c r="E157" s="14"/>
      <c r="F157" s="33"/>
      <c r="G157" s="1"/>
      <c r="H157" s="1"/>
      <c r="I157" s="1"/>
      <c r="J157" s="1"/>
      <c r="K157" s="1"/>
    </row>
    <row r="158" spans="2:11" ht="15.75" x14ac:dyDescent="0.25">
      <c r="B158" s="1"/>
      <c r="C158" s="1"/>
      <c r="D158" s="26"/>
      <c r="E158" s="26"/>
      <c r="F158" s="38"/>
      <c r="G158" s="7">
        <f>E158*F158</f>
        <v>0</v>
      </c>
      <c r="H158" s="59" t="s">
        <v>5</v>
      </c>
      <c r="I158" s="60"/>
      <c r="J158" s="1"/>
      <c r="K158" s="1"/>
    </row>
    <row r="159" spans="2:11" x14ac:dyDescent="0.25">
      <c r="B159" s="1"/>
      <c r="C159" s="1"/>
      <c r="D159" s="26"/>
      <c r="E159" s="26"/>
      <c r="F159" s="38"/>
      <c r="G159" s="7">
        <f t="shared" ref="G159:G164" si="12">E159*F159</f>
        <v>0</v>
      </c>
      <c r="H159" s="58">
        <f>SUM(G158:G164)</f>
        <v>0</v>
      </c>
      <c r="I159" s="58"/>
      <c r="J159" s="1"/>
      <c r="K159" s="1"/>
    </row>
    <row r="160" spans="2:11" x14ac:dyDescent="0.25">
      <c r="B160" s="1"/>
      <c r="C160" s="1"/>
      <c r="D160" s="26"/>
      <c r="E160" s="26"/>
      <c r="F160" s="38"/>
      <c r="G160" s="7">
        <f t="shared" si="12"/>
        <v>0</v>
      </c>
      <c r="H160" s="58"/>
      <c r="I160" s="58"/>
      <c r="J160" s="1"/>
      <c r="K160" s="1"/>
    </row>
    <row r="161" spans="2:11" x14ac:dyDescent="0.25">
      <c r="B161" s="1"/>
      <c r="C161" s="1"/>
      <c r="D161" s="26"/>
      <c r="E161" s="26"/>
      <c r="F161" s="38"/>
      <c r="G161" s="7">
        <f t="shared" si="12"/>
        <v>0</v>
      </c>
      <c r="H161" s="1"/>
      <c r="I161" s="1"/>
      <c r="J161" s="1"/>
      <c r="K161" s="1"/>
    </row>
    <row r="162" spans="2:11" x14ac:dyDescent="0.25">
      <c r="B162" s="1"/>
      <c r="C162" s="1"/>
      <c r="D162" s="26"/>
      <c r="E162" s="26"/>
      <c r="F162" s="38"/>
      <c r="G162" s="7">
        <f t="shared" si="12"/>
        <v>0</v>
      </c>
      <c r="H162" s="23" t="s">
        <v>6</v>
      </c>
      <c r="I162" s="9">
        <f>H159/10</f>
        <v>0</v>
      </c>
      <c r="J162" s="1"/>
      <c r="K162" s="1"/>
    </row>
    <row r="163" spans="2:11" x14ac:dyDescent="0.25">
      <c r="B163" s="1"/>
      <c r="C163" s="1"/>
      <c r="D163" s="30"/>
      <c r="E163" s="30"/>
      <c r="F163" s="41"/>
      <c r="G163" s="7">
        <f t="shared" si="12"/>
        <v>0</v>
      </c>
      <c r="H163" s="1"/>
      <c r="I163" s="1"/>
      <c r="J163" s="1"/>
      <c r="K163" s="1"/>
    </row>
    <row r="164" spans="2:11" x14ac:dyDescent="0.25">
      <c r="B164" s="1"/>
      <c r="C164" s="1"/>
      <c r="D164" s="31"/>
      <c r="E164" s="31"/>
      <c r="F164" s="42"/>
      <c r="G164" s="7">
        <f t="shared" si="12"/>
        <v>0</v>
      </c>
      <c r="H164" s="1"/>
      <c r="I164" s="1"/>
      <c r="J164" s="1"/>
      <c r="K164" s="1"/>
    </row>
  </sheetData>
  <sortState xmlns:xlrd2="http://schemas.microsoft.com/office/spreadsheetml/2017/richdata2" ref="D75:F79">
    <sortCondition descending="1" ref="E75:E79"/>
    <sortCondition descending="1" ref="F75:F79"/>
  </sortState>
  <mergeCells count="42">
    <mergeCell ref="C155:J156"/>
    <mergeCell ref="H158:I158"/>
    <mergeCell ref="H159:I160"/>
    <mergeCell ref="H136:I137"/>
    <mergeCell ref="C144:J145"/>
    <mergeCell ref="H147:I147"/>
    <mergeCell ref="H148:I149"/>
    <mergeCell ref="C132:J133"/>
    <mergeCell ref="H135:I135"/>
    <mergeCell ref="C120:J121"/>
    <mergeCell ref="H123:I123"/>
    <mergeCell ref="H124:I125"/>
    <mergeCell ref="H99:I99"/>
    <mergeCell ref="H100:I101"/>
    <mergeCell ref="C108:J109"/>
    <mergeCell ref="H111:I111"/>
    <mergeCell ref="H112:I113"/>
    <mergeCell ref="C2:J3"/>
    <mergeCell ref="C12:J13"/>
    <mergeCell ref="H15:I15"/>
    <mergeCell ref="H16:I17"/>
    <mergeCell ref="C23:J24"/>
    <mergeCell ref="H26:I26"/>
    <mergeCell ref="H27:I28"/>
    <mergeCell ref="H5:I5"/>
    <mergeCell ref="H6:I7"/>
    <mergeCell ref="C36:J37"/>
    <mergeCell ref="H39:I39"/>
    <mergeCell ref="H40:I41"/>
    <mergeCell ref="C48:J49"/>
    <mergeCell ref="H51:I51"/>
    <mergeCell ref="H52:I53"/>
    <mergeCell ref="C60:J61"/>
    <mergeCell ref="H63:I63"/>
    <mergeCell ref="H64:I65"/>
    <mergeCell ref="H75:I75"/>
    <mergeCell ref="C96:J97"/>
    <mergeCell ref="C72:J73"/>
    <mergeCell ref="H76:I77"/>
    <mergeCell ref="C84:J85"/>
    <mergeCell ref="H87:I87"/>
    <mergeCell ref="H88:I89"/>
  </mergeCells>
  <conditionalFormatting sqref="F1:F70 F165:F1048576">
    <cfRule type="cellIs" dxfId="14" priority="23" operator="greaterThanOrEqual">
      <formula>61</formula>
    </cfRule>
    <cfRule type="containsBlanks" dxfId="13" priority="24">
      <formula>LEN(TRIM(F1))=0</formula>
    </cfRule>
    <cfRule type="cellIs" dxfId="12" priority="25" operator="lessThan">
      <formula>1</formula>
    </cfRule>
    <cfRule type="colorScale" priority="26">
      <colorScale>
        <cfvo type="num" val="10"/>
        <cfvo type="num" val="35"/>
        <cfvo type="num" val="60"/>
        <color theme="4"/>
        <color theme="5" tint="0.39997558519241921"/>
        <color rgb="FFFF0000"/>
      </colorScale>
    </cfRule>
    <cfRule type="colorScale" priority="27">
      <colorScale>
        <cfvo type="num" val="1"/>
        <cfvo type="num" val="10"/>
        <color theme="4" tint="-0.499984740745262"/>
        <color theme="4"/>
      </colorScale>
    </cfRule>
  </conditionalFormatting>
  <conditionalFormatting sqref="F71:F82">
    <cfRule type="cellIs" dxfId="11" priority="16" operator="greaterThanOrEqual">
      <formula>61</formula>
    </cfRule>
    <cfRule type="containsBlanks" dxfId="10" priority="17">
      <formula>LEN(TRIM(F71))=0</formula>
    </cfRule>
    <cfRule type="cellIs" dxfId="9" priority="18" operator="lessThan">
      <formula>1</formula>
    </cfRule>
    <cfRule type="colorScale" priority="19">
      <colorScale>
        <cfvo type="num" val="10"/>
        <cfvo type="num" val="35"/>
        <cfvo type="num" val="60"/>
        <color theme="4"/>
        <color theme="5" tint="0.39997558519241921"/>
        <color rgb="FFFF0000"/>
      </colorScale>
    </cfRule>
    <cfRule type="colorScale" priority="20">
      <colorScale>
        <cfvo type="num" val="1"/>
        <cfvo type="num" val="10"/>
        <color theme="4" tint="-0.499984740745262"/>
        <color theme="4"/>
      </colorScale>
    </cfRule>
  </conditionalFormatting>
  <conditionalFormatting sqref="F83:F94">
    <cfRule type="cellIs" dxfId="8" priority="11" operator="greaterThanOrEqual">
      <formula>61</formula>
    </cfRule>
    <cfRule type="containsBlanks" dxfId="7" priority="12">
      <formula>LEN(TRIM(F83))=0</formula>
    </cfRule>
    <cfRule type="cellIs" dxfId="6" priority="13" operator="lessThan">
      <formula>1</formula>
    </cfRule>
    <cfRule type="colorScale" priority="14">
      <colorScale>
        <cfvo type="num" val="10"/>
        <cfvo type="num" val="35"/>
        <cfvo type="num" val="60"/>
        <color theme="4"/>
        <color theme="5" tint="0.39997558519241921"/>
        <color rgb="FFFF0000"/>
      </colorScale>
    </cfRule>
    <cfRule type="colorScale" priority="15">
      <colorScale>
        <cfvo type="num" val="1"/>
        <cfvo type="num" val="10"/>
        <color theme="4" tint="-0.499984740745262"/>
        <color theme="4"/>
      </colorScale>
    </cfRule>
  </conditionalFormatting>
  <conditionalFormatting sqref="F95:F106">
    <cfRule type="cellIs" dxfId="5" priority="6" operator="greaterThanOrEqual">
      <formula>61</formula>
    </cfRule>
    <cfRule type="containsBlanks" dxfId="4" priority="7">
      <formula>LEN(TRIM(F95))=0</formula>
    </cfRule>
    <cfRule type="cellIs" dxfId="3" priority="8" operator="lessThan">
      <formula>1</formula>
    </cfRule>
    <cfRule type="colorScale" priority="9">
      <colorScale>
        <cfvo type="num" val="10"/>
        <cfvo type="num" val="35"/>
        <cfvo type="num" val="60"/>
        <color theme="4"/>
        <color theme="5" tint="0.39997558519241921"/>
        <color rgb="FFFF0000"/>
      </colorScale>
    </cfRule>
    <cfRule type="colorScale" priority="10">
      <colorScale>
        <cfvo type="num" val="1"/>
        <cfvo type="num" val="10"/>
        <color theme="4" tint="-0.499984740745262"/>
        <color theme="4"/>
      </colorScale>
    </cfRule>
  </conditionalFormatting>
  <conditionalFormatting sqref="F107:F164">
    <cfRule type="cellIs" dxfId="2" priority="1" operator="greaterThanOrEqual">
      <formula>61</formula>
    </cfRule>
    <cfRule type="containsBlanks" dxfId="1" priority="2">
      <formula>LEN(TRIM(F107))=0</formula>
    </cfRule>
    <cfRule type="cellIs" dxfId="0" priority="3" operator="lessThan">
      <formula>1</formula>
    </cfRule>
    <cfRule type="colorScale" priority="4">
      <colorScale>
        <cfvo type="num" val="10"/>
        <cfvo type="num" val="35"/>
        <cfvo type="num" val="60"/>
        <color theme="4"/>
        <color theme="5" tint="0.39997558519241921"/>
        <color rgb="FFFF0000"/>
      </colorScale>
    </cfRule>
    <cfRule type="colorScale" priority="5">
      <colorScale>
        <cfvo type="num" val="1"/>
        <cfvo type="num" val="10"/>
        <color theme="4" tint="-0.499984740745262"/>
        <color theme="4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32"/>
  <sheetViews>
    <sheetView tabSelected="1" workbookViewId="0">
      <selection activeCell="G13" sqref="G13"/>
    </sheetView>
  </sheetViews>
  <sheetFormatPr baseColWidth="10" defaultRowHeight="15" x14ac:dyDescent="0.25"/>
  <cols>
    <col min="2" max="2" width="11.42578125" style="19"/>
    <col min="3" max="3" width="5.42578125" style="48" customWidth="1"/>
    <col min="4" max="4" width="1.42578125" style="46" customWidth="1"/>
    <col min="5" max="5" width="4.42578125" style="49" customWidth="1"/>
    <col min="6" max="6" width="5.5703125" customWidth="1"/>
    <col min="7" max="12" width="6.7109375" customWidth="1"/>
  </cols>
  <sheetData>
    <row r="1" spans="1:19" ht="15" customHeight="1" thickBot="1" x14ac:dyDescent="0.3">
      <c r="A1" s="53" t="s">
        <v>46</v>
      </c>
      <c r="B1" s="54" t="s">
        <v>47</v>
      </c>
      <c r="C1" s="68" t="s">
        <v>14</v>
      </c>
      <c r="D1" s="68"/>
      <c r="E1" s="69"/>
    </row>
    <row r="2" spans="1:19" ht="15" customHeight="1" x14ac:dyDescent="0.25">
      <c r="A2" s="50">
        <v>44198</v>
      </c>
      <c r="B2" s="51">
        <f>Feuil1!I9</f>
        <v>37.299999999999997</v>
      </c>
      <c r="C2" s="52">
        <f t="shared" ref="C2:C31" si="0">IFERROR(RANK(B2,B:B,0),"")</f>
        <v>7</v>
      </c>
      <c r="D2" s="5" t="str">
        <f>"/"</f>
        <v>/</v>
      </c>
      <c r="E2" s="45">
        <f>COUNT(C:C)</f>
        <v>12</v>
      </c>
    </row>
    <row r="3" spans="1:19" ht="15" customHeight="1" x14ac:dyDescent="0.25">
      <c r="A3" s="10">
        <v>44199</v>
      </c>
      <c r="B3" s="20">
        <f>Feuil1!I19</f>
        <v>37.799999999999997</v>
      </c>
      <c r="C3" s="44">
        <f t="shared" si="0"/>
        <v>6</v>
      </c>
      <c r="D3" s="46" t="str">
        <f t="shared" ref="D3:D12" si="1">"/"</f>
        <v>/</v>
      </c>
      <c r="E3" s="47">
        <f t="shared" ref="E3:E12" si="2">COUNT(C:C)</f>
        <v>12</v>
      </c>
    </row>
    <row r="4" spans="1:19" ht="15" customHeight="1" x14ac:dyDescent="0.25">
      <c r="A4" s="10">
        <v>44200</v>
      </c>
      <c r="B4" s="20">
        <f>Feuil1!I30</f>
        <v>40.799999999999997</v>
      </c>
      <c r="C4" s="44">
        <f t="shared" si="0"/>
        <v>3</v>
      </c>
      <c r="D4" s="46" t="str">
        <f t="shared" si="1"/>
        <v>/</v>
      </c>
      <c r="E4" s="47">
        <f t="shared" si="2"/>
        <v>12</v>
      </c>
      <c r="G4" s="84" t="s">
        <v>21</v>
      </c>
      <c r="H4" s="84"/>
      <c r="I4" s="84"/>
      <c r="J4" s="84"/>
      <c r="K4" s="84"/>
      <c r="L4" s="84"/>
    </row>
    <row r="5" spans="1:19" ht="15" customHeight="1" x14ac:dyDescent="0.25">
      <c r="A5" s="10">
        <v>44201</v>
      </c>
      <c r="B5" s="20">
        <f>Feuil1!I43</f>
        <v>34.6</v>
      </c>
      <c r="C5" s="44">
        <f t="shared" si="0"/>
        <v>10</v>
      </c>
      <c r="D5" s="46" t="str">
        <f t="shared" si="1"/>
        <v>/</v>
      </c>
      <c r="E5" s="47">
        <f t="shared" si="2"/>
        <v>12</v>
      </c>
      <c r="G5" s="84"/>
      <c r="H5" s="84"/>
      <c r="I5" s="84"/>
      <c r="J5" s="84"/>
      <c r="K5" s="84"/>
      <c r="L5" s="84"/>
    </row>
    <row r="6" spans="1:19" ht="15.75" customHeight="1" thickBot="1" x14ac:dyDescent="0.3">
      <c r="A6" s="10">
        <v>44202</v>
      </c>
      <c r="B6" s="20">
        <f>Feuil1!I55</f>
        <v>34.5</v>
      </c>
      <c r="C6" s="44">
        <f t="shared" si="0"/>
        <v>11</v>
      </c>
      <c r="D6" s="46" t="str">
        <f t="shared" si="1"/>
        <v>/</v>
      </c>
      <c r="E6" s="47">
        <f t="shared" si="2"/>
        <v>12</v>
      </c>
      <c r="G6" s="61">
        <f>LARGE(B2:B31,2)</f>
        <v>43.4</v>
      </c>
      <c r="H6" s="61"/>
      <c r="I6" s="62">
        <f>LARGE(B2:B31,1)</f>
        <v>50.3</v>
      </c>
      <c r="J6" s="62"/>
      <c r="K6" s="63">
        <f>LARGE(B2:B31,3)</f>
        <v>40.799999999999997</v>
      </c>
      <c r="L6" s="63"/>
    </row>
    <row r="7" spans="1:19" x14ac:dyDescent="0.25">
      <c r="A7" s="10">
        <v>44203</v>
      </c>
      <c r="B7" s="20">
        <f>Feuil1!I67</f>
        <v>40.700000000000003</v>
      </c>
      <c r="C7" s="44">
        <f t="shared" si="0"/>
        <v>4</v>
      </c>
      <c r="D7" s="46" t="str">
        <f t="shared" si="1"/>
        <v>/</v>
      </c>
      <c r="E7" s="47">
        <f t="shared" si="2"/>
        <v>12</v>
      </c>
      <c r="G7" s="86"/>
      <c r="H7" s="86"/>
      <c r="I7" s="87"/>
      <c r="J7" s="87"/>
      <c r="K7" s="88"/>
      <c r="L7" s="88"/>
      <c r="N7" s="78" t="s">
        <v>7</v>
      </c>
      <c r="O7" s="79"/>
      <c r="P7" s="79"/>
      <c r="Q7" s="79"/>
      <c r="R7" s="79"/>
      <c r="S7" s="80"/>
    </row>
    <row r="8" spans="1:19" x14ac:dyDescent="0.25">
      <c r="A8" s="10">
        <v>44204</v>
      </c>
      <c r="B8" s="20">
        <f>Feuil1!I79</f>
        <v>36</v>
      </c>
      <c r="C8" s="44">
        <f t="shared" si="0"/>
        <v>8</v>
      </c>
      <c r="D8" s="46" t="str">
        <f t="shared" si="1"/>
        <v>/</v>
      </c>
      <c r="E8" s="47">
        <f t="shared" si="2"/>
        <v>12</v>
      </c>
      <c r="G8" s="93"/>
      <c r="H8" s="94"/>
      <c r="I8" s="89"/>
      <c r="J8" s="91"/>
      <c r="K8" s="90"/>
      <c r="L8" s="91"/>
      <c r="N8" s="81"/>
      <c r="O8" s="82"/>
      <c r="P8" s="82"/>
      <c r="Q8" s="82"/>
      <c r="R8" s="82"/>
      <c r="S8" s="83"/>
    </row>
    <row r="9" spans="1:19" x14ac:dyDescent="0.25">
      <c r="A9" s="10">
        <v>44205</v>
      </c>
      <c r="B9" s="20">
        <f>Feuil1!I91</f>
        <v>32.299999999999997</v>
      </c>
      <c r="C9" s="44">
        <f t="shared" si="0"/>
        <v>12</v>
      </c>
      <c r="D9" s="46" t="str">
        <f t="shared" si="1"/>
        <v>/</v>
      </c>
      <c r="E9" s="47">
        <f t="shared" si="2"/>
        <v>12</v>
      </c>
      <c r="N9" s="64">
        <f>LARGE(B:B,2)</f>
        <v>43.4</v>
      </c>
      <c r="O9" s="65"/>
      <c r="P9" s="70">
        <f>LARGE(B:B,1)</f>
        <v>50.3</v>
      </c>
      <c r="Q9" s="71"/>
      <c r="R9" s="74">
        <f>LARGE(B:B,3)</f>
        <v>40.799999999999997</v>
      </c>
      <c r="S9" s="75"/>
    </row>
    <row r="10" spans="1:19" ht="15.75" thickBot="1" x14ac:dyDescent="0.3">
      <c r="A10" s="10">
        <v>44206</v>
      </c>
      <c r="B10" s="21">
        <f>Feuil1!I103</f>
        <v>50.3</v>
      </c>
      <c r="C10" s="44">
        <f t="shared" si="0"/>
        <v>1</v>
      </c>
      <c r="D10" s="46" t="str">
        <f t="shared" si="1"/>
        <v>/</v>
      </c>
      <c r="E10" s="47">
        <f t="shared" si="2"/>
        <v>12</v>
      </c>
      <c r="G10" s="92" t="s">
        <v>51</v>
      </c>
      <c r="H10" s="85"/>
      <c r="I10" s="85"/>
      <c r="J10" s="85"/>
      <c r="K10" s="85"/>
      <c r="L10" s="85"/>
      <c r="N10" s="66"/>
      <c r="O10" s="67"/>
      <c r="P10" s="72"/>
      <c r="Q10" s="73"/>
      <c r="R10" s="76"/>
      <c r="S10" s="77"/>
    </row>
    <row r="11" spans="1:19" x14ac:dyDescent="0.25">
      <c r="A11" s="10">
        <v>44207</v>
      </c>
      <c r="B11" s="20">
        <f>Feuil1!I115</f>
        <v>38.299999999999997</v>
      </c>
      <c r="C11" s="44">
        <f t="shared" si="0"/>
        <v>5</v>
      </c>
      <c r="D11" s="46" t="str">
        <f t="shared" si="1"/>
        <v>/</v>
      </c>
      <c r="E11" s="47">
        <f t="shared" si="2"/>
        <v>12</v>
      </c>
      <c r="G11" s="85"/>
      <c r="H11" s="85"/>
      <c r="I11" s="85"/>
      <c r="J11" s="85"/>
      <c r="K11" s="85"/>
      <c r="L11" s="85"/>
    </row>
    <row r="12" spans="1:19" x14ac:dyDescent="0.25">
      <c r="A12" s="10">
        <v>44208</v>
      </c>
      <c r="B12" s="20">
        <f>Feuil1!I127</f>
        <v>35.4</v>
      </c>
      <c r="C12" s="44">
        <f t="shared" si="0"/>
        <v>9</v>
      </c>
      <c r="D12" s="46" t="str">
        <f t="shared" si="1"/>
        <v>/</v>
      </c>
      <c r="E12" s="47">
        <f t="shared" si="2"/>
        <v>12</v>
      </c>
      <c r="G12" s="85"/>
      <c r="H12" s="85"/>
      <c r="I12" s="85"/>
      <c r="J12" s="85"/>
      <c r="K12" s="85"/>
      <c r="L12" s="85"/>
    </row>
    <row r="13" spans="1:19" x14ac:dyDescent="0.25">
      <c r="A13" s="10">
        <v>44209</v>
      </c>
      <c r="B13" s="20">
        <f>Feuil1!I139</f>
        <v>43.4</v>
      </c>
      <c r="C13" s="44">
        <f t="shared" si="0"/>
        <v>2</v>
      </c>
      <c r="D13" s="46" t="str">
        <f>IF(ISBLANK(B13),"","/")</f>
        <v>/</v>
      </c>
      <c r="E13" s="47">
        <f>IF(ISBLANK(B13),"",COUNT(C:C))</f>
        <v>12</v>
      </c>
    </row>
    <row r="14" spans="1:19" x14ac:dyDescent="0.25">
      <c r="A14" s="10">
        <v>44210</v>
      </c>
      <c r="B14" s="21"/>
      <c r="C14" s="44" t="str">
        <f t="shared" si="0"/>
        <v/>
      </c>
      <c r="D14" s="46" t="str">
        <f t="shared" ref="D14:D31" si="3">IF(ISBLANK(B14),"","/")</f>
        <v/>
      </c>
      <c r="E14" s="47" t="str">
        <f t="shared" ref="E14:E31" si="4">IF(ISBLANK(B14),"",COUNT(C:C))</f>
        <v/>
      </c>
    </row>
    <row r="15" spans="1:19" x14ac:dyDescent="0.25">
      <c r="A15" s="10">
        <v>44211</v>
      </c>
      <c r="B15" s="20"/>
      <c r="C15" s="44" t="str">
        <f t="shared" si="0"/>
        <v/>
      </c>
      <c r="D15" s="46" t="str">
        <f t="shared" si="3"/>
        <v/>
      </c>
      <c r="E15" s="47" t="str">
        <f t="shared" si="4"/>
        <v/>
      </c>
    </row>
    <row r="16" spans="1:19" x14ac:dyDescent="0.25">
      <c r="A16" s="10">
        <v>44212</v>
      </c>
      <c r="B16" s="20"/>
      <c r="C16" s="44" t="str">
        <f t="shared" si="0"/>
        <v/>
      </c>
      <c r="D16" s="46" t="str">
        <f t="shared" si="3"/>
        <v/>
      </c>
      <c r="E16" s="47" t="str">
        <f t="shared" si="4"/>
        <v/>
      </c>
    </row>
    <row r="17" spans="1:5" x14ac:dyDescent="0.25">
      <c r="A17" s="10">
        <v>44213</v>
      </c>
      <c r="B17" s="20"/>
      <c r="C17" s="44" t="str">
        <f t="shared" si="0"/>
        <v/>
      </c>
      <c r="D17" s="46" t="str">
        <f t="shared" si="3"/>
        <v/>
      </c>
      <c r="E17" s="47" t="str">
        <f t="shared" si="4"/>
        <v/>
      </c>
    </row>
    <row r="18" spans="1:5" x14ac:dyDescent="0.25">
      <c r="A18" s="10">
        <v>44214</v>
      </c>
      <c r="B18" s="21"/>
      <c r="C18" s="44" t="str">
        <f t="shared" si="0"/>
        <v/>
      </c>
      <c r="D18" s="46" t="str">
        <f t="shared" si="3"/>
        <v/>
      </c>
      <c r="E18" s="47" t="str">
        <f t="shared" si="4"/>
        <v/>
      </c>
    </row>
    <row r="19" spans="1:5" x14ac:dyDescent="0.25">
      <c r="A19" s="10">
        <v>44215</v>
      </c>
      <c r="B19" s="20"/>
      <c r="C19" s="44" t="str">
        <f t="shared" si="0"/>
        <v/>
      </c>
      <c r="D19" s="46" t="str">
        <f t="shared" si="3"/>
        <v/>
      </c>
      <c r="E19" s="47" t="str">
        <f t="shared" si="4"/>
        <v/>
      </c>
    </row>
    <row r="20" spans="1:5" x14ac:dyDescent="0.25">
      <c r="A20" s="10">
        <v>44216</v>
      </c>
      <c r="B20" s="20"/>
      <c r="C20" s="44" t="str">
        <f t="shared" si="0"/>
        <v/>
      </c>
      <c r="D20" s="46" t="str">
        <f t="shared" si="3"/>
        <v/>
      </c>
      <c r="E20" s="47" t="str">
        <f t="shared" si="4"/>
        <v/>
      </c>
    </row>
    <row r="21" spans="1:5" x14ac:dyDescent="0.25">
      <c r="A21" s="10">
        <v>44217</v>
      </c>
      <c r="B21" s="20"/>
      <c r="C21" s="44" t="str">
        <f t="shared" si="0"/>
        <v/>
      </c>
      <c r="D21" s="46" t="str">
        <f t="shared" si="3"/>
        <v/>
      </c>
      <c r="E21" s="47" t="str">
        <f t="shared" si="4"/>
        <v/>
      </c>
    </row>
    <row r="22" spans="1:5" x14ac:dyDescent="0.25">
      <c r="A22" s="10">
        <v>44218</v>
      </c>
      <c r="B22" s="21"/>
      <c r="C22" s="44" t="str">
        <f t="shared" si="0"/>
        <v/>
      </c>
      <c r="D22" s="46" t="str">
        <f t="shared" si="3"/>
        <v/>
      </c>
      <c r="E22" s="47" t="str">
        <f t="shared" si="4"/>
        <v/>
      </c>
    </row>
    <row r="23" spans="1:5" x14ac:dyDescent="0.25">
      <c r="A23" s="10">
        <v>44219</v>
      </c>
      <c r="B23" s="20"/>
      <c r="C23" s="44" t="str">
        <f t="shared" si="0"/>
        <v/>
      </c>
      <c r="D23" s="46" t="str">
        <f t="shared" si="3"/>
        <v/>
      </c>
      <c r="E23" s="47" t="str">
        <f t="shared" si="4"/>
        <v/>
      </c>
    </row>
    <row r="24" spans="1:5" x14ac:dyDescent="0.25">
      <c r="A24" s="10">
        <v>44220</v>
      </c>
      <c r="B24" s="20"/>
      <c r="C24" s="44" t="str">
        <f t="shared" si="0"/>
        <v/>
      </c>
      <c r="D24" s="46" t="str">
        <f t="shared" si="3"/>
        <v/>
      </c>
      <c r="E24" s="47" t="str">
        <f t="shared" si="4"/>
        <v/>
      </c>
    </row>
    <row r="25" spans="1:5" x14ac:dyDescent="0.25">
      <c r="A25" s="10">
        <v>44221</v>
      </c>
      <c r="B25" s="20"/>
      <c r="C25" s="44" t="str">
        <f t="shared" si="0"/>
        <v/>
      </c>
      <c r="D25" s="46" t="str">
        <f t="shared" si="3"/>
        <v/>
      </c>
      <c r="E25" s="47" t="str">
        <f t="shared" si="4"/>
        <v/>
      </c>
    </row>
    <row r="26" spans="1:5" x14ac:dyDescent="0.25">
      <c r="A26" s="10">
        <v>44222</v>
      </c>
      <c r="B26" s="21"/>
      <c r="C26" s="44" t="str">
        <f t="shared" si="0"/>
        <v/>
      </c>
      <c r="D26" s="46" t="str">
        <f t="shared" si="3"/>
        <v/>
      </c>
      <c r="E26" s="47" t="str">
        <f t="shared" si="4"/>
        <v/>
      </c>
    </row>
    <row r="27" spans="1:5" x14ac:dyDescent="0.25">
      <c r="A27" s="10">
        <v>44223</v>
      </c>
      <c r="B27" s="20"/>
      <c r="C27" s="44" t="str">
        <f t="shared" si="0"/>
        <v/>
      </c>
      <c r="D27" s="46" t="str">
        <f t="shared" si="3"/>
        <v/>
      </c>
      <c r="E27" s="47" t="str">
        <f t="shared" si="4"/>
        <v/>
      </c>
    </row>
    <row r="28" spans="1:5" x14ac:dyDescent="0.25">
      <c r="A28" s="10">
        <v>44224</v>
      </c>
      <c r="B28" s="20"/>
      <c r="C28" s="44" t="str">
        <f t="shared" si="0"/>
        <v/>
      </c>
      <c r="D28" s="46" t="str">
        <f t="shared" si="3"/>
        <v/>
      </c>
      <c r="E28" s="47" t="str">
        <f t="shared" si="4"/>
        <v/>
      </c>
    </row>
    <row r="29" spans="1:5" x14ac:dyDescent="0.25">
      <c r="A29" s="10">
        <v>44225</v>
      </c>
      <c r="B29" s="20"/>
      <c r="C29" s="44" t="str">
        <f t="shared" si="0"/>
        <v/>
      </c>
      <c r="D29" s="46" t="str">
        <f t="shared" si="3"/>
        <v/>
      </c>
      <c r="E29" s="47" t="str">
        <f t="shared" si="4"/>
        <v/>
      </c>
    </row>
    <row r="30" spans="1:5" x14ac:dyDescent="0.25">
      <c r="A30" s="10">
        <v>44226</v>
      </c>
      <c r="B30" s="21"/>
      <c r="C30" s="44" t="str">
        <f t="shared" si="0"/>
        <v/>
      </c>
      <c r="D30" s="46" t="str">
        <f t="shared" si="3"/>
        <v/>
      </c>
      <c r="E30" s="47" t="str">
        <f t="shared" si="4"/>
        <v/>
      </c>
    </row>
    <row r="31" spans="1:5" ht="15.75" thickBot="1" x14ac:dyDescent="0.3">
      <c r="A31" s="24">
        <v>44227</v>
      </c>
      <c r="B31" s="25"/>
      <c r="C31" s="44" t="str">
        <f t="shared" si="0"/>
        <v/>
      </c>
      <c r="D31" s="46" t="str">
        <f t="shared" si="3"/>
        <v/>
      </c>
      <c r="E31" s="47" t="str">
        <f t="shared" si="4"/>
        <v/>
      </c>
    </row>
    <row r="32" spans="1:5" ht="15.75" thickTop="1" x14ac:dyDescent="0.25"/>
  </sheetData>
  <mergeCells count="13">
    <mergeCell ref="P9:Q10"/>
    <mergeCell ref="R9:S10"/>
    <mergeCell ref="N7:S8"/>
    <mergeCell ref="G4:L5"/>
    <mergeCell ref="G8:H8"/>
    <mergeCell ref="I8:J8"/>
    <mergeCell ref="K8:L8"/>
    <mergeCell ref="G10:L12"/>
    <mergeCell ref="G6:H7"/>
    <mergeCell ref="I6:J7"/>
    <mergeCell ref="K6:L7"/>
    <mergeCell ref="N9:O10"/>
    <mergeCell ref="C1:E1"/>
  </mergeCells>
  <conditionalFormatting sqref="C1:C1048576">
    <cfRule type="iconSet" priority="1">
      <iconSet iconSet="5Arrows" reverse="1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B1:B1048576">
    <cfRule type="colorScale" priority="2">
      <colorScale>
        <cfvo type="min"/>
        <cfvo type="percentile" val="50"/>
        <cfvo type="max"/>
        <color theme="4" tint="0.39997558519241921"/>
        <color theme="5" tint="0.39997558519241921"/>
        <color rgb="FFFF0000"/>
      </colorScale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Date</vt:lpstr>
      <vt:lpstr>Moy</vt:lpstr>
      <vt:lpstr>Top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Grégoire Villers</dc:creator>
  <cp:lastModifiedBy>Grégoire Villers</cp:lastModifiedBy>
  <dcterms:created xsi:type="dcterms:W3CDTF">2021-01-03T00:43:40Z</dcterms:created>
  <dcterms:modified xsi:type="dcterms:W3CDTF">2021-01-15T17:14:19Z</dcterms:modified>
</cp:coreProperties>
</file>