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etillonA\Desktop\"/>
    </mc:Choice>
  </mc:AlternateContent>
  <xr:revisionPtr revIDLastSave="0" documentId="13_ncr:1_{3674A9E9-88BD-427F-A5E8-86CD3944C63E}" xr6:coauthVersionLast="36" xr6:coauthVersionMax="36" xr10:uidLastSave="{00000000-0000-0000-0000-000000000000}"/>
  <bookViews>
    <workbookView xWindow="0" yWindow="0" windowWidth="20160" windowHeight="9420" tabRatio="714" xr2:uid="{9DD1B38E-8A08-4887-B457-40619E783ADA}"/>
  </bookViews>
  <sheets>
    <sheet name="Calendrier" sheetId="1" r:id="rId1"/>
    <sheet name="Jours fériés" sheetId="2" r:id="rId2"/>
    <sheet name="Activités HSE" sheetId="5" r:id="rId3"/>
    <sheet name="Janvier" sheetId="7" r:id="rId4"/>
    <sheet name="Février" sheetId="9" r:id="rId5"/>
    <sheet name="Mars" sheetId="11" r:id="rId6"/>
    <sheet name="Avril" sheetId="12" r:id="rId7"/>
    <sheet name="Mai" sheetId="13" r:id="rId8"/>
    <sheet name="Juin" sheetId="10" r:id="rId9"/>
    <sheet name="Juillet" sheetId="8" r:id="rId10"/>
    <sheet name="Août" sheetId="6" r:id="rId11"/>
    <sheet name="Septembre" sheetId="16" r:id="rId12"/>
    <sheet name="Octobre" sheetId="17" r:id="rId13"/>
    <sheet name="Novembre" sheetId="15" r:id="rId14"/>
    <sheet name="Décembre" sheetId="14" r:id="rId15"/>
  </sheets>
  <definedNames>
    <definedName name="An">Calendrier!$C$2</definedName>
    <definedName name="Calendrier">Calendrier!$C$6:$Z$36</definedName>
    <definedName name="Fériés">'Jours fériés'!$C$8:$H$19</definedName>
    <definedName name="Tableau">'Jours fériés'!$B$8:$H$19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6" i="1" l="1"/>
  <c r="A3" i="7" l="1"/>
  <c r="B3" i="7"/>
  <c r="C3" i="7"/>
  <c r="D3" i="7"/>
  <c r="E3" i="7"/>
  <c r="F3" i="7"/>
  <c r="G3" i="7"/>
  <c r="A4" i="7"/>
  <c r="G7" i="7"/>
  <c r="D7" i="7"/>
  <c r="E7" i="7"/>
  <c r="F7" i="7"/>
  <c r="B7" i="7"/>
  <c r="C7" i="7"/>
  <c r="A7" i="7"/>
  <c r="B6" i="7"/>
  <c r="C6" i="7"/>
  <c r="D6" i="7"/>
  <c r="E6" i="7"/>
  <c r="F6" i="7"/>
  <c r="G6" i="7"/>
  <c r="A6" i="7"/>
  <c r="B5" i="7"/>
  <c r="C5" i="7"/>
  <c r="D5" i="7"/>
  <c r="E5" i="7"/>
  <c r="F5" i="7"/>
  <c r="G5" i="7"/>
  <c r="A5" i="7"/>
  <c r="B4" i="7"/>
  <c r="C4" i="7"/>
  <c r="D4" i="7"/>
  <c r="E4" i="7"/>
  <c r="F4" i="7"/>
  <c r="G4" i="7"/>
  <c r="I1" i="7"/>
  <c r="A1" i="7"/>
  <c r="H8" i="2"/>
  <c r="G8" i="2"/>
  <c r="F8" i="2"/>
  <c r="E8" i="2"/>
  <c r="D8" i="2"/>
  <c r="H11" i="2"/>
  <c r="G11" i="2"/>
  <c r="F11" i="2"/>
  <c r="E11" i="2"/>
  <c r="D11" i="2"/>
  <c r="H12" i="2"/>
  <c r="G12" i="2"/>
  <c r="F12" i="2"/>
  <c r="E12" i="2"/>
  <c r="D12" i="2"/>
  <c r="H15" i="2"/>
  <c r="G15" i="2"/>
  <c r="F15" i="2"/>
  <c r="E15" i="2"/>
  <c r="D15" i="2"/>
  <c r="H16" i="2"/>
  <c r="G16" i="2"/>
  <c r="F16" i="2"/>
  <c r="E16" i="2"/>
  <c r="D16" i="2"/>
  <c r="H17" i="2"/>
  <c r="G17" i="2"/>
  <c r="F17" i="2"/>
  <c r="E17" i="2"/>
  <c r="D17" i="2"/>
  <c r="H18" i="2"/>
  <c r="G18" i="2"/>
  <c r="F18" i="2"/>
  <c r="E18" i="2"/>
  <c r="D18" i="2"/>
  <c r="H19" i="2"/>
  <c r="G19" i="2"/>
  <c r="F19" i="2"/>
  <c r="E19" i="2"/>
  <c r="D19" i="2"/>
  <c r="J6" i="2"/>
  <c r="K6" i="2" s="1"/>
  <c r="J9" i="2" s="1"/>
  <c r="C19" i="2"/>
  <c r="C18" i="2"/>
  <c r="C17" i="2"/>
  <c r="C16" i="2"/>
  <c r="C15" i="2"/>
  <c r="C12" i="2"/>
  <c r="C11" i="2"/>
  <c r="H9" i="2"/>
  <c r="H14" i="2" s="1"/>
  <c r="G9" i="2"/>
  <c r="G13" i="2" s="1"/>
  <c r="F9" i="2"/>
  <c r="F13" i="2" s="1"/>
  <c r="E9" i="2"/>
  <c r="E14" i="2" s="1"/>
  <c r="D9" i="2"/>
  <c r="D14" i="2" s="1"/>
  <c r="C9" i="2"/>
  <c r="C14" i="2" s="1"/>
  <c r="C8" i="2"/>
  <c r="E5" i="1"/>
  <c r="E6" i="1"/>
  <c r="E7" i="1" s="1"/>
  <c r="G6" i="1"/>
  <c r="G8" i="1" s="1"/>
  <c r="I6" i="1"/>
  <c r="I36" i="1" s="1"/>
  <c r="K6" i="1"/>
  <c r="K34" i="1" s="1"/>
  <c r="M6" i="1"/>
  <c r="O6" i="1"/>
  <c r="O9" i="1" s="1"/>
  <c r="Q6" i="1"/>
  <c r="Q33" i="1" s="1"/>
  <c r="S6" i="1"/>
  <c r="S35" i="1" s="1"/>
  <c r="U6" i="1"/>
  <c r="W6" i="1"/>
  <c r="W10" i="1" s="1"/>
  <c r="Y6" i="1"/>
  <c r="Y36" i="1" s="1"/>
  <c r="C6" i="1"/>
  <c r="C35" i="1" s="1"/>
  <c r="G5" i="1"/>
  <c r="I5" i="1"/>
  <c r="K5" i="1"/>
  <c r="M5" i="1"/>
  <c r="O5" i="1"/>
  <c r="Q5" i="1"/>
  <c r="S5" i="1"/>
  <c r="U5" i="1"/>
  <c r="W5" i="1"/>
  <c r="Y5" i="1"/>
  <c r="C5" i="1"/>
  <c r="J8" i="2" l="1"/>
  <c r="J19" i="2"/>
  <c r="J10" i="2"/>
  <c r="J15" i="2"/>
  <c r="J14" i="2"/>
  <c r="J18" i="2"/>
  <c r="J12" i="2"/>
  <c r="J16" i="2"/>
  <c r="J11" i="2"/>
  <c r="J17" i="2"/>
  <c r="J13" i="2"/>
  <c r="E23" i="1"/>
  <c r="E31" i="1"/>
  <c r="E15" i="1"/>
  <c r="E35" i="1"/>
  <c r="E19" i="1"/>
  <c r="E27" i="1"/>
  <c r="E11" i="1"/>
  <c r="E34" i="1"/>
  <c r="E30" i="1"/>
  <c r="E26" i="1"/>
  <c r="E22" i="1"/>
  <c r="E18" i="1"/>
  <c r="E14" i="1"/>
  <c r="E10" i="1"/>
  <c r="E33" i="1"/>
  <c r="E29" i="1"/>
  <c r="E25" i="1"/>
  <c r="E21" i="1"/>
  <c r="E17" i="1"/>
  <c r="E13" i="1"/>
  <c r="E9" i="1"/>
  <c r="E36" i="1"/>
  <c r="E32" i="1"/>
  <c r="E28" i="1"/>
  <c r="E24" i="1"/>
  <c r="E20" i="1"/>
  <c r="E16" i="1"/>
  <c r="E12" i="1"/>
  <c r="E8" i="1"/>
  <c r="F14" i="2"/>
  <c r="E13" i="2"/>
  <c r="F10" i="2"/>
  <c r="G10" i="2"/>
  <c r="C13" i="2"/>
  <c r="G14" i="2"/>
  <c r="H13" i="2"/>
  <c r="D13" i="2"/>
  <c r="C10" i="2"/>
  <c r="E10" i="2"/>
  <c r="H10" i="2"/>
  <c r="D10" i="2"/>
  <c r="G21" i="1"/>
  <c r="K36" i="1"/>
  <c r="W15" i="1"/>
  <c r="O26" i="1"/>
  <c r="W31" i="1"/>
  <c r="O10" i="1"/>
  <c r="S36" i="1"/>
  <c r="G29" i="1"/>
  <c r="O18" i="1"/>
  <c r="S33" i="1"/>
  <c r="W23" i="1"/>
  <c r="G13" i="1"/>
  <c r="Y35" i="1"/>
  <c r="Q36" i="1"/>
  <c r="Q34" i="1"/>
  <c r="O31" i="1"/>
  <c r="G26" i="1"/>
  <c r="G18" i="1"/>
  <c r="O35" i="1"/>
  <c r="O34" i="1"/>
  <c r="G33" i="1"/>
  <c r="O30" i="1"/>
  <c r="W27" i="1"/>
  <c r="G25" i="1"/>
  <c r="O22" i="1"/>
  <c r="W19" i="1"/>
  <c r="G17" i="1"/>
  <c r="O14" i="1"/>
  <c r="W11" i="1"/>
  <c r="G9" i="1"/>
  <c r="Y34" i="1"/>
  <c r="W35" i="1"/>
  <c r="W28" i="1"/>
  <c r="O23" i="1"/>
  <c r="W20" i="1"/>
  <c r="O15" i="1"/>
  <c r="W12" i="1"/>
  <c r="G10" i="1"/>
  <c r="G34" i="1"/>
  <c r="W32" i="1"/>
  <c r="G30" i="1"/>
  <c r="O27" i="1"/>
  <c r="W24" i="1"/>
  <c r="G22" i="1"/>
  <c r="O19" i="1"/>
  <c r="W16" i="1"/>
  <c r="G14" i="1"/>
  <c r="O11" i="1"/>
  <c r="W8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7" i="1"/>
  <c r="K35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Y7" i="1"/>
  <c r="Q7" i="1"/>
  <c r="I7" i="1"/>
  <c r="W36" i="1"/>
  <c r="O36" i="1"/>
  <c r="G36" i="1"/>
  <c r="I35" i="1"/>
  <c r="W34" i="1"/>
  <c r="Y33" i="1"/>
  <c r="O33" i="1"/>
  <c r="O32" i="1"/>
  <c r="G31" i="1"/>
  <c r="W29" i="1"/>
  <c r="O28" i="1"/>
  <c r="G27" i="1"/>
  <c r="W25" i="1"/>
  <c r="O24" i="1"/>
  <c r="G23" i="1"/>
  <c r="W21" i="1"/>
  <c r="O20" i="1"/>
  <c r="G19" i="1"/>
  <c r="W17" i="1"/>
  <c r="O16" i="1"/>
  <c r="G15" i="1"/>
  <c r="W13" i="1"/>
  <c r="O12" i="1"/>
  <c r="G11" i="1"/>
  <c r="W9" i="1"/>
  <c r="O8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S7" i="1"/>
  <c r="K7" i="1"/>
  <c r="C34" i="1"/>
  <c r="W7" i="1"/>
  <c r="O7" i="1"/>
  <c r="G7" i="1"/>
  <c r="U36" i="1"/>
  <c r="M36" i="1"/>
  <c r="C36" i="1"/>
  <c r="Q35" i="1"/>
  <c r="G35" i="1"/>
  <c r="S34" i="1"/>
  <c r="I34" i="1"/>
  <c r="W33" i="1"/>
  <c r="K33" i="1"/>
  <c r="G32" i="1"/>
  <c r="W30" i="1"/>
  <c r="O29" i="1"/>
  <c r="G28" i="1"/>
  <c r="W26" i="1"/>
  <c r="O25" i="1"/>
  <c r="G24" i="1"/>
  <c r="W22" i="1"/>
  <c r="O21" i="1"/>
  <c r="G20" i="1"/>
  <c r="W18" i="1"/>
  <c r="O17" i="1"/>
  <c r="G16" i="1"/>
  <c r="W14" i="1"/>
  <c r="O13" i="1"/>
  <c r="G12" i="1"/>
</calcChain>
</file>

<file path=xl/sharedStrings.xml><?xml version="1.0" encoding="utf-8"?>
<sst xmlns="http://schemas.openxmlformats.org/spreadsheetml/2006/main" count="43" uniqueCount="37">
  <si>
    <t xml:space="preserve"> </t>
  </si>
  <si>
    <t>Jour fériés France</t>
  </si>
  <si>
    <t xml:space="preserve">Jour de l'an 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</si>
  <si>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</si>
  <si>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</si>
  <si>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</si>
  <si>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</si>
  <si>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</si>
  <si>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</si>
  <si>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</si>
  <si>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</si>
  <si>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</si>
  <si>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8 Mai</t>
  </si>
  <si>
    <t>Pâques</t>
  </si>
  <si>
    <t>Calendrier pérpétuel HSE</t>
  </si>
  <si>
    <t>Activités</t>
  </si>
  <si>
    <t>Jalon début</t>
  </si>
  <si>
    <t xml:space="preserve">Jalon Fin </t>
  </si>
  <si>
    <t>Charge de travail</t>
  </si>
  <si>
    <t>Fréquence</t>
  </si>
  <si>
    <t>Bilan GES</t>
  </si>
  <si>
    <t>Safe Contractor</t>
  </si>
  <si>
    <t>Ecovadis</t>
  </si>
  <si>
    <t>Fichier Risques et Opportunités</t>
  </si>
  <si>
    <t>Annuel</t>
  </si>
  <si>
    <t>Analyse environnementale</t>
  </si>
  <si>
    <t>Revue de Direction</t>
  </si>
  <si>
    <t>Quadriennal</t>
  </si>
  <si>
    <t>Lundi</t>
  </si>
  <si>
    <t>Mardi</t>
  </si>
  <si>
    <t>Mercredi</t>
  </si>
  <si>
    <t>Jeudi</t>
  </si>
  <si>
    <t>Vendredi</t>
  </si>
  <si>
    <t>Samedi</t>
  </si>
  <si>
    <t>Dimanche</t>
  </si>
  <si>
    <t>Audit Interne</t>
  </si>
  <si>
    <t>Audit de surveillance (APAVE)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</si>
</sst>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40C]d\-mmm;@"/>
    <numFmt numFmtId="166" formatCode="ddd\ dd"/>
    <numFmt numFmtId="167" formatCode="dd\ mmm"/>
    <numFmt numFmtId="168" formatCode="mmmm\ yyyy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64B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65"/>
        <bgColor auto="1"/>
      </patternFill>
    </fill>
    <fill>
      <patternFill patternType="solid">
        <fgColor theme="9"/>
        <bgColor indexed="64"/>
      </patternFill>
    </fill>
  </fills>
  <borders count="16">
    <border>
      <left/>
      <right/>
      <top/>
      <bottom/>
      <diagonal/>
    </border>
    <border>
      <left style="thin">
        <color theme="2" tint="-0.249977111117893"/>
      </left>
      <right/>
      <top style="thin">
        <color theme="2" tint="-0.249977111117893"/>
      </top>
      <bottom/>
      <diagonal/>
    </border>
    <border>
      <left/>
      <right/>
      <top style="thin">
        <color theme="2" tint="-0.249977111117893"/>
      </top>
      <bottom/>
      <diagonal/>
    </border>
    <border>
      <left/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/>
      <top/>
      <bottom/>
      <diagonal/>
    </border>
    <border>
      <left/>
      <right style="thin">
        <color theme="2" tint="-0.249977111117893"/>
      </right>
      <top/>
      <bottom/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auto="1"/>
      </right>
      <top style="thin">
        <color theme="4"/>
      </top>
      <bottom style="thin">
        <color theme="4"/>
      </bottom>
      <diagonal/>
    </border>
    <border>
      <left style="thin">
        <color auto="1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auto="1"/>
      </left>
      <right style="thin">
        <color auto="1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164" fontId="0" fillId="0" borderId="0" xfId="0" applyNumberFormat="1"/>
    <xf numFmtId="165" fontId="0" fillId="0" borderId="0" xfId="0" applyNumberFormat="1" applyAlignment="1">
      <alignment horizontal="center"/>
    </xf>
    <xf numFmtId="166" fontId="0" fillId="0" borderId="0" xfId="0" applyNumberFormat="1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6" fillId="2" borderId="4" xfId="0" applyFont="1" applyFill="1" applyBorder="1"/>
    <xf numFmtId="0" fontId="6" fillId="2" borderId="0" xfId="0" applyFont="1" applyFill="1" applyBorder="1"/>
    <xf numFmtId="0" fontId="6" fillId="2" borderId="5" xfId="0" applyFont="1" applyFill="1" applyBorder="1"/>
    <xf numFmtId="167" fontId="0" fillId="0" borderId="6" xfId="0" applyNumberFormat="1" applyBorder="1"/>
    <xf numFmtId="167" fontId="0" fillId="3" borderId="6" xfId="0" applyNumberFormat="1" applyFill="1" applyBorder="1"/>
    <xf numFmtId="0" fontId="4" fillId="0" borderId="0" xfId="0" applyFont="1" applyFill="1" applyAlignment="1">
      <alignment vertical="center"/>
    </xf>
    <xf numFmtId="167" fontId="0" fillId="0" borderId="7" xfId="0" applyNumberFormat="1" applyFill="1" applyBorder="1"/>
    <xf numFmtId="0" fontId="0" fillId="0" borderId="0" xfId="0" applyAlignment="1">
      <alignment horizontal="center" vertical="center"/>
    </xf>
    <xf numFmtId="166" fontId="0" fillId="0" borderId="0" xfId="0" applyNumberFormat="1" applyFill="1"/>
    <xf numFmtId="166" fontId="0" fillId="4" borderId="0" xfId="0" applyNumberFormat="1" applyFill="1"/>
    <xf numFmtId="0" fontId="2" fillId="0" borderId="0" xfId="0" applyFont="1"/>
    <xf numFmtId="0" fontId="0" fillId="0" borderId="15" xfId="0" applyBorder="1"/>
    <xf numFmtId="166" fontId="8" fillId="5" borderId="0" xfId="0" applyNumberFormat="1" applyFont="1" applyFill="1"/>
    <xf numFmtId="0" fontId="3" fillId="2" borderId="8" xfId="0" applyFont="1" applyFill="1" applyBorder="1" applyAlignment="1">
      <alignment horizontal="center" vertical="center"/>
    </xf>
    <xf numFmtId="165" fontId="1" fillId="0" borderId="9" xfId="0" applyNumberFormat="1" applyFont="1" applyBorder="1" applyAlignment="1">
      <alignment horizontal="center" vertical="center"/>
    </xf>
    <xf numFmtId="165" fontId="1" fillId="0" borderId="11" xfId="0" applyNumberFormat="1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165" fontId="1" fillId="0" borderId="10" xfId="0" applyNumberFormat="1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68" fontId="7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8">
    <dxf>
      <font>
        <b/>
        <i val="0"/>
        <color theme="6" tint="0.79995117038483843"/>
      </font>
      <fill>
        <patternFill>
          <bgColor theme="9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auto="1"/>
      </font>
      <fill>
        <patternFill patternType="solid">
          <fgColor rgb="FFF8F8F8"/>
          <bgColor theme="0"/>
        </patternFill>
      </fill>
    </dxf>
    <dxf>
      <font>
        <b/>
        <i val="0"/>
        <color theme="6" tint="0.79998168889431442"/>
      </font>
      <fill>
        <patternFill>
          <bgColor theme="4" tint="0.39994506668294322"/>
        </patternFill>
      </fill>
    </dxf>
    <dxf>
      <font>
        <b/>
        <i val="0"/>
        <color theme="5" tint="0.59996337778862885"/>
      </font>
      <fill>
        <patternFill patternType="solid">
          <fgColor rgb="FFE64B00"/>
          <bgColor rgb="FFE64B00"/>
        </patternFill>
      </fill>
    </dxf>
    <dxf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ont>
        <b/>
        <i val="0"/>
        <color theme="0"/>
      </font>
      <fill>
        <patternFill>
          <bgColor rgb="FFE64B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8F8F8"/>
      <color rgb="FFE64B00"/>
      <color rgb="FF6600FF"/>
      <color rgb="FF9933FF"/>
      <color rgb="FFCC99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9EF88-4A25-4352-8608-18A2F160A08A}">
  <sheetPr codeName="Feuil1"/>
  <dimension ref="B2:Z36"/>
  <sheetViews>
    <sheetView tabSelected="1" zoomScale="80" zoomScaleNormal="80" workbookViewId="0">
      <selection activeCell="D6" sqref="D6"/>
    </sheetView>
  </sheetViews>
  <sheetFormatPr baseColWidth="10" defaultRowHeight="14.4" x14ac:dyDescent="0.3"/>
  <cols>
    <col min="1" max="1" width="5.109375" customWidth="1"/>
    <col min="2" max="2" width="3.6640625" hidden="1" customWidth="1"/>
    <col min="3" max="3" width="7.77734375" customWidth="1"/>
    <col min="4" max="4" width="13.77734375" customWidth="1"/>
    <col min="5" max="5" width="7.77734375" customWidth="1"/>
    <col min="6" max="6" width="13.77734375" customWidth="1"/>
    <col min="7" max="7" width="7.77734375" customWidth="1"/>
    <col min="8" max="8" width="13.77734375" customWidth="1"/>
    <col min="9" max="9" width="7.77734375" customWidth="1"/>
    <col min="10" max="10" width="13.77734375" customWidth="1"/>
    <col min="11" max="11" width="7.77734375" customWidth="1"/>
    <col min="12" max="12" width="13.77734375" customWidth="1"/>
    <col min="13" max="13" width="7.77734375" customWidth="1"/>
    <col min="14" max="14" width="13.77734375" customWidth="1"/>
    <col min="15" max="15" width="7.77734375" customWidth="1"/>
    <col min="16" max="16" width="13.77734375" customWidth="1"/>
    <col min="17" max="17" width="7.77734375" customWidth="1"/>
    <col min="18" max="18" width="13.77734375" customWidth="1"/>
    <col min="19" max="19" width="7.77734375" customWidth="1"/>
    <col min="20" max="20" width="13.77734375" customWidth="1"/>
    <col min="21" max="21" width="7.77734375" customWidth="1"/>
    <col min="22" max="22" width="13.77734375" customWidth="1"/>
    <col min="23" max="23" width="7.77734375" customWidth="1"/>
    <col min="24" max="24" width="13.77734375" customWidth="1"/>
    <col min="25" max="25" width="7.77734375" customWidth="1"/>
    <col min="26" max="26" width="13.77734375" customWidth="1"/>
  </cols>
  <sheetData>
    <row r="2" spans="2:26" ht="46.2" customHeight="1" x14ac:dyDescent="0.3">
      <c r="C2" s="27">
        <v>2019</v>
      </c>
      <c r="D2" s="28"/>
      <c r="E2" s="28"/>
      <c r="F2" s="29"/>
      <c r="H2" s="22"/>
      <c r="I2" s="24" t="s">
        <v>14</v>
      </c>
      <c r="J2" s="24"/>
      <c r="K2" s="24"/>
      <c r="L2" s="24"/>
      <c r="M2" s="24"/>
      <c r="N2" s="24"/>
      <c r="O2" s="24"/>
      <c r="P2" s="24"/>
    </row>
    <row r="3" spans="2:26" x14ac:dyDescent="0.3">
      <c r="C3" s="1"/>
      <c r="D3" s="1"/>
    </row>
    <row r="4" spans="2:26" hidden="1" x14ac:dyDescent="0.3">
      <c r="C4" s="2">
        <v>43101</v>
      </c>
      <c r="D4" s="2"/>
      <c r="E4" s="2">
        <v>43497</v>
      </c>
      <c r="F4" s="2"/>
      <c r="G4" s="2">
        <v>43525</v>
      </c>
      <c r="H4" s="2"/>
      <c r="I4" s="2">
        <v>43556</v>
      </c>
      <c r="J4" s="2"/>
      <c r="K4" s="2">
        <v>43586</v>
      </c>
      <c r="L4" s="2"/>
      <c r="M4" s="2">
        <v>43617</v>
      </c>
      <c r="N4" s="2"/>
      <c r="O4" s="2">
        <v>43647</v>
      </c>
      <c r="P4" s="2"/>
      <c r="Q4" s="2">
        <v>43678</v>
      </c>
      <c r="R4" s="2"/>
      <c r="S4" s="2">
        <v>43709</v>
      </c>
      <c r="T4" s="2"/>
      <c r="U4" s="2">
        <v>43739</v>
      </c>
      <c r="V4" s="2"/>
      <c r="W4" s="2">
        <v>43770</v>
      </c>
      <c r="X4" s="2"/>
      <c r="Y4" s="2">
        <v>43800</v>
      </c>
      <c r="Z4" s="2"/>
    </row>
    <row r="5" spans="2:26" ht="20.399999999999999" customHeight="1" x14ac:dyDescent="0.3">
      <c r="C5" s="25" t="str">
        <f>IF($C$2&lt;&gt;"",PROPER(TEXT(C4,"mmmm")),"")</f>
        <v>Janvier</v>
      </c>
      <c r="D5" s="26"/>
      <c r="E5" s="26" t="str">
        <f t="shared" ref="E5" si="0">IF($C$2&lt;&gt;"",PROPER(TEXT(E4,"mmmm")),"")</f>
        <v>Février</v>
      </c>
      <c r="F5" s="26"/>
      <c r="G5" s="26" t="str">
        <f t="shared" ref="G5" si="1">IF($C$2&lt;&gt;"",PROPER(TEXT(G4,"mmmm")),"")</f>
        <v>Mars</v>
      </c>
      <c r="H5" s="26"/>
      <c r="I5" s="26" t="str">
        <f t="shared" ref="I5" si="2">IF($C$2&lt;&gt;"",PROPER(TEXT(I4,"mmmm")),"")</f>
        <v>Avril</v>
      </c>
      <c r="J5" s="26"/>
      <c r="K5" s="26" t="str">
        <f t="shared" ref="K5" si="3">IF($C$2&lt;&gt;"",PROPER(TEXT(K4,"mmmm")),"")</f>
        <v>Mai</v>
      </c>
      <c r="L5" s="26"/>
      <c r="M5" s="26" t="str">
        <f t="shared" ref="M5" si="4">IF($C$2&lt;&gt;"",PROPER(TEXT(M4,"mmmm")),"")</f>
        <v>Juin</v>
      </c>
      <c r="N5" s="26"/>
      <c r="O5" s="26" t="str">
        <f t="shared" ref="O5" si="5">IF($C$2&lt;&gt;"",PROPER(TEXT(O4,"mmmm")),"")</f>
        <v>Juillet</v>
      </c>
      <c r="P5" s="26"/>
      <c r="Q5" s="26" t="str">
        <f t="shared" ref="Q5" si="6">IF($C$2&lt;&gt;"",PROPER(TEXT(Q4,"mmmm")),"")</f>
        <v>Août</v>
      </c>
      <c r="R5" s="26"/>
      <c r="S5" s="26" t="str">
        <f t="shared" ref="S5" si="7">IF($C$2&lt;&gt;"",PROPER(TEXT(S4,"mmmm")),"")</f>
        <v>Septembre</v>
      </c>
      <c r="T5" s="26"/>
      <c r="U5" s="26" t="str">
        <f t="shared" ref="U5" si="8">IF($C$2&lt;&gt;"",PROPER(TEXT(U4,"mmmm")),"")</f>
        <v>Octobre</v>
      </c>
      <c r="V5" s="26"/>
      <c r="W5" s="26" t="str">
        <f t="shared" ref="W5" si="9">IF($C$2&lt;&gt;"",PROPER(TEXT(W4,"mmmm")),"")</f>
        <v>Novembre</v>
      </c>
      <c r="X5" s="26"/>
      <c r="Y5" s="26" t="str">
        <f t="shared" ref="Y5" si="10">IF($C$2&lt;&gt;"",PROPER(TEXT(Y4,"mmmm")),"")</f>
        <v>Décembre</v>
      </c>
      <c r="Z5" s="30"/>
    </row>
    <row r="6" spans="2:26" x14ac:dyDescent="0.3">
      <c r="B6">
        <v>1</v>
      </c>
      <c r="C6" s="3">
        <f>IF($C$2&lt;&gt;"",DATE($C$2,MONTH(C$4),$B6),"")</f>
        <v>43466</v>
      </c>
      <c r="D6" s="19" t="e">
        <f>VLOOKUP(C6,Tableau,'Jours fériés'!B8:B19,FALSE)</f>
        <v>#N/A</v>
      </c>
      <c r="E6" s="3">
        <f>IF($C$2&lt;&gt;"",DATE($C$2,MONTH(E$4),$B6),"")</f>
        <v>43497</v>
      </c>
      <c r="F6" s="20"/>
      <c r="G6" s="3">
        <f>IF($C$2&lt;&gt;"",DATE($C$2,MONTH(G$4),$B6),"")</f>
        <v>43525</v>
      </c>
      <c r="H6" s="3"/>
      <c r="I6" s="3">
        <f>IF($C$2&lt;&gt;"",DATE($C$2,MONTH(I$4),$B6),"")</f>
        <v>43556</v>
      </c>
      <c r="J6" s="3"/>
      <c r="K6" s="3">
        <f>IF($C$2&lt;&gt;"",DATE($C$2,MONTH(K$4),$B6),"")</f>
        <v>43586</v>
      </c>
      <c r="L6" s="3"/>
      <c r="M6" s="3">
        <f>IF($C$2&lt;&gt;"",DATE($C$2,MONTH(M$4),$B6),"")</f>
        <v>43617</v>
      </c>
      <c r="N6" s="3"/>
      <c r="O6" s="3">
        <f>IF($C$2&lt;&gt;"",DATE($C$2,MONTH(O$4),$B6),"")</f>
        <v>43647</v>
      </c>
      <c r="P6" s="3"/>
      <c r="Q6" s="3">
        <f>IF($C$2&lt;&gt;"",DATE($C$2,MONTH(Q$4),$B6),"")</f>
        <v>43678</v>
      </c>
      <c r="R6" s="3"/>
      <c r="S6" s="3">
        <f>IF($C$2&lt;&gt;"",DATE($C$2,MONTH(S$4),$B6),"")</f>
        <v>43709</v>
      </c>
      <c r="T6" s="3"/>
      <c r="U6" s="3">
        <f>IF($C$2&lt;&gt;"",DATE($C$2,MONTH(U$4),$B6),"")</f>
        <v>43739</v>
      </c>
      <c r="V6" s="3"/>
      <c r="W6" s="3">
        <f>IF($C$2&lt;&gt;"",DATE($C$2,MONTH(W$4),$B6),"")</f>
        <v>43770</v>
      </c>
      <c r="X6" s="3"/>
      <c r="Y6" s="3">
        <f>IF($C$2&lt;&gt;"",DATE($C$2,MONTH(Y$4),$B6),"")</f>
        <v>43800</v>
      </c>
      <c r="Z6" s="3"/>
    </row>
    <row r="7" spans="2:26" x14ac:dyDescent="0.3">
      <c r="B7">
        <v>2</v>
      </c>
      <c r="C7" s="3">
        <f t="shared" ref="C7:C36" si="11">IF($C$2&lt;&gt;"",IF(MONTH(DATE($C$2,MONTH(C$4),$B7))=MONTH(C$6),DATE($C$2,MONTH(C$4),$B7),""),"")</f>
        <v>43467</v>
      </c>
      <c r="D7" s="19"/>
      <c r="E7" s="3">
        <f t="shared" ref="E7:E36" si="12">IF($C$2&lt;&gt;"",IF(MONTH(DATE($C$2,MONTH(E$4),$B7))=MONTH(E$6),DATE($C$2,MONTH(E$4),$B7),""),"")</f>
        <v>43498</v>
      </c>
      <c r="F7" s="3"/>
      <c r="G7" s="3">
        <f t="shared" ref="G7:G36" si="13">IF($C$2&lt;&gt;"",IF(MONTH(DATE($C$2,MONTH(G$4),$B7))=MONTH(G$6),DATE($C$2,MONTH(G$4),$B7),""),"")</f>
        <v>43526</v>
      </c>
      <c r="H7" s="3"/>
      <c r="I7" s="3">
        <f t="shared" ref="I7:I36" si="14">IF($C$2&lt;&gt;"",IF(MONTH(DATE($C$2,MONTH(I$4),$B7))=MONTH(I$6),DATE($C$2,MONTH(I$4),$B7),""),"")</f>
        <v>43557</v>
      </c>
      <c r="J7" s="3"/>
      <c r="K7" s="3">
        <f t="shared" ref="K7:K36" si="15">IF($C$2&lt;&gt;"",IF(MONTH(DATE($C$2,MONTH(K$4),$B7))=MONTH(K$6),DATE($C$2,MONTH(K$4),$B7),""),"")</f>
        <v>43587</v>
      </c>
      <c r="L7" s="3"/>
      <c r="M7" s="3">
        <f t="shared" ref="M7:M36" si="16">IF($C$2&lt;&gt;"",IF(MONTH(DATE($C$2,MONTH(M$4),$B7))=MONTH(M$6),DATE($C$2,MONTH(M$4),$B7),""),"")</f>
        <v>43618</v>
      </c>
      <c r="N7" s="3"/>
      <c r="O7" s="3">
        <f t="shared" ref="O7:O36" si="17">IF($C$2&lt;&gt;"",IF(MONTH(DATE($C$2,MONTH(O$4),$B7))=MONTH(O$6),DATE($C$2,MONTH(O$4),$B7),""),"")</f>
        <v>43648</v>
      </c>
      <c r="P7" s="3"/>
      <c r="Q7" s="3">
        <f t="shared" ref="Q7:Q36" si="18">IF($C$2&lt;&gt;"",IF(MONTH(DATE($C$2,MONTH(Q$4),$B7))=MONTH(Q$6),DATE($C$2,MONTH(Q$4),$B7),""),"")</f>
        <v>43679</v>
      </c>
      <c r="R7" s="3"/>
      <c r="S7" s="3">
        <f t="shared" ref="S7:S36" si="19">IF($C$2&lt;&gt;"",IF(MONTH(DATE($C$2,MONTH(S$4),$B7))=MONTH(S$6),DATE($C$2,MONTH(S$4),$B7),""),"")</f>
        <v>43710</v>
      </c>
      <c r="T7" s="3"/>
      <c r="U7" s="3">
        <f t="shared" ref="U7:U36" si="20">IF($C$2&lt;&gt;"",IF(MONTH(DATE($C$2,MONTH(U$4),$B7))=MONTH(U$6),DATE($C$2,MONTH(U$4),$B7),""),"")</f>
        <v>43740</v>
      </c>
      <c r="V7" s="3"/>
      <c r="W7" s="3">
        <f t="shared" ref="W7:W36" si="21">IF($C$2&lt;&gt;"",IF(MONTH(DATE($C$2,MONTH(W$4),$B7))=MONTH(W$6),DATE($C$2,MONTH(W$4),$B7),""),"")</f>
        <v>43771</v>
      </c>
      <c r="X7" s="3"/>
      <c r="Y7" s="3">
        <f t="shared" ref="Y7:Y36" si="22">IF($C$2&lt;&gt;"",IF(MONTH(DATE($C$2,MONTH(Y$4),$B7))=MONTH(Y$6),DATE($C$2,MONTH(Y$4),$B7),""),"")</f>
        <v>43801</v>
      </c>
      <c r="Z7" s="3"/>
    </row>
    <row r="8" spans="2:26" x14ac:dyDescent="0.3">
      <c r="B8">
        <v>3</v>
      </c>
      <c r="C8" s="3">
        <f t="shared" si="11"/>
        <v>43468</v>
      </c>
      <c r="D8" s="19"/>
      <c r="E8" s="3">
        <f t="shared" si="12"/>
        <v>43499</v>
      </c>
      <c r="F8" s="3"/>
      <c r="G8" s="3">
        <f t="shared" si="13"/>
        <v>43527</v>
      </c>
      <c r="H8" s="3"/>
      <c r="I8" s="3">
        <f t="shared" si="14"/>
        <v>43558</v>
      </c>
      <c r="J8" s="3"/>
      <c r="K8" s="3">
        <f t="shared" si="15"/>
        <v>43588</v>
      </c>
      <c r="L8" s="3"/>
      <c r="M8" s="3">
        <f t="shared" si="16"/>
        <v>43619</v>
      </c>
      <c r="N8" s="3"/>
      <c r="O8" s="3">
        <f t="shared" si="17"/>
        <v>43649</v>
      </c>
      <c r="P8" s="3"/>
      <c r="Q8" s="3">
        <f t="shared" si="18"/>
        <v>43680</v>
      </c>
      <c r="R8" s="3"/>
      <c r="S8" s="3">
        <f t="shared" si="19"/>
        <v>43711</v>
      </c>
      <c r="T8" s="3"/>
      <c r="U8" s="3">
        <f t="shared" si="20"/>
        <v>43741</v>
      </c>
      <c r="V8" s="3"/>
      <c r="W8" s="3">
        <f t="shared" si="21"/>
        <v>43772</v>
      </c>
      <c r="X8" s="3"/>
      <c r="Y8" s="3">
        <f t="shared" si="22"/>
        <v>43802</v>
      </c>
      <c r="Z8" s="3"/>
    </row>
    <row r="9" spans="2:26" x14ac:dyDescent="0.3">
      <c r="B9">
        <v>4</v>
      </c>
      <c r="C9" s="3">
        <f t="shared" si="11"/>
        <v>43469</v>
      </c>
      <c r="D9" s="19"/>
      <c r="E9" s="3">
        <f t="shared" si="12"/>
        <v>43500</v>
      </c>
      <c r="F9" s="3"/>
      <c r="G9" s="3">
        <f t="shared" si="13"/>
        <v>43528</v>
      </c>
      <c r="H9" s="3"/>
      <c r="I9" s="3">
        <f t="shared" si="14"/>
        <v>43559</v>
      </c>
      <c r="J9" s="3"/>
      <c r="K9" s="3">
        <f t="shared" si="15"/>
        <v>43589</v>
      </c>
      <c r="L9" s="3"/>
      <c r="M9" s="3">
        <f t="shared" si="16"/>
        <v>43620</v>
      </c>
      <c r="N9" s="3"/>
      <c r="O9" s="3">
        <f t="shared" si="17"/>
        <v>43650</v>
      </c>
      <c r="P9" s="3"/>
      <c r="Q9" s="3">
        <f t="shared" si="18"/>
        <v>43681</v>
      </c>
      <c r="R9" s="3"/>
      <c r="S9" s="3">
        <f t="shared" si="19"/>
        <v>43712</v>
      </c>
      <c r="T9" s="3"/>
      <c r="U9" s="3">
        <f t="shared" si="20"/>
        <v>43742</v>
      </c>
      <c r="V9" s="3"/>
      <c r="W9" s="3">
        <f t="shared" si="21"/>
        <v>43773</v>
      </c>
      <c r="X9" s="3"/>
      <c r="Y9" s="3">
        <f t="shared" si="22"/>
        <v>43803</v>
      </c>
      <c r="Z9" s="3"/>
    </row>
    <row r="10" spans="2:26" x14ac:dyDescent="0.3">
      <c r="B10">
        <v>5</v>
      </c>
      <c r="C10" s="3">
        <f t="shared" si="11"/>
        <v>43470</v>
      </c>
      <c r="D10" s="19"/>
      <c r="E10" s="3">
        <f t="shared" si="12"/>
        <v>43501</v>
      </c>
      <c r="F10" s="3"/>
      <c r="G10" s="3">
        <f t="shared" si="13"/>
        <v>43529</v>
      </c>
      <c r="H10" s="3"/>
      <c r="I10" s="3">
        <f t="shared" si="14"/>
        <v>43560</v>
      </c>
      <c r="J10" s="3"/>
      <c r="K10" s="3">
        <f t="shared" si="15"/>
        <v>43590</v>
      </c>
      <c r="L10" s="3"/>
      <c r="M10" s="3">
        <f t="shared" si="16"/>
        <v>43621</v>
      </c>
      <c r="N10" s="3"/>
      <c r="O10" s="3">
        <f t="shared" si="17"/>
        <v>43651</v>
      </c>
      <c r="P10" s="3"/>
      <c r="Q10" s="3">
        <f t="shared" si="18"/>
        <v>43682</v>
      </c>
      <c r="R10" s="3"/>
      <c r="S10" s="3">
        <f t="shared" si="19"/>
        <v>43713</v>
      </c>
      <c r="T10" s="3"/>
      <c r="U10" s="3">
        <f t="shared" si="20"/>
        <v>43743</v>
      </c>
      <c r="V10" s="3"/>
      <c r="W10" s="3">
        <f t="shared" si="21"/>
        <v>43774</v>
      </c>
      <c r="X10" s="3"/>
      <c r="Y10" s="3">
        <f t="shared" si="22"/>
        <v>43804</v>
      </c>
      <c r="Z10" s="3"/>
    </row>
    <row r="11" spans="2:26" x14ac:dyDescent="0.3">
      <c r="B11">
        <v>6</v>
      </c>
      <c r="C11" s="3">
        <f t="shared" si="11"/>
        <v>43471</v>
      </c>
      <c r="D11" s="19"/>
      <c r="E11" s="3">
        <f t="shared" si="12"/>
        <v>43502</v>
      </c>
      <c r="F11" s="3"/>
      <c r="G11" s="3">
        <f t="shared" si="13"/>
        <v>43530</v>
      </c>
      <c r="H11" s="3"/>
      <c r="I11" s="3">
        <f t="shared" si="14"/>
        <v>43561</v>
      </c>
      <c r="J11" s="3"/>
      <c r="K11" s="3">
        <f t="shared" si="15"/>
        <v>43591</v>
      </c>
      <c r="L11" s="3"/>
      <c r="M11" s="3">
        <f t="shared" si="16"/>
        <v>43622</v>
      </c>
      <c r="N11" s="3"/>
      <c r="O11" s="3">
        <f t="shared" si="17"/>
        <v>43652</v>
      </c>
      <c r="P11" s="3"/>
      <c r="Q11" s="3">
        <f t="shared" si="18"/>
        <v>43683</v>
      </c>
      <c r="R11" s="3"/>
      <c r="S11" s="3">
        <f t="shared" si="19"/>
        <v>43714</v>
      </c>
      <c r="T11" s="3"/>
      <c r="U11" s="3">
        <f t="shared" si="20"/>
        <v>43744</v>
      </c>
      <c r="V11" s="3"/>
      <c r="W11" s="3">
        <f t="shared" si="21"/>
        <v>43775</v>
      </c>
      <c r="X11" s="3"/>
      <c r="Y11" s="3">
        <f t="shared" si="22"/>
        <v>43805</v>
      </c>
      <c r="Z11" s="3"/>
    </row>
    <row r="12" spans="2:26" x14ac:dyDescent="0.3">
      <c r="B12">
        <v>7</v>
      </c>
      <c r="C12" s="3">
        <f t="shared" si="11"/>
        <v>43472</v>
      </c>
      <c r="D12" s="19"/>
      <c r="E12" s="3">
        <f t="shared" si="12"/>
        <v>43503</v>
      </c>
      <c r="F12" s="3"/>
      <c r="G12" s="3">
        <f t="shared" si="13"/>
        <v>43531</v>
      </c>
      <c r="H12" s="3"/>
      <c r="I12" s="3">
        <f t="shared" si="14"/>
        <v>43562</v>
      </c>
      <c r="J12" s="3"/>
      <c r="K12" s="3">
        <f t="shared" si="15"/>
        <v>43592</v>
      </c>
      <c r="L12" s="3"/>
      <c r="M12" s="3">
        <f t="shared" si="16"/>
        <v>43623</v>
      </c>
      <c r="N12" s="3"/>
      <c r="O12" s="3">
        <f t="shared" si="17"/>
        <v>43653</v>
      </c>
      <c r="P12" s="3"/>
      <c r="Q12" s="3">
        <f t="shared" si="18"/>
        <v>43684</v>
      </c>
      <c r="R12" s="3"/>
      <c r="S12" s="3">
        <f t="shared" si="19"/>
        <v>43715</v>
      </c>
      <c r="T12" s="3"/>
      <c r="U12" s="3">
        <f t="shared" si="20"/>
        <v>43745</v>
      </c>
      <c r="V12" s="3"/>
      <c r="W12" s="3">
        <f t="shared" si="21"/>
        <v>43776</v>
      </c>
      <c r="X12" s="3"/>
      <c r="Y12" s="3">
        <f t="shared" si="22"/>
        <v>43806</v>
      </c>
      <c r="Z12" s="3"/>
    </row>
    <row r="13" spans="2:26" x14ac:dyDescent="0.3">
      <c r="B13">
        <v>8</v>
      </c>
      <c r="C13" s="3">
        <f t="shared" si="11"/>
        <v>43473</v>
      </c>
      <c r="D13" s="19"/>
      <c r="E13" s="3">
        <f t="shared" si="12"/>
        <v>43504</v>
      </c>
      <c r="F13" s="3"/>
      <c r="G13" s="3">
        <f t="shared" si="13"/>
        <v>43532</v>
      </c>
      <c r="H13" s="3"/>
      <c r="I13" s="3">
        <f t="shared" si="14"/>
        <v>43563</v>
      </c>
      <c r="J13" s="3"/>
      <c r="K13" s="3">
        <f t="shared" si="15"/>
        <v>43593</v>
      </c>
      <c r="L13" s="3"/>
      <c r="M13" s="3">
        <f t="shared" si="16"/>
        <v>43624</v>
      </c>
      <c r="N13" s="3"/>
      <c r="O13" s="3">
        <f t="shared" si="17"/>
        <v>43654</v>
      </c>
      <c r="P13" s="3"/>
      <c r="Q13" s="3">
        <f t="shared" si="18"/>
        <v>43685</v>
      </c>
      <c r="R13" s="3"/>
      <c r="S13" s="3">
        <f t="shared" si="19"/>
        <v>43716</v>
      </c>
      <c r="T13" s="3"/>
      <c r="U13" s="3">
        <f t="shared" si="20"/>
        <v>43746</v>
      </c>
      <c r="V13" s="3"/>
      <c r="W13" s="3">
        <f t="shared" si="21"/>
        <v>43777</v>
      </c>
      <c r="X13" s="3"/>
      <c r="Y13" s="3">
        <f t="shared" si="22"/>
        <v>43807</v>
      </c>
      <c r="Z13" s="3"/>
    </row>
    <row r="14" spans="2:26" x14ac:dyDescent="0.3">
      <c r="B14">
        <v>9</v>
      </c>
      <c r="C14" s="3">
        <f t="shared" si="11"/>
        <v>43474</v>
      </c>
      <c r="D14" s="19"/>
      <c r="E14" s="3">
        <f t="shared" si="12"/>
        <v>43505</v>
      </c>
      <c r="F14" s="3"/>
      <c r="G14" s="3">
        <f t="shared" si="13"/>
        <v>43533</v>
      </c>
      <c r="H14" s="3"/>
      <c r="I14" s="3">
        <f t="shared" si="14"/>
        <v>43564</v>
      </c>
      <c r="J14" s="3"/>
      <c r="K14" s="3">
        <f t="shared" si="15"/>
        <v>43594</v>
      </c>
      <c r="L14" s="3"/>
      <c r="M14" s="3">
        <f t="shared" si="16"/>
        <v>43625</v>
      </c>
      <c r="N14" s="3"/>
      <c r="O14" s="3">
        <f t="shared" si="17"/>
        <v>43655</v>
      </c>
      <c r="P14" s="3"/>
      <c r="Q14" s="3">
        <f t="shared" si="18"/>
        <v>43686</v>
      </c>
      <c r="R14" s="3"/>
      <c r="S14" s="3">
        <f t="shared" si="19"/>
        <v>43717</v>
      </c>
      <c r="T14" s="3"/>
      <c r="U14" s="3">
        <f t="shared" si="20"/>
        <v>43747</v>
      </c>
      <c r="V14" s="3"/>
      <c r="W14" s="3">
        <f t="shared" si="21"/>
        <v>43778</v>
      </c>
      <c r="X14" s="3"/>
      <c r="Y14" s="3">
        <f t="shared" si="22"/>
        <v>43808</v>
      </c>
      <c r="Z14" s="3"/>
    </row>
    <row r="15" spans="2:26" x14ac:dyDescent="0.3">
      <c r="B15">
        <v>10</v>
      </c>
      <c r="C15" s="3">
        <f t="shared" si="11"/>
        <v>43475</v>
      </c>
      <c r="D15" s="19"/>
      <c r="E15" s="3">
        <f t="shared" si="12"/>
        <v>43506</v>
      </c>
      <c r="F15" s="3"/>
      <c r="G15" s="3">
        <f t="shared" si="13"/>
        <v>43534</v>
      </c>
      <c r="H15" s="3"/>
      <c r="I15" s="3">
        <f t="shared" si="14"/>
        <v>43565</v>
      </c>
      <c r="J15" s="3"/>
      <c r="K15" s="3">
        <f t="shared" si="15"/>
        <v>43595</v>
      </c>
      <c r="L15" s="3"/>
      <c r="M15" s="3">
        <f t="shared" si="16"/>
        <v>43626</v>
      </c>
      <c r="N15" s="3"/>
      <c r="O15" s="3">
        <f t="shared" si="17"/>
        <v>43656</v>
      </c>
      <c r="P15" s="3"/>
      <c r="Q15" s="3">
        <f t="shared" si="18"/>
        <v>43687</v>
      </c>
      <c r="R15" s="3"/>
      <c r="S15" s="3">
        <f t="shared" si="19"/>
        <v>43718</v>
      </c>
      <c r="T15" s="3"/>
      <c r="U15" s="3">
        <f t="shared" si="20"/>
        <v>43748</v>
      </c>
      <c r="V15" s="3"/>
      <c r="W15" s="3">
        <f t="shared" si="21"/>
        <v>43779</v>
      </c>
      <c r="X15" s="3"/>
      <c r="Y15" s="3">
        <f t="shared" si="22"/>
        <v>43809</v>
      </c>
      <c r="Z15" s="3"/>
    </row>
    <row r="16" spans="2:26" x14ac:dyDescent="0.3">
      <c r="B16">
        <v>11</v>
      </c>
      <c r="C16" s="3">
        <f t="shared" si="11"/>
        <v>43476</v>
      </c>
      <c r="D16" s="19"/>
      <c r="E16" s="3">
        <f t="shared" si="12"/>
        <v>43507</v>
      </c>
      <c r="F16" s="3"/>
      <c r="G16" s="3">
        <f t="shared" si="13"/>
        <v>43535</v>
      </c>
      <c r="H16" s="3"/>
      <c r="I16" s="3">
        <f t="shared" si="14"/>
        <v>43566</v>
      </c>
      <c r="J16" s="3"/>
      <c r="K16" s="3">
        <f t="shared" si="15"/>
        <v>43596</v>
      </c>
      <c r="L16" s="3"/>
      <c r="M16" s="3">
        <f t="shared" si="16"/>
        <v>43627</v>
      </c>
      <c r="N16" s="3"/>
      <c r="O16" s="3">
        <f t="shared" si="17"/>
        <v>43657</v>
      </c>
      <c r="P16" s="3"/>
      <c r="Q16" s="3">
        <f t="shared" si="18"/>
        <v>43688</v>
      </c>
      <c r="R16" s="3"/>
      <c r="S16" s="3">
        <f t="shared" si="19"/>
        <v>43719</v>
      </c>
      <c r="T16" s="3"/>
      <c r="U16" s="3">
        <f t="shared" si="20"/>
        <v>43749</v>
      </c>
      <c r="V16" s="3"/>
      <c r="W16" s="3">
        <f t="shared" si="21"/>
        <v>43780</v>
      </c>
      <c r="X16" s="3"/>
      <c r="Y16" s="3">
        <f t="shared" si="22"/>
        <v>43810</v>
      </c>
      <c r="Z16" s="3"/>
    </row>
    <row r="17" spans="2:26" x14ac:dyDescent="0.3">
      <c r="B17">
        <v>12</v>
      </c>
      <c r="C17" s="3">
        <f t="shared" si="11"/>
        <v>43477</v>
      </c>
      <c r="D17" s="19"/>
      <c r="E17" s="3">
        <f t="shared" si="12"/>
        <v>43508</v>
      </c>
      <c r="F17" s="3"/>
      <c r="G17" s="3">
        <f t="shared" si="13"/>
        <v>43536</v>
      </c>
      <c r="H17" s="3"/>
      <c r="I17" s="3">
        <f t="shared" si="14"/>
        <v>43567</v>
      </c>
      <c r="J17" s="3"/>
      <c r="K17" s="3">
        <f t="shared" si="15"/>
        <v>43597</v>
      </c>
      <c r="L17" s="3"/>
      <c r="M17" s="3">
        <f t="shared" si="16"/>
        <v>43628</v>
      </c>
      <c r="N17" s="3"/>
      <c r="O17" s="3">
        <f t="shared" si="17"/>
        <v>43658</v>
      </c>
      <c r="P17" s="3"/>
      <c r="Q17" s="3">
        <f t="shared" si="18"/>
        <v>43689</v>
      </c>
      <c r="R17" s="3"/>
      <c r="S17" s="3">
        <f t="shared" si="19"/>
        <v>43720</v>
      </c>
      <c r="T17" s="3"/>
      <c r="U17" s="3">
        <f t="shared" si="20"/>
        <v>43750</v>
      </c>
      <c r="V17" s="3"/>
      <c r="W17" s="3">
        <f t="shared" si="21"/>
        <v>43781</v>
      </c>
      <c r="X17" s="3"/>
      <c r="Y17" s="3">
        <f t="shared" si="22"/>
        <v>43811</v>
      </c>
      <c r="Z17" s="3"/>
    </row>
    <row r="18" spans="2:26" x14ac:dyDescent="0.3">
      <c r="B18">
        <v>13</v>
      </c>
      <c r="C18" s="3">
        <f t="shared" si="11"/>
        <v>43478</v>
      </c>
      <c r="D18" s="19"/>
      <c r="E18" s="3">
        <f t="shared" si="12"/>
        <v>43509</v>
      </c>
      <c r="F18" s="3"/>
      <c r="G18" s="3">
        <f t="shared" si="13"/>
        <v>43537</v>
      </c>
      <c r="H18" s="3"/>
      <c r="I18" s="3">
        <f t="shared" si="14"/>
        <v>43568</v>
      </c>
      <c r="J18" s="3"/>
      <c r="K18" s="3">
        <f t="shared" si="15"/>
        <v>43598</v>
      </c>
      <c r="L18" s="3"/>
      <c r="M18" s="3">
        <f t="shared" si="16"/>
        <v>43629</v>
      </c>
      <c r="N18" s="3"/>
      <c r="O18" s="3">
        <f t="shared" si="17"/>
        <v>43659</v>
      </c>
      <c r="P18" s="3"/>
      <c r="Q18" s="3">
        <f t="shared" si="18"/>
        <v>43690</v>
      </c>
      <c r="R18" s="3"/>
      <c r="S18" s="3">
        <f t="shared" si="19"/>
        <v>43721</v>
      </c>
      <c r="T18" s="3"/>
      <c r="U18" s="3">
        <f t="shared" si="20"/>
        <v>43751</v>
      </c>
      <c r="V18" s="3"/>
      <c r="W18" s="3">
        <f t="shared" si="21"/>
        <v>43782</v>
      </c>
      <c r="X18" s="3"/>
      <c r="Y18" s="3">
        <f t="shared" si="22"/>
        <v>43812</v>
      </c>
      <c r="Z18" s="3"/>
    </row>
    <row r="19" spans="2:26" x14ac:dyDescent="0.3">
      <c r="B19">
        <v>14</v>
      </c>
      <c r="C19" s="3">
        <f t="shared" si="11"/>
        <v>43479</v>
      </c>
      <c r="D19" s="19"/>
      <c r="E19" s="3">
        <f t="shared" si="12"/>
        <v>43510</v>
      </c>
      <c r="F19" s="3"/>
      <c r="G19" s="3">
        <f t="shared" si="13"/>
        <v>43538</v>
      </c>
      <c r="H19" s="3"/>
      <c r="I19" s="3">
        <f t="shared" si="14"/>
        <v>43569</v>
      </c>
      <c r="J19" s="3"/>
      <c r="K19" s="3">
        <f t="shared" si="15"/>
        <v>43599</v>
      </c>
      <c r="L19" s="3"/>
      <c r="M19" s="3">
        <f t="shared" si="16"/>
        <v>43630</v>
      </c>
      <c r="N19" s="3"/>
      <c r="O19" s="3">
        <f t="shared" si="17"/>
        <v>43660</v>
      </c>
      <c r="P19" s="3"/>
      <c r="Q19" s="3">
        <f t="shared" si="18"/>
        <v>43691</v>
      </c>
      <c r="R19" s="3"/>
      <c r="S19" s="3">
        <f t="shared" si="19"/>
        <v>43722</v>
      </c>
      <c r="T19" s="3"/>
      <c r="U19" s="3">
        <f t="shared" si="20"/>
        <v>43752</v>
      </c>
      <c r="V19" s="3"/>
      <c r="W19" s="3">
        <f t="shared" si="21"/>
        <v>43783</v>
      </c>
      <c r="X19" s="3"/>
      <c r="Y19" s="3">
        <f t="shared" si="22"/>
        <v>43813</v>
      </c>
      <c r="Z19" s="3"/>
    </row>
    <row r="20" spans="2:26" x14ac:dyDescent="0.3">
      <c r="B20">
        <v>15</v>
      </c>
      <c r="C20" s="3">
        <f t="shared" si="11"/>
        <v>43480</v>
      </c>
      <c r="D20" s="19"/>
      <c r="E20" s="3">
        <f t="shared" si="12"/>
        <v>43511</v>
      </c>
      <c r="F20" s="3"/>
      <c r="G20" s="3">
        <f t="shared" si="13"/>
        <v>43539</v>
      </c>
      <c r="H20" s="3"/>
      <c r="I20" s="3">
        <f t="shared" si="14"/>
        <v>43570</v>
      </c>
      <c r="J20" s="3"/>
      <c r="K20" s="3">
        <f t="shared" si="15"/>
        <v>43600</v>
      </c>
      <c r="L20" s="3"/>
      <c r="M20" s="3">
        <f t="shared" si="16"/>
        <v>43631</v>
      </c>
      <c r="N20" s="3"/>
      <c r="O20" s="3">
        <f t="shared" si="17"/>
        <v>43661</v>
      </c>
      <c r="P20" s="3"/>
      <c r="Q20" s="3">
        <f t="shared" si="18"/>
        <v>43692</v>
      </c>
      <c r="R20" s="3"/>
      <c r="S20" s="3">
        <f t="shared" si="19"/>
        <v>43723</v>
      </c>
      <c r="T20" s="3"/>
      <c r="U20" s="3">
        <f t="shared" si="20"/>
        <v>43753</v>
      </c>
      <c r="V20" s="3"/>
      <c r="W20" s="3">
        <f t="shared" si="21"/>
        <v>43784</v>
      </c>
      <c r="X20" s="3"/>
      <c r="Y20" s="3">
        <f t="shared" si="22"/>
        <v>43814</v>
      </c>
      <c r="Z20" s="3"/>
    </row>
    <row r="21" spans="2:26" x14ac:dyDescent="0.3">
      <c r="B21">
        <v>16</v>
      </c>
      <c r="C21" s="3">
        <f t="shared" si="11"/>
        <v>43481</v>
      </c>
      <c r="D21" s="19"/>
      <c r="E21" s="3">
        <f t="shared" si="12"/>
        <v>43512</v>
      </c>
      <c r="F21" s="3"/>
      <c r="G21" s="3">
        <f t="shared" si="13"/>
        <v>43540</v>
      </c>
      <c r="H21" s="3"/>
      <c r="I21" s="3">
        <f t="shared" si="14"/>
        <v>43571</v>
      </c>
      <c r="J21" s="3"/>
      <c r="K21" s="3">
        <f t="shared" si="15"/>
        <v>43601</v>
      </c>
      <c r="L21" s="3"/>
      <c r="M21" s="3">
        <f t="shared" si="16"/>
        <v>43632</v>
      </c>
      <c r="N21" s="3"/>
      <c r="O21" s="3">
        <f t="shared" si="17"/>
        <v>43662</v>
      </c>
      <c r="P21" s="3"/>
      <c r="Q21" s="3">
        <f t="shared" si="18"/>
        <v>43693</v>
      </c>
      <c r="R21" s="3"/>
      <c r="S21" s="3">
        <f t="shared" si="19"/>
        <v>43724</v>
      </c>
      <c r="T21" s="3"/>
      <c r="U21" s="3">
        <f t="shared" si="20"/>
        <v>43754</v>
      </c>
      <c r="V21" s="3"/>
      <c r="W21" s="3">
        <f t="shared" si="21"/>
        <v>43785</v>
      </c>
      <c r="X21" s="3"/>
      <c r="Y21" s="3">
        <f t="shared" si="22"/>
        <v>43815</v>
      </c>
      <c r="Z21" s="3"/>
    </row>
    <row r="22" spans="2:26" x14ac:dyDescent="0.3">
      <c r="B22">
        <v>17</v>
      </c>
      <c r="C22" s="3">
        <f t="shared" si="11"/>
        <v>43482</v>
      </c>
      <c r="D22" s="19"/>
      <c r="E22" s="3">
        <f t="shared" si="12"/>
        <v>43513</v>
      </c>
      <c r="F22" s="3"/>
      <c r="G22" s="3">
        <f t="shared" si="13"/>
        <v>43541</v>
      </c>
      <c r="H22" s="3"/>
      <c r="I22" s="3">
        <f t="shared" si="14"/>
        <v>43572</v>
      </c>
      <c r="J22" s="3"/>
      <c r="K22" s="3">
        <f t="shared" si="15"/>
        <v>43602</v>
      </c>
      <c r="L22" s="3"/>
      <c r="M22" s="3">
        <f t="shared" si="16"/>
        <v>43633</v>
      </c>
      <c r="N22" s="3"/>
      <c r="O22" s="3">
        <f t="shared" si="17"/>
        <v>43663</v>
      </c>
      <c r="P22" s="3"/>
      <c r="Q22" s="3">
        <f t="shared" si="18"/>
        <v>43694</v>
      </c>
      <c r="R22" s="3"/>
      <c r="S22" s="3">
        <f t="shared" si="19"/>
        <v>43725</v>
      </c>
      <c r="T22" s="3"/>
      <c r="U22" s="3">
        <f t="shared" si="20"/>
        <v>43755</v>
      </c>
      <c r="V22" s="3"/>
      <c r="W22" s="3">
        <f t="shared" si="21"/>
        <v>43786</v>
      </c>
      <c r="X22" s="3"/>
      <c r="Y22" s="3">
        <f t="shared" si="22"/>
        <v>43816</v>
      </c>
      <c r="Z22" s="3"/>
    </row>
    <row r="23" spans="2:26" x14ac:dyDescent="0.3">
      <c r="B23">
        <v>18</v>
      </c>
      <c r="C23" s="3">
        <f t="shared" si="11"/>
        <v>43483</v>
      </c>
      <c r="D23" s="19"/>
      <c r="E23" s="3">
        <f t="shared" si="12"/>
        <v>43514</v>
      </c>
      <c r="F23" s="3"/>
      <c r="G23" s="3">
        <f t="shared" si="13"/>
        <v>43542</v>
      </c>
      <c r="H23" s="3"/>
      <c r="I23" s="3">
        <f t="shared" si="14"/>
        <v>43573</v>
      </c>
      <c r="J23" s="3"/>
      <c r="K23" s="3">
        <f t="shared" si="15"/>
        <v>43603</v>
      </c>
      <c r="L23" s="3"/>
      <c r="M23" s="3">
        <f t="shared" si="16"/>
        <v>43634</v>
      </c>
      <c r="N23" s="3"/>
      <c r="O23" s="3">
        <f t="shared" si="17"/>
        <v>43664</v>
      </c>
      <c r="P23" s="3"/>
      <c r="Q23" s="3">
        <f t="shared" si="18"/>
        <v>43695</v>
      </c>
      <c r="R23" s="3"/>
      <c r="S23" s="3">
        <f t="shared" si="19"/>
        <v>43726</v>
      </c>
      <c r="T23" s="3"/>
      <c r="U23" s="3">
        <f t="shared" si="20"/>
        <v>43756</v>
      </c>
      <c r="V23" s="3"/>
      <c r="W23" s="3">
        <f t="shared" si="21"/>
        <v>43787</v>
      </c>
      <c r="X23" s="3"/>
      <c r="Y23" s="3">
        <f t="shared" si="22"/>
        <v>43817</v>
      </c>
      <c r="Z23" s="3"/>
    </row>
    <row r="24" spans="2:26" x14ac:dyDescent="0.3">
      <c r="B24">
        <v>19</v>
      </c>
      <c r="C24" s="3">
        <f t="shared" si="11"/>
        <v>43484</v>
      </c>
      <c r="D24" s="19"/>
      <c r="E24" s="3">
        <f t="shared" si="12"/>
        <v>43515</v>
      </c>
      <c r="F24" s="3"/>
      <c r="G24" s="3">
        <f t="shared" si="13"/>
        <v>43543</v>
      </c>
      <c r="H24" s="3"/>
      <c r="I24" s="3">
        <f t="shared" si="14"/>
        <v>43574</v>
      </c>
      <c r="J24" s="3"/>
      <c r="K24" s="3">
        <f t="shared" si="15"/>
        <v>43604</v>
      </c>
      <c r="L24" s="3"/>
      <c r="M24" s="3">
        <f t="shared" si="16"/>
        <v>43635</v>
      </c>
      <c r="N24" s="3"/>
      <c r="O24" s="3">
        <f t="shared" si="17"/>
        <v>43665</v>
      </c>
      <c r="P24" s="3"/>
      <c r="Q24" s="3">
        <f t="shared" si="18"/>
        <v>43696</v>
      </c>
      <c r="R24" s="3"/>
      <c r="S24" s="3">
        <f t="shared" si="19"/>
        <v>43727</v>
      </c>
      <c r="T24" s="3"/>
      <c r="U24" s="3">
        <f t="shared" si="20"/>
        <v>43757</v>
      </c>
      <c r="V24" s="3"/>
      <c r="W24" s="3">
        <f t="shared" si="21"/>
        <v>43788</v>
      </c>
      <c r="X24" s="3"/>
      <c r="Y24" s="3">
        <f t="shared" si="22"/>
        <v>43818</v>
      </c>
      <c r="Z24" s="3"/>
    </row>
    <row r="25" spans="2:26" x14ac:dyDescent="0.3">
      <c r="B25">
        <v>20</v>
      </c>
      <c r="C25" s="3">
        <f t="shared" si="11"/>
        <v>43485</v>
      </c>
      <c r="D25" s="19"/>
      <c r="E25" s="3">
        <f t="shared" si="12"/>
        <v>43516</v>
      </c>
      <c r="F25" s="3"/>
      <c r="G25" s="3">
        <f t="shared" si="13"/>
        <v>43544</v>
      </c>
      <c r="H25" s="3"/>
      <c r="I25" s="3">
        <f t="shared" si="14"/>
        <v>43575</v>
      </c>
      <c r="J25" s="3"/>
      <c r="K25" s="3">
        <f t="shared" si="15"/>
        <v>43605</v>
      </c>
      <c r="L25" s="3"/>
      <c r="M25" s="3">
        <f t="shared" si="16"/>
        <v>43636</v>
      </c>
      <c r="N25" s="3"/>
      <c r="O25" s="3">
        <f t="shared" si="17"/>
        <v>43666</v>
      </c>
      <c r="P25" s="3"/>
      <c r="Q25" s="3">
        <f t="shared" si="18"/>
        <v>43697</v>
      </c>
      <c r="R25" s="3"/>
      <c r="S25" s="3">
        <f t="shared" si="19"/>
        <v>43728</v>
      </c>
      <c r="T25" s="3"/>
      <c r="U25" s="3">
        <f t="shared" si="20"/>
        <v>43758</v>
      </c>
      <c r="V25" s="3"/>
      <c r="W25" s="3">
        <f t="shared" si="21"/>
        <v>43789</v>
      </c>
      <c r="X25" s="3"/>
      <c r="Y25" s="3">
        <f t="shared" si="22"/>
        <v>43819</v>
      </c>
      <c r="Z25" s="3"/>
    </row>
    <row r="26" spans="2:26" x14ac:dyDescent="0.3">
      <c r="B26">
        <v>21</v>
      </c>
      <c r="C26" s="3">
        <f t="shared" si="11"/>
        <v>43486</v>
      </c>
      <c r="D26" s="19"/>
      <c r="E26" s="3">
        <f t="shared" si="12"/>
        <v>43517</v>
      </c>
      <c r="F26" s="3"/>
      <c r="G26" s="3">
        <f t="shared" si="13"/>
        <v>43545</v>
      </c>
      <c r="H26" s="3"/>
      <c r="I26" s="3">
        <f t="shared" si="14"/>
        <v>43576</v>
      </c>
      <c r="J26" s="3"/>
      <c r="K26" s="3">
        <f t="shared" si="15"/>
        <v>43606</v>
      </c>
      <c r="L26" s="3"/>
      <c r="M26" s="3">
        <f t="shared" si="16"/>
        <v>43637</v>
      </c>
      <c r="N26" s="3"/>
      <c r="O26" s="3">
        <f t="shared" si="17"/>
        <v>43667</v>
      </c>
      <c r="P26" s="3"/>
      <c r="Q26" s="3">
        <f t="shared" si="18"/>
        <v>43698</v>
      </c>
      <c r="R26" s="3"/>
      <c r="S26" s="3">
        <f t="shared" si="19"/>
        <v>43729</v>
      </c>
      <c r="T26" s="3"/>
      <c r="U26" s="3">
        <f t="shared" si="20"/>
        <v>43759</v>
      </c>
      <c r="V26" s="3"/>
      <c r="W26" s="3">
        <f t="shared" si="21"/>
        <v>43790</v>
      </c>
      <c r="X26" s="3"/>
      <c r="Y26" s="3">
        <f t="shared" si="22"/>
        <v>43820</v>
      </c>
      <c r="Z26" s="3"/>
    </row>
    <row r="27" spans="2:26" x14ac:dyDescent="0.3">
      <c r="B27">
        <v>22</v>
      </c>
      <c r="C27" s="3">
        <f t="shared" si="11"/>
        <v>43487</v>
      </c>
      <c r="D27" s="19"/>
      <c r="E27" s="3">
        <f t="shared" si="12"/>
        <v>43518</v>
      </c>
      <c r="F27" s="3"/>
      <c r="G27" s="3">
        <f t="shared" si="13"/>
        <v>43546</v>
      </c>
      <c r="H27" s="3"/>
      <c r="I27" s="3">
        <f t="shared" si="14"/>
        <v>43577</v>
      </c>
      <c r="J27" s="3"/>
      <c r="K27" s="3">
        <f t="shared" si="15"/>
        <v>43607</v>
      </c>
      <c r="L27" s="3"/>
      <c r="M27" s="3">
        <f t="shared" si="16"/>
        <v>43638</v>
      </c>
      <c r="N27" s="3"/>
      <c r="O27" s="3">
        <f t="shared" si="17"/>
        <v>43668</v>
      </c>
      <c r="P27" s="3"/>
      <c r="Q27" s="3">
        <f t="shared" si="18"/>
        <v>43699</v>
      </c>
      <c r="R27" s="3"/>
      <c r="S27" s="3">
        <f t="shared" si="19"/>
        <v>43730</v>
      </c>
      <c r="T27" s="3"/>
      <c r="U27" s="3">
        <f t="shared" si="20"/>
        <v>43760</v>
      </c>
      <c r="V27" s="3"/>
      <c r="W27" s="3">
        <f t="shared" si="21"/>
        <v>43791</v>
      </c>
      <c r="X27" s="3"/>
      <c r="Y27" s="3">
        <f t="shared" si="22"/>
        <v>43821</v>
      </c>
      <c r="Z27" s="3"/>
    </row>
    <row r="28" spans="2:26" x14ac:dyDescent="0.3">
      <c r="B28">
        <v>23</v>
      </c>
      <c r="C28" s="3">
        <f t="shared" si="11"/>
        <v>43488</v>
      </c>
      <c r="D28" s="19"/>
      <c r="E28" s="3">
        <f t="shared" si="12"/>
        <v>43519</v>
      </c>
      <c r="F28" s="3"/>
      <c r="G28" s="3">
        <f t="shared" si="13"/>
        <v>43547</v>
      </c>
      <c r="H28" s="3"/>
      <c r="I28" s="3">
        <f t="shared" si="14"/>
        <v>43578</v>
      </c>
      <c r="J28" s="3"/>
      <c r="K28" s="3">
        <f t="shared" si="15"/>
        <v>43608</v>
      </c>
      <c r="L28" s="3"/>
      <c r="M28" s="3">
        <f t="shared" si="16"/>
        <v>43639</v>
      </c>
      <c r="N28" s="3"/>
      <c r="O28" s="3">
        <f t="shared" si="17"/>
        <v>43669</v>
      </c>
      <c r="P28" s="3"/>
      <c r="Q28" s="3">
        <f t="shared" si="18"/>
        <v>43700</v>
      </c>
      <c r="R28" s="3"/>
      <c r="S28" s="3">
        <f t="shared" si="19"/>
        <v>43731</v>
      </c>
      <c r="T28" s="3"/>
      <c r="U28" s="3">
        <f t="shared" si="20"/>
        <v>43761</v>
      </c>
      <c r="V28" s="3"/>
      <c r="W28" s="3">
        <f t="shared" si="21"/>
        <v>43792</v>
      </c>
      <c r="X28" s="3"/>
      <c r="Y28" s="3">
        <f t="shared" si="22"/>
        <v>43822</v>
      </c>
      <c r="Z28" s="3"/>
    </row>
    <row r="29" spans="2:26" x14ac:dyDescent="0.3">
      <c r="B29">
        <v>24</v>
      </c>
      <c r="C29" s="3">
        <f t="shared" si="11"/>
        <v>43489</v>
      </c>
      <c r="D29" s="19"/>
      <c r="E29" s="3">
        <f t="shared" si="12"/>
        <v>43520</v>
      </c>
      <c r="F29" s="3"/>
      <c r="G29" s="3">
        <f t="shared" si="13"/>
        <v>43548</v>
      </c>
      <c r="H29" s="3"/>
      <c r="I29" s="3">
        <f t="shared" si="14"/>
        <v>43579</v>
      </c>
      <c r="J29" s="3"/>
      <c r="K29" s="3">
        <f t="shared" si="15"/>
        <v>43609</v>
      </c>
      <c r="L29" s="3"/>
      <c r="M29" s="3">
        <f t="shared" si="16"/>
        <v>43640</v>
      </c>
      <c r="N29" s="3"/>
      <c r="O29" s="3">
        <f t="shared" si="17"/>
        <v>43670</v>
      </c>
      <c r="P29" s="3"/>
      <c r="Q29" s="3">
        <f t="shared" si="18"/>
        <v>43701</v>
      </c>
      <c r="R29" s="3"/>
      <c r="S29" s="3">
        <f t="shared" si="19"/>
        <v>43732</v>
      </c>
      <c r="T29" s="3"/>
      <c r="U29" s="3">
        <f t="shared" si="20"/>
        <v>43762</v>
      </c>
      <c r="V29" s="3"/>
      <c r="W29" s="3">
        <f t="shared" si="21"/>
        <v>43793</v>
      </c>
      <c r="X29" s="3"/>
      <c r="Y29" s="3">
        <f t="shared" si="22"/>
        <v>43823</v>
      </c>
      <c r="Z29" s="3"/>
    </row>
    <row r="30" spans="2:26" x14ac:dyDescent="0.3">
      <c r="B30">
        <v>25</v>
      </c>
      <c r="C30" s="3">
        <f t="shared" si="11"/>
        <v>43490</v>
      </c>
      <c r="D30" s="19"/>
      <c r="E30" s="3">
        <f t="shared" si="12"/>
        <v>43521</v>
      </c>
      <c r="F30" s="3"/>
      <c r="G30" s="3">
        <f t="shared" si="13"/>
        <v>43549</v>
      </c>
      <c r="H30" s="3"/>
      <c r="I30" s="3">
        <f t="shared" si="14"/>
        <v>43580</v>
      </c>
      <c r="J30" s="3"/>
      <c r="K30" s="3">
        <f t="shared" si="15"/>
        <v>43610</v>
      </c>
      <c r="L30" s="3"/>
      <c r="M30" s="3">
        <f t="shared" si="16"/>
        <v>43641</v>
      </c>
      <c r="N30" s="3"/>
      <c r="O30" s="3">
        <f t="shared" si="17"/>
        <v>43671</v>
      </c>
      <c r="P30" s="3"/>
      <c r="Q30" s="3">
        <f t="shared" si="18"/>
        <v>43702</v>
      </c>
      <c r="R30" s="3"/>
      <c r="S30" s="3">
        <f t="shared" si="19"/>
        <v>43733</v>
      </c>
      <c r="T30" s="3"/>
      <c r="U30" s="3">
        <f t="shared" si="20"/>
        <v>43763</v>
      </c>
      <c r="V30" s="3"/>
      <c r="W30" s="3">
        <f t="shared" si="21"/>
        <v>43794</v>
      </c>
      <c r="X30" s="3"/>
      <c r="Y30" s="3">
        <f t="shared" si="22"/>
        <v>43824</v>
      </c>
      <c r="Z30" s="3"/>
    </row>
    <row r="31" spans="2:26" x14ac:dyDescent="0.3">
      <c r="B31">
        <v>26</v>
      </c>
      <c r="C31" s="3">
        <f t="shared" si="11"/>
        <v>43491</v>
      </c>
      <c r="D31" s="19"/>
      <c r="E31" s="3">
        <f t="shared" si="12"/>
        <v>43522</v>
      </c>
      <c r="F31" s="3"/>
      <c r="G31" s="3">
        <f t="shared" si="13"/>
        <v>43550</v>
      </c>
      <c r="H31" s="3"/>
      <c r="I31" s="3">
        <f t="shared" si="14"/>
        <v>43581</v>
      </c>
      <c r="J31" s="3"/>
      <c r="K31" s="3">
        <f t="shared" si="15"/>
        <v>43611</v>
      </c>
      <c r="L31" s="3"/>
      <c r="M31" s="3">
        <f t="shared" si="16"/>
        <v>43642</v>
      </c>
      <c r="N31" s="3"/>
      <c r="O31" s="3">
        <f t="shared" si="17"/>
        <v>43672</v>
      </c>
      <c r="P31" s="3"/>
      <c r="Q31" s="3">
        <f t="shared" si="18"/>
        <v>43703</v>
      </c>
      <c r="R31" s="3"/>
      <c r="S31" s="3">
        <f t="shared" si="19"/>
        <v>43734</v>
      </c>
      <c r="T31" s="3"/>
      <c r="U31" s="3">
        <f t="shared" si="20"/>
        <v>43764</v>
      </c>
      <c r="V31" s="3"/>
      <c r="W31" s="3">
        <f t="shared" si="21"/>
        <v>43795</v>
      </c>
      <c r="X31" s="3"/>
      <c r="Y31" s="3">
        <f t="shared" si="22"/>
        <v>43825</v>
      </c>
      <c r="Z31" s="3"/>
    </row>
    <row r="32" spans="2:26" x14ac:dyDescent="0.3">
      <c r="B32">
        <v>27</v>
      </c>
      <c r="C32" s="3">
        <f t="shared" si="11"/>
        <v>43492</v>
      </c>
      <c r="D32" s="19"/>
      <c r="E32" s="3">
        <f t="shared" si="12"/>
        <v>43523</v>
      </c>
      <c r="F32" s="3"/>
      <c r="G32" s="3">
        <f t="shared" si="13"/>
        <v>43551</v>
      </c>
      <c r="H32" s="3"/>
      <c r="I32" s="3">
        <f t="shared" si="14"/>
        <v>43582</v>
      </c>
      <c r="J32" s="3"/>
      <c r="K32" s="3">
        <f t="shared" si="15"/>
        <v>43612</v>
      </c>
      <c r="L32" s="3"/>
      <c r="M32" s="3">
        <f t="shared" si="16"/>
        <v>43643</v>
      </c>
      <c r="N32" s="3"/>
      <c r="O32" s="3">
        <f t="shared" si="17"/>
        <v>43673</v>
      </c>
      <c r="P32" s="3"/>
      <c r="Q32" s="3">
        <f t="shared" si="18"/>
        <v>43704</v>
      </c>
      <c r="R32" s="3"/>
      <c r="S32" s="3">
        <f t="shared" si="19"/>
        <v>43735</v>
      </c>
      <c r="T32" s="3"/>
      <c r="U32" s="3">
        <f t="shared" si="20"/>
        <v>43765</v>
      </c>
      <c r="V32" s="3"/>
      <c r="W32" s="3">
        <f t="shared" si="21"/>
        <v>43796</v>
      </c>
      <c r="X32" s="3"/>
      <c r="Y32" s="3">
        <f t="shared" si="22"/>
        <v>43826</v>
      </c>
      <c r="Z32" s="3"/>
    </row>
    <row r="33" spans="2:26" x14ac:dyDescent="0.3">
      <c r="B33">
        <v>28</v>
      </c>
      <c r="C33" s="3">
        <f t="shared" si="11"/>
        <v>43493</v>
      </c>
      <c r="D33" s="19"/>
      <c r="E33" s="3">
        <f t="shared" si="12"/>
        <v>43524</v>
      </c>
      <c r="F33" s="3"/>
      <c r="G33" s="3">
        <f t="shared" si="13"/>
        <v>43552</v>
      </c>
      <c r="H33" s="3"/>
      <c r="I33" s="3">
        <f t="shared" si="14"/>
        <v>43583</v>
      </c>
      <c r="J33" s="3"/>
      <c r="K33" s="3">
        <f t="shared" si="15"/>
        <v>43613</v>
      </c>
      <c r="L33" s="3"/>
      <c r="M33" s="3">
        <f t="shared" si="16"/>
        <v>43644</v>
      </c>
      <c r="N33" s="3"/>
      <c r="O33" s="3">
        <f t="shared" si="17"/>
        <v>43674</v>
      </c>
      <c r="P33" s="3"/>
      <c r="Q33" s="3">
        <f t="shared" si="18"/>
        <v>43705</v>
      </c>
      <c r="R33" s="3"/>
      <c r="S33" s="3">
        <f t="shared" si="19"/>
        <v>43736</v>
      </c>
      <c r="T33" s="3"/>
      <c r="U33" s="3">
        <f t="shared" si="20"/>
        <v>43766</v>
      </c>
      <c r="V33" s="3"/>
      <c r="W33" s="3">
        <f t="shared" si="21"/>
        <v>43797</v>
      </c>
      <c r="X33" s="3"/>
      <c r="Y33" s="3">
        <f t="shared" si="22"/>
        <v>43827</v>
      </c>
      <c r="Z33" s="3"/>
    </row>
    <row r="34" spans="2:26" x14ac:dyDescent="0.3">
      <c r="B34">
        <v>29</v>
      </c>
      <c r="C34" s="3">
        <f t="shared" si="11"/>
        <v>43494</v>
      </c>
      <c r="D34" s="19"/>
      <c r="E34" s="3" t="str">
        <f t="shared" si="12"/>
        <v/>
      </c>
      <c r="F34" s="3"/>
      <c r="G34" s="3">
        <f t="shared" si="13"/>
        <v>43553</v>
      </c>
      <c r="H34" s="3"/>
      <c r="I34" s="3">
        <f t="shared" si="14"/>
        <v>43584</v>
      </c>
      <c r="J34" s="3"/>
      <c r="K34" s="3">
        <f t="shared" si="15"/>
        <v>43614</v>
      </c>
      <c r="L34" s="3"/>
      <c r="M34" s="3">
        <f t="shared" si="16"/>
        <v>43645</v>
      </c>
      <c r="N34" s="3"/>
      <c r="O34" s="3">
        <f t="shared" si="17"/>
        <v>43675</v>
      </c>
      <c r="P34" s="3"/>
      <c r="Q34" s="3">
        <f t="shared" si="18"/>
        <v>43706</v>
      </c>
      <c r="R34" s="3"/>
      <c r="S34" s="3">
        <f t="shared" si="19"/>
        <v>43737</v>
      </c>
      <c r="T34" s="3"/>
      <c r="U34" s="3">
        <f t="shared" si="20"/>
        <v>43767</v>
      </c>
      <c r="V34" s="3"/>
      <c r="W34" s="3">
        <f t="shared" si="21"/>
        <v>43798</v>
      </c>
      <c r="X34" s="3"/>
      <c r="Y34" s="3">
        <f t="shared" si="22"/>
        <v>43828</v>
      </c>
      <c r="Z34" s="3"/>
    </row>
    <row r="35" spans="2:26" x14ac:dyDescent="0.3">
      <c r="B35">
        <v>30</v>
      </c>
      <c r="C35" s="3">
        <f t="shared" si="11"/>
        <v>43495</v>
      </c>
      <c r="D35" s="19"/>
      <c r="E35" s="3" t="str">
        <f t="shared" si="12"/>
        <v/>
      </c>
      <c r="F35" s="3"/>
      <c r="G35" s="3">
        <f t="shared" si="13"/>
        <v>43554</v>
      </c>
      <c r="H35" s="3"/>
      <c r="I35" s="3">
        <f t="shared" si="14"/>
        <v>43585</v>
      </c>
      <c r="J35" s="3"/>
      <c r="K35" s="3">
        <f t="shared" si="15"/>
        <v>43615</v>
      </c>
      <c r="L35" s="3"/>
      <c r="M35" s="3">
        <f t="shared" si="16"/>
        <v>43646</v>
      </c>
      <c r="N35" s="3"/>
      <c r="O35" s="3">
        <f t="shared" si="17"/>
        <v>43676</v>
      </c>
      <c r="P35" s="3"/>
      <c r="Q35" s="3">
        <f t="shared" si="18"/>
        <v>43707</v>
      </c>
      <c r="R35" s="3"/>
      <c r="S35" s="3">
        <f t="shared" si="19"/>
        <v>43738</v>
      </c>
      <c r="T35" s="3"/>
      <c r="U35" s="3">
        <f t="shared" si="20"/>
        <v>43768</v>
      </c>
      <c r="V35" s="3"/>
      <c r="W35" s="3">
        <f t="shared" si="21"/>
        <v>43799</v>
      </c>
      <c r="X35" s="3"/>
      <c r="Y35" s="3">
        <f t="shared" si="22"/>
        <v>43829</v>
      </c>
      <c r="Z35" s="3"/>
    </row>
    <row r="36" spans="2:26" x14ac:dyDescent="0.3">
      <c r="B36">
        <v>31</v>
      </c>
      <c r="C36" s="3">
        <f t="shared" si="11"/>
        <v>43496</v>
      </c>
      <c r="D36" s="19"/>
      <c r="E36" s="3" t="str">
        <f t="shared" si="12"/>
        <v/>
      </c>
      <c r="F36" s="3"/>
      <c r="G36" s="3">
        <f t="shared" si="13"/>
        <v>43555</v>
      </c>
      <c r="H36" s="3"/>
      <c r="I36" s="3" t="str">
        <f t="shared" si="14"/>
        <v/>
      </c>
      <c r="J36" s="3"/>
      <c r="K36" s="3">
        <f t="shared" si="15"/>
        <v>43616</v>
      </c>
      <c r="L36" s="3"/>
      <c r="M36" s="3" t="str">
        <f t="shared" si="16"/>
        <v/>
      </c>
      <c r="N36" s="3"/>
      <c r="O36" s="3">
        <f t="shared" si="17"/>
        <v>43677</v>
      </c>
      <c r="P36" s="3"/>
      <c r="Q36" s="3">
        <f t="shared" si="18"/>
        <v>43708</v>
      </c>
      <c r="R36" s="3"/>
      <c r="S36" s="3" t="str">
        <f t="shared" si="19"/>
        <v/>
      </c>
      <c r="T36" s="3"/>
      <c r="U36" s="3">
        <f t="shared" si="20"/>
        <v>43769</v>
      </c>
      <c r="V36" s="3"/>
      <c r="W36" s="3" t="str">
        <f t="shared" si="21"/>
        <v/>
      </c>
      <c r="X36" s="3"/>
      <c r="Y36" s="3">
        <f t="shared" si="22"/>
        <v>43830</v>
      </c>
      <c r="Z36" s="3"/>
    </row>
  </sheetData>
  <mergeCells count="14">
    <mergeCell ref="Q5:R5"/>
    <mergeCell ref="S5:T5"/>
    <mergeCell ref="U5:V5"/>
    <mergeCell ref="W5:X5"/>
    <mergeCell ref="Y5:Z5"/>
    <mergeCell ref="I2:P2"/>
    <mergeCell ref="C5:D5"/>
    <mergeCell ref="E5:F5"/>
    <mergeCell ref="G5:H5"/>
    <mergeCell ref="K5:L5"/>
    <mergeCell ref="M5:N5"/>
    <mergeCell ref="O5:P5"/>
    <mergeCell ref="I5:J5"/>
    <mergeCell ref="C2:F2"/>
  </mergeCells>
  <conditionalFormatting sqref="I2">
    <cfRule type="expression" dxfId="7" priority="20">
      <formula>$C$2&lt;&gt;""</formula>
    </cfRule>
  </conditionalFormatting>
  <conditionalFormatting sqref="C6:Z36 C5 E5 G5 I5 K5 M5 O5 Q5 S5 U5 W5 Y5">
    <cfRule type="expression" dxfId="6" priority="19">
      <formula>$C$2&lt;&gt;""</formula>
    </cfRule>
  </conditionalFormatting>
  <conditionalFormatting sqref="C5 E5 G5 I5 K5 M5 O5 Q5 S5 U5 W5 Y5">
    <cfRule type="expression" dxfId="5" priority="17">
      <formula>$C$2&lt;&gt;""</formula>
    </cfRule>
  </conditionalFormatting>
  <conditionalFormatting sqref="C6:Z36">
    <cfRule type="expression" dxfId="4" priority="9">
      <formula>OR(WEEKDAY(C6,2)=6,WEEKDAY(C6,2)=7)</formula>
    </cfRule>
    <cfRule type="cellIs" dxfId="3" priority="7" operator="equal">
      <formula>0</formula>
    </cfRule>
    <cfRule type="expression" dxfId="2" priority="5">
      <formula>WEEKDAY(OFFSET(C6,0,-1*(MOD(COLUMN(),2)=0)),2)&gt;5</formula>
    </cfRule>
    <cfRule type="expression" dxfId="1" priority="1" stopIfTrue="1">
      <formula>COUNTIF(Fer,OFFSET(C6,0,-1*(MOD(COLUMN(),2)=0)))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2352C4CD-62B5-45DD-92F4-3C7609C5B9F4}">
            <xm:f>VLOOKUP(C6,'Jours fériés'!$J$8:$J$19,1,FALSE)</xm:f>
            <x14:dxf>
              <font>
                <b/>
                <i val="0"/>
                <color theme="6" tint="0.79995117038483843"/>
              </font>
              <fill>
                <patternFill>
                  <bgColor theme="9"/>
                </patternFill>
              </fill>
            </x14:dxf>
          </x14:cfRule>
          <xm:sqref>C6:Z36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3701A27-A58D-4419-B699-CB18B1BB3C17}">
          <x14:formula1>
            <xm:f>'Jours fériés'!$C$6:$H$6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D198F-2AC8-4298-980E-CBA404233706}">
  <sheetPr codeName="Feuil2"/>
  <dimension ref="B1:K19"/>
  <sheetViews>
    <sheetView workbookViewId="0">
      <selection activeCell="C8" sqref="C8"/>
    </sheetView>
  </sheetViews>
  <sheetFormatPr baseColWidth="10" defaultRowHeight="14.4" x14ac:dyDescent="0.3"/>
  <cols>
    <col min="2" max="2" width="27" customWidth="1"/>
    <col min="4" max="4" width="11.6640625" bestFit="1" customWidth="1"/>
    <col min="5" max="5" width="11.5546875" customWidth="1"/>
    <col min="6" max="7" width="11.6640625" bestFit="1" customWidth="1"/>
    <col min="8" max="8" width="11.88671875" bestFit="1" customWidth="1"/>
    <col min="9" max="9" width="5.77734375" customWidth="1"/>
    <col min="10" max="10" width="25.33203125" hidden="1" customWidth="1"/>
    <col min="11" max="11" width="0" hidden="1" customWidth="1"/>
  </cols>
  <sheetData>
    <row r="1" spans="2:11" x14ac:dyDescent="0.3">
      <c r="B1" t="s">
        <v>0</v>
      </c>
    </row>
    <row r="2" spans="2:11" ht="14.4" customHeight="1" x14ac:dyDescent="0.3">
      <c r="C2" s="31" t="s">
        <v>1</v>
      </c>
      <c r="D2" s="31"/>
      <c r="E2" s="31"/>
      <c r="F2" s="31"/>
      <c r="G2" s="31"/>
      <c r="H2" s="31"/>
      <c r="I2" s="16"/>
    </row>
    <row r="3" spans="2:11" ht="14.4" customHeight="1" x14ac:dyDescent="0.3">
      <c r="C3" s="31"/>
      <c r="D3" s="31"/>
      <c r="E3" s="31"/>
      <c r="F3" s="31"/>
      <c r="G3" s="31"/>
      <c r="H3" s="31"/>
      <c r="I3" s="16"/>
    </row>
    <row r="5" spans="2:11" x14ac:dyDescent="0.3">
      <c r="C5" s="5"/>
      <c r="D5" s="6"/>
      <c r="E5" s="6"/>
      <c r="F5" s="6"/>
      <c r="G5" s="6"/>
      <c r="H5" s="7"/>
    </row>
    <row r="6" spans="2:11" ht="16.2" customHeight="1" x14ac:dyDescent="0.3">
      <c r="C6" s="11">
        <v>2019</v>
      </c>
      <c r="D6" s="12">
        <v>2020</v>
      </c>
      <c r="E6" s="12">
        <v>2021</v>
      </c>
      <c r="F6" s="12">
        <v>2022</v>
      </c>
      <c r="G6" s="12">
        <v>2023</v>
      </c>
      <c r="H6" s="13">
        <v>2024</v>
      </c>
      <c r="J6">
        <f>Calendrier!C2</f>
        <v>2019</v>
      </c>
      <c r="K6">
        <f>HLOOKUP(J6,C6:H7,2,FALSE)</f>
        <v>1</v>
      </c>
    </row>
    <row r="7" spans="2:11" ht="16.2" customHeight="1" x14ac:dyDescent="0.3">
      <c r="B7" s="10"/>
      <c r="C7" s="8">
        <v>1</v>
      </c>
      <c r="D7" s="9">
        <v>2</v>
      </c>
      <c r="E7" s="9">
        <v>3</v>
      </c>
      <c r="F7" s="9">
        <v>4</v>
      </c>
      <c r="G7" s="9">
        <v>5</v>
      </c>
      <c r="H7" s="10">
        <v>6</v>
      </c>
    </row>
    <row r="8" spans="2:11" x14ac:dyDescent="0.3">
      <c r="B8" s="23" t="s">
        <v>2</v>
      </c>
      <c r="C8" s="14">
        <f>DATE($C$6,1,1)</f>
        <v>43466</v>
      </c>
      <c r="D8" s="14">
        <f>DATE($D$6,1,1)</f>
        <v>43831</v>
      </c>
      <c r="E8" s="14">
        <f>DATE($E$6,1,1)</f>
        <v>44197</v>
      </c>
      <c r="F8" s="14">
        <f>DATE($F$6,1,1)</f>
        <v>44562</v>
      </c>
      <c r="G8" s="14">
        <f>DATE($G$6,1,1)</f>
        <v>44927</v>
      </c>
      <c r="H8" s="14">
        <f>DATE($H$6,1,1)</f>
        <v>45292</v>
      </c>
      <c r="J8" s="17">
        <f>INDEX($C$8:$H$19,K8,$K$6)</f>
        <v>43466</v>
      </c>
      <c r="K8">
        <v>1</v>
      </c>
    </row>
    <row r="9" spans="2:11" x14ac:dyDescent="0.3">
      <c r="B9" s="23" t="s">
        <v>13</v>
      </c>
      <c r="C9" s="15">
        <f>FLOOR(DAY(MINUTE($C$6/38)/2+56)&amp;"/5/"&amp;$C$6,7)-34</f>
        <v>43576</v>
      </c>
      <c r="D9" s="15">
        <f>FLOOR(DAY(MINUTE($D$6/38)/2+56)&amp;"/5/"&amp;$D$6,7)-34</f>
        <v>43933</v>
      </c>
      <c r="E9" s="15">
        <f>FLOOR(DAY(MINUTE($E$6/38)/2+56)&amp;"/5/"&amp;$E$6,7)-34</f>
        <v>44290</v>
      </c>
      <c r="F9" s="15">
        <f>FLOOR(DAY(MINUTE($F$6/38)/2+56)&amp;"/5/"&amp;$F$6,7)-34</f>
        <v>44668</v>
      </c>
      <c r="G9" s="15">
        <f>FLOOR(DAY(MINUTE($G$6/38)/2+56)&amp;"/5/"&amp;$G$6,7)-34</f>
        <v>45025</v>
      </c>
      <c r="H9" s="15">
        <f>FLOOR(DAY(MINUTE($H$6/38)/2+56)&amp;"/5/"&amp;$H$6,7)-34</f>
        <v>45382</v>
      </c>
      <c r="J9" s="17">
        <f t="shared" ref="J9:J19" si="0">INDEX($C$8:$H$19,K9,$K$6)</f>
        <v>43576</v>
      </c>
      <c r="K9">
        <v>2</v>
      </c>
    </row>
    <row r="10" spans="2:11" x14ac:dyDescent="0.3">
      <c r="B10" s="23" t="s">
        <v>3</v>
      </c>
      <c r="C10" s="14">
        <f>C9+1</f>
        <v>43577</v>
      </c>
      <c r="D10" s="14">
        <f t="shared" ref="D10:H10" si="1">D9+1</f>
        <v>43934</v>
      </c>
      <c r="E10" s="14">
        <f t="shared" si="1"/>
        <v>44291</v>
      </c>
      <c r="F10" s="14">
        <f t="shared" si="1"/>
        <v>44669</v>
      </c>
      <c r="G10" s="14">
        <f t="shared" si="1"/>
        <v>45026</v>
      </c>
      <c r="H10" s="14">
        <f t="shared" si="1"/>
        <v>45383</v>
      </c>
      <c r="J10" s="17">
        <f t="shared" si="0"/>
        <v>43577</v>
      </c>
      <c r="K10">
        <v>3</v>
      </c>
    </row>
    <row r="11" spans="2:11" x14ac:dyDescent="0.3">
      <c r="B11" s="23" t="s">
        <v>4</v>
      </c>
      <c r="C11" s="14">
        <f>DATE($C$6,5,1)</f>
        <v>43586</v>
      </c>
      <c r="D11" s="14">
        <f>DATE($D$6,5,1)</f>
        <v>43952</v>
      </c>
      <c r="E11" s="14">
        <f>DATE($E$6,5,1)</f>
        <v>44317</v>
      </c>
      <c r="F11" s="14">
        <f>DATE($F$6,5,1)</f>
        <v>44682</v>
      </c>
      <c r="G11" s="14">
        <f>DATE($G$6,5,1)</f>
        <v>45047</v>
      </c>
      <c r="H11" s="14">
        <f>DATE($H$6,5,1)</f>
        <v>45413</v>
      </c>
      <c r="J11" s="17">
        <f t="shared" si="0"/>
        <v>43586</v>
      </c>
      <c r="K11">
        <v>4</v>
      </c>
    </row>
    <row r="12" spans="2:11" x14ac:dyDescent="0.3">
      <c r="B12" s="23" t="s">
        <v>12</v>
      </c>
      <c r="C12" s="14">
        <f>DATE($C$6,5,8)</f>
        <v>43593</v>
      </c>
      <c r="D12" s="14">
        <f>DATE($D$6,5,8)</f>
        <v>43959</v>
      </c>
      <c r="E12" s="14">
        <f>DATE($E$6,5,8)</f>
        <v>44324</v>
      </c>
      <c r="F12" s="14">
        <f>DATE($F$6,5,8)</f>
        <v>44689</v>
      </c>
      <c r="G12" s="14">
        <f>DATE($G$6,5,8)</f>
        <v>45054</v>
      </c>
      <c r="H12" s="14">
        <f>DATE($H$6,5,8)</f>
        <v>45420</v>
      </c>
      <c r="J12" s="17">
        <f t="shared" si="0"/>
        <v>43593</v>
      </c>
      <c r="K12">
        <v>5</v>
      </c>
    </row>
    <row r="13" spans="2:11" x14ac:dyDescent="0.3">
      <c r="B13" s="23" t="s">
        <v>5</v>
      </c>
      <c r="C13" s="14">
        <f>C9+39</f>
        <v>43615</v>
      </c>
      <c r="D13" s="14">
        <f t="shared" ref="D13:H13" si="2">D9+39</f>
        <v>43972</v>
      </c>
      <c r="E13" s="14">
        <f t="shared" si="2"/>
        <v>44329</v>
      </c>
      <c r="F13" s="14">
        <f t="shared" si="2"/>
        <v>44707</v>
      </c>
      <c r="G13" s="14">
        <f t="shared" si="2"/>
        <v>45064</v>
      </c>
      <c r="H13" s="14">
        <f t="shared" si="2"/>
        <v>45421</v>
      </c>
      <c r="J13" s="17">
        <f t="shared" si="0"/>
        <v>43615</v>
      </c>
      <c r="K13">
        <v>6</v>
      </c>
    </row>
    <row r="14" spans="2:11" x14ac:dyDescent="0.3">
      <c r="B14" s="23" t="s">
        <v>6</v>
      </c>
      <c r="C14" s="14">
        <f>C9+50</f>
        <v>43626</v>
      </c>
      <c r="D14" s="14">
        <f t="shared" ref="D14:H14" si="3">D9+50</f>
        <v>43983</v>
      </c>
      <c r="E14" s="14">
        <f t="shared" si="3"/>
        <v>44340</v>
      </c>
      <c r="F14" s="14">
        <f t="shared" si="3"/>
        <v>44718</v>
      </c>
      <c r="G14" s="14">
        <f t="shared" si="3"/>
        <v>45075</v>
      </c>
      <c r="H14" s="14">
        <f t="shared" si="3"/>
        <v>45432</v>
      </c>
      <c r="J14" s="17">
        <f t="shared" si="0"/>
        <v>43626</v>
      </c>
      <c r="K14">
        <v>7</v>
      </c>
    </row>
    <row r="15" spans="2:11" x14ac:dyDescent="0.3">
      <c r="B15" s="23" t="s">
        <v>7</v>
      </c>
      <c r="C15" s="14">
        <f>DATE($C$6,7,14)</f>
        <v>43660</v>
      </c>
      <c r="D15" s="14">
        <f>DATE($D$6,7,14)</f>
        <v>44026</v>
      </c>
      <c r="E15" s="14">
        <f>DATE($E$6,7,14)</f>
        <v>44391</v>
      </c>
      <c r="F15" s="14">
        <f>DATE($F$6,7,14)</f>
        <v>44756</v>
      </c>
      <c r="G15" s="14">
        <f>DATE($G$6,7,14)</f>
        <v>45121</v>
      </c>
      <c r="H15" s="14">
        <f>DATE($H$6,7,14)</f>
        <v>45487</v>
      </c>
      <c r="J15" s="17">
        <f t="shared" si="0"/>
        <v>43660</v>
      </c>
      <c r="K15">
        <v>8</v>
      </c>
    </row>
    <row r="16" spans="2:11" x14ac:dyDescent="0.3">
      <c r="B16" s="23" t="s">
        <v>8</v>
      </c>
      <c r="C16" s="14">
        <f>DATE($C$6,8,15)</f>
        <v>43692</v>
      </c>
      <c r="D16" s="14">
        <f>DATE($D$6,8,15)</f>
        <v>44058</v>
      </c>
      <c r="E16" s="14">
        <f>DATE($E$6,8,15)</f>
        <v>44423</v>
      </c>
      <c r="F16" s="14">
        <f>DATE($F$6,8,15)</f>
        <v>44788</v>
      </c>
      <c r="G16" s="14">
        <f>DATE($G$6,8,15)</f>
        <v>45153</v>
      </c>
      <c r="H16" s="14">
        <f>DATE($H$6,8,15)</f>
        <v>45519</v>
      </c>
      <c r="J16" s="17">
        <f t="shared" si="0"/>
        <v>43692</v>
      </c>
      <c r="K16">
        <v>9</v>
      </c>
    </row>
    <row r="17" spans="2:11" x14ac:dyDescent="0.3">
      <c r="B17" s="23" t="s">
        <v>9</v>
      </c>
      <c r="C17" s="14">
        <f>DATE($C$6,11,1)</f>
        <v>43770</v>
      </c>
      <c r="D17" s="14">
        <f>DATE($D$6,11,1)</f>
        <v>44136</v>
      </c>
      <c r="E17" s="14">
        <f>DATE($E$6,11,1)</f>
        <v>44501</v>
      </c>
      <c r="F17" s="14">
        <f>DATE($F$6,11,1)</f>
        <v>44866</v>
      </c>
      <c r="G17" s="14">
        <f>DATE($G$6,11,1)</f>
        <v>45231</v>
      </c>
      <c r="H17" s="14">
        <f>DATE($H$6,11,1)</f>
        <v>45597</v>
      </c>
      <c r="J17" s="17">
        <f t="shared" si="0"/>
        <v>43770</v>
      </c>
      <c r="K17">
        <v>10</v>
      </c>
    </row>
    <row r="18" spans="2:11" x14ac:dyDescent="0.3">
      <c r="B18" s="23" t="s">
        <v>10</v>
      </c>
      <c r="C18" s="14">
        <f>DATE($C$6,11,11)</f>
        <v>43780</v>
      </c>
      <c r="D18" s="14">
        <f>DATE($D$6,11,11)</f>
        <v>44146</v>
      </c>
      <c r="E18" s="14">
        <f>DATE($E$6,11,11)</f>
        <v>44511</v>
      </c>
      <c r="F18" s="14">
        <f>DATE($F$6,11,11)</f>
        <v>44876</v>
      </c>
      <c r="G18" s="14">
        <f>DATE($G$6,11,11)</f>
        <v>45241</v>
      </c>
      <c r="H18" s="14">
        <f>DATE($H$6,11,11)</f>
        <v>45607</v>
      </c>
      <c r="J18" s="17">
        <f t="shared" si="0"/>
        <v>43780</v>
      </c>
      <c r="K18">
        <v>11</v>
      </c>
    </row>
    <row r="19" spans="2:11" x14ac:dyDescent="0.3">
      <c r="B19" s="23" t="s">
        <v>11</v>
      </c>
      <c r="C19" s="14">
        <f>DATE($C$6,12,25)</f>
        <v>43824</v>
      </c>
      <c r="D19" s="14">
        <f>DATE($D$6,12,25)</f>
        <v>44190</v>
      </c>
      <c r="E19" s="14">
        <f>DATE($E$6,12,25)</f>
        <v>44555</v>
      </c>
      <c r="F19" s="14">
        <f>DATE($F$6,12,25)</f>
        <v>44920</v>
      </c>
      <c r="G19" s="14">
        <f>DATE($G$6,12,25)</f>
        <v>45285</v>
      </c>
      <c r="H19" s="14">
        <f>DATE($H$6,12,25)</f>
        <v>45651</v>
      </c>
      <c r="J19" s="17">
        <f t="shared" si="0"/>
        <v>43824</v>
      </c>
      <c r="K19">
        <v>12</v>
      </c>
    </row>
  </sheetData>
  <mergeCells count="1">
    <mergeCell ref="C2:H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4A649-1E47-4F3A-B159-9EA486AB089E}">
  <sheetPr codeName="Feuil3"/>
  <dimension ref="B6:F14"/>
  <sheetViews>
    <sheetView workbookViewId="0">
      <selection activeCell="F15" sqref="F15"/>
    </sheetView>
  </sheetViews>
  <sheetFormatPr baseColWidth="10" defaultRowHeight="14.4" x14ac:dyDescent="0.3"/>
  <cols>
    <col min="2" max="2" width="28.5546875" customWidth="1"/>
    <col min="3" max="3" width="14.21875" customWidth="1"/>
    <col min="4" max="4" width="15" customWidth="1"/>
    <col min="5" max="5" width="15.44140625" customWidth="1"/>
    <col min="6" max="6" width="17.5546875" customWidth="1"/>
  </cols>
  <sheetData>
    <row r="6" spans="2:6" ht="29.4" customHeight="1" x14ac:dyDescent="0.3">
      <c r="B6" s="18" t="s">
        <v>15</v>
      </c>
      <c r="C6" s="18" t="s">
        <v>19</v>
      </c>
      <c r="D6" s="18" t="s">
        <v>16</v>
      </c>
      <c r="E6" s="18" t="s">
        <v>17</v>
      </c>
      <c r="F6" s="18" t="s">
        <v>18</v>
      </c>
    </row>
    <row r="7" spans="2:6" x14ac:dyDescent="0.3">
      <c r="B7" t="s">
        <v>20</v>
      </c>
      <c r="C7" t="s">
        <v>27</v>
      </c>
    </row>
    <row r="8" spans="2:6" x14ac:dyDescent="0.3">
      <c r="B8" t="s">
        <v>21</v>
      </c>
      <c r="C8" t="s">
        <v>24</v>
      </c>
    </row>
    <row r="9" spans="2:6" x14ac:dyDescent="0.3">
      <c r="B9" t="s">
        <v>22</v>
      </c>
      <c r="C9" t="s">
        <v>24</v>
      </c>
    </row>
    <row r="10" spans="2:6" x14ac:dyDescent="0.3">
      <c r="B10" t="s">
        <v>23</v>
      </c>
      <c r="C10" t="s">
        <v>24</v>
      </c>
    </row>
    <row r="11" spans="2:6" x14ac:dyDescent="0.3">
      <c r="B11" t="s">
        <v>25</v>
      </c>
      <c r="C11" t="s">
        <v>24</v>
      </c>
    </row>
    <row r="12" spans="2:6" x14ac:dyDescent="0.3">
      <c r="B12" t="s">
        <v>26</v>
      </c>
      <c r="C12" t="s">
        <v>24</v>
      </c>
    </row>
    <row r="13" spans="2:6" x14ac:dyDescent="0.3">
      <c r="B13" t="s">
        <v>36</v>
      </c>
      <c r="C13" t="s">
        <v>24</v>
      </c>
    </row>
    <row r="14" spans="2:6" x14ac:dyDescent="0.3">
      <c r="B14" t="s">
        <v>35</v>
      </c>
      <c r="C14" t="s">
        <v>24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38132-31F6-4E63-AF8D-3804FD4A706F}">
  <sheetPr codeName="Feuil4"/>
  <dimension ref="A1:K10"/>
  <sheetViews>
    <sheetView workbookViewId="0">
      <selection activeCell="I1" sqref="I1"/>
    </sheetView>
  </sheetViews>
  <sheetFormatPr baseColWidth="10" defaultRowHeight="14.4" x14ac:dyDescent="0.3"/>
  <sheetData>
    <row r="1" spans="1:11" ht="35.4" customHeight="1" x14ac:dyDescent="0.3">
      <c r="A1" s="32">
        <f>H1</f>
        <v>43739</v>
      </c>
      <c r="B1" s="32"/>
      <c r="C1" s="32"/>
      <c r="D1" s="32"/>
      <c r="E1" s="32"/>
      <c r="F1" s="32"/>
      <c r="G1" s="32"/>
      <c r="H1" s="4">
        <v>43739</v>
      </c>
      <c r="I1">
        <f>WEEKDAY(H1,2)</f>
        <v>2</v>
      </c>
    </row>
    <row r="2" spans="1:11" ht="28.2" customHeight="1" x14ac:dyDescent="0.3">
      <c r="A2" s="18" t="s">
        <v>28</v>
      </c>
      <c r="B2" s="18" t="s">
        <v>29</v>
      </c>
      <c r="C2" s="18" t="s">
        <v>30</v>
      </c>
      <c r="D2" s="18" t="s">
        <v>31</v>
      </c>
      <c r="E2" s="18" t="s">
        <v>32</v>
      </c>
      <c r="F2" s="18" t="s">
        <v>33</v>
      </c>
      <c r="G2" s="18" t="s">
        <v>34</v>
      </c>
      <c r="K2" s="4"/>
    </row>
    <row r="3" spans="1:11" x14ac:dyDescent="0.3">
      <c r="A3">
        <f t="shared" ref="A3:B3" si="0">((ROW()-3)*7)+COLUMN()-1</f>
        <v>0</v>
      </c>
      <c r="B3">
        <f t="shared" si="0"/>
        <v>1</v>
      </c>
      <c r="C3">
        <f>((ROW()-3)*7)+COLUMN()-1</f>
        <v>2</v>
      </c>
      <c r="D3">
        <f t="shared" ref="B3:G7" si="1">((ROW()-3)*7)+COLUMN()-1</f>
        <v>3</v>
      </c>
      <c r="E3">
        <f t="shared" si="1"/>
        <v>4</v>
      </c>
      <c r="F3">
        <f t="shared" si="1"/>
        <v>5</v>
      </c>
      <c r="G3">
        <f t="shared" si="1"/>
        <v>6</v>
      </c>
    </row>
    <row r="4" spans="1:11" x14ac:dyDescent="0.3">
      <c r="A4">
        <f>((ROW()-3)*7)+COLUMN()-1</f>
        <v>7</v>
      </c>
      <c r="B4">
        <f t="shared" si="1"/>
        <v>8</v>
      </c>
      <c r="C4">
        <f t="shared" si="1"/>
        <v>9</v>
      </c>
      <c r="D4">
        <f t="shared" si="1"/>
        <v>10</v>
      </c>
      <c r="E4">
        <f t="shared" si="1"/>
        <v>11</v>
      </c>
      <c r="F4">
        <f t="shared" si="1"/>
        <v>12</v>
      </c>
      <c r="G4">
        <f t="shared" si="1"/>
        <v>13</v>
      </c>
    </row>
    <row r="5" spans="1:11" x14ac:dyDescent="0.3">
      <c r="A5">
        <f>((ROW()-3)*7)+COLUMN()-1</f>
        <v>14</v>
      </c>
      <c r="B5">
        <f t="shared" si="1"/>
        <v>15</v>
      </c>
      <c r="C5">
        <f t="shared" si="1"/>
        <v>16</v>
      </c>
      <c r="D5">
        <f t="shared" si="1"/>
        <v>17</v>
      </c>
      <c r="E5">
        <f t="shared" si="1"/>
        <v>18</v>
      </c>
      <c r="F5">
        <f t="shared" si="1"/>
        <v>19</v>
      </c>
      <c r="G5">
        <f t="shared" si="1"/>
        <v>20</v>
      </c>
    </row>
    <row r="6" spans="1:11" x14ac:dyDescent="0.3">
      <c r="A6">
        <f>((ROW()-3)*7)+COLUMN()-1</f>
        <v>21</v>
      </c>
      <c r="B6">
        <f t="shared" si="1"/>
        <v>22</v>
      </c>
      <c r="C6">
        <f t="shared" si="1"/>
        <v>23</v>
      </c>
      <c r="D6">
        <f t="shared" si="1"/>
        <v>24</v>
      </c>
      <c r="E6">
        <f t="shared" si="1"/>
        <v>25</v>
      </c>
      <c r="F6">
        <f t="shared" si="1"/>
        <v>26</v>
      </c>
      <c r="G6">
        <f t="shared" si="1"/>
        <v>27</v>
      </c>
    </row>
    <row r="7" spans="1:11" x14ac:dyDescent="0.3">
      <c r="A7">
        <f>((ROW()-3)*7)+COLUMN()-1</f>
        <v>28</v>
      </c>
      <c r="B7">
        <f t="shared" si="1"/>
        <v>29</v>
      </c>
      <c r="C7">
        <f t="shared" si="1"/>
        <v>30</v>
      </c>
      <c r="D7">
        <f t="shared" si="1"/>
        <v>31</v>
      </c>
      <c r="E7">
        <f t="shared" si="1"/>
        <v>32</v>
      </c>
      <c r="F7">
        <f t="shared" si="1"/>
        <v>33</v>
      </c>
      <c r="G7">
        <f t="shared" si="1"/>
        <v>34</v>
      </c>
    </row>
    <row r="10" spans="1:11" ht="21" x14ac:dyDescent="0.4">
      <c r="I10" s="21"/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98B2D-D6A5-430B-97F8-8FC85C504E1A}">
  <sheetPr codeName="Feuil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9D629-5EA2-42B3-8EE4-2D96C4B7A9FA}">
  <sheetPr codeName="Feuil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DE405-5F87-4716-BB13-D69344FA1E96}">
  <sheetPr codeName="Feuil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0C79D-C60C-4167-B839-F3C828AFA5DF}">
  <sheetPr codeName="Feuil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2A8BB-33FD-4060-ABD5-679CF3EAC0A5}">
  <sheetPr codeName="Feuil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8C5EF-A363-482C-92B1-199BB1D4632E}">
  <sheetPr codeName="Feuil1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5762B-BB0F-4CB8-98C8-C43135E70EBD}">
  <sheetPr codeName="Feuil11"/>
  <dimension ref="A1"/>
  <sheetViews>
    <sheetView workbookViewId="0">
      <selection activeCell="K32" sqref="K32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59F8E-9013-4871-B145-A93471BE2273}">
  <sheetPr codeName="Feuil12"/>
  <dimension ref="A1"/>
  <sheetViews>
    <sheetView workbookViewId="0">
      <selection activeCell="L39" sqref="L39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31727-5721-4AF4-AE80-7B6C93704816}">
  <sheetPr codeName="Feuil1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F8DA6-B5B7-4E1E-91EB-18DAA6432DC6}">
  <sheetPr codeName="Feuil1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B109E-6DB1-43CD-9ED7-ECC5BDE0DDFA}">
  <sheetPr codeName="Feuil1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4</vt:i4>
      </vt:variant>
    </vt:vector>
  </HeadingPairs>
  <TitlesOfParts>
    <vt:vector size="19" baseType="lpstr">
      <vt:lpstr>Calendrier</vt:lpstr>
      <vt:lpstr>Jours fériés</vt:lpstr>
      <vt:lpstr>Activités HSE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An</vt:lpstr>
      <vt:lpstr>Calendrier</vt:lpstr>
      <vt:lpstr>Fériés</vt:lpstr>
      <vt:lpstr>Tableau</vt:lpstr>
    </vt:vector>
  </TitlesOfParts>
  <Company>SIDEL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Bretillon, Anais</dc:creator>
  <cp:lastModifiedBy>Bretillon, Anais</cp:lastModifiedBy>
  <dcterms:created xsi:type="dcterms:W3CDTF">2019-12-23T08:11:28Z</dcterms:created>
  <dcterms:modified xsi:type="dcterms:W3CDTF">2019-12-26T12:33:55Z</dcterms:modified>
</cp:coreProperties>
</file>