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doz\Desktop\Uni\"/>
    </mc:Choice>
  </mc:AlternateContent>
  <xr:revisionPtr revIDLastSave="0" documentId="13_ncr:1_{3DEC35A5-EF70-4794-A4DF-97C71171D041}" xr6:coauthVersionLast="41" xr6:coauthVersionMax="41" xr10:uidLastSave="{00000000-0000-0000-0000-000000000000}"/>
  <bookViews>
    <workbookView xWindow="-120" yWindow="-120" windowWidth="38640" windowHeight="21240" activeTab="1" xr2:uid="{D3D67C7A-65B5-4DE4-ACD8-73D969A222A4}"/>
  </bookViews>
  <sheets>
    <sheet name="config" sheetId="1" r:id="rId1"/>
    <sheet name="Janvier" sheetId="2" r:id="rId2"/>
    <sheet name="Février" sheetId="3" r:id="rId3"/>
    <sheet name="Mars" sheetId="7" r:id="rId4"/>
    <sheet name="Avril" sheetId="6" r:id="rId5"/>
    <sheet name="Mai" sheetId="5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  <sheet name="Solde" sheetId="15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5" i="2" l="1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F44" i="2"/>
  <c r="F65" i="2" l="1"/>
  <c r="F62" i="2"/>
  <c r="F59" i="2"/>
  <c r="F56" i="2"/>
  <c r="F53" i="2"/>
  <c r="F50" i="2"/>
  <c r="F47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D13" i="14" l="1"/>
  <c r="D14" i="14"/>
  <c r="D15" i="14"/>
  <c r="D16" i="14"/>
  <c r="D17" i="14"/>
  <c r="D18" i="14"/>
  <c r="D19" i="14"/>
  <c r="D20" i="14"/>
  <c r="D21" i="14"/>
  <c r="D22" i="14"/>
  <c r="D23" i="14"/>
  <c r="D24" i="14"/>
  <c r="D25" i="14"/>
  <c r="D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12" i="14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12" i="13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12" i="12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12" i="11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12" i="10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12" i="9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12" i="8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12" i="5"/>
  <c r="E13" i="6"/>
  <c r="D13" i="6" s="1"/>
  <c r="E14" i="6"/>
  <c r="D14" i="6" s="1"/>
  <c r="E15" i="6"/>
  <c r="D15" i="6" s="1"/>
  <c r="E16" i="6"/>
  <c r="D16" i="6" s="1"/>
  <c r="E17" i="6"/>
  <c r="D17" i="6" s="1"/>
  <c r="E18" i="6"/>
  <c r="E19" i="6"/>
  <c r="D19" i="6" s="1"/>
  <c r="E20" i="6"/>
  <c r="D20" i="6" s="1"/>
  <c r="E21" i="6"/>
  <c r="D21" i="6" s="1"/>
  <c r="E22" i="6"/>
  <c r="D22" i="6" s="1"/>
  <c r="E23" i="6"/>
  <c r="D23" i="6" s="1"/>
  <c r="E24" i="6"/>
  <c r="D24" i="6" s="1"/>
  <c r="E25" i="6"/>
  <c r="D25" i="6" s="1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12" i="6"/>
  <c r="D12" i="6" s="1"/>
  <c r="D18" i="6"/>
  <c r="E12" i="7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12" i="3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12" i="2"/>
  <c r="D12" i="2"/>
  <c r="C20" i="2"/>
  <c r="D20" i="2"/>
  <c r="B20" i="3"/>
  <c r="C20" i="3"/>
  <c r="D20" i="3"/>
  <c r="C12" i="2" l="1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1" i="2"/>
  <c r="D21" i="2"/>
  <c r="C22" i="2"/>
  <c r="D22" i="2"/>
  <c r="C23" i="2" l="1"/>
  <c r="D23" i="2"/>
  <c r="C24" i="2"/>
  <c r="D24" i="2"/>
  <c r="C25" i="2"/>
  <c r="D25" i="2"/>
  <c r="I25" i="15" l="1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C25" i="14"/>
  <c r="B25" i="14"/>
  <c r="C24" i="14"/>
  <c r="B24" i="14"/>
  <c r="C23" i="14"/>
  <c r="B23" i="14"/>
  <c r="C22" i="14"/>
  <c r="B22" i="14"/>
  <c r="C21" i="14"/>
  <c r="B21" i="14"/>
  <c r="C20" i="14"/>
  <c r="B20" i="14"/>
  <c r="C19" i="14"/>
  <c r="B19" i="14"/>
  <c r="C18" i="14"/>
  <c r="B18" i="14"/>
  <c r="C17" i="14"/>
  <c r="B17" i="14"/>
  <c r="C16" i="14"/>
  <c r="B16" i="14"/>
  <c r="C15" i="14"/>
  <c r="B15" i="14"/>
  <c r="C14" i="14"/>
  <c r="B14" i="14"/>
  <c r="C13" i="14"/>
  <c r="B13" i="14"/>
  <c r="C12" i="14"/>
  <c r="B12" i="14"/>
  <c r="C25" i="13"/>
  <c r="B25" i="13"/>
  <c r="C24" i="13"/>
  <c r="B24" i="13"/>
  <c r="C23" i="13"/>
  <c r="B23" i="13"/>
  <c r="C22" i="13"/>
  <c r="B22" i="13"/>
  <c r="C21" i="13"/>
  <c r="B21" i="13"/>
  <c r="C20" i="13"/>
  <c r="B20" i="13"/>
  <c r="C19" i="13"/>
  <c r="B19" i="13"/>
  <c r="C18" i="13"/>
  <c r="B18" i="13"/>
  <c r="C17" i="13"/>
  <c r="B17" i="13"/>
  <c r="C16" i="13"/>
  <c r="B16" i="13"/>
  <c r="C15" i="13"/>
  <c r="B15" i="13"/>
  <c r="C14" i="13"/>
  <c r="B14" i="13"/>
  <c r="C13" i="13"/>
  <c r="B13" i="13"/>
  <c r="C12" i="13"/>
  <c r="B12" i="13"/>
  <c r="C25" i="12"/>
  <c r="B25" i="12"/>
  <c r="C24" i="12"/>
  <c r="B24" i="12"/>
  <c r="C23" i="12"/>
  <c r="B23" i="12"/>
  <c r="C22" i="12"/>
  <c r="B22" i="12"/>
  <c r="C21" i="12"/>
  <c r="B21" i="12"/>
  <c r="C20" i="12"/>
  <c r="B20" i="12"/>
  <c r="C19" i="12"/>
  <c r="B19" i="12"/>
  <c r="C18" i="12"/>
  <c r="B18" i="12"/>
  <c r="C17" i="12"/>
  <c r="B17" i="12"/>
  <c r="C16" i="12"/>
  <c r="B16" i="12"/>
  <c r="C15" i="12"/>
  <c r="B15" i="12"/>
  <c r="C14" i="12"/>
  <c r="B14" i="12"/>
  <c r="C13" i="12"/>
  <c r="B13" i="12"/>
  <c r="C12" i="12"/>
  <c r="B12" i="12"/>
  <c r="C25" i="11"/>
  <c r="B25" i="11"/>
  <c r="C24" i="11"/>
  <c r="B24" i="11"/>
  <c r="C23" i="11"/>
  <c r="B23" i="11"/>
  <c r="C22" i="11"/>
  <c r="B22" i="11"/>
  <c r="C21" i="11"/>
  <c r="B21" i="11"/>
  <c r="C20" i="11"/>
  <c r="B20" i="11"/>
  <c r="C19" i="11"/>
  <c r="B19" i="11"/>
  <c r="C18" i="11"/>
  <c r="B18" i="11"/>
  <c r="C17" i="11"/>
  <c r="B17" i="11"/>
  <c r="C16" i="11"/>
  <c r="B16" i="11"/>
  <c r="C15" i="11"/>
  <c r="B15" i="11"/>
  <c r="C14" i="11"/>
  <c r="B14" i="11"/>
  <c r="C13" i="11"/>
  <c r="B13" i="11"/>
  <c r="C12" i="11"/>
  <c r="B12" i="11"/>
  <c r="C25" i="10"/>
  <c r="B25" i="10"/>
  <c r="C24" i="10"/>
  <c r="B24" i="10"/>
  <c r="C23" i="10"/>
  <c r="B23" i="10"/>
  <c r="C22" i="10"/>
  <c r="B22" i="10"/>
  <c r="C21" i="10"/>
  <c r="B21" i="10"/>
  <c r="C20" i="10"/>
  <c r="B20" i="10"/>
  <c r="C19" i="10"/>
  <c r="B19" i="10"/>
  <c r="C18" i="10"/>
  <c r="B18" i="10"/>
  <c r="C17" i="10"/>
  <c r="B17" i="10"/>
  <c r="C16" i="10"/>
  <c r="B16" i="10"/>
  <c r="C15" i="10"/>
  <c r="B15" i="10"/>
  <c r="C14" i="10"/>
  <c r="B14" i="10"/>
  <c r="C13" i="10"/>
  <c r="B13" i="10"/>
  <c r="C12" i="10"/>
  <c r="B12" i="10"/>
  <c r="C25" i="9"/>
  <c r="B25" i="9"/>
  <c r="C24" i="9"/>
  <c r="B24" i="9"/>
  <c r="C23" i="9"/>
  <c r="B23" i="9"/>
  <c r="C22" i="9"/>
  <c r="B22" i="9"/>
  <c r="C21" i="9"/>
  <c r="B21" i="9"/>
  <c r="C20" i="9"/>
  <c r="B20" i="9"/>
  <c r="C19" i="9"/>
  <c r="B19" i="9"/>
  <c r="C18" i="9"/>
  <c r="B18" i="9"/>
  <c r="C17" i="9"/>
  <c r="B17" i="9"/>
  <c r="C16" i="9"/>
  <c r="B16" i="9"/>
  <c r="C15" i="9"/>
  <c r="B15" i="9"/>
  <c r="C14" i="9"/>
  <c r="B14" i="9"/>
  <c r="C13" i="9"/>
  <c r="B13" i="9"/>
  <c r="C12" i="9"/>
  <c r="B12" i="9"/>
  <c r="C25" i="8"/>
  <c r="B25" i="8"/>
  <c r="C24" i="8"/>
  <c r="B24" i="8"/>
  <c r="C23" i="8"/>
  <c r="B23" i="8"/>
  <c r="C22" i="8"/>
  <c r="B22" i="8"/>
  <c r="C21" i="8"/>
  <c r="B21" i="8"/>
  <c r="C20" i="8"/>
  <c r="B20" i="8"/>
  <c r="C19" i="8"/>
  <c r="B19" i="8"/>
  <c r="C18" i="8"/>
  <c r="B18" i="8"/>
  <c r="C17" i="8"/>
  <c r="B17" i="8"/>
  <c r="C16" i="8"/>
  <c r="B16" i="8"/>
  <c r="C15" i="8"/>
  <c r="B15" i="8"/>
  <c r="C14" i="8"/>
  <c r="B14" i="8"/>
  <c r="C13" i="8"/>
  <c r="B13" i="8"/>
  <c r="C12" i="8"/>
  <c r="B12" i="8"/>
  <c r="D25" i="7"/>
  <c r="C25" i="7"/>
  <c r="B25" i="7"/>
  <c r="D24" i="7"/>
  <c r="C24" i="7"/>
  <c r="B24" i="7"/>
  <c r="D23" i="7"/>
  <c r="C23" i="7"/>
  <c r="B23" i="7"/>
  <c r="D22" i="7"/>
  <c r="C22" i="7"/>
  <c r="B22" i="7"/>
  <c r="D21" i="7"/>
  <c r="C21" i="7"/>
  <c r="B21" i="7"/>
  <c r="D20" i="7"/>
  <c r="J20" i="15" s="1"/>
  <c r="C20" i="7"/>
  <c r="B20" i="7"/>
  <c r="D19" i="7"/>
  <c r="C19" i="7"/>
  <c r="B19" i="7"/>
  <c r="D18" i="7"/>
  <c r="C18" i="7"/>
  <c r="B18" i="7"/>
  <c r="D17" i="7"/>
  <c r="C17" i="7"/>
  <c r="B17" i="7"/>
  <c r="D16" i="7"/>
  <c r="C16" i="7"/>
  <c r="B16" i="7"/>
  <c r="D15" i="7"/>
  <c r="C15" i="7"/>
  <c r="B15" i="7"/>
  <c r="D14" i="7"/>
  <c r="C14" i="7"/>
  <c r="B14" i="7"/>
  <c r="D13" i="7"/>
  <c r="C13" i="7"/>
  <c r="B13" i="7"/>
  <c r="D12" i="7"/>
  <c r="C12" i="7"/>
  <c r="B12" i="7"/>
  <c r="C25" i="6"/>
  <c r="B25" i="6"/>
  <c r="C24" i="6"/>
  <c r="B24" i="6"/>
  <c r="C23" i="6"/>
  <c r="B23" i="6"/>
  <c r="C22" i="6"/>
  <c r="B22" i="6"/>
  <c r="C21" i="6"/>
  <c r="B21" i="6"/>
  <c r="C20" i="6"/>
  <c r="B20" i="6"/>
  <c r="C19" i="6"/>
  <c r="B19" i="6"/>
  <c r="C18" i="6"/>
  <c r="B18" i="6"/>
  <c r="C17" i="6"/>
  <c r="B17" i="6"/>
  <c r="C16" i="6"/>
  <c r="B16" i="6"/>
  <c r="C15" i="6"/>
  <c r="B15" i="6"/>
  <c r="C14" i="6"/>
  <c r="B14" i="6"/>
  <c r="C13" i="6"/>
  <c r="B13" i="6"/>
  <c r="C12" i="6"/>
  <c r="B12" i="6"/>
  <c r="C25" i="5"/>
  <c r="B25" i="5"/>
  <c r="C24" i="5"/>
  <c r="B24" i="5"/>
  <c r="C23" i="5"/>
  <c r="B23" i="5"/>
  <c r="C22" i="5"/>
  <c r="B22" i="5"/>
  <c r="C21" i="5"/>
  <c r="B21" i="5"/>
  <c r="C20" i="5"/>
  <c r="B20" i="5"/>
  <c r="C19" i="5"/>
  <c r="B19" i="5"/>
  <c r="C18" i="5"/>
  <c r="B18" i="5"/>
  <c r="C17" i="5"/>
  <c r="B17" i="5"/>
  <c r="C16" i="5"/>
  <c r="B16" i="5"/>
  <c r="C15" i="5"/>
  <c r="B15" i="5"/>
  <c r="C14" i="5"/>
  <c r="B14" i="5"/>
  <c r="C13" i="5"/>
  <c r="B13" i="5"/>
  <c r="C12" i="5"/>
  <c r="B12" i="5"/>
  <c r="D25" i="3"/>
  <c r="C25" i="3"/>
  <c r="B25" i="3"/>
  <c r="D24" i="3"/>
  <c r="J24" i="15" s="1"/>
  <c r="C24" i="3"/>
  <c r="B24" i="3"/>
  <c r="D23" i="3"/>
  <c r="C23" i="3"/>
  <c r="B23" i="3"/>
  <c r="D22" i="3"/>
  <c r="C22" i="3"/>
  <c r="B22" i="3"/>
  <c r="D21" i="3"/>
  <c r="C21" i="3"/>
  <c r="B21" i="3"/>
  <c r="D19" i="3"/>
  <c r="J19" i="15" s="1"/>
  <c r="C19" i="3"/>
  <c r="B19" i="3"/>
  <c r="D18" i="3"/>
  <c r="C18" i="3"/>
  <c r="B18" i="3"/>
  <c r="D17" i="3"/>
  <c r="C17" i="3"/>
  <c r="B17" i="3"/>
  <c r="D16" i="3"/>
  <c r="C16" i="3"/>
  <c r="B16" i="3"/>
  <c r="D15" i="3"/>
  <c r="J15" i="15" s="1"/>
  <c r="C15" i="3"/>
  <c r="B15" i="3"/>
  <c r="D14" i="3"/>
  <c r="C14" i="3"/>
  <c r="B14" i="3"/>
  <c r="D13" i="3"/>
  <c r="C13" i="3"/>
  <c r="B13" i="3"/>
  <c r="D12" i="3"/>
  <c r="C12" i="3"/>
  <c r="B12" i="3"/>
  <c r="F29" i="1"/>
  <c r="G29" i="1" s="1"/>
  <c r="A2" i="2" s="1"/>
  <c r="J22" i="15" l="1"/>
  <c r="K22" i="15" s="1"/>
  <c r="J16" i="15"/>
  <c r="K16" i="15" s="1"/>
  <c r="J21" i="15"/>
  <c r="K21" i="15" s="1"/>
  <c r="J25" i="15"/>
  <c r="K25" i="15" s="1"/>
  <c r="J13" i="15"/>
  <c r="K13" i="15" s="1"/>
  <c r="J17" i="15"/>
  <c r="K17" i="15" s="1"/>
  <c r="J14" i="15"/>
  <c r="K14" i="15" s="1"/>
  <c r="J18" i="15"/>
  <c r="K18" i="15" s="1"/>
  <c r="J23" i="15"/>
  <c r="K23" i="15" s="1"/>
  <c r="J12" i="15"/>
  <c r="K12" i="15" s="1"/>
  <c r="M19" i="15"/>
  <c r="K15" i="15"/>
  <c r="M22" i="15"/>
  <c r="M14" i="15"/>
  <c r="M23" i="15"/>
  <c r="K19" i="15"/>
  <c r="M15" i="15"/>
  <c r="M16" i="15"/>
  <c r="M20" i="15"/>
  <c r="M18" i="15"/>
  <c r="K20" i="15"/>
  <c r="K24" i="15"/>
  <c r="M13" i="15"/>
  <c r="M17" i="15"/>
  <c r="M21" i="15"/>
  <c r="M24" i="15"/>
  <c r="M25" i="15"/>
  <c r="M12" i="15"/>
  <c r="A1" i="2"/>
  <c r="B5" i="2" s="1"/>
  <c r="F30" i="1"/>
  <c r="G30" i="1" l="1"/>
  <c r="A2" i="3" s="1"/>
  <c r="F31" i="1"/>
  <c r="A1" i="3"/>
  <c r="F3" i="2"/>
  <c r="F42" i="2" l="1"/>
  <c r="F41" i="2"/>
  <c r="F10" i="2"/>
  <c r="F11" i="2"/>
  <c r="G3" i="2"/>
  <c r="B5" i="3"/>
  <c r="F3" i="3"/>
  <c r="F32" i="1"/>
  <c r="F33" i="1" s="1"/>
  <c r="F34" i="1" s="1"/>
  <c r="F35" i="1" s="1"/>
  <c r="F36" i="1" s="1"/>
  <c r="F37" i="1" s="1"/>
  <c r="F38" i="1" s="1"/>
  <c r="F39" i="1" s="1"/>
  <c r="F40" i="1" s="1"/>
  <c r="G31" i="1"/>
  <c r="A2" i="7" s="1"/>
  <c r="A1" i="7"/>
  <c r="G41" i="2" l="1"/>
  <c r="G42" i="2"/>
  <c r="G10" i="2"/>
  <c r="G11" i="2"/>
  <c r="B5" i="7"/>
  <c r="F3" i="7"/>
  <c r="A1" i="6"/>
  <c r="G32" i="1"/>
  <c r="A2" i="6" s="1"/>
  <c r="F11" i="3"/>
  <c r="G3" i="3"/>
  <c r="F10" i="3"/>
  <c r="H3" i="2"/>
  <c r="H41" i="2" l="1"/>
  <c r="H42" i="2"/>
  <c r="H10" i="2"/>
  <c r="H11" i="2"/>
  <c r="G10" i="3"/>
  <c r="H3" i="3"/>
  <c r="G11" i="3"/>
  <c r="I3" i="2"/>
  <c r="F3" i="6"/>
  <c r="B5" i="6"/>
  <c r="A1" i="5"/>
  <c r="G33" i="1"/>
  <c r="A2" i="5" s="1"/>
  <c r="F11" i="7"/>
  <c r="F10" i="7"/>
  <c r="G3" i="7"/>
  <c r="I41" i="2" l="1"/>
  <c r="I42" i="2"/>
  <c r="I11" i="2"/>
  <c r="I10" i="2"/>
  <c r="F3" i="5"/>
  <c r="B5" i="5"/>
  <c r="J3" i="2"/>
  <c r="F11" i="6"/>
  <c r="F10" i="6"/>
  <c r="G3" i="6"/>
  <c r="G11" i="7"/>
  <c r="H3" i="7"/>
  <c r="G10" i="7"/>
  <c r="I3" i="3"/>
  <c r="H11" i="3"/>
  <c r="H10" i="3"/>
  <c r="A1" i="8"/>
  <c r="G34" i="1"/>
  <c r="A2" i="8" s="1"/>
  <c r="J42" i="2" l="1"/>
  <c r="J41" i="2"/>
  <c r="J11" i="2"/>
  <c r="J10" i="2"/>
  <c r="I11" i="3"/>
  <c r="J3" i="3"/>
  <c r="I10" i="3"/>
  <c r="G11" i="6"/>
  <c r="H3" i="6"/>
  <c r="G10" i="6"/>
  <c r="H11" i="7"/>
  <c r="I3" i="7"/>
  <c r="H10" i="7"/>
  <c r="F3" i="8"/>
  <c r="B5" i="8"/>
  <c r="G35" i="1"/>
  <c r="A2" i="9" s="1"/>
  <c r="A1" i="9"/>
  <c r="K3" i="2"/>
  <c r="F10" i="5"/>
  <c r="F11" i="5"/>
  <c r="G3" i="5"/>
  <c r="K41" i="2" l="1"/>
  <c r="K42" i="2"/>
  <c r="K11" i="2"/>
  <c r="K10" i="2"/>
  <c r="G36" i="1"/>
  <c r="A2" i="10" s="1"/>
  <c r="A1" i="10"/>
  <c r="H10" i="6"/>
  <c r="H11" i="6"/>
  <c r="I3" i="6"/>
  <c r="G11" i="5"/>
  <c r="G10" i="5"/>
  <c r="H3" i="5"/>
  <c r="L3" i="2"/>
  <c r="I10" i="7"/>
  <c r="J3" i="7"/>
  <c r="I11" i="7"/>
  <c r="F3" i="9"/>
  <c r="B5" i="9"/>
  <c r="J11" i="3"/>
  <c r="K3" i="3"/>
  <c r="J10" i="3"/>
  <c r="F11" i="8"/>
  <c r="F10" i="8"/>
  <c r="G3" i="8"/>
  <c r="L42" i="2" l="1"/>
  <c r="L41" i="2"/>
  <c r="L11" i="2"/>
  <c r="L10" i="2"/>
  <c r="M3" i="2"/>
  <c r="H11" i="5"/>
  <c r="H10" i="5"/>
  <c r="I3" i="5"/>
  <c r="K11" i="3"/>
  <c r="L3" i="3"/>
  <c r="K10" i="3"/>
  <c r="J3" i="6"/>
  <c r="I11" i="6"/>
  <c r="I10" i="6"/>
  <c r="F11" i="9"/>
  <c r="G3" i="9"/>
  <c r="F10" i="9"/>
  <c r="G11" i="8"/>
  <c r="G10" i="8"/>
  <c r="H3" i="8"/>
  <c r="B5" i="10"/>
  <c r="F3" i="10"/>
  <c r="K3" i="7"/>
  <c r="J11" i="7"/>
  <c r="J10" i="7"/>
  <c r="A1" i="11"/>
  <c r="G37" i="1"/>
  <c r="A2" i="11" s="1"/>
  <c r="M42" i="2" l="1"/>
  <c r="M41" i="2"/>
  <c r="M10" i="2"/>
  <c r="M11" i="2"/>
  <c r="K3" i="6"/>
  <c r="J10" i="6"/>
  <c r="J11" i="6"/>
  <c r="F11" i="10"/>
  <c r="F10" i="10"/>
  <c r="G3" i="10"/>
  <c r="H10" i="8"/>
  <c r="I3" i="8"/>
  <c r="H11" i="8"/>
  <c r="J3" i="5"/>
  <c r="I10" i="5"/>
  <c r="I11" i="5"/>
  <c r="L10" i="3"/>
  <c r="M3" i="3"/>
  <c r="L11" i="3"/>
  <c r="G11" i="9"/>
  <c r="H3" i="9"/>
  <c r="G10" i="9"/>
  <c r="G38" i="1"/>
  <c r="A2" i="12" s="1"/>
  <c r="A1" i="12"/>
  <c r="K10" i="7"/>
  <c r="L3" i="7"/>
  <c r="K11" i="7"/>
  <c r="F3" i="11"/>
  <c r="B5" i="11"/>
  <c r="N3" i="2"/>
  <c r="N42" i="2" l="1"/>
  <c r="N41" i="2"/>
  <c r="N11" i="2"/>
  <c r="N10" i="2"/>
  <c r="I10" i="8"/>
  <c r="I11" i="8"/>
  <c r="J3" i="8"/>
  <c r="L11" i="7"/>
  <c r="M3" i="7"/>
  <c r="L10" i="7"/>
  <c r="G10" i="10"/>
  <c r="H3" i="10"/>
  <c r="G11" i="10"/>
  <c r="A1" i="15"/>
  <c r="E3" i="15" s="1"/>
  <c r="F3" i="15" s="1"/>
  <c r="G3" i="15" s="1"/>
  <c r="H3" i="15" s="1"/>
  <c r="I3" i="15" s="1"/>
  <c r="J3" i="15" s="1"/>
  <c r="K3" i="15" s="1"/>
  <c r="L3" i="15" s="1"/>
  <c r="M3" i="15" s="1"/>
  <c r="N3" i="15" s="1"/>
  <c r="O3" i="15" s="1"/>
  <c r="P3" i="15" s="1"/>
  <c r="A1" i="13"/>
  <c r="G39" i="1"/>
  <c r="A2" i="13" s="1"/>
  <c r="H10" i="9"/>
  <c r="H11" i="9"/>
  <c r="I3" i="9"/>
  <c r="K3" i="5"/>
  <c r="J10" i="5"/>
  <c r="J11" i="5"/>
  <c r="O3" i="2"/>
  <c r="F3" i="12"/>
  <c r="B5" i="12"/>
  <c r="N3" i="3"/>
  <c r="M11" i="3"/>
  <c r="M10" i="3"/>
  <c r="F10" i="11"/>
  <c r="F11" i="11"/>
  <c r="G3" i="11"/>
  <c r="L3" i="6"/>
  <c r="K11" i="6"/>
  <c r="K10" i="6"/>
  <c r="O42" i="2" l="1"/>
  <c r="O41" i="2"/>
  <c r="O10" i="2"/>
  <c r="O11" i="2"/>
  <c r="Q3" i="15"/>
  <c r="H10" i="10"/>
  <c r="I3" i="10"/>
  <c r="H11" i="10"/>
  <c r="L11" i="6"/>
  <c r="M3" i="6"/>
  <c r="L10" i="6"/>
  <c r="F3" i="13"/>
  <c r="B5" i="13"/>
  <c r="F10" i="12"/>
  <c r="F11" i="12"/>
  <c r="G3" i="12"/>
  <c r="P3" i="2"/>
  <c r="H3" i="11"/>
  <c r="G10" i="11"/>
  <c r="G11" i="11"/>
  <c r="M10" i="7"/>
  <c r="M11" i="7"/>
  <c r="N3" i="7"/>
  <c r="O3" i="3"/>
  <c r="N11" i="3"/>
  <c r="N10" i="3"/>
  <c r="I10" i="9"/>
  <c r="I11" i="9"/>
  <c r="J3" i="9"/>
  <c r="J10" i="8"/>
  <c r="J11" i="8"/>
  <c r="K3" i="8"/>
  <c r="A1" i="14"/>
  <c r="G40" i="1"/>
  <c r="K10" i="5"/>
  <c r="K11" i="5"/>
  <c r="L3" i="5"/>
  <c r="P42" i="2" l="1"/>
  <c r="P41" i="2"/>
  <c r="P10" i="2"/>
  <c r="P11" i="2"/>
  <c r="A2" i="14"/>
  <c r="A2" i="15"/>
  <c r="R3" i="15"/>
  <c r="F11" i="13"/>
  <c r="F10" i="13"/>
  <c r="G3" i="13"/>
  <c r="G10" i="12"/>
  <c r="G11" i="12"/>
  <c r="H3" i="12"/>
  <c r="F3" i="14"/>
  <c r="B5" i="14"/>
  <c r="L11" i="5"/>
  <c r="M3" i="5"/>
  <c r="L10" i="5"/>
  <c r="N10" i="7"/>
  <c r="O3" i="7"/>
  <c r="N11" i="7"/>
  <c r="K11" i="8"/>
  <c r="L3" i="8"/>
  <c r="K10" i="8"/>
  <c r="M11" i="6"/>
  <c r="N3" i="6"/>
  <c r="M10" i="6"/>
  <c r="Q3" i="2"/>
  <c r="O10" i="3"/>
  <c r="P3" i="3"/>
  <c r="O11" i="3"/>
  <c r="H10" i="11"/>
  <c r="H11" i="11"/>
  <c r="I3" i="11"/>
  <c r="J10" i="9"/>
  <c r="J11" i="9"/>
  <c r="K3" i="9"/>
  <c r="J3" i="10"/>
  <c r="I11" i="10"/>
  <c r="I10" i="10"/>
  <c r="Q42" i="2" l="1"/>
  <c r="Q41" i="2"/>
  <c r="Q10" i="2"/>
  <c r="Q11" i="2"/>
  <c r="S3" i="15"/>
  <c r="J11" i="10"/>
  <c r="J10" i="10"/>
  <c r="K3" i="10"/>
  <c r="R3" i="2"/>
  <c r="L3" i="9"/>
  <c r="K10" i="9"/>
  <c r="K11" i="9"/>
  <c r="N10" i="6"/>
  <c r="N11" i="6"/>
  <c r="O3" i="6"/>
  <c r="F11" i="14"/>
  <c r="F10" i="14"/>
  <c r="G3" i="14"/>
  <c r="I3" i="12"/>
  <c r="H10" i="12"/>
  <c r="H11" i="12"/>
  <c r="I10" i="11"/>
  <c r="I11" i="11"/>
  <c r="J3" i="11"/>
  <c r="L10" i="8"/>
  <c r="L11" i="8"/>
  <c r="M3" i="8"/>
  <c r="G11" i="13"/>
  <c r="H3" i="13"/>
  <c r="G10" i="13"/>
  <c r="M10" i="5"/>
  <c r="M11" i="5"/>
  <c r="N3" i="5"/>
  <c r="P10" i="3"/>
  <c r="P11" i="3"/>
  <c r="Q3" i="3"/>
  <c r="O11" i="7"/>
  <c r="P3" i="7"/>
  <c r="O10" i="7"/>
  <c r="R42" i="2" l="1"/>
  <c r="R41" i="2"/>
  <c r="R10" i="2"/>
  <c r="R11" i="2"/>
  <c r="T3" i="15"/>
  <c r="P3" i="6"/>
  <c r="O10" i="6"/>
  <c r="O11" i="6"/>
  <c r="L11" i="9"/>
  <c r="M3" i="9"/>
  <c r="L10" i="9"/>
  <c r="Q10" i="3"/>
  <c r="Q11" i="3"/>
  <c r="R3" i="3"/>
  <c r="J3" i="12"/>
  <c r="I10" i="12"/>
  <c r="I11" i="12"/>
  <c r="S3" i="2"/>
  <c r="Q3" i="7"/>
  <c r="P10" i="7"/>
  <c r="P11" i="7"/>
  <c r="K3" i="11"/>
  <c r="J11" i="11"/>
  <c r="J10" i="11"/>
  <c r="N11" i="5"/>
  <c r="N10" i="5"/>
  <c r="O3" i="5"/>
  <c r="G11" i="14"/>
  <c r="H3" i="14"/>
  <c r="G10" i="14"/>
  <c r="L3" i="10"/>
  <c r="K10" i="10"/>
  <c r="K11" i="10"/>
  <c r="M11" i="8"/>
  <c r="N3" i="8"/>
  <c r="M10" i="8"/>
  <c r="H10" i="13"/>
  <c r="H11" i="13"/>
  <c r="I3" i="13"/>
  <c r="S41" i="2" l="1"/>
  <c r="S42" i="2"/>
  <c r="S10" i="2"/>
  <c r="S11" i="2"/>
  <c r="U3" i="15"/>
  <c r="J10" i="12"/>
  <c r="K3" i="12"/>
  <c r="J11" i="12"/>
  <c r="J3" i="13"/>
  <c r="I10" i="13"/>
  <c r="I11" i="13"/>
  <c r="R11" i="3"/>
  <c r="R10" i="3"/>
  <c r="S3" i="3"/>
  <c r="O11" i="5"/>
  <c r="O10" i="5"/>
  <c r="P3" i="5"/>
  <c r="M10" i="9"/>
  <c r="M11" i="9"/>
  <c r="N3" i="9"/>
  <c r="M3" i="10"/>
  <c r="L10" i="10"/>
  <c r="L11" i="10"/>
  <c r="Q11" i="7"/>
  <c r="Q10" i="7"/>
  <c r="R3" i="7"/>
  <c r="N10" i="8"/>
  <c r="N11" i="8"/>
  <c r="O3" i="8"/>
  <c r="H10" i="14"/>
  <c r="I3" i="14"/>
  <c r="H11" i="14"/>
  <c r="K11" i="11"/>
  <c r="K10" i="11"/>
  <c r="L3" i="11"/>
  <c r="T3" i="2"/>
  <c r="Q3" i="6"/>
  <c r="P10" i="6"/>
  <c r="P11" i="6"/>
  <c r="T41" i="2" l="1"/>
  <c r="T42" i="2"/>
  <c r="T10" i="2"/>
  <c r="T11" i="2"/>
  <c r="V3" i="15"/>
  <c r="R11" i="7"/>
  <c r="S3" i="7"/>
  <c r="R10" i="7"/>
  <c r="S11" i="3"/>
  <c r="T3" i="3"/>
  <c r="S10" i="3"/>
  <c r="U3" i="2"/>
  <c r="L11" i="11"/>
  <c r="L10" i="11"/>
  <c r="M3" i="11"/>
  <c r="P3" i="8"/>
  <c r="O10" i="8"/>
  <c r="O11" i="8"/>
  <c r="M11" i="10"/>
  <c r="M10" i="10"/>
  <c r="N3" i="10"/>
  <c r="J10" i="13"/>
  <c r="J11" i="13"/>
  <c r="K3" i="13"/>
  <c r="N10" i="9"/>
  <c r="N11" i="9"/>
  <c r="O3" i="9"/>
  <c r="Q3" i="5"/>
  <c r="P10" i="5"/>
  <c r="P11" i="5"/>
  <c r="Q10" i="6"/>
  <c r="R3" i="6"/>
  <c r="Q11" i="6"/>
  <c r="J3" i="14"/>
  <c r="I10" i="14"/>
  <c r="I11" i="14"/>
  <c r="K11" i="12"/>
  <c r="L3" i="12"/>
  <c r="K10" i="12"/>
  <c r="U41" i="2" l="1"/>
  <c r="U42" i="2"/>
  <c r="U10" i="2"/>
  <c r="U11" i="2"/>
  <c r="W3" i="15"/>
  <c r="O10" i="9"/>
  <c r="P3" i="9"/>
  <c r="O11" i="9"/>
  <c r="M10" i="11"/>
  <c r="M11" i="11"/>
  <c r="N3" i="11"/>
  <c r="V3" i="2"/>
  <c r="N10" i="10"/>
  <c r="O3" i="10"/>
  <c r="N11" i="10"/>
  <c r="U3" i="3"/>
  <c r="T11" i="3"/>
  <c r="T10" i="3"/>
  <c r="L3" i="13"/>
  <c r="K11" i="13"/>
  <c r="K10" i="13"/>
  <c r="S3" i="6"/>
  <c r="R10" i="6"/>
  <c r="R11" i="6"/>
  <c r="J10" i="14"/>
  <c r="K3" i="14"/>
  <c r="J11" i="14"/>
  <c r="S11" i="7"/>
  <c r="T3" i="7"/>
  <c r="S10" i="7"/>
  <c r="L10" i="12"/>
  <c r="L11" i="12"/>
  <c r="M3" i="12"/>
  <c r="Q11" i="5"/>
  <c r="Q10" i="5"/>
  <c r="R3" i="5"/>
  <c r="P11" i="8"/>
  <c r="P10" i="8"/>
  <c r="Q3" i="8"/>
  <c r="V41" i="2" l="1"/>
  <c r="V42" i="2"/>
  <c r="V11" i="2"/>
  <c r="V10" i="2"/>
  <c r="X3" i="15"/>
  <c r="P3" i="10"/>
  <c r="O11" i="10"/>
  <c r="O10" i="10"/>
  <c r="S3" i="5"/>
  <c r="R10" i="5"/>
  <c r="R11" i="5"/>
  <c r="T3" i="6"/>
  <c r="S10" i="6"/>
  <c r="S11" i="6"/>
  <c r="W3" i="2"/>
  <c r="O3" i="11"/>
  <c r="N10" i="11"/>
  <c r="N11" i="11"/>
  <c r="K11" i="14"/>
  <c r="L3" i="14"/>
  <c r="K10" i="14"/>
  <c r="L11" i="13"/>
  <c r="M3" i="13"/>
  <c r="L10" i="13"/>
  <c r="T10" i="7"/>
  <c r="U3" i="7"/>
  <c r="T11" i="7"/>
  <c r="Q3" i="9"/>
  <c r="P10" i="9"/>
  <c r="P11" i="9"/>
  <c r="Q11" i="8"/>
  <c r="R3" i="8"/>
  <c r="Q10" i="8"/>
  <c r="M11" i="12"/>
  <c r="M10" i="12"/>
  <c r="N3" i="12"/>
  <c r="U11" i="3"/>
  <c r="V3" i="3"/>
  <c r="U10" i="3"/>
  <c r="W41" i="2" l="1"/>
  <c r="W42" i="2"/>
  <c r="W11" i="2"/>
  <c r="W10" i="2"/>
  <c r="Y3" i="15"/>
  <c r="U10" i="7"/>
  <c r="V3" i="7"/>
  <c r="U11" i="7"/>
  <c r="U3" i="6"/>
  <c r="T11" i="6"/>
  <c r="T10" i="6"/>
  <c r="M10" i="13"/>
  <c r="M11" i="13"/>
  <c r="N3" i="13"/>
  <c r="R11" i="8"/>
  <c r="S3" i="8"/>
  <c r="R10" i="8"/>
  <c r="L10" i="14"/>
  <c r="L11" i="14"/>
  <c r="M3" i="14"/>
  <c r="T3" i="5"/>
  <c r="S10" i="5"/>
  <c r="S11" i="5"/>
  <c r="N11" i="12"/>
  <c r="O3" i="12"/>
  <c r="N10" i="12"/>
  <c r="X3" i="2"/>
  <c r="V10" i="3"/>
  <c r="W3" i="3"/>
  <c r="V11" i="3"/>
  <c r="Q11" i="9"/>
  <c r="R3" i="9"/>
  <c r="Q10" i="9"/>
  <c r="O11" i="11"/>
  <c r="P3" i="11"/>
  <c r="O10" i="11"/>
  <c r="Q3" i="10"/>
  <c r="P11" i="10"/>
  <c r="P10" i="10"/>
  <c r="X42" i="2" l="1"/>
  <c r="X41" i="2"/>
  <c r="X11" i="2"/>
  <c r="X10" i="2"/>
  <c r="Z3" i="15"/>
  <c r="S11" i="8"/>
  <c r="T3" i="8"/>
  <c r="S10" i="8"/>
  <c r="N10" i="13"/>
  <c r="O3" i="13"/>
  <c r="N11" i="13"/>
  <c r="Q3" i="11"/>
  <c r="P10" i="11"/>
  <c r="P11" i="11"/>
  <c r="O11" i="12"/>
  <c r="P3" i="12"/>
  <c r="O10" i="12"/>
  <c r="U3" i="5"/>
  <c r="T11" i="5"/>
  <c r="T10" i="5"/>
  <c r="U11" i="6"/>
  <c r="U10" i="6"/>
  <c r="V3" i="6"/>
  <c r="M11" i="14"/>
  <c r="N3" i="14"/>
  <c r="M10" i="14"/>
  <c r="R3" i="10"/>
  <c r="Q11" i="10"/>
  <c r="Q10" i="10"/>
  <c r="R11" i="9"/>
  <c r="R10" i="9"/>
  <c r="S3" i="9"/>
  <c r="W10" i="3"/>
  <c r="X3" i="3"/>
  <c r="W11" i="3"/>
  <c r="W3" i="7"/>
  <c r="V11" i="7"/>
  <c r="V10" i="7"/>
  <c r="Y3" i="2"/>
  <c r="Y42" i="2" l="1"/>
  <c r="Y41" i="2"/>
  <c r="Y11" i="2"/>
  <c r="Y10" i="2"/>
  <c r="AA3" i="15"/>
  <c r="Z3" i="2"/>
  <c r="Q3" i="12"/>
  <c r="P11" i="12"/>
  <c r="P10" i="12"/>
  <c r="W10" i="7"/>
  <c r="W11" i="7"/>
  <c r="X3" i="7"/>
  <c r="Q11" i="11"/>
  <c r="R3" i="11"/>
  <c r="Q10" i="11"/>
  <c r="P3" i="13"/>
  <c r="O10" i="13"/>
  <c r="O11" i="13"/>
  <c r="S3" i="10"/>
  <c r="R10" i="10"/>
  <c r="R11" i="10"/>
  <c r="W3" i="6"/>
  <c r="V11" i="6"/>
  <c r="V10" i="6"/>
  <c r="N11" i="14"/>
  <c r="O3" i="14"/>
  <c r="N10" i="14"/>
  <c r="T3" i="9"/>
  <c r="S10" i="9"/>
  <c r="S11" i="9"/>
  <c r="U3" i="8"/>
  <c r="T10" i="8"/>
  <c r="T11" i="8"/>
  <c r="X10" i="3"/>
  <c r="Y3" i="3"/>
  <c r="X11" i="3"/>
  <c r="V3" i="5"/>
  <c r="U10" i="5"/>
  <c r="U11" i="5"/>
  <c r="Z42" i="2" l="1"/>
  <c r="Z41" i="2"/>
  <c r="Z11" i="2"/>
  <c r="Z10" i="2"/>
  <c r="AB3" i="15"/>
  <c r="Y3" i="7"/>
  <c r="X10" i="7"/>
  <c r="X11" i="7"/>
  <c r="P3" i="14"/>
  <c r="O10" i="14"/>
  <c r="O11" i="14"/>
  <c r="Z3" i="3"/>
  <c r="Y10" i="3"/>
  <c r="Y11" i="3"/>
  <c r="W3" i="5"/>
  <c r="V10" i="5"/>
  <c r="V11" i="5"/>
  <c r="U10" i="8"/>
  <c r="V3" i="8"/>
  <c r="U11" i="8"/>
  <c r="T3" i="10"/>
  <c r="S11" i="10"/>
  <c r="S10" i="10"/>
  <c r="Q10" i="12"/>
  <c r="R3" i="12"/>
  <c r="Q11" i="12"/>
  <c r="S3" i="11"/>
  <c r="R10" i="11"/>
  <c r="R11" i="11"/>
  <c r="W10" i="6"/>
  <c r="W11" i="6"/>
  <c r="X3" i="6"/>
  <c r="U3" i="9"/>
  <c r="T11" i="9"/>
  <c r="T10" i="9"/>
  <c r="Q3" i="13"/>
  <c r="P10" i="13"/>
  <c r="P11" i="13"/>
  <c r="AA3" i="2"/>
  <c r="AA42" i="2" l="1"/>
  <c r="AA41" i="2"/>
  <c r="AA10" i="2"/>
  <c r="AA11" i="2"/>
  <c r="AC3" i="15"/>
  <c r="AB3" i="2"/>
  <c r="Q11" i="13"/>
  <c r="R3" i="13"/>
  <c r="Q10" i="13"/>
  <c r="Z10" i="3"/>
  <c r="AA3" i="3"/>
  <c r="Z11" i="3"/>
  <c r="W10" i="5"/>
  <c r="W11" i="5"/>
  <c r="X3" i="5"/>
  <c r="R11" i="12"/>
  <c r="R10" i="12"/>
  <c r="S3" i="12"/>
  <c r="U10" i="9"/>
  <c r="U11" i="9"/>
  <c r="V3" i="9"/>
  <c r="U3" i="10"/>
  <c r="T11" i="10"/>
  <c r="T10" i="10"/>
  <c r="Q3" i="14"/>
  <c r="P11" i="14"/>
  <c r="P10" i="14"/>
  <c r="T3" i="11"/>
  <c r="S10" i="11"/>
  <c r="S11" i="11"/>
  <c r="X10" i="6"/>
  <c r="Y3" i="6"/>
  <c r="X11" i="6"/>
  <c r="W3" i="8"/>
  <c r="V11" i="8"/>
  <c r="V10" i="8"/>
  <c r="Y10" i="7"/>
  <c r="Y11" i="7"/>
  <c r="Z3" i="7"/>
  <c r="AB42" i="2" l="1"/>
  <c r="AB41" i="2"/>
  <c r="AB10" i="2"/>
  <c r="AB11" i="2"/>
  <c r="AD3" i="15"/>
  <c r="X10" i="5"/>
  <c r="X11" i="5"/>
  <c r="Y3" i="5"/>
  <c r="Z11" i="7"/>
  <c r="Z10" i="7"/>
  <c r="AA3" i="7"/>
  <c r="AA10" i="3"/>
  <c r="AA11" i="3"/>
  <c r="AB3" i="3"/>
  <c r="V3" i="10"/>
  <c r="U10" i="10"/>
  <c r="U11" i="10"/>
  <c r="Y10" i="6"/>
  <c r="Y11" i="6"/>
  <c r="Z3" i="6"/>
  <c r="R11" i="13"/>
  <c r="R10" i="13"/>
  <c r="S3" i="13"/>
  <c r="X3" i="8"/>
  <c r="W10" i="8"/>
  <c r="W11" i="8"/>
  <c r="S10" i="12"/>
  <c r="S11" i="12"/>
  <c r="T3" i="12"/>
  <c r="Q10" i="14"/>
  <c r="Q11" i="14"/>
  <c r="R3" i="14"/>
  <c r="W3" i="9"/>
  <c r="V11" i="9"/>
  <c r="V10" i="9"/>
  <c r="U3" i="11"/>
  <c r="T10" i="11"/>
  <c r="T11" i="11"/>
  <c r="AC3" i="2"/>
  <c r="AC41" i="2" l="1"/>
  <c r="AC42" i="2"/>
  <c r="AC10" i="2"/>
  <c r="AC11" i="2"/>
  <c r="AE3" i="15"/>
  <c r="V10" i="10"/>
  <c r="W3" i="10"/>
  <c r="V11" i="10"/>
  <c r="AB3" i="7"/>
  <c r="AA11" i="7"/>
  <c r="AA10" i="7"/>
  <c r="U3" i="12"/>
  <c r="T10" i="12"/>
  <c r="T11" i="12"/>
  <c r="AB11" i="3"/>
  <c r="AB10" i="3"/>
  <c r="AC3" i="3"/>
  <c r="U11" i="11"/>
  <c r="V3" i="11"/>
  <c r="U10" i="11"/>
  <c r="S3" i="14"/>
  <c r="R10" i="14"/>
  <c r="R11" i="14"/>
  <c r="Z11" i="6"/>
  <c r="AA3" i="6"/>
  <c r="Z10" i="6"/>
  <c r="Z3" i="5"/>
  <c r="Y10" i="5"/>
  <c r="Y11" i="5"/>
  <c r="X11" i="8"/>
  <c r="Y3" i="8"/>
  <c r="X10" i="8"/>
  <c r="W10" i="9"/>
  <c r="W11" i="9"/>
  <c r="X3" i="9"/>
  <c r="AD3" i="2"/>
  <c r="S10" i="13"/>
  <c r="S11" i="13"/>
  <c r="T3" i="13"/>
  <c r="AD42" i="2" l="1"/>
  <c r="AD41" i="2"/>
  <c r="AD10" i="2"/>
  <c r="AD11" i="2"/>
  <c r="AF3" i="15"/>
  <c r="AA11" i="6"/>
  <c r="AA10" i="6"/>
  <c r="AB3" i="6"/>
  <c r="AD3" i="3"/>
  <c r="AC11" i="3"/>
  <c r="AC10" i="3"/>
  <c r="AE3" i="2"/>
  <c r="U11" i="12"/>
  <c r="U10" i="12"/>
  <c r="V3" i="12"/>
  <c r="X10" i="9"/>
  <c r="X11" i="9"/>
  <c r="Y3" i="9"/>
  <c r="T3" i="14"/>
  <c r="S10" i="14"/>
  <c r="S11" i="14"/>
  <c r="AC3" i="7"/>
  <c r="AB11" i="7"/>
  <c r="AB10" i="7"/>
  <c r="U3" i="13"/>
  <c r="T10" i="13"/>
  <c r="T11" i="13"/>
  <c r="Z10" i="5"/>
  <c r="Z11" i="5"/>
  <c r="AA3" i="5"/>
  <c r="Y10" i="8"/>
  <c r="Z3" i="8"/>
  <c r="Y11" i="8"/>
  <c r="V10" i="11"/>
  <c r="W3" i="11"/>
  <c r="V11" i="11"/>
  <c r="X3" i="10"/>
  <c r="W11" i="10"/>
  <c r="W10" i="10"/>
  <c r="AE41" i="2" l="1"/>
  <c r="AE42" i="2"/>
  <c r="AE10" i="2"/>
  <c r="AE11" i="2"/>
  <c r="AG3" i="15"/>
  <c r="W3" i="12"/>
  <c r="V10" i="12"/>
  <c r="V11" i="12"/>
  <c r="X10" i="10"/>
  <c r="X11" i="10"/>
  <c r="Y3" i="10"/>
  <c r="V3" i="13"/>
  <c r="U11" i="13"/>
  <c r="U10" i="13"/>
  <c r="AC11" i="7"/>
  <c r="AD3" i="7"/>
  <c r="AC10" i="7"/>
  <c r="AF3" i="2"/>
  <c r="AA3" i="8"/>
  <c r="Z11" i="8"/>
  <c r="Z10" i="8"/>
  <c r="U3" i="14"/>
  <c r="T10" i="14"/>
  <c r="T11" i="14"/>
  <c r="AE3" i="3"/>
  <c r="AD11" i="3"/>
  <c r="AD10" i="3"/>
  <c r="AB3" i="5"/>
  <c r="AA11" i="5"/>
  <c r="AA10" i="5"/>
  <c r="Y11" i="9"/>
  <c r="Y10" i="9"/>
  <c r="Z3" i="9"/>
  <c r="AB10" i="6"/>
  <c r="AB11" i="6"/>
  <c r="AC3" i="6"/>
  <c r="X3" i="11"/>
  <c r="W11" i="11"/>
  <c r="W10" i="11"/>
  <c r="AF41" i="2" l="1"/>
  <c r="AF42" i="2"/>
  <c r="AF10" i="2"/>
  <c r="AF11" i="2"/>
  <c r="AH3" i="15"/>
  <c r="U10" i="14"/>
  <c r="U11" i="14"/>
  <c r="V3" i="14"/>
  <c r="V10" i="13"/>
  <c r="W3" i="13"/>
  <c r="V11" i="13"/>
  <c r="Y10" i="10"/>
  <c r="Y11" i="10"/>
  <c r="Z3" i="10"/>
  <c r="AD10" i="7"/>
  <c r="AE3" i="7"/>
  <c r="AD11" i="7"/>
  <c r="AA11" i="8"/>
  <c r="AB3" i="8"/>
  <c r="AA10" i="8"/>
  <c r="X10" i="11"/>
  <c r="X11" i="11"/>
  <c r="Y3" i="11"/>
  <c r="AC11" i="6"/>
  <c r="AC10" i="6"/>
  <c r="AD3" i="6"/>
  <c r="AE10" i="3"/>
  <c r="AF3" i="3"/>
  <c r="AE11" i="3"/>
  <c r="Z10" i="9"/>
  <c r="Z11" i="9"/>
  <c r="AA3" i="9"/>
  <c r="AB10" i="5"/>
  <c r="AB11" i="5"/>
  <c r="AC3" i="5"/>
  <c r="AG3" i="2"/>
  <c r="W10" i="12"/>
  <c r="W11" i="12"/>
  <c r="X3" i="12"/>
  <c r="AG41" i="2" l="1"/>
  <c r="AG42" i="2"/>
  <c r="AG11" i="2"/>
  <c r="AG10" i="2"/>
  <c r="AI3" i="15"/>
  <c r="AE10" i="7"/>
  <c r="AF3" i="7"/>
  <c r="AE11" i="7"/>
  <c r="Z3" i="11"/>
  <c r="Y10" i="11"/>
  <c r="Y11" i="11"/>
  <c r="W11" i="13"/>
  <c r="W10" i="13"/>
  <c r="X3" i="13"/>
  <c r="Z11" i="10"/>
  <c r="Z10" i="10"/>
  <c r="AA3" i="10"/>
  <c r="AF11" i="3"/>
  <c r="AF10" i="3"/>
  <c r="AG3" i="3"/>
  <c r="AH3" i="2"/>
  <c r="AA11" i="9"/>
  <c r="AA10" i="9"/>
  <c r="AB3" i="9"/>
  <c r="W3" i="14"/>
  <c r="V11" i="14"/>
  <c r="V10" i="14"/>
  <c r="X11" i="12"/>
  <c r="X10" i="12"/>
  <c r="Y3" i="12"/>
  <c r="AD11" i="6"/>
  <c r="AE3" i="6"/>
  <c r="AD10" i="6"/>
  <c r="AC11" i="5"/>
  <c r="AC10" i="5"/>
  <c r="AD3" i="5"/>
  <c r="AB11" i="8"/>
  <c r="AB10" i="8"/>
  <c r="AC3" i="8"/>
  <c r="AH41" i="2" l="1"/>
  <c r="AH42" i="2"/>
  <c r="AH11" i="2"/>
  <c r="AH10" i="2"/>
  <c r="AA11" i="10"/>
  <c r="AA10" i="10"/>
  <c r="AB3" i="10"/>
  <c r="AE3" i="5"/>
  <c r="AD10" i="5"/>
  <c r="AD11" i="5"/>
  <c r="AB11" i="9"/>
  <c r="AC3" i="9"/>
  <c r="AB10" i="9"/>
  <c r="X10" i="13"/>
  <c r="X11" i="13"/>
  <c r="Y3" i="13"/>
  <c r="AI3" i="2"/>
  <c r="AA3" i="11"/>
  <c r="Z10" i="11"/>
  <c r="Z11" i="11"/>
  <c r="AC11" i="8"/>
  <c r="AC10" i="8"/>
  <c r="AD3" i="8"/>
  <c r="W10" i="14"/>
  <c r="W11" i="14"/>
  <c r="X3" i="14"/>
  <c r="Y10" i="12"/>
  <c r="Z3" i="12"/>
  <c r="Y11" i="12"/>
  <c r="AG10" i="3"/>
  <c r="AH3" i="3"/>
  <c r="AG11" i="3"/>
  <c r="AF3" i="6"/>
  <c r="AE10" i="6"/>
  <c r="AE11" i="6"/>
  <c r="AF10" i="7"/>
  <c r="AG3" i="7"/>
  <c r="AF11" i="7"/>
  <c r="AI41" i="2" l="1"/>
  <c r="AI42" i="2"/>
  <c r="AI11" i="2"/>
  <c r="AI10" i="2"/>
  <c r="Z3" i="13"/>
  <c r="Y11" i="13"/>
  <c r="Y10" i="13"/>
  <c r="AC11" i="9"/>
  <c r="AD3" i="9"/>
  <c r="AC10" i="9"/>
  <c r="X10" i="14"/>
  <c r="X11" i="14"/>
  <c r="Y3" i="14"/>
  <c r="AH3" i="7"/>
  <c r="AG10" i="7"/>
  <c r="AG11" i="7"/>
  <c r="AG3" i="6"/>
  <c r="AF11" i="6"/>
  <c r="AF10" i="6"/>
  <c r="AA10" i="11"/>
  <c r="AA11" i="11"/>
  <c r="AB3" i="11"/>
  <c r="AF3" i="5"/>
  <c r="AE11" i="5"/>
  <c r="AE10" i="5"/>
  <c r="AB11" i="10"/>
  <c r="AC3" i="10"/>
  <c r="AB10" i="10"/>
  <c r="AI3" i="3"/>
  <c r="AH11" i="3"/>
  <c r="AH10" i="3"/>
  <c r="Z11" i="12"/>
  <c r="AA3" i="12"/>
  <c r="Z10" i="12"/>
  <c r="AE3" i="8"/>
  <c r="AD11" i="8"/>
  <c r="AD10" i="8"/>
  <c r="AJ3" i="2"/>
  <c r="AJ42" i="2" l="1"/>
  <c r="AJ41" i="2"/>
  <c r="AJ11" i="2"/>
  <c r="AJ10" i="2"/>
  <c r="Y10" i="14"/>
  <c r="Y11" i="14"/>
  <c r="Z3" i="14"/>
  <c r="AF11" i="5"/>
  <c r="AG3" i="5"/>
  <c r="AF10" i="5"/>
  <c r="AE10" i="8"/>
  <c r="AF3" i="8"/>
  <c r="AE11" i="8"/>
  <c r="AH11" i="7"/>
  <c r="AH10" i="7"/>
  <c r="AI3" i="7"/>
  <c r="AB3" i="12"/>
  <c r="AA11" i="12"/>
  <c r="AA10" i="12"/>
  <c r="AD11" i="9"/>
  <c r="AE3" i="9"/>
  <c r="AD10" i="9"/>
  <c r="AB10" i="11"/>
  <c r="AB11" i="11"/>
  <c r="AC3" i="11"/>
  <c r="AC11" i="10"/>
  <c r="AD3" i="10"/>
  <c r="AC10" i="10"/>
  <c r="AI10" i="3"/>
  <c r="AI11" i="3"/>
  <c r="AJ3" i="3"/>
  <c r="AG11" i="6"/>
  <c r="AG10" i="6"/>
  <c r="AH3" i="6"/>
  <c r="AA3" i="13"/>
  <c r="Z10" i="13"/>
  <c r="Z11" i="13"/>
  <c r="AG11" i="5" l="1"/>
  <c r="AH3" i="5"/>
  <c r="AG10" i="5"/>
  <c r="AD3" i="11"/>
  <c r="AC10" i="11"/>
  <c r="AC11" i="11"/>
  <c r="AJ10" i="3"/>
  <c r="AJ11" i="3"/>
  <c r="AC3" i="12"/>
  <c r="AB10" i="12"/>
  <c r="AB11" i="12"/>
  <c r="Z11" i="14"/>
  <c r="AA3" i="14"/>
  <c r="Z10" i="14"/>
  <c r="AG3" i="8"/>
  <c r="AF11" i="8"/>
  <c r="AF10" i="8"/>
  <c r="AB3" i="13"/>
  <c r="AA11" i="13"/>
  <c r="AA10" i="13"/>
  <c r="AJ3" i="7"/>
  <c r="AI10" i="7"/>
  <c r="AI11" i="7"/>
  <c r="AH10" i="6"/>
  <c r="AH11" i="6"/>
  <c r="AI3" i="6"/>
  <c r="AF3" i="9"/>
  <c r="AE11" i="9"/>
  <c r="AE10" i="9"/>
  <c r="AD11" i="10"/>
  <c r="AE3" i="10"/>
  <c r="AD10" i="10"/>
  <c r="AC11" i="12" l="1"/>
  <c r="AD3" i="12"/>
  <c r="AC10" i="12"/>
  <c r="AC3" i="13"/>
  <c r="AB10" i="13"/>
  <c r="AB11" i="13"/>
  <c r="AJ10" i="7"/>
  <c r="AJ11" i="7"/>
  <c r="AF3" i="10"/>
  <c r="AE11" i="10"/>
  <c r="AE10" i="10"/>
  <c r="AE3" i="11"/>
  <c r="AD11" i="11"/>
  <c r="AD10" i="11"/>
  <c r="AF10" i="9"/>
  <c r="AG3" i="9"/>
  <c r="AF11" i="9"/>
  <c r="AG11" i="8"/>
  <c r="AH3" i="8"/>
  <c r="AG10" i="8"/>
  <c r="AJ3" i="6"/>
  <c r="AI10" i="6"/>
  <c r="AI11" i="6"/>
  <c r="AI3" i="5"/>
  <c r="AH11" i="5"/>
  <c r="AH10" i="5"/>
  <c r="AA10" i="14"/>
  <c r="AA11" i="14"/>
  <c r="AB3" i="14"/>
  <c r="AJ10" i="6" l="1"/>
  <c r="AJ11" i="6"/>
  <c r="AG3" i="10"/>
  <c r="AF10" i="10"/>
  <c r="AF11" i="10"/>
  <c r="AE10" i="11"/>
  <c r="AE11" i="11"/>
  <c r="AF3" i="11"/>
  <c r="AH10" i="8"/>
  <c r="AI3" i="8"/>
  <c r="AH11" i="8"/>
  <c r="AC3" i="14"/>
  <c r="AB10" i="14"/>
  <c r="AB11" i="14"/>
  <c r="AG10" i="9"/>
  <c r="AG11" i="9"/>
  <c r="AH3" i="9"/>
  <c r="AC11" i="13"/>
  <c r="AD3" i="13"/>
  <c r="AC10" i="13"/>
  <c r="AD11" i="12"/>
  <c r="AD10" i="12"/>
  <c r="AE3" i="12"/>
  <c r="AI10" i="5"/>
  <c r="AJ3" i="5"/>
  <c r="AI11" i="5"/>
  <c r="AI11" i="8" l="1"/>
  <c r="AJ3" i="8"/>
  <c r="AI10" i="8"/>
  <c r="AG3" i="11"/>
  <c r="AF11" i="11"/>
  <c r="AF10" i="11"/>
  <c r="AE10" i="12"/>
  <c r="AE11" i="12"/>
  <c r="AF3" i="12"/>
  <c r="AD10" i="13"/>
  <c r="AD11" i="13"/>
  <c r="AE3" i="13"/>
  <c r="AI3" i="9"/>
  <c r="AH10" i="9"/>
  <c r="AH11" i="9"/>
  <c r="AG11" i="10"/>
  <c r="AG10" i="10"/>
  <c r="AH3" i="10"/>
  <c r="AC11" i="14"/>
  <c r="AC10" i="14"/>
  <c r="AD3" i="14"/>
  <c r="AJ11" i="5"/>
  <c r="AJ10" i="5"/>
  <c r="AD11" i="14" l="1"/>
  <c r="AE3" i="14"/>
  <c r="AD10" i="14"/>
  <c r="AE10" i="13"/>
  <c r="AE11" i="13"/>
  <c r="AF3" i="13"/>
  <c r="AF10" i="12"/>
  <c r="AG3" i="12"/>
  <c r="AF11" i="12"/>
  <c r="AG10" i="11"/>
  <c r="AG11" i="11"/>
  <c r="AH3" i="11"/>
  <c r="AJ10" i="8"/>
  <c r="AJ11" i="8"/>
  <c r="AI3" i="10"/>
  <c r="AH11" i="10"/>
  <c r="AH10" i="10"/>
  <c r="AI10" i="9"/>
  <c r="AJ3" i="9"/>
  <c r="AI11" i="9"/>
  <c r="AF11" i="13" l="1"/>
  <c r="AG3" i="13"/>
  <c r="AF10" i="13"/>
  <c r="AG11" i="12"/>
  <c r="AH3" i="12"/>
  <c r="AG10" i="12"/>
  <c r="AI3" i="11"/>
  <c r="AH10" i="11"/>
  <c r="AH11" i="11"/>
  <c r="AJ3" i="10"/>
  <c r="AI10" i="10"/>
  <c r="AI11" i="10"/>
  <c r="AJ11" i="9"/>
  <c r="AJ10" i="9"/>
  <c r="AF3" i="14"/>
  <c r="AE10" i="14"/>
  <c r="AE11" i="14"/>
  <c r="AJ10" i="10" l="1"/>
  <c r="AJ11" i="10"/>
  <c r="AG3" i="14"/>
  <c r="AF10" i="14"/>
  <c r="AF11" i="14"/>
  <c r="AI3" i="12"/>
  <c r="AH11" i="12"/>
  <c r="AH10" i="12"/>
  <c r="AG11" i="13"/>
  <c r="AG10" i="13"/>
  <c r="AH3" i="13"/>
  <c r="AI10" i="11"/>
  <c r="AJ3" i="11"/>
  <c r="AI11" i="11"/>
  <c r="AH10" i="13" l="1"/>
  <c r="AH11" i="13"/>
  <c r="AI3" i="13"/>
  <c r="AG10" i="14"/>
  <c r="AG11" i="14"/>
  <c r="AH3" i="14"/>
  <c r="AJ3" i="12"/>
  <c r="AI11" i="12"/>
  <c r="AI10" i="12"/>
  <c r="AJ10" i="11"/>
  <c r="AJ11" i="11"/>
  <c r="AJ11" i="12" l="1"/>
  <c r="AJ10" i="12"/>
  <c r="AI11" i="13"/>
  <c r="AI10" i="13"/>
  <c r="AJ3" i="13"/>
  <c r="AH10" i="14"/>
  <c r="AH11" i="14"/>
  <c r="AI3" i="14"/>
  <c r="AI10" i="14" l="1"/>
  <c r="AI11" i="14"/>
  <c r="AJ3" i="14"/>
  <c r="AJ10" i="13"/>
  <c r="AJ11" i="13"/>
  <c r="AJ10" i="14" l="1"/>
  <c r="AJ11" i="14"/>
</calcChain>
</file>

<file path=xl/sharedStrings.xml><?xml version="1.0" encoding="utf-8"?>
<sst xmlns="http://schemas.openxmlformats.org/spreadsheetml/2006/main" count="267" uniqueCount="90">
  <si>
    <t xml:space="preserve">date d'entrée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</si>
  <si>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</si>
  <si>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</si>
  <si>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</si>
  <si>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</si>
  <si>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</si>
  <si>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</si>
  <si>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</si>
  <si>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</si>
  <si>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</si>
  <si>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</si>
  <si>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</si>
  <si>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</si>
  <si>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</si>
  <si>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</si>
  <si>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>Maladie</t>
  </si>
  <si>
    <t>Congé</t>
  </si>
  <si>
    <t xml:space="preserve">C </t>
  </si>
  <si>
    <t>M</t>
  </si>
  <si>
    <t>Thierry</t>
  </si>
  <si>
    <t>Sergen</t>
  </si>
  <si>
    <t>Olivier</t>
  </si>
  <si>
    <t>Employés</t>
  </si>
  <si>
    <t>Total Maladies</t>
  </si>
  <si>
    <t>Yves Meys</t>
  </si>
  <si>
    <t>Catherine Meys</t>
  </si>
  <si>
    <t>Adeline Meys</t>
  </si>
  <si>
    <t>Gilbert Beaud</t>
  </si>
  <si>
    <t>Reto Buchs</t>
  </si>
  <si>
    <t>Luis Da Fonseca</t>
  </si>
  <si>
    <t>Sofiane Ben Said</t>
  </si>
  <si>
    <t>Daniel Cardioso</t>
  </si>
  <si>
    <t>Valérie Seydoux</t>
  </si>
  <si>
    <t>Halil Dulal</t>
  </si>
  <si>
    <t>Bekim Jusufi</t>
  </si>
  <si>
    <t>Solde Congés</t>
  </si>
  <si>
    <t>SOLDE VACANCES</t>
  </si>
  <si>
    <t>Droit Total Congé</t>
  </si>
  <si>
    <t>Congés Pris</t>
  </si>
  <si>
    <t>Demi-jours</t>
  </si>
  <si>
    <t>D</t>
  </si>
  <si>
    <t>Demi-jours de congé</t>
  </si>
  <si>
    <t xml:space="preserve"> </t>
  </si>
  <si>
    <t>date</t>
  </si>
  <si>
    <t>jour férié</t>
  </si>
  <si>
    <t>Nouvel An</t>
  </si>
  <si>
    <t>Vendredi-Saint</t>
  </si>
  <si>
    <t>Ascension</t>
  </si>
  <si>
    <t>Fête-Dieu</t>
  </si>
  <si>
    <t>Fête Nationale</t>
  </si>
  <si>
    <t>Assomption</t>
  </si>
  <si>
    <t>Toussaint</t>
  </si>
  <si>
    <t>Immaculée Conception</t>
  </si>
  <si>
    <t>Noel</t>
  </si>
  <si>
    <t>Lundi de Pâques</t>
  </si>
  <si>
    <t>date début</t>
  </si>
  <si>
    <t>date fin</t>
  </si>
  <si>
    <t>période chaude</t>
  </si>
  <si>
    <t>Période chaude</t>
  </si>
  <si>
    <t>Fermeture</t>
  </si>
  <si>
    <t>Jour ferié</t>
  </si>
  <si>
    <t>Chasse</t>
  </si>
  <si>
    <t>Nouvel-an</t>
  </si>
  <si>
    <t>Label</t>
  </si>
  <si>
    <t>Livreurs nécessaires</t>
  </si>
  <si>
    <t>Livreurs disponibles</t>
  </si>
  <si>
    <t>Logistique nécessaire</t>
  </si>
  <si>
    <t>Logistique disponible</t>
  </si>
  <si>
    <t>Livreur</t>
  </si>
  <si>
    <t>Producteurs</t>
  </si>
  <si>
    <t>Logistique</t>
  </si>
  <si>
    <t>Magasin</t>
  </si>
  <si>
    <t>Nettoyages</t>
  </si>
  <si>
    <t>Administration</t>
  </si>
  <si>
    <t>Représentation</t>
  </si>
  <si>
    <t>x</t>
  </si>
  <si>
    <t>Fabrication</t>
  </si>
  <si>
    <t xml:space="preserve">                    TABLEAU DES COUVERTURES</t>
  </si>
  <si>
    <t>Magasin nécessaire</t>
  </si>
  <si>
    <t>Magasin disponible</t>
  </si>
  <si>
    <t>Administration nécessaire</t>
  </si>
  <si>
    <t>Administration disponible</t>
  </si>
  <si>
    <t>Représentation nécessaire</t>
  </si>
  <si>
    <t>Représentation disponible</t>
  </si>
  <si>
    <t>Fabrication nécessaire</t>
  </si>
  <si>
    <t>Fabrication disponible</t>
  </si>
  <si>
    <t>Producteurs nécessaires</t>
  </si>
  <si>
    <t>Producteurs disponibles</t>
  </si>
  <si>
    <t>Nettoyages nécessaires</t>
  </si>
  <si>
    <t>Nettoyages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</si>
</sst>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4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1" tint="0.49998474074526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1" xfId="0" applyBorder="1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3" borderId="0" xfId="0" applyFont="1" applyFill="1" applyAlignment="1" applyProtection="1">
      <alignment horizontal="center"/>
    </xf>
    <xf numFmtId="0" fontId="2" fillId="2" borderId="0" xfId="0" applyFont="1" applyFill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/>
    </xf>
    <xf numFmtId="0" fontId="1" fillId="0" borderId="14" xfId="0" applyFont="1" applyBorder="1" applyAlignment="1">
      <alignment horizont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 applyProtection="1">
      <alignment horizontal="center"/>
      <protection locked="0"/>
    </xf>
    <xf numFmtId="0" fontId="1" fillId="0" borderId="15" xfId="0" applyFont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1" fillId="0" borderId="13" xfId="0" applyFont="1" applyBorder="1" applyAlignment="1">
      <alignment horizontal="center"/>
    </xf>
    <xf numFmtId="0" fontId="2" fillId="4" borderId="0" xfId="0" applyFont="1" applyFill="1" applyAlignment="1">
      <alignment horizontal="center"/>
    </xf>
    <xf numFmtId="164" fontId="0" fillId="0" borderId="19" xfId="0" applyNumberFormat="1" applyBorder="1" applyAlignment="1" applyProtection="1">
      <alignment horizontal="center"/>
    </xf>
    <xf numFmtId="164" fontId="0" fillId="0" borderId="20" xfId="0" applyNumberFormat="1" applyBorder="1" applyAlignment="1" applyProtection="1">
      <alignment horizontal="center"/>
    </xf>
    <xf numFmtId="164" fontId="0" fillId="0" borderId="21" xfId="0" applyNumberFormat="1" applyBorder="1" applyAlignment="1" applyProtection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14" xfId="0" applyBorder="1" applyAlignment="1" applyProtection="1">
      <alignment horizontal="left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4" fillId="0" borderId="0" xfId="0" applyFont="1" applyAlignment="1">
      <alignment horizontal="center"/>
    </xf>
    <xf numFmtId="0" fontId="0" fillId="0" borderId="25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26" xfId="0" applyBorder="1" applyAlignment="1" applyProtection="1">
      <alignment horizontal="center"/>
    </xf>
    <xf numFmtId="164" fontId="0" fillId="0" borderId="28" xfId="0" applyNumberFormat="1" applyBorder="1" applyAlignment="1" applyProtection="1">
      <alignment horizontal="center"/>
    </xf>
    <xf numFmtId="164" fontId="0" fillId="0" borderId="24" xfId="0" applyNumberFormat="1" applyBorder="1" applyAlignment="1" applyProtection="1">
      <alignment horizontal="center"/>
    </xf>
    <xf numFmtId="0" fontId="1" fillId="0" borderId="13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1" fillId="0" borderId="23" xfId="0" applyFont="1" applyBorder="1" applyAlignment="1" applyProtection="1">
      <alignment horizontal="center"/>
    </xf>
    <xf numFmtId="0" fontId="1" fillId="0" borderId="27" xfId="0" applyFont="1" applyBorder="1" applyAlignment="1" applyProtection="1">
      <alignment horizontal="center"/>
    </xf>
    <xf numFmtId="0" fontId="0" fillId="0" borderId="14" xfId="0" applyBorder="1" applyAlignment="1" applyProtection="1">
      <alignment horizontal="left"/>
    </xf>
    <xf numFmtId="0" fontId="0" fillId="0" borderId="7" xfId="0" applyBorder="1" applyAlignment="1" applyProtection="1">
      <alignment horizontal="left"/>
    </xf>
    <xf numFmtId="0" fontId="0" fillId="0" borderId="10" xfId="0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564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 patternType="solid"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theme="1"/>
      </font>
      <fill>
        <patternFill>
          <bgColor theme="0" tint="-0.499984740745262"/>
        </patternFill>
      </fill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33"/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19</xdr:row>
      <xdr:rowOff>9525</xdr:rowOff>
    </xdr:from>
    <xdr:to>
      <xdr:col>8</xdr:col>
      <xdr:colOff>285750</xdr:colOff>
      <xdr:row>23</xdr:row>
      <xdr:rowOff>9525</xdr:rowOff>
    </xdr:to>
    <xdr:sp macro="[0]!Clearcells" textlink="">
      <xdr:nvSpPr>
        <xdr:cNvPr id="3" name="Rectangle 2">
          <a:extLst>
            <a:ext uri="{FF2B5EF4-FFF2-40B4-BE49-F238E27FC236}">
              <a16:creationId xmlns:a16="http://schemas.microsoft.com/office/drawing/2014/main" id="{CC513A48-9CA7-4931-B118-0BCE79FC7C25}"/>
            </a:ext>
          </a:extLst>
        </xdr:cNvPr>
        <xdr:cNvSpPr/>
      </xdr:nvSpPr>
      <xdr:spPr>
        <a:xfrm>
          <a:off x="4000500" y="3629025"/>
          <a:ext cx="6010275" cy="771525"/>
        </a:xfrm>
        <a:prstGeom prst="rect">
          <a:avLst/>
        </a:prstGeom>
        <a:solidFill>
          <a:srgbClr val="00B0F0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H" sz="4800"/>
            <a:t>Réinitialiser Congés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FB1D2C-E5D5-4F8C-92C7-E55B7AE5B7F1}" name="Tableau1" displayName="Tableau1" ref="A3:I17" totalsRowShown="0" headerRowDxfId="563">
  <autoFilter ref="A3:I17" xr:uid="{9D271E28-063D-43E2-BB0D-47DB48B55493}"/>
  <tableColumns count="9">
    <tableColumn id="1" xr3:uid="{87A0B448-45BB-4BAD-A065-3ED21A53D7BA}" name="Employés"/>
    <tableColumn id="2" xr3:uid="{BA2FE8D6-39F8-4529-B193-E62E814B1C0B}" name="Livreur" dataDxfId="562"/>
    <tableColumn id="3" xr3:uid="{BCA4FED0-C1EA-4B0C-A152-94379D2D45EB}" name="Producteurs" dataDxfId="561"/>
    <tableColumn id="4" xr3:uid="{907E95F0-6D79-44AE-BD5C-91B884F77549}" name="Logistique" dataDxfId="560"/>
    <tableColumn id="5" xr3:uid="{0D1918EB-02EE-471C-8BF1-36911DF092B7}" name="Magasin" dataDxfId="559"/>
    <tableColumn id="6" xr3:uid="{CB803B13-D055-472C-959C-5B82511F9DB6}" name="Nettoyages" dataDxfId="558"/>
    <tableColumn id="7" xr3:uid="{0B72ADC9-7170-4484-B1EE-0D8A748CB5DB}" name="Administration" dataDxfId="557"/>
    <tableColumn id="8" xr3:uid="{537FD8DC-2DC4-4C67-A8F1-2EC3AB616BFC}" name="Représentation" dataDxfId="556"/>
    <tableColumn id="9" xr3:uid="{CD2DE6FD-846B-42C7-8500-ECF4348AA88C}" name="Fabrication" dataDxfId="5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91C50E-64AB-461B-94DD-83B44E5D2AE5}" name="Tableau3" displayName="Tableau3" ref="A20:B30" totalsRowShown="0" dataDxfId="554">
  <autoFilter ref="A20:B30" xr:uid="{18B28166-E6AF-412B-BAE3-0F8D01D0B28F}"/>
  <tableColumns count="2">
    <tableColumn id="1" xr3:uid="{887D6135-7850-441F-89E3-D5CB6589C06F}" name="date" dataDxfId="553"/>
    <tableColumn id="2" xr3:uid="{0786FBE2-773F-48B5-AE56-2EB3E2D4AAB8}" name="jour férié" dataDxfId="55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DBF7313-8FA7-41EF-B797-ABB65B654C18}" name="Tableau2" displayName="Tableau2" ref="A33:C36" totalsRowShown="0" dataDxfId="551">
  <autoFilter ref="A33:C36" xr:uid="{ADC1B596-CF6B-4967-8844-C8253D8061F9}"/>
  <tableColumns count="3">
    <tableColumn id="1" xr3:uid="{C88BBE82-BDE8-4F27-8151-0B35D91A35B5}" name="date début" dataDxfId="550"/>
    <tableColumn id="2" xr3:uid="{345ECDC5-B808-43D4-9E6B-EA4AC4D52E01}" name="date fin" dataDxfId="549"/>
    <tableColumn id="3" xr3:uid="{F8F56378-ADB3-4AAE-84BB-D0870F7A32DB}" name="période chaude" dataDxfId="5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078BD-4690-49F2-9975-46DE82AF0111}">
  <sheetPr codeName="Feuil1"/>
  <dimension ref="A2:K43"/>
  <sheetViews>
    <sheetView workbookViewId="0">
      <selection activeCell="M25" sqref="M25"/>
    </sheetView>
  </sheetViews>
  <sheetFormatPr baseColWidth="10" defaultRowHeight="15" x14ac:dyDescent="0.25"/>
  <cols>
    <col min="1" max="1" width="23.42578125" customWidth="1"/>
    <col min="2" max="9" width="19.85546875" customWidth="1"/>
    <col min="10" max="11" width="16.140625" bestFit="1" customWidth="1"/>
    <col min="12" max="12" width="15.5703125" customWidth="1"/>
  </cols>
  <sheetData>
    <row r="2" spans="1:11" x14ac:dyDescent="0.25">
      <c r="B2" s="76"/>
      <c r="C2" s="76"/>
      <c r="D2" s="76"/>
      <c r="E2" s="76"/>
      <c r="F2" s="76"/>
      <c r="G2" s="76"/>
      <c r="H2" s="76"/>
      <c r="I2" s="76"/>
      <c r="J2" s="76"/>
      <c r="K2" s="76"/>
    </row>
    <row r="3" spans="1:11" x14ac:dyDescent="0.25">
      <c r="A3" s="75" t="s">
        <v>22</v>
      </c>
      <c r="B3" s="75" t="s">
        <v>68</v>
      </c>
      <c r="C3" s="75" t="s">
        <v>69</v>
      </c>
      <c r="D3" s="75" t="s">
        <v>70</v>
      </c>
      <c r="E3" s="75" t="s">
        <v>71</v>
      </c>
      <c r="F3" s="75" t="s">
        <v>72</v>
      </c>
      <c r="G3" s="75" t="s">
        <v>73</v>
      </c>
      <c r="H3" s="75" t="s">
        <v>74</v>
      </c>
      <c r="I3" s="75" t="s">
        <v>76</v>
      </c>
    </row>
    <row r="4" spans="1:11" ht="18" x14ac:dyDescent="0.25">
      <c r="A4" t="s">
        <v>24</v>
      </c>
      <c r="B4" s="77"/>
      <c r="C4" s="77"/>
      <c r="D4" s="77" t="s">
        <v>75</v>
      </c>
      <c r="E4" s="77" t="s">
        <v>75</v>
      </c>
      <c r="F4" s="77" t="s">
        <v>75</v>
      </c>
      <c r="G4" s="77" t="s">
        <v>75</v>
      </c>
      <c r="H4" s="77" t="s">
        <v>75</v>
      </c>
      <c r="I4" s="77"/>
    </row>
    <row r="5" spans="1:11" ht="18" x14ac:dyDescent="0.25">
      <c r="A5" t="s">
        <v>25</v>
      </c>
      <c r="B5" s="77"/>
      <c r="C5" s="77"/>
      <c r="D5" s="77"/>
      <c r="E5" s="77"/>
      <c r="F5" s="77"/>
      <c r="G5" s="77" t="s">
        <v>75</v>
      </c>
      <c r="H5" s="77"/>
      <c r="I5" s="77"/>
    </row>
    <row r="6" spans="1:11" ht="18" x14ac:dyDescent="0.25">
      <c r="A6" t="s">
        <v>26</v>
      </c>
      <c r="B6" s="77"/>
      <c r="C6" s="77"/>
      <c r="D6" s="77" t="s">
        <v>75</v>
      </c>
      <c r="E6" s="77" t="s">
        <v>75</v>
      </c>
      <c r="F6" s="77" t="s">
        <v>75</v>
      </c>
      <c r="G6" s="77" t="s">
        <v>75</v>
      </c>
      <c r="H6" s="77" t="s">
        <v>75</v>
      </c>
      <c r="I6" s="77"/>
    </row>
    <row r="7" spans="1:11" ht="18" x14ac:dyDescent="0.25">
      <c r="A7" t="s">
        <v>27</v>
      </c>
      <c r="B7" s="77"/>
      <c r="C7" s="77" t="s">
        <v>75</v>
      </c>
      <c r="D7" s="77"/>
      <c r="E7" s="77"/>
      <c r="F7" s="77"/>
      <c r="G7" s="77"/>
      <c r="H7" s="77"/>
      <c r="I7" s="77"/>
    </row>
    <row r="8" spans="1:11" ht="18" x14ac:dyDescent="0.25">
      <c r="A8" t="s">
        <v>28</v>
      </c>
      <c r="B8" s="77"/>
      <c r="C8" s="77" t="s">
        <v>75</v>
      </c>
      <c r="D8" s="77"/>
      <c r="E8" s="77"/>
      <c r="F8" s="77"/>
      <c r="G8" s="77"/>
      <c r="H8" s="77"/>
      <c r="I8" s="77" t="s">
        <v>75</v>
      </c>
    </row>
    <row r="9" spans="1:11" ht="18" x14ac:dyDescent="0.25">
      <c r="A9" t="s">
        <v>29</v>
      </c>
      <c r="B9" s="77"/>
      <c r="C9" s="77"/>
      <c r="D9" s="77" t="s">
        <v>75</v>
      </c>
      <c r="E9" s="77"/>
      <c r="F9" s="77" t="s">
        <v>75</v>
      </c>
      <c r="G9" s="77" t="s">
        <v>75</v>
      </c>
      <c r="H9" s="77"/>
      <c r="I9" s="77"/>
    </row>
    <row r="10" spans="1:11" ht="18" x14ac:dyDescent="0.25">
      <c r="A10" t="s">
        <v>30</v>
      </c>
      <c r="B10" s="77"/>
      <c r="C10" s="77" t="s">
        <v>75</v>
      </c>
      <c r="D10" s="77"/>
      <c r="E10" s="77" t="s">
        <v>75</v>
      </c>
      <c r="F10" s="77"/>
      <c r="G10" s="77"/>
      <c r="H10" s="77"/>
      <c r="I10" s="77"/>
    </row>
    <row r="11" spans="1:11" ht="18" x14ac:dyDescent="0.25">
      <c r="A11" t="s">
        <v>31</v>
      </c>
      <c r="B11" s="77"/>
      <c r="C11" s="77"/>
      <c r="D11" s="77"/>
      <c r="E11" s="77"/>
      <c r="F11" s="77" t="s">
        <v>75</v>
      </c>
      <c r="G11" s="77"/>
      <c r="H11" s="77"/>
      <c r="I11" s="77" t="s">
        <v>75</v>
      </c>
    </row>
    <row r="12" spans="1:11" ht="18" x14ac:dyDescent="0.25">
      <c r="A12" t="s">
        <v>19</v>
      </c>
      <c r="B12" s="77"/>
      <c r="C12" s="77"/>
      <c r="D12" s="77"/>
      <c r="E12" s="77"/>
      <c r="F12" s="77" t="s">
        <v>75</v>
      </c>
      <c r="G12" s="77"/>
      <c r="H12" s="77"/>
      <c r="I12" s="77" t="s">
        <v>75</v>
      </c>
    </row>
    <row r="13" spans="1:11" ht="18" x14ac:dyDescent="0.25">
      <c r="A13" t="s">
        <v>32</v>
      </c>
      <c r="B13" s="77"/>
      <c r="C13" s="77"/>
      <c r="D13" s="77"/>
      <c r="E13" s="77" t="s">
        <v>75</v>
      </c>
      <c r="F13" s="77" t="s">
        <v>75</v>
      </c>
      <c r="G13" s="77"/>
      <c r="H13" s="77"/>
      <c r="I13" s="77"/>
    </row>
    <row r="14" spans="1:11" ht="18" x14ac:dyDescent="0.25">
      <c r="A14" t="s">
        <v>33</v>
      </c>
      <c r="B14" s="77" t="s">
        <v>75</v>
      </c>
      <c r="C14" s="77"/>
      <c r="D14" s="77"/>
      <c r="E14" s="77"/>
      <c r="F14" s="77"/>
      <c r="G14" s="77"/>
      <c r="H14" s="77"/>
      <c r="I14" s="77"/>
    </row>
    <row r="15" spans="1:11" ht="18" x14ac:dyDescent="0.25">
      <c r="A15" t="s">
        <v>20</v>
      </c>
      <c r="B15" s="77" t="s">
        <v>75</v>
      </c>
      <c r="C15" s="77"/>
      <c r="D15" s="77"/>
      <c r="E15" s="77"/>
      <c r="F15" s="77" t="s">
        <v>75</v>
      </c>
      <c r="G15" s="77"/>
      <c r="H15" s="77"/>
      <c r="I15" s="77"/>
    </row>
    <row r="16" spans="1:11" ht="18" x14ac:dyDescent="0.25">
      <c r="A16" t="s">
        <v>34</v>
      </c>
      <c r="B16" s="77" t="s">
        <v>75</v>
      </c>
      <c r="C16" s="77"/>
      <c r="D16" s="77"/>
      <c r="E16" s="77"/>
      <c r="F16" s="77"/>
      <c r="G16" s="77"/>
      <c r="H16" s="77"/>
      <c r="I16" s="77"/>
    </row>
    <row r="17" spans="1:9" ht="18" x14ac:dyDescent="0.25">
      <c r="A17" t="s">
        <v>21</v>
      </c>
      <c r="B17" s="77"/>
      <c r="C17" s="77"/>
      <c r="D17" s="77"/>
      <c r="E17" s="77"/>
      <c r="F17" s="77"/>
      <c r="G17" s="77"/>
      <c r="H17" s="77" t="s">
        <v>75</v>
      </c>
      <c r="I17" s="77"/>
    </row>
    <row r="20" spans="1:9" x14ac:dyDescent="0.25">
      <c r="A20" s="64" t="s">
        <v>43</v>
      </c>
      <c r="B20" s="65" t="s">
        <v>44</v>
      </c>
      <c r="F20" s="65"/>
    </row>
    <row r="21" spans="1:9" x14ac:dyDescent="0.25">
      <c r="A21" s="63">
        <v>43831</v>
      </c>
      <c r="B21" s="65" t="s">
        <v>45</v>
      </c>
      <c r="F21" s="65"/>
    </row>
    <row r="22" spans="1:9" ht="15.75" customHeight="1" x14ac:dyDescent="0.25">
      <c r="A22" s="63">
        <v>43931</v>
      </c>
      <c r="B22" s="65" t="s">
        <v>46</v>
      </c>
      <c r="F22" s="65"/>
    </row>
    <row r="23" spans="1:9" x14ac:dyDescent="0.25">
      <c r="A23" s="63">
        <v>43934</v>
      </c>
      <c r="B23" s="65" t="s">
        <v>54</v>
      </c>
      <c r="F23" s="65"/>
    </row>
    <row r="24" spans="1:9" x14ac:dyDescent="0.25">
      <c r="A24" s="63">
        <v>43972</v>
      </c>
      <c r="B24" s="65" t="s">
        <v>47</v>
      </c>
      <c r="F24" s="65"/>
    </row>
    <row r="25" spans="1:9" x14ac:dyDescent="0.25">
      <c r="A25" s="63">
        <v>43993</v>
      </c>
      <c r="B25" s="65" t="s">
        <v>48</v>
      </c>
      <c r="F25" s="65"/>
    </row>
    <row r="26" spans="1:9" x14ac:dyDescent="0.25">
      <c r="A26" s="63">
        <v>44044</v>
      </c>
      <c r="B26" s="65" t="s">
        <v>49</v>
      </c>
      <c r="E26" t="s">
        <v>0</v>
      </c>
      <c r="F26" s="1">
        <v>43831</v>
      </c>
    </row>
    <row r="27" spans="1:9" x14ac:dyDescent="0.25">
      <c r="A27" s="63">
        <v>44058</v>
      </c>
      <c r="B27" s="65" t="s">
        <v>50</v>
      </c>
    </row>
    <row r="28" spans="1:9" x14ac:dyDescent="0.25">
      <c r="A28" s="63">
        <v>44136</v>
      </c>
      <c r="B28" s="65" t="s">
        <v>51</v>
      </c>
      <c r="F28" t="s">
        <v>13</v>
      </c>
      <c r="G28" t="s">
        <v>14</v>
      </c>
    </row>
    <row r="29" spans="1:9" x14ac:dyDescent="0.25">
      <c r="A29" s="63">
        <v>44173</v>
      </c>
      <c r="B29" s="65" t="s">
        <v>52</v>
      </c>
      <c r="E29" s="65" t="s">
        <v>1</v>
      </c>
      <c r="F29" s="1">
        <f>F26</f>
        <v>43831</v>
      </c>
      <c r="G29" s="1">
        <f>EOMONTH(F29,0)</f>
        <v>43861</v>
      </c>
    </row>
    <row r="30" spans="1:9" x14ac:dyDescent="0.25">
      <c r="A30" s="63">
        <v>44190</v>
      </c>
      <c r="B30" s="65" t="s">
        <v>53</v>
      </c>
      <c r="C30" s="1"/>
      <c r="E30" s="65" t="s">
        <v>2</v>
      </c>
      <c r="F30" s="1">
        <f>EDATE(F29,1)</f>
        <v>43862</v>
      </c>
      <c r="G30" s="1">
        <f t="shared" ref="G30:G40" si="0">EOMONTH(F30,0)</f>
        <v>43890</v>
      </c>
    </row>
    <row r="31" spans="1:9" x14ac:dyDescent="0.25">
      <c r="C31" s="1"/>
      <c r="E31" s="65" t="s">
        <v>3</v>
      </c>
      <c r="F31" s="1">
        <f t="shared" ref="F31:F40" si="1">EDATE(F30,1)</f>
        <v>43891</v>
      </c>
      <c r="G31" s="1">
        <f t="shared" si="0"/>
        <v>43921</v>
      </c>
    </row>
    <row r="32" spans="1:9" x14ac:dyDescent="0.25">
      <c r="E32" s="65" t="s">
        <v>4</v>
      </c>
      <c r="F32" s="1">
        <f t="shared" si="1"/>
        <v>43922</v>
      </c>
      <c r="G32" s="1">
        <f t="shared" si="0"/>
        <v>43951</v>
      </c>
    </row>
    <row r="33" spans="1:7" x14ac:dyDescent="0.25">
      <c r="A33" t="s">
        <v>55</v>
      </c>
      <c r="B33" t="s">
        <v>56</v>
      </c>
      <c r="C33" s="1" t="s">
        <v>57</v>
      </c>
      <c r="E33" s="65" t="s">
        <v>5</v>
      </c>
      <c r="F33" s="1">
        <f t="shared" si="1"/>
        <v>43952</v>
      </c>
      <c r="G33" s="1">
        <f t="shared" si="0"/>
        <v>43982</v>
      </c>
    </row>
    <row r="34" spans="1:7" x14ac:dyDescent="0.25">
      <c r="A34" s="63">
        <v>44089</v>
      </c>
      <c r="B34" s="63">
        <v>44150</v>
      </c>
      <c r="C34" s="64" t="s">
        <v>61</v>
      </c>
      <c r="E34" s="65" t="s">
        <v>6</v>
      </c>
      <c r="F34" s="1">
        <f t="shared" si="1"/>
        <v>43983</v>
      </c>
      <c r="G34" s="1">
        <f t="shared" si="0"/>
        <v>44012</v>
      </c>
    </row>
    <row r="35" spans="1:7" x14ac:dyDescent="0.25">
      <c r="A35" s="63">
        <v>43831</v>
      </c>
      <c r="B35" s="63">
        <v>43840</v>
      </c>
      <c r="C35" s="65" t="s">
        <v>62</v>
      </c>
      <c r="E35" s="65" t="s">
        <v>7</v>
      </c>
      <c r="F35" s="1">
        <f t="shared" si="1"/>
        <v>44013</v>
      </c>
      <c r="G35" s="1">
        <f t="shared" si="0"/>
        <v>44043</v>
      </c>
    </row>
    <row r="36" spans="1:7" x14ac:dyDescent="0.25">
      <c r="A36" s="63">
        <v>44187</v>
      </c>
      <c r="B36" s="63">
        <v>44196</v>
      </c>
      <c r="C36" s="65" t="s">
        <v>53</v>
      </c>
      <c r="E36" s="65" t="s">
        <v>8</v>
      </c>
      <c r="F36" s="1">
        <f t="shared" si="1"/>
        <v>44044</v>
      </c>
      <c r="G36" s="1">
        <f t="shared" si="0"/>
        <v>44074</v>
      </c>
    </row>
    <row r="37" spans="1:7" x14ac:dyDescent="0.25">
      <c r="A37" s="63"/>
      <c r="B37" s="63"/>
      <c r="C37" s="65"/>
      <c r="E37" s="65" t="s">
        <v>9</v>
      </c>
      <c r="F37" s="1">
        <f t="shared" si="1"/>
        <v>44075</v>
      </c>
      <c r="G37" s="1">
        <f t="shared" si="0"/>
        <v>44104</v>
      </c>
    </row>
    <row r="38" spans="1:7" x14ac:dyDescent="0.25">
      <c r="A38" s="4"/>
      <c r="B38" s="4"/>
      <c r="C38" s="4"/>
      <c r="E38" s="65" t="s">
        <v>10</v>
      </c>
      <c r="F38" s="1">
        <f t="shared" si="1"/>
        <v>44105</v>
      </c>
      <c r="G38" s="1">
        <f t="shared" si="0"/>
        <v>44135</v>
      </c>
    </row>
    <row r="39" spans="1:7" x14ac:dyDescent="0.25">
      <c r="A39" s="4"/>
      <c r="B39" s="4"/>
      <c r="C39" s="4"/>
      <c r="E39" s="65" t="s">
        <v>11</v>
      </c>
      <c r="F39" s="1">
        <f t="shared" si="1"/>
        <v>44136</v>
      </c>
      <c r="G39" s="1">
        <f t="shared" si="0"/>
        <v>44165</v>
      </c>
    </row>
    <row r="40" spans="1:7" x14ac:dyDescent="0.25">
      <c r="A40" s="4"/>
      <c r="B40" s="4"/>
      <c r="C40" s="4"/>
      <c r="E40" s="65" t="s">
        <v>12</v>
      </c>
      <c r="F40" s="1">
        <f t="shared" si="1"/>
        <v>44166</v>
      </c>
      <c r="G40" s="1">
        <f t="shared" si="0"/>
        <v>44196</v>
      </c>
    </row>
    <row r="41" spans="1:7" x14ac:dyDescent="0.25">
      <c r="A41" s="4"/>
      <c r="B41" s="4"/>
      <c r="C41" s="4"/>
    </row>
    <row r="42" spans="1:7" x14ac:dyDescent="0.25">
      <c r="A42" s="4"/>
      <c r="B42" s="4"/>
      <c r="C42" s="4"/>
    </row>
    <row r="43" spans="1:7" x14ac:dyDescent="0.25">
      <c r="A43" s="4"/>
      <c r="B43" s="4"/>
      <c r="C43" s="4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6EA0A-B690-4BAD-9FAF-B37EE4364390}">
  <sheetPr codeName="Feuil2"/>
  <dimension ref="A1:AJ65"/>
  <sheetViews>
    <sheetView showGridLines="0" tabSelected="1" topLeftCell="A10" zoomScaleNormal="100" workbookViewId="0">
      <selection activeCell="AL58" sqref="AL58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85546875" style="4" customWidth="1"/>
    <col min="6" max="36" width="5.42578125" customWidth="1"/>
    <col min="37" max="37" width="12" customWidth="1"/>
  </cols>
  <sheetData>
    <row r="1" spans="1:36" hidden="1" x14ac:dyDescent="0.25">
      <c r="A1" s="1">
        <f>config!F29</f>
        <v>43831</v>
      </c>
    </row>
    <row r="2" spans="1:36" hidden="1" x14ac:dyDescent="0.25">
      <c r="A2" s="1">
        <f>config!G29</f>
        <v>43861</v>
      </c>
    </row>
    <row r="3" spans="1:36" ht="65.25" hidden="1" customHeight="1" x14ac:dyDescent="0.25">
      <c r="F3" s="2">
        <f>A1</f>
        <v>43831</v>
      </c>
      <c r="G3" s="2">
        <f>F3+1</f>
        <v>43832</v>
      </c>
      <c r="H3" s="2">
        <f t="shared" ref="H3:AG3" si="0">G3+1</f>
        <v>43833</v>
      </c>
      <c r="I3" s="2">
        <f t="shared" si="0"/>
        <v>43834</v>
      </c>
      <c r="J3" s="2">
        <f t="shared" si="0"/>
        <v>43835</v>
      </c>
      <c r="K3" s="2">
        <f t="shared" si="0"/>
        <v>43836</v>
      </c>
      <c r="L3" s="2">
        <f t="shared" si="0"/>
        <v>43837</v>
      </c>
      <c r="M3" s="2">
        <f t="shared" si="0"/>
        <v>43838</v>
      </c>
      <c r="N3" s="2">
        <f t="shared" si="0"/>
        <v>43839</v>
      </c>
      <c r="O3" s="2">
        <f t="shared" si="0"/>
        <v>43840</v>
      </c>
      <c r="P3" s="2">
        <f t="shared" si="0"/>
        <v>43841</v>
      </c>
      <c r="Q3" s="2">
        <f t="shared" si="0"/>
        <v>43842</v>
      </c>
      <c r="R3" s="2">
        <f t="shared" si="0"/>
        <v>43843</v>
      </c>
      <c r="S3" s="2">
        <f t="shared" si="0"/>
        <v>43844</v>
      </c>
      <c r="T3" s="2">
        <f t="shared" si="0"/>
        <v>43845</v>
      </c>
      <c r="U3" s="2">
        <f t="shared" si="0"/>
        <v>43846</v>
      </c>
      <c r="V3" s="2">
        <f t="shared" si="0"/>
        <v>43847</v>
      </c>
      <c r="W3" s="2">
        <f t="shared" si="0"/>
        <v>43848</v>
      </c>
      <c r="X3" s="2">
        <f t="shared" si="0"/>
        <v>43849</v>
      </c>
      <c r="Y3" s="2">
        <f t="shared" si="0"/>
        <v>43850</v>
      </c>
      <c r="Z3" s="2">
        <f t="shared" si="0"/>
        <v>43851</v>
      </c>
      <c r="AA3" s="2">
        <f t="shared" si="0"/>
        <v>43852</v>
      </c>
      <c r="AB3" s="2">
        <f t="shared" si="0"/>
        <v>43853</v>
      </c>
      <c r="AC3" s="2">
        <f t="shared" si="0"/>
        <v>43854</v>
      </c>
      <c r="AD3" s="2">
        <f t="shared" si="0"/>
        <v>43855</v>
      </c>
      <c r="AE3" s="2">
        <f>AD3+1</f>
        <v>43856</v>
      </c>
      <c r="AF3" s="2">
        <f t="shared" si="0"/>
        <v>43857</v>
      </c>
      <c r="AG3" s="2">
        <f t="shared" si="0"/>
        <v>43858</v>
      </c>
      <c r="AH3" s="2">
        <f>IFERROR(IF(AG3+1&gt;$A$2,"",AG3+1),"")</f>
        <v>43859</v>
      </c>
      <c r="AI3" s="2">
        <f t="shared" ref="AI3:AJ3" si="1">IFERROR(IF(AH3+1&gt;$A$2,"",AH3+1),"")</f>
        <v>43860</v>
      </c>
      <c r="AJ3" s="2">
        <f t="shared" si="1"/>
        <v>43861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85" t="str">
        <f>UPPER(TEXT(A1,"mmmmmmmmmmmmmmmm"))</f>
        <v>JANVIER</v>
      </c>
      <c r="C5" s="85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</row>
    <row r="6" spans="1:36" x14ac:dyDescent="0.25"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</row>
    <row r="7" spans="1:36" x14ac:dyDescent="0.25"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5"/>
      <c r="AH7" s="85"/>
      <c r="AI7" s="85"/>
      <c r="AJ7" s="85"/>
    </row>
    <row r="8" spans="1:36" x14ac:dyDescent="0.25">
      <c r="B8" s="85"/>
      <c r="C8" s="85"/>
      <c r="D8" s="85"/>
      <c r="E8" s="85"/>
      <c r="F8" s="85"/>
      <c r="G8" s="85"/>
      <c r="H8" s="85"/>
      <c r="I8" s="85"/>
      <c r="J8" s="85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85"/>
      <c r="Y8" s="85"/>
      <c r="Z8" s="85"/>
      <c r="AA8" s="85"/>
      <c r="AB8" s="85"/>
      <c r="AC8" s="85"/>
      <c r="AD8" s="85"/>
      <c r="AE8" s="85"/>
      <c r="AF8" s="85"/>
      <c r="AG8" s="85"/>
      <c r="AH8" s="85"/>
      <c r="AI8" s="85"/>
      <c r="AJ8" s="85"/>
    </row>
    <row r="9" spans="1:36" ht="15.75" thickBot="1" x14ac:dyDescent="0.3">
      <c r="B9" s="29"/>
      <c r="C9" s="30"/>
      <c r="D9" s="30"/>
      <c r="E9" s="30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</row>
    <row r="10" spans="1:36" ht="15.75" thickBot="1" x14ac:dyDescent="0.3">
      <c r="B10" s="29"/>
      <c r="C10" s="30"/>
      <c r="D10" s="30"/>
      <c r="E10" s="30"/>
      <c r="F10" s="31">
        <f>DAY(F3)</f>
        <v>1</v>
      </c>
      <c r="G10" s="32">
        <f t="shared" ref="G10:AG10" si="2">DAY(G3)</f>
        <v>2</v>
      </c>
      <c r="H10" s="32">
        <f t="shared" si="2"/>
        <v>3</v>
      </c>
      <c r="I10" s="32">
        <f t="shared" si="2"/>
        <v>4</v>
      </c>
      <c r="J10" s="32">
        <f t="shared" si="2"/>
        <v>5</v>
      </c>
      <c r="K10" s="32">
        <f t="shared" si="2"/>
        <v>6</v>
      </c>
      <c r="L10" s="32">
        <f t="shared" si="2"/>
        <v>7</v>
      </c>
      <c r="M10" s="32">
        <f t="shared" si="2"/>
        <v>8</v>
      </c>
      <c r="N10" s="32">
        <f t="shared" si="2"/>
        <v>9</v>
      </c>
      <c r="O10" s="32">
        <f t="shared" si="2"/>
        <v>10</v>
      </c>
      <c r="P10" s="32">
        <f t="shared" si="2"/>
        <v>11</v>
      </c>
      <c r="Q10" s="32">
        <f t="shared" si="2"/>
        <v>12</v>
      </c>
      <c r="R10" s="32">
        <f t="shared" si="2"/>
        <v>13</v>
      </c>
      <c r="S10" s="32">
        <f t="shared" si="2"/>
        <v>14</v>
      </c>
      <c r="T10" s="32">
        <f t="shared" si="2"/>
        <v>15</v>
      </c>
      <c r="U10" s="32">
        <f t="shared" si="2"/>
        <v>16</v>
      </c>
      <c r="V10" s="32">
        <f t="shared" si="2"/>
        <v>17</v>
      </c>
      <c r="W10" s="32">
        <f t="shared" si="2"/>
        <v>18</v>
      </c>
      <c r="X10" s="32">
        <f t="shared" si="2"/>
        <v>19</v>
      </c>
      <c r="Y10" s="32">
        <f t="shared" si="2"/>
        <v>20</v>
      </c>
      <c r="Z10" s="32">
        <f t="shared" si="2"/>
        <v>21</v>
      </c>
      <c r="AA10" s="32">
        <f t="shared" si="2"/>
        <v>22</v>
      </c>
      <c r="AB10" s="32">
        <f t="shared" si="2"/>
        <v>23</v>
      </c>
      <c r="AC10" s="32">
        <f t="shared" si="2"/>
        <v>24</v>
      </c>
      <c r="AD10" s="32">
        <f t="shared" si="2"/>
        <v>25</v>
      </c>
      <c r="AE10" s="32">
        <f t="shared" si="2"/>
        <v>26</v>
      </c>
      <c r="AF10" s="32">
        <f t="shared" si="2"/>
        <v>27</v>
      </c>
      <c r="AG10" s="32">
        <f t="shared" si="2"/>
        <v>28</v>
      </c>
      <c r="AH10" s="32">
        <f>IFERROR(DAY(AH3),"")</f>
        <v>29</v>
      </c>
      <c r="AI10" s="32">
        <f t="shared" ref="AI10:AJ10" si="3">IFERROR(DAY(AI3),"")</f>
        <v>30</v>
      </c>
      <c r="AJ10" s="33">
        <f t="shared" si="3"/>
        <v>31</v>
      </c>
    </row>
    <row r="11" spans="1:36" ht="15.75" thickBot="1" x14ac:dyDescent="0.3">
      <c r="B11" s="31" t="s">
        <v>22</v>
      </c>
      <c r="C11" s="32" t="s">
        <v>15</v>
      </c>
      <c r="D11" s="47" t="s">
        <v>16</v>
      </c>
      <c r="E11" s="50" t="s">
        <v>39</v>
      </c>
      <c r="F11" s="52">
        <f t="shared" ref="F11:AG11" si="4">WEEKDAY(F3)</f>
        <v>4</v>
      </c>
      <c r="G11" s="53">
        <f t="shared" si="4"/>
        <v>5</v>
      </c>
      <c r="H11" s="53">
        <f t="shared" si="4"/>
        <v>6</v>
      </c>
      <c r="I11" s="53">
        <f t="shared" si="4"/>
        <v>7</v>
      </c>
      <c r="J11" s="53">
        <f t="shared" si="4"/>
        <v>1</v>
      </c>
      <c r="K11" s="53">
        <f t="shared" si="4"/>
        <v>2</v>
      </c>
      <c r="L11" s="53">
        <f t="shared" si="4"/>
        <v>3</v>
      </c>
      <c r="M11" s="53">
        <f t="shared" si="4"/>
        <v>4</v>
      </c>
      <c r="N11" s="53">
        <f t="shared" si="4"/>
        <v>5</v>
      </c>
      <c r="O11" s="53">
        <f t="shared" si="4"/>
        <v>6</v>
      </c>
      <c r="P11" s="53">
        <f t="shared" si="4"/>
        <v>7</v>
      </c>
      <c r="Q11" s="53">
        <f t="shared" si="4"/>
        <v>1</v>
      </c>
      <c r="R11" s="53">
        <f t="shared" si="4"/>
        <v>2</v>
      </c>
      <c r="S11" s="53">
        <f t="shared" si="4"/>
        <v>3</v>
      </c>
      <c r="T11" s="53">
        <f t="shared" si="4"/>
        <v>4</v>
      </c>
      <c r="U11" s="53">
        <f t="shared" si="4"/>
        <v>5</v>
      </c>
      <c r="V11" s="53">
        <f t="shared" si="4"/>
        <v>6</v>
      </c>
      <c r="W11" s="53">
        <f t="shared" si="4"/>
        <v>7</v>
      </c>
      <c r="X11" s="53">
        <f t="shared" si="4"/>
        <v>1</v>
      </c>
      <c r="Y11" s="53">
        <f t="shared" si="4"/>
        <v>2</v>
      </c>
      <c r="Z11" s="53">
        <f t="shared" si="4"/>
        <v>3</v>
      </c>
      <c r="AA11" s="53">
        <f t="shared" si="4"/>
        <v>4</v>
      </c>
      <c r="AB11" s="53">
        <f t="shared" si="4"/>
        <v>5</v>
      </c>
      <c r="AC11" s="53">
        <f t="shared" si="4"/>
        <v>6</v>
      </c>
      <c r="AD11" s="53">
        <f t="shared" si="4"/>
        <v>7</v>
      </c>
      <c r="AE11" s="53">
        <f t="shared" si="4"/>
        <v>1</v>
      </c>
      <c r="AF11" s="53">
        <f t="shared" si="4"/>
        <v>2</v>
      </c>
      <c r="AG11" s="53">
        <f t="shared" si="4"/>
        <v>3</v>
      </c>
      <c r="AH11" s="53">
        <f>IFERROR(WEEKDAY(AH3),"")</f>
        <v>4</v>
      </c>
      <c r="AI11" s="53">
        <f t="shared" ref="AI11:AJ11" si="5">IFERROR(WEEKDAY(AI3),"")</f>
        <v>5</v>
      </c>
      <c r="AJ11" s="54">
        <f t="shared" si="5"/>
        <v>6</v>
      </c>
    </row>
    <row r="12" spans="1:36" x14ac:dyDescent="0.25">
      <c r="B12" s="34" t="str">
        <f>IF(config!A4&lt;&gt;"",config!A4,"")</f>
        <v>Yves Meys</v>
      </c>
      <c r="C12" s="35">
        <f>COUNTIF(F12:AJ12,"M")</f>
        <v>0</v>
      </c>
      <c r="D12" s="48">
        <f t="shared" ref="D12:D25" si="6">COUNTIF(F12:AJ12,"C")</f>
        <v>0</v>
      </c>
      <c r="E12" s="48">
        <f>COUNTIF(F12:AJ12,"D")</f>
        <v>0</v>
      </c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</row>
    <row r="13" spans="1:36" x14ac:dyDescent="0.25">
      <c r="B13" s="36" t="str">
        <f>IF(config!A5&lt;&gt;"",config!A5,"")</f>
        <v>Catherine Meys</v>
      </c>
      <c r="C13" s="37">
        <f t="shared" ref="C13:C25" si="7">COUNTIF(F13:AJ13,"M")</f>
        <v>0</v>
      </c>
      <c r="D13" s="49">
        <f t="shared" si="6"/>
        <v>0</v>
      </c>
      <c r="E13" s="48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6" t="str">
        <f>IF(config!A6&lt;&gt;"",config!A6,"")</f>
        <v>Adeline Meys</v>
      </c>
      <c r="C14" s="37">
        <f t="shared" si="7"/>
        <v>0</v>
      </c>
      <c r="D14" s="49">
        <f t="shared" si="6"/>
        <v>0</v>
      </c>
      <c r="E14" s="48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6" t="str">
        <f>IF(config!A7&lt;&gt;"",config!A7,"")</f>
        <v>Gilbert Beaud</v>
      </c>
      <c r="C15" s="37">
        <f t="shared" si="7"/>
        <v>0</v>
      </c>
      <c r="D15" s="49">
        <f t="shared" si="6"/>
        <v>0</v>
      </c>
      <c r="E15" s="48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6" t="str">
        <f>IF(config!A8&lt;&gt;"",config!A8,"")</f>
        <v>Reto Buchs</v>
      </c>
      <c r="C16" s="37">
        <f t="shared" si="7"/>
        <v>0</v>
      </c>
      <c r="D16" s="49">
        <f t="shared" si="6"/>
        <v>0</v>
      </c>
      <c r="E16" s="48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6" t="str">
        <f>IF(config!A9&lt;&gt;"",config!A9,"")</f>
        <v>Luis Da Fonseca</v>
      </c>
      <c r="C17" s="37">
        <f t="shared" si="7"/>
        <v>0</v>
      </c>
      <c r="D17" s="49">
        <f t="shared" si="6"/>
        <v>0</v>
      </c>
      <c r="E17" s="48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6" t="str">
        <f>IF(config!A10&lt;&gt;"",config!A10,"")</f>
        <v>Sofiane Ben Said</v>
      </c>
      <c r="C18" s="37">
        <f t="shared" si="7"/>
        <v>0</v>
      </c>
      <c r="D18" s="49">
        <f t="shared" si="6"/>
        <v>0</v>
      </c>
      <c r="E18" s="48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6" t="str">
        <f>IF(config!A11&lt;&gt;"",config!A11,"")</f>
        <v>Daniel Cardioso</v>
      </c>
      <c r="C19" s="37">
        <f t="shared" si="7"/>
        <v>0</v>
      </c>
      <c r="D19" s="49">
        <f t="shared" si="6"/>
        <v>0</v>
      </c>
      <c r="E19" s="48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6" t="str">
        <f>IF(config!A12&lt;&gt;"",config!A12,"")</f>
        <v>Thierry</v>
      </c>
      <c r="C20" s="37">
        <f t="shared" si="7"/>
        <v>0</v>
      </c>
      <c r="D20" s="49">
        <f t="shared" si="6"/>
        <v>0</v>
      </c>
      <c r="E20" s="48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6" t="str">
        <f>IF(config!A13&lt;&gt;"",config!A13,"")</f>
        <v>Valérie Seydoux</v>
      </c>
      <c r="C21" s="37">
        <f t="shared" si="7"/>
        <v>0</v>
      </c>
      <c r="D21" s="49">
        <f t="shared" si="6"/>
        <v>0</v>
      </c>
      <c r="E21" s="48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6" t="str">
        <f>IF(config!A14&lt;&gt;"",config!A14,"")</f>
        <v>Halil Dulal</v>
      </c>
      <c r="C22" s="37">
        <f t="shared" si="7"/>
        <v>0</v>
      </c>
      <c r="D22" s="49">
        <f t="shared" si="6"/>
        <v>0</v>
      </c>
      <c r="E22" s="48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6" t="str">
        <f>IF(config!A15&lt;&gt;"",config!A15,"")</f>
        <v>Sergen</v>
      </c>
      <c r="C23" s="37">
        <f t="shared" si="7"/>
        <v>0</v>
      </c>
      <c r="D23" s="49">
        <f t="shared" si="6"/>
        <v>0</v>
      </c>
      <c r="E23" s="48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6" t="str">
        <f>IF(config!A16&lt;&gt;"",config!A16,"")</f>
        <v>Bekim Jusufi</v>
      </c>
      <c r="C24" s="37">
        <f t="shared" si="7"/>
        <v>0</v>
      </c>
      <c r="D24" s="49">
        <f t="shared" si="6"/>
        <v>0</v>
      </c>
      <c r="E24" s="48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ht="15.75" customHeight="1" x14ac:dyDescent="0.25">
      <c r="B25" s="36" t="str">
        <f>IF(config!A17&lt;&gt;"",config!A17,"")</f>
        <v>Olivier</v>
      </c>
      <c r="C25" s="37">
        <f t="shared" si="7"/>
        <v>0</v>
      </c>
      <c r="D25" s="49">
        <f t="shared" si="6"/>
        <v>0</v>
      </c>
      <c r="E25" s="48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6" spans="2:36" x14ac:dyDescent="0.25">
      <c r="B26" s="42"/>
      <c r="C26" s="30"/>
      <c r="D26" s="30"/>
      <c r="E26" s="30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</row>
    <row r="27" spans="2:36" x14ac:dyDescent="0.25">
      <c r="B27" s="29"/>
      <c r="C27" s="30"/>
      <c r="D27" s="30"/>
      <c r="E27" s="30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</row>
    <row r="28" spans="2:36" x14ac:dyDescent="0.25">
      <c r="B28" s="29"/>
      <c r="C28" s="30"/>
      <c r="D28" s="30"/>
      <c r="E28" s="30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</row>
    <row r="29" spans="2:36" x14ac:dyDescent="0.25">
      <c r="B29" s="29"/>
      <c r="C29" s="30"/>
      <c r="D29" s="30"/>
      <c r="E29" s="30"/>
      <c r="F29" s="29"/>
      <c r="G29" s="38" t="s">
        <v>17</v>
      </c>
      <c r="H29" s="29" t="s">
        <v>16</v>
      </c>
      <c r="I29" s="29"/>
      <c r="J29" s="39" t="s">
        <v>18</v>
      </c>
      <c r="K29" s="29" t="s">
        <v>15</v>
      </c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2:36" x14ac:dyDescent="0.25">
      <c r="G33" s="68"/>
      <c r="H33" t="s">
        <v>59</v>
      </c>
      <c r="L33" s="66"/>
      <c r="M33" t="s">
        <v>60</v>
      </c>
    </row>
    <row r="36" spans="2:36" x14ac:dyDescent="0.25">
      <c r="B36" s="85" t="s">
        <v>77</v>
      </c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</row>
    <row r="37" spans="2:36" x14ac:dyDescent="0.25"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5"/>
      <c r="AH37" s="85"/>
      <c r="AI37" s="85"/>
      <c r="AJ37" s="85"/>
    </row>
    <row r="38" spans="2:36" x14ac:dyDescent="0.25">
      <c r="B38" s="85"/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85"/>
      <c r="S38" s="85"/>
      <c r="T38" s="85"/>
      <c r="U38" s="85"/>
      <c r="V38" s="85"/>
      <c r="W38" s="85"/>
      <c r="X38" s="85"/>
      <c r="Y38" s="85"/>
      <c r="Z38" s="85"/>
      <c r="AA38" s="85"/>
      <c r="AB38" s="85"/>
      <c r="AC38" s="85"/>
      <c r="AD38" s="85"/>
      <c r="AE38" s="85"/>
      <c r="AF38" s="85"/>
      <c r="AG38" s="85"/>
      <c r="AH38" s="85"/>
      <c r="AI38" s="85"/>
      <c r="AJ38" s="85"/>
    </row>
    <row r="39" spans="2:36" x14ac:dyDescent="0.25"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5"/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</row>
    <row r="40" spans="2:36" ht="15.75" thickBot="1" x14ac:dyDescent="0.3">
      <c r="B40" s="29"/>
      <c r="C40" s="30"/>
      <c r="D40" s="30"/>
      <c r="E40" s="30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</row>
    <row r="41" spans="2:36" ht="15.75" thickBot="1" x14ac:dyDescent="0.3">
      <c r="B41" s="29"/>
      <c r="C41" s="30"/>
      <c r="D41" s="30"/>
      <c r="E41" s="30"/>
      <c r="F41" s="31">
        <f>DAY(F3)</f>
        <v>1</v>
      </c>
      <c r="G41" s="31">
        <f t="shared" ref="G41:AJ41" si="9">DAY(G3)</f>
        <v>2</v>
      </c>
      <c r="H41" s="31">
        <f t="shared" si="9"/>
        <v>3</v>
      </c>
      <c r="I41" s="31">
        <f t="shared" si="9"/>
        <v>4</v>
      </c>
      <c r="J41" s="31">
        <f t="shared" si="9"/>
        <v>5</v>
      </c>
      <c r="K41" s="31">
        <f t="shared" si="9"/>
        <v>6</v>
      </c>
      <c r="L41" s="31">
        <f t="shared" si="9"/>
        <v>7</v>
      </c>
      <c r="M41" s="31">
        <f t="shared" si="9"/>
        <v>8</v>
      </c>
      <c r="N41" s="31">
        <f t="shared" si="9"/>
        <v>9</v>
      </c>
      <c r="O41" s="31">
        <f t="shared" si="9"/>
        <v>10</v>
      </c>
      <c r="P41" s="31">
        <f t="shared" si="9"/>
        <v>11</v>
      </c>
      <c r="Q41" s="31">
        <f t="shared" si="9"/>
        <v>12</v>
      </c>
      <c r="R41" s="31">
        <f t="shared" si="9"/>
        <v>13</v>
      </c>
      <c r="S41" s="31">
        <f t="shared" si="9"/>
        <v>14</v>
      </c>
      <c r="T41" s="31">
        <f t="shared" si="9"/>
        <v>15</v>
      </c>
      <c r="U41" s="31">
        <f t="shared" si="9"/>
        <v>16</v>
      </c>
      <c r="V41" s="31">
        <f t="shared" si="9"/>
        <v>17</v>
      </c>
      <c r="W41" s="31">
        <f t="shared" si="9"/>
        <v>18</v>
      </c>
      <c r="X41" s="31">
        <f t="shared" si="9"/>
        <v>19</v>
      </c>
      <c r="Y41" s="31">
        <f t="shared" si="9"/>
        <v>20</v>
      </c>
      <c r="Z41" s="31">
        <f t="shared" si="9"/>
        <v>21</v>
      </c>
      <c r="AA41" s="31">
        <f t="shared" si="9"/>
        <v>22</v>
      </c>
      <c r="AB41" s="31">
        <f t="shared" si="9"/>
        <v>23</v>
      </c>
      <c r="AC41" s="31">
        <f t="shared" si="9"/>
        <v>24</v>
      </c>
      <c r="AD41" s="31">
        <f t="shared" si="9"/>
        <v>25</v>
      </c>
      <c r="AE41" s="31">
        <f t="shared" si="9"/>
        <v>26</v>
      </c>
      <c r="AF41" s="31">
        <f t="shared" si="9"/>
        <v>27</v>
      </c>
      <c r="AG41" s="31">
        <f t="shared" si="9"/>
        <v>28</v>
      </c>
      <c r="AH41" s="31">
        <f t="shared" si="9"/>
        <v>29</v>
      </c>
      <c r="AI41" s="31">
        <f t="shared" si="9"/>
        <v>30</v>
      </c>
      <c r="AJ41" s="84">
        <f t="shared" si="9"/>
        <v>31</v>
      </c>
    </row>
    <row r="42" spans="2:36" ht="15.75" thickBot="1" x14ac:dyDescent="0.3">
      <c r="C42" s="69"/>
      <c r="D42" s="86" t="s">
        <v>63</v>
      </c>
      <c r="E42" s="87"/>
      <c r="F42" s="82">
        <f>WEEKDAY(F3)</f>
        <v>4</v>
      </c>
      <c r="G42" s="83">
        <f t="shared" ref="G42:AJ42" si="10">WEEKDAY(G3)</f>
        <v>5</v>
      </c>
      <c r="H42" s="83">
        <f t="shared" si="10"/>
        <v>6</v>
      </c>
      <c r="I42" s="83">
        <f t="shared" si="10"/>
        <v>7</v>
      </c>
      <c r="J42" s="83">
        <f t="shared" si="10"/>
        <v>1</v>
      </c>
      <c r="K42" s="83">
        <f t="shared" si="10"/>
        <v>2</v>
      </c>
      <c r="L42" s="83">
        <f t="shared" si="10"/>
        <v>3</v>
      </c>
      <c r="M42" s="83">
        <f t="shared" si="10"/>
        <v>4</v>
      </c>
      <c r="N42" s="83">
        <f t="shared" si="10"/>
        <v>5</v>
      </c>
      <c r="O42" s="83">
        <f t="shared" si="10"/>
        <v>6</v>
      </c>
      <c r="P42" s="83">
        <f t="shared" si="10"/>
        <v>7</v>
      </c>
      <c r="Q42" s="83">
        <f t="shared" si="10"/>
        <v>1</v>
      </c>
      <c r="R42" s="83">
        <f t="shared" si="10"/>
        <v>2</v>
      </c>
      <c r="S42" s="83">
        <f t="shared" si="10"/>
        <v>3</v>
      </c>
      <c r="T42" s="83">
        <f t="shared" si="10"/>
        <v>4</v>
      </c>
      <c r="U42" s="83">
        <f t="shared" si="10"/>
        <v>5</v>
      </c>
      <c r="V42" s="83">
        <f t="shared" si="10"/>
        <v>6</v>
      </c>
      <c r="W42" s="83">
        <f t="shared" si="10"/>
        <v>7</v>
      </c>
      <c r="X42" s="83">
        <f t="shared" si="10"/>
        <v>1</v>
      </c>
      <c r="Y42" s="83">
        <f t="shared" si="10"/>
        <v>2</v>
      </c>
      <c r="Z42" s="83">
        <f t="shared" si="10"/>
        <v>3</v>
      </c>
      <c r="AA42" s="83">
        <f t="shared" si="10"/>
        <v>4</v>
      </c>
      <c r="AB42" s="83">
        <f t="shared" si="10"/>
        <v>5</v>
      </c>
      <c r="AC42" s="83">
        <f t="shared" si="10"/>
        <v>6</v>
      </c>
      <c r="AD42" s="83">
        <f t="shared" si="10"/>
        <v>7</v>
      </c>
      <c r="AE42" s="83">
        <f t="shared" si="10"/>
        <v>1</v>
      </c>
      <c r="AF42" s="83">
        <f t="shared" si="10"/>
        <v>2</v>
      </c>
      <c r="AG42" s="83">
        <f t="shared" si="10"/>
        <v>3</v>
      </c>
      <c r="AH42" s="83">
        <f t="shared" si="10"/>
        <v>4</v>
      </c>
      <c r="AI42" s="83">
        <f t="shared" si="10"/>
        <v>5</v>
      </c>
      <c r="AJ42" s="83">
        <f t="shared" si="10"/>
        <v>6</v>
      </c>
    </row>
    <row r="43" spans="2:36" x14ac:dyDescent="0.25">
      <c r="C43" s="70"/>
      <c r="D43" s="88" t="s">
        <v>64</v>
      </c>
      <c r="E43" s="89"/>
      <c r="F43" s="78">
        <v>2</v>
      </c>
      <c r="G43" s="72">
        <v>2</v>
      </c>
      <c r="H43" s="72">
        <v>2</v>
      </c>
      <c r="I43" s="72">
        <v>2</v>
      </c>
      <c r="J43" s="72">
        <v>2</v>
      </c>
      <c r="K43" s="72">
        <v>2</v>
      </c>
      <c r="L43" s="72">
        <v>2</v>
      </c>
      <c r="M43" s="72">
        <v>2</v>
      </c>
      <c r="N43" s="72">
        <v>2</v>
      </c>
      <c r="O43" s="72">
        <v>2</v>
      </c>
      <c r="P43" s="72">
        <v>2</v>
      </c>
      <c r="Q43" s="72">
        <v>2</v>
      </c>
      <c r="R43" s="72">
        <v>2</v>
      </c>
      <c r="S43" s="72">
        <v>2</v>
      </c>
      <c r="T43" s="72">
        <v>2</v>
      </c>
      <c r="U43" s="72">
        <v>2</v>
      </c>
      <c r="V43" s="72">
        <v>2</v>
      </c>
      <c r="W43" s="72">
        <v>2</v>
      </c>
      <c r="X43" s="72">
        <v>2</v>
      </c>
      <c r="Y43" s="72">
        <v>2</v>
      </c>
      <c r="Z43" s="72">
        <v>2</v>
      </c>
      <c r="AA43" s="72">
        <v>2</v>
      </c>
      <c r="AB43" s="72">
        <v>2</v>
      </c>
      <c r="AC43" s="72">
        <v>2</v>
      </c>
      <c r="AD43" s="72">
        <v>2</v>
      </c>
      <c r="AE43" s="72">
        <v>2</v>
      </c>
      <c r="AF43" s="72">
        <v>2</v>
      </c>
      <c r="AG43" s="72">
        <v>2</v>
      </c>
      <c r="AH43" s="72">
        <v>2</v>
      </c>
      <c r="AI43" s="72">
        <v>2</v>
      </c>
      <c r="AJ43" s="73">
        <v>2</v>
      </c>
    </row>
    <row r="44" spans="2:36" ht="15.75" thickBot="1" x14ac:dyDescent="0.3">
      <c r="C44" s="70"/>
      <c r="D44" s="90" t="s">
        <v>65</v>
      </c>
      <c r="E44" s="91"/>
      <c r="F44" s="81">
        <f>(COUNTIF(config!$B$4:'config'!$B$18,"x"))</f>
        <v>3</v>
      </c>
      <c r="G44" s="81">
        <f>(COUNTIF(config!$B$4:'config'!$B$18,"x"))</f>
        <v>3</v>
      </c>
      <c r="H44" s="81">
        <f>(COUNTIF(config!$B$4:'config'!$B$18,"x"))</f>
        <v>3</v>
      </c>
      <c r="I44" s="81">
        <f>(COUNTIF(config!$B$4:'config'!$B$18,"x"))</f>
        <v>3</v>
      </c>
      <c r="J44" s="81">
        <f>(COUNTIF(config!$B$4:'config'!$B$18,"x"))</f>
        <v>3</v>
      </c>
      <c r="K44" s="81">
        <f>(COUNTIF(config!$B$4:'config'!$B$18,"x"))</f>
        <v>3</v>
      </c>
      <c r="L44" s="81">
        <f>(COUNTIF(config!$B$4:'config'!$B$18,"x"))</f>
        <v>3</v>
      </c>
      <c r="M44" s="81">
        <f>(COUNTIF(config!$B$4:'config'!$B$18,"x"))</f>
        <v>3</v>
      </c>
      <c r="N44" s="81">
        <f>(COUNTIF(config!$B$4:'config'!$B$18,"x"))</f>
        <v>3</v>
      </c>
      <c r="O44" s="81">
        <f>(COUNTIF(config!$B$4:'config'!$B$18,"x"))</f>
        <v>3</v>
      </c>
      <c r="P44" s="81">
        <f>(COUNTIF(config!$B$4:'config'!$B$18,"x"))</f>
        <v>3</v>
      </c>
      <c r="Q44" s="81">
        <f>(COUNTIF(config!$B$4:'config'!$B$18,"x"))</f>
        <v>3</v>
      </c>
      <c r="R44" s="81">
        <f>(COUNTIF(config!$B$4:'config'!$B$18,"x"))</f>
        <v>3</v>
      </c>
      <c r="S44" s="81">
        <f>(COUNTIF(config!$B$4:'config'!$B$18,"x"))</f>
        <v>3</v>
      </c>
      <c r="T44" s="81">
        <f>(COUNTIF(config!$B$4:'config'!$B$18,"x"))</f>
        <v>3</v>
      </c>
      <c r="U44" s="81">
        <f>(COUNTIF(config!$B$4:'config'!$B$18,"x"))</f>
        <v>3</v>
      </c>
      <c r="V44" s="81">
        <f>(COUNTIF(config!$B$4:'config'!$B$18,"x"))</f>
        <v>3</v>
      </c>
      <c r="W44" s="81">
        <f>(COUNTIF(config!$B$4:'config'!$B$18,"x"))</f>
        <v>3</v>
      </c>
      <c r="X44" s="81">
        <f>(COUNTIF(config!$B$4:'config'!$B$18,"x"))</f>
        <v>3</v>
      </c>
      <c r="Y44" s="81">
        <f>(COUNTIF(config!$B$4:'config'!$B$18,"x"))</f>
        <v>3</v>
      </c>
      <c r="Z44" s="81">
        <f>(COUNTIF(config!$B$4:'config'!$B$18,"x"))</f>
        <v>3</v>
      </c>
      <c r="AA44" s="81">
        <f>(COUNTIF(config!$B$4:'config'!$B$18,"x"))</f>
        <v>3</v>
      </c>
      <c r="AB44" s="81">
        <f>(COUNTIF(config!$B$4:'config'!$B$18,"x"))</f>
        <v>3</v>
      </c>
      <c r="AC44" s="81">
        <f>(COUNTIF(config!$B$4:'config'!$B$18,"x"))</f>
        <v>3</v>
      </c>
      <c r="AD44" s="81">
        <f>(COUNTIF(config!$B$4:'config'!$B$18,"x"))</f>
        <v>3</v>
      </c>
      <c r="AE44" s="81">
        <f>(COUNTIF(config!$B$4:'config'!$B$18,"x"))</f>
        <v>3</v>
      </c>
      <c r="AF44" s="81">
        <f>(COUNTIF(config!$B$4:'config'!$B$18,"x"))</f>
        <v>3</v>
      </c>
      <c r="AG44" s="81">
        <f>(COUNTIF(config!$B$4:'config'!$B$18,"x"))</f>
        <v>3</v>
      </c>
      <c r="AH44" s="81">
        <f>(COUNTIF(config!$B$4:'config'!$B$18,"x"))</f>
        <v>3</v>
      </c>
      <c r="AI44" s="81">
        <f>(COUNTIF(config!$B$4:'config'!$B$18,"x"))</f>
        <v>3</v>
      </c>
      <c r="AJ44" s="81">
        <f>(COUNTIF(config!$B$4:'config'!$B$18,"x"))</f>
        <v>3</v>
      </c>
    </row>
    <row r="45" spans="2:36" ht="15.75" thickBot="1" x14ac:dyDescent="0.3">
      <c r="C45" s="20"/>
    </row>
    <row r="46" spans="2:36" x14ac:dyDescent="0.25">
      <c r="C46" s="70"/>
      <c r="D46" s="71" t="s">
        <v>86</v>
      </c>
      <c r="E46" s="79"/>
      <c r="F46" s="78">
        <v>2</v>
      </c>
      <c r="G46" s="78">
        <v>2</v>
      </c>
      <c r="H46" s="78">
        <v>2</v>
      </c>
      <c r="I46" s="78">
        <v>2</v>
      </c>
      <c r="J46" s="78">
        <v>2</v>
      </c>
      <c r="K46" s="78">
        <v>2</v>
      </c>
      <c r="L46" s="78">
        <v>2</v>
      </c>
      <c r="M46" s="78">
        <v>2</v>
      </c>
      <c r="N46" s="78">
        <v>2</v>
      </c>
      <c r="O46" s="78">
        <v>2</v>
      </c>
      <c r="P46" s="78">
        <v>2</v>
      </c>
      <c r="Q46" s="78">
        <v>2</v>
      </c>
      <c r="R46" s="78">
        <v>2</v>
      </c>
      <c r="S46" s="78">
        <v>2</v>
      </c>
      <c r="T46" s="78">
        <v>2</v>
      </c>
      <c r="U46" s="78">
        <v>2</v>
      </c>
      <c r="V46" s="78">
        <v>2</v>
      </c>
      <c r="W46" s="78">
        <v>2</v>
      </c>
      <c r="X46" s="78">
        <v>2</v>
      </c>
      <c r="Y46" s="78">
        <v>2</v>
      </c>
      <c r="Z46" s="78">
        <v>2</v>
      </c>
      <c r="AA46" s="78">
        <v>2</v>
      </c>
      <c r="AB46" s="78">
        <v>2</v>
      </c>
      <c r="AC46" s="78">
        <v>2</v>
      </c>
      <c r="AD46" s="78">
        <v>2</v>
      </c>
      <c r="AE46" s="78">
        <v>2</v>
      </c>
      <c r="AF46" s="78">
        <v>2</v>
      </c>
      <c r="AG46" s="78">
        <v>2</v>
      </c>
      <c r="AH46" s="78">
        <v>2</v>
      </c>
      <c r="AI46" s="78">
        <v>2</v>
      </c>
      <c r="AJ46" s="78">
        <v>2</v>
      </c>
    </row>
    <row r="47" spans="2:36" ht="15.75" thickBot="1" x14ac:dyDescent="0.3">
      <c r="B47" s="42"/>
      <c r="C47" s="70"/>
      <c r="D47" s="74" t="s">
        <v>87</v>
      </c>
      <c r="E47" s="80"/>
      <c r="F47" s="81">
        <f>(COUNTIF(config!$C$4:'config'!$C$18,"x"))</f>
        <v>3</v>
      </c>
      <c r="G47" s="81">
        <f>(COUNTIF(config!$C$4:'config'!$C$18,"x"))</f>
        <v>3</v>
      </c>
      <c r="H47" s="81">
        <f>(COUNTIF(config!$C$4:'config'!$C$18,"x"))</f>
        <v>3</v>
      </c>
      <c r="I47" s="81">
        <f>(COUNTIF(config!$C$4:'config'!$C$18,"x"))</f>
        <v>3</v>
      </c>
      <c r="J47" s="81">
        <f>(COUNTIF(config!$C$4:'config'!$C$18,"x"))</f>
        <v>3</v>
      </c>
      <c r="K47" s="81">
        <f>(COUNTIF(config!$C$4:'config'!$C$18,"x"))</f>
        <v>3</v>
      </c>
      <c r="L47" s="81">
        <f>(COUNTIF(config!$C$4:'config'!$C$18,"x"))</f>
        <v>3</v>
      </c>
      <c r="M47" s="81">
        <f>(COUNTIF(config!$C$4:'config'!$C$18,"x"))</f>
        <v>3</v>
      </c>
      <c r="N47" s="81">
        <f>(COUNTIF(config!$C$4:'config'!$C$18,"x"))</f>
        <v>3</v>
      </c>
      <c r="O47" s="81">
        <f>(COUNTIF(config!$C$4:'config'!$C$18,"x"))</f>
        <v>3</v>
      </c>
      <c r="P47" s="81">
        <f>(COUNTIF(config!$C$4:'config'!$C$18,"x"))</f>
        <v>3</v>
      </c>
      <c r="Q47" s="81">
        <f>(COUNTIF(config!$C$4:'config'!$C$18,"x"))</f>
        <v>3</v>
      </c>
      <c r="R47" s="81">
        <f>(COUNTIF(config!$C$4:'config'!$C$18,"x"))</f>
        <v>3</v>
      </c>
      <c r="S47" s="81">
        <f>(COUNTIF(config!$C$4:'config'!$C$18,"x"))</f>
        <v>3</v>
      </c>
      <c r="T47" s="81">
        <f>(COUNTIF(config!$C$4:'config'!$C$18,"x"))</f>
        <v>3</v>
      </c>
      <c r="U47" s="81">
        <f>(COUNTIF(config!$C$4:'config'!$C$18,"x"))</f>
        <v>3</v>
      </c>
      <c r="V47" s="81">
        <f>(COUNTIF(config!$C$4:'config'!$C$18,"x"))</f>
        <v>3</v>
      </c>
      <c r="W47" s="81">
        <f>(COUNTIF(config!$C$4:'config'!$C$18,"x"))</f>
        <v>3</v>
      </c>
      <c r="X47" s="81">
        <f>(COUNTIF(config!$C$4:'config'!$C$18,"x"))</f>
        <v>3</v>
      </c>
      <c r="Y47" s="81">
        <f>(COUNTIF(config!$C$4:'config'!$C$18,"x"))</f>
        <v>3</v>
      </c>
      <c r="Z47" s="81">
        <f>(COUNTIF(config!$C$4:'config'!$C$18,"x"))</f>
        <v>3</v>
      </c>
      <c r="AA47" s="81">
        <f>(COUNTIF(config!$C$4:'config'!$C$18,"x"))</f>
        <v>3</v>
      </c>
      <c r="AB47" s="81">
        <f>(COUNTIF(config!$C$4:'config'!$C$18,"x"))</f>
        <v>3</v>
      </c>
      <c r="AC47" s="81">
        <f>(COUNTIF(config!$C$4:'config'!$C$18,"x"))</f>
        <v>3</v>
      </c>
      <c r="AD47" s="81">
        <f>(COUNTIF(config!$C$4:'config'!$C$18,"x"))</f>
        <v>3</v>
      </c>
      <c r="AE47" s="81">
        <f>(COUNTIF(config!$C$4:'config'!$C$18,"x"))</f>
        <v>3</v>
      </c>
      <c r="AF47" s="81">
        <f>(COUNTIF(config!$C$4:'config'!$C$18,"x"))</f>
        <v>3</v>
      </c>
      <c r="AG47" s="81">
        <f>(COUNTIF(config!$C$4:'config'!$C$18,"x"))</f>
        <v>3</v>
      </c>
      <c r="AH47" s="81">
        <f>(COUNTIF(config!$C$4:'config'!$C$18,"x"))</f>
        <v>3</v>
      </c>
      <c r="AI47" s="81">
        <f>(COUNTIF(config!$C$4:'config'!$C$18,"x"))</f>
        <v>3</v>
      </c>
      <c r="AJ47" s="81">
        <f>(COUNTIF(config!$C$4:'config'!$C$18,"x"))</f>
        <v>3</v>
      </c>
    </row>
    <row r="48" spans="2:36" ht="15.75" thickBot="1" x14ac:dyDescent="0.3">
      <c r="B48" s="42"/>
      <c r="C48" s="70"/>
    </row>
    <row r="49" spans="2:36" x14ac:dyDescent="0.25">
      <c r="B49" s="42"/>
      <c r="C49" s="70"/>
      <c r="D49" s="71" t="s">
        <v>66</v>
      </c>
      <c r="E49" s="79"/>
      <c r="F49" s="78">
        <v>2</v>
      </c>
      <c r="G49" s="78">
        <v>2</v>
      </c>
      <c r="H49" s="78">
        <v>2</v>
      </c>
      <c r="I49" s="78">
        <v>2</v>
      </c>
      <c r="J49" s="78">
        <v>2</v>
      </c>
      <c r="K49" s="78">
        <v>2</v>
      </c>
      <c r="L49" s="78">
        <v>2</v>
      </c>
      <c r="M49" s="78">
        <v>2</v>
      </c>
      <c r="N49" s="78">
        <v>2</v>
      </c>
      <c r="O49" s="78">
        <v>2</v>
      </c>
      <c r="P49" s="78">
        <v>2</v>
      </c>
      <c r="Q49" s="78">
        <v>2</v>
      </c>
      <c r="R49" s="78">
        <v>2</v>
      </c>
      <c r="S49" s="78">
        <v>2</v>
      </c>
      <c r="T49" s="78">
        <v>2</v>
      </c>
      <c r="U49" s="78">
        <v>2</v>
      </c>
      <c r="V49" s="78">
        <v>2</v>
      </c>
      <c r="W49" s="78">
        <v>2</v>
      </c>
      <c r="X49" s="78">
        <v>2</v>
      </c>
      <c r="Y49" s="78">
        <v>2</v>
      </c>
      <c r="Z49" s="78">
        <v>2</v>
      </c>
      <c r="AA49" s="78">
        <v>2</v>
      </c>
      <c r="AB49" s="78">
        <v>2</v>
      </c>
      <c r="AC49" s="78">
        <v>2</v>
      </c>
      <c r="AD49" s="78">
        <v>2</v>
      </c>
      <c r="AE49" s="78">
        <v>2</v>
      </c>
      <c r="AF49" s="78">
        <v>2</v>
      </c>
      <c r="AG49" s="78">
        <v>2</v>
      </c>
      <c r="AH49" s="78">
        <v>2</v>
      </c>
      <c r="AI49" s="78">
        <v>2</v>
      </c>
      <c r="AJ49" s="78">
        <v>2</v>
      </c>
    </row>
    <row r="50" spans="2:36" ht="15.75" thickBot="1" x14ac:dyDescent="0.3">
      <c r="B50" s="42"/>
      <c r="C50" s="70"/>
      <c r="D50" s="90" t="s">
        <v>67</v>
      </c>
      <c r="E50" s="91"/>
      <c r="F50" s="81">
        <f>(COUNTIF(config!$D$4:'config'!$D$18,"x"))</f>
        <v>3</v>
      </c>
      <c r="G50" s="81">
        <f>(COUNTIF(config!$D$4:'config'!$D$18,"x"))</f>
        <v>3</v>
      </c>
      <c r="H50" s="81">
        <f>(COUNTIF(config!$D$4:'config'!$D$18,"x"))</f>
        <v>3</v>
      </c>
      <c r="I50" s="81">
        <f>(COUNTIF(config!$D$4:'config'!$D$18,"x"))</f>
        <v>3</v>
      </c>
      <c r="J50" s="81">
        <f>(COUNTIF(config!$D$4:'config'!$D$18,"x"))</f>
        <v>3</v>
      </c>
      <c r="K50" s="81">
        <f>(COUNTIF(config!$D$4:'config'!$D$18,"x"))</f>
        <v>3</v>
      </c>
      <c r="L50" s="81">
        <f>(COUNTIF(config!$D$4:'config'!$D$18,"x"))</f>
        <v>3</v>
      </c>
      <c r="M50" s="81">
        <f>(COUNTIF(config!$D$4:'config'!$D$18,"x"))</f>
        <v>3</v>
      </c>
      <c r="N50" s="81">
        <f>(COUNTIF(config!$D$4:'config'!$D$18,"x"))</f>
        <v>3</v>
      </c>
      <c r="O50" s="81">
        <f>(COUNTIF(config!$D$4:'config'!$D$18,"x"))</f>
        <v>3</v>
      </c>
      <c r="P50" s="81">
        <f>(COUNTIF(config!$D$4:'config'!$D$18,"x"))</f>
        <v>3</v>
      </c>
      <c r="Q50" s="81">
        <f>(COUNTIF(config!$D$4:'config'!$D$18,"x"))</f>
        <v>3</v>
      </c>
      <c r="R50" s="81">
        <f>(COUNTIF(config!$D$4:'config'!$D$18,"x"))</f>
        <v>3</v>
      </c>
      <c r="S50" s="81">
        <f>(COUNTIF(config!$D$4:'config'!$D$18,"x"))</f>
        <v>3</v>
      </c>
      <c r="T50" s="81">
        <f>(COUNTIF(config!$D$4:'config'!$D$18,"x"))</f>
        <v>3</v>
      </c>
      <c r="U50" s="81">
        <f>(COUNTIF(config!$D$4:'config'!$D$18,"x"))</f>
        <v>3</v>
      </c>
      <c r="V50" s="81">
        <f>(COUNTIF(config!$D$4:'config'!$D$18,"x"))</f>
        <v>3</v>
      </c>
      <c r="W50" s="81">
        <f>(COUNTIF(config!$D$4:'config'!$D$18,"x"))</f>
        <v>3</v>
      </c>
      <c r="X50" s="81">
        <f>(COUNTIF(config!$D$4:'config'!$D$18,"x"))</f>
        <v>3</v>
      </c>
      <c r="Y50" s="81">
        <f>(COUNTIF(config!$D$4:'config'!$D$18,"x"))</f>
        <v>3</v>
      </c>
      <c r="Z50" s="81">
        <f>(COUNTIF(config!$D$4:'config'!$D$18,"x"))</f>
        <v>3</v>
      </c>
      <c r="AA50" s="81">
        <f>(COUNTIF(config!$D$4:'config'!$D$18,"x"))</f>
        <v>3</v>
      </c>
      <c r="AB50" s="81">
        <f>(COUNTIF(config!$D$4:'config'!$D$18,"x"))</f>
        <v>3</v>
      </c>
      <c r="AC50" s="81">
        <f>(COUNTIF(config!$D$4:'config'!$D$18,"x"))</f>
        <v>3</v>
      </c>
      <c r="AD50" s="81">
        <f>(COUNTIF(config!$D$4:'config'!$D$18,"x"))</f>
        <v>3</v>
      </c>
      <c r="AE50" s="81">
        <f>(COUNTIF(config!$D$4:'config'!$D$18,"x"))</f>
        <v>3</v>
      </c>
      <c r="AF50" s="81">
        <f>(COUNTIF(config!$D$4:'config'!$D$18,"x"))</f>
        <v>3</v>
      </c>
      <c r="AG50" s="81">
        <f>(COUNTIF(config!$D$4:'config'!$D$18,"x"))</f>
        <v>3</v>
      </c>
      <c r="AH50" s="81">
        <f>(COUNTIF(config!$D$4:'config'!$D$18,"x"))</f>
        <v>3</v>
      </c>
      <c r="AI50" s="81">
        <f>(COUNTIF(config!$D$4:'config'!$D$18,"x"))</f>
        <v>3</v>
      </c>
      <c r="AJ50" s="81">
        <f>(COUNTIF(config!$D$4:'config'!$D$18,"x"))</f>
        <v>3</v>
      </c>
    </row>
    <row r="51" spans="2:36" ht="15.75" thickBot="1" x14ac:dyDescent="0.3">
      <c r="B51" s="42"/>
      <c r="C51" s="70"/>
    </row>
    <row r="52" spans="2:36" x14ac:dyDescent="0.25">
      <c r="B52" s="42"/>
      <c r="C52" s="70"/>
      <c r="D52" s="71" t="s">
        <v>78</v>
      </c>
      <c r="E52" s="79"/>
      <c r="F52" s="78">
        <v>1</v>
      </c>
      <c r="G52" s="78">
        <v>1</v>
      </c>
      <c r="H52" s="78">
        <v>1</v>
      </c>
      <c r="I52" s="78">
        <v>1</v>
      </c>
      <c r="J52" s="78">
        <v>1</v>
      </c>
      <c r="K52" s="78">
        <v>1</v>
      </c>
      <c r="L52" s="78">
        <v>1</v>
      </c>
      <c r="M52" s="78">
        <v>1</v>
      </c>
      <c r="N52" s="78">
        <v>1</v>
      </c>
      <c r="O52" s="78">
        <v>1</v>
      </c>
      <c r="P52" s="78">
        <v>1</v>
      </c>
      <c r="Q52" s="78">
        <v>1</v>
      </c>
      <c r="R52" s="78">
        <v>1</v>
      </c>
      <c r="S52" s="78">
        <v>1</v>
      </c>
      <c r="T52" s="78">
        <v>1</v>
      </c>
      <c r="U52" s="78">
        <v>1</v>
      </c>
      <c r="V52" s="78">
        <v>1</v>
      </c>
      <c r="W52" s="78">
        <v>1</v>
      </c>
      <c r="X52" s="78">
        <v>1</v>
      </c>
      <c r="Y52" s="78">
        <v>1</v>
      </c>
      <c r="Z52" s="78">
        <v>1</v>
      </c>
      <c r="AA52" s="78">
        <v>1</v>
      </c>
      <c r="AB52" s="78">
        <v>1</v>
      </c>
      <c r="AC52" s="78">
        <v>1</v>
      </c>
      <c r="AD52" s="78">
        <v>1</v>
      </c>
      <c r="AE52" s="78">
        <v>1</v>
      </c>
      <c r="AF52" s="78">
        <v>1</v>
      </c>
      <c r="AG52" s="78">
        <v>1</v>
      </c>
      <c r="AH52" s="78">
        <v>1</v>
      </c>
      <c r="AI52" s="78">
        <v>1</v>
      </c>
      <c r="AJ52" s="78">
        <v>1</v>
      </c>
    </row>
    <row r="53" spans="2:36" ht="15.75" thickBot="1" x14ac:dyDescent="0.3">
      <c r="D53" s="90" t="s">
        <v>79</v>
      </c>
      <c r="E53" s="91"/>
      <c r="F53" s="81">
        <f>(COUNTIF(config!$E$4:'config'!$E$18,"x"))</f>
        <v>4</v>
      </c>
      <c r="G53" s="81">
        <f>(COUNTIF(config!$E$4:'config'!$E$18,"x"))</f>
        <v>4</v>
      </c>
      <c r="H53" s="81">
        <f>(COUNTIF(config!$E$4:'config'!$E$18,"x"))</f>
        <v>4</v>
      </c>
      <c r="I53" s="81">
        <f>(COUNTIF(config!$E$4:'config'!$E$18,"x"))</f>
        <v>4</v>
      </c>
      <c r="J53" s="81">
        <f>(COUNTIF(config!$E$4:'config'!$E$18,"x"))</f>
        <v>4</v>
      </c>
      <c r="K53" s="81">
        <f>(COUNTIF(config!$E$4:'config'!$E$18,"x"))</f>
        <v>4</v>
      </c>
      <c r="L53" s="81">
        <f>(COUNTIF(config!$E$4:'config'!$E$18,"x"))</f>
        <v>4</v>
      </c>
      <c r="M53" s="81">
        <f>(COUNTIF(config!$E$4:'config'!$E$18,"x"))</f>
        <v>4</v>
      </c>
      <c r="N53" s="81">
        <f>(COUNTIF(config!$E$4:'config'!$E$18,"x"))</f>
        <v>4</v>
      </c>
      <c r="O53" s="81">
        <f>(COUNTIF(config!$E$4:'config'!$E$18,"x"))</f>
        <v>4</v>
      </c>
      <c r="P53" s="81">
        <f>(COUNTIF(config!$E$4:'config'!$E$18,"x"))</f>
        <v>4</v>
      </c>
      <c r="Q53" s="81">
        <f>(COUNTIF(config!$E$4:'config'!$E$18,"x"))</f>
        <v>4</v>
      </c>
      <c r="R53" s="81">
        <f>(COUNTIF(config!$E$4:'config'!$E$18,"x"))</f>
        <v>4</v>
      </c>
      <c r="S53" s="81">
        <f>(COUNTIF(config!$E$4:'config'!$E$18,"x"))</f>
        <v>4</v>
      </c>
      <c r="T53" s="81">
        <f>(COUNTIF(config!$E$4:'config'!$E$18,"x"))</f>
        <v>4</v>
      </c>
      <c r="U53" s="81">
        <f>(COUNTIF(config!$E$4:'config'!$E$18,"x"))</f>
        <v>4</v>
      </c>
      <c r="V53" s="81">
        <f>(COUNTIF(config!$E$4:'config'!$E$18,"x"))</f>
        <v>4</v>
      </c>
      <c r="W53" s="81">
        <f>(COUNTIF(config!$E$4:'config'!$E$18,"x"))</f>
        <v>4</v>
      </c>
      <c r="X53" s="81">
        <f>(COUNTIF(config!$E$4:'config'!$E$18,"x"))</f>
        <v>4</v>
      </c>
      <c r="Y53" s="81">
        <f>(COUNTIF(config!$E$4:'config'!$E$18,"x"))</f>
        <v>4</v>
      </c>
      <c r="Z53" s="81">
        <f>(COUNTIF(config!$E$4:'config'!$E$18,"x"))</f>
        <v>4</v>
      </c>
      <c r="AA53" s="81">
        <f>(COUNTIF(config!$E$4:'config'!$E$18,"x"))</f>
        <v>4</v>
      </c>
      <c r="AB53" s="81">
        <f>(COUNTIF(config!$E$4:'config'!$E$18,"x"))</f>
        <v>4</v>
      </c>
      <c r="AC53" s="81">
        <f>(COUNTIF(config!$E$4:'config'!$E$18,"x"))</f>
        <v>4</v>
      </c>
      <c r="AD53" s="81">
        <f>(COUNTIF(config!$E$4:'config'!$E$18,"x"))</f>
        <v>4</v>
      </c>
      <c r="AE53" s="81">
        <f>(COUNTIF(config!$E$4:'config'!$E$18,"x"))</f>
        <v>4</v>
      </c>
      <c r="AF53" s="81">
        <f>(COUNTIF(config!$E$4:'config'!$E$18,"x"))</f>
        <v>4</v>
      </c>
      <c r="AG53" s="81">
        <f>(COUNTIF(config!$E$4:'config'!$E$18,"x"))</f>
        <v>4</v>
      </c>
      <c r="AH53" s="81">
        <f>(COUNTIF(config!$E$4:'config'!$E$18,"x"))</f>
        <v>4</v>
      </c>
      <c r="AI53" s="81">
        <f>(COUNTIF(config!$E$4:'config'!$E$18,"x"))</f>
        <v>4</v>
      </c>
      <c r="AJ53" s="81">
        <f>(COUNTIF(config!$E$4:'config'!$E$18,"x"))</f>
        <v>4</v>
      </c>
    </row>
    <row r="54" spans="2:36" ht="15.75" thickBot="1" x14ac:dyDescent="0.3"/>
    <row r="55" spans="2:36" x14ac:dyDescent="0.25">
      <c r="D55" s="71" t="s">
        <v>88</v>
      </c>
      <c r="E55" s="79"/>
      <c r="F55" s="78">
        <v>4</v>
      </c>
      <c r="G55" s="78">
        <v>4</v>
      </c>
      <c r="H55" s="78">
        <v>4</v>
      </c>
      <c r="I55" s="78">
        <v>4</v>
      </c>
      <c r="J55" s="78">
        <v>4</v>
      </c>
      <c r="K55" s="78">
        <v>4</v>
      </c>
      <c r="L55" s="78">
        <v>4</v>
      </c>
      <c r="M55" s="78">
        <v>4</v>
      </c>
      <c r="N55" s="78">
        <v>4</v>
      </c>
      <c r="O55" s="78">
        <v>4</v>
      </c>
      <c r="P55" s="78">
        <v>4</v>
      </c>
      <c r="Q55" s="78">
        <v>4</v>
      </c>
      <c r="R55" s="78">
        <v>4</v>
      </c>
      <c r="S55" s="78">
        <v>4</v>
      </c>
      <c r="T55" s="78">
        <v>4</v>
      </c>
      <c r="U55" s="78">
        <v>4</v>
      </c>
      <c r="V55" s="78">
        <v>4</v>
      </c>
      <c r="W55" s="78">
        <v>4</v>
      </c>
      <c r="X55" s="78">
        <v>4</v>
      </c>
      <c r="Y55" s="78">
        <v>4</v>
      </c>
      <c r="Z55" s="78">
        <v>4</v>
      </c>
      <c r="AA55" s="78">
        <v>4</v>
      </c>
      <c r="AB55" s="78">
        <v>4</v>
      </c>
      <c r="AC55" s="78">
        <v>4</v>
      </c>
      <c r="AD55" s="78">
        <v>4</v>
      </c>
      <c r="AE55" s="78">
        <v>4</v>
      </c>
      <c r="AF55" s="78">
        <v>4</v>
      </c>
      <c r="AG55" s="78">
        <v>4</v>
      </c>
      <c r="AH55" s="78">
        <v>4</v>
      </c>
      <c r="AI55" s="78">
        <v>4</v>
      </c>
      <c r="AJ55" s="78">
        <v>4</v>
      </c>
    </row>
    <row r="56" spans="2:36" ht="15.75" thickBot="1" x14ac:dyDescent="0.3">
      <c r="D56" s="74" t="s">
        <v>89</v>
      </c>
      <c r="E56" s="80"/>
      <c r="F56" s="81">
        <f>(COUNTIF(config!$F$4:'config'!$F$18,"x"))</f>
        <v>7</v>
      </c>
      <c r="G56" s="81">
        <f>(COUNTIF(config!$F$4:'config'!$F$18,"x"))</f>
        <v>7</v>
      </c>
      <c r="H56" s="81">
        <f>(COUNTIF(config!$F$4:'config'!$F$18,"x"))</f>
        <v>7</v>
      </c>
      <c r="I56" s="81">
        <f>(COUNTIF(config!$F$4:'config'!$F$18,"x"))</f>
        <v>7</v>
      </c>
      <c r="J56" s="81">
        <f>(COUNTIF(config!$F$4:'config'!$F$18,"x"))</f>
        <v>7</v>
      </c>
      <c r="K56" s="81">
        <f>(COUNTIF(config!$F$4:'config'!$F$18,"x"))</f>
        <v>7</v>
      </c>
      <c r="L56" s="81">
        <f>(COUNTIF(config!$F$4:'config'!$F$18,"x"))</f>
        <v>7</v>
      </c>
      <c r="M56" s="81">
        <f>(COUNTIF(config!$F$4:'config'!$F$18,"x"))</f>
        <v>7</v>
      </c>
      <c r="N56" s="81">
        <f>(COUNTIF(config!$F$4:'config'!$F$18,"x"))</f>
        <v>7</v>
      </c>
      <c r="O56" s="81">
        <f>(COUNTIF(config!$F$4:'config'!$F$18,"x"))</f>
        <v>7</v>
      </c>
      <c r="P56" s="81">
        <f>(COUNTIF(config!$F$4:'config'!$F$18,"x"))</f>
        <v>7</v>
      </c>
      <c r="Q56" s="81">
        <f>(COUNTIF(config!$F$4:'config'!$F$18,"x"))</f>
        <v>7</v>
      </c>
      <c r="R56" s="81">
        <f>(COUNTIF(config!$F$4:'config'!$F$18,"x"))</f>
        <v>7</v>
      </c>
      <c r="S56" s="81">
        <f>(COUNTIF(config!$F$4:'config'!$F$18,"x"))</f>
        <v>7</v>
      </c>
      <c r="T56" s="81">
        <f>(COUNTIF(config!$F$4:'config'!$F$18,"x"))</f>
        <v>7</v>
      </c>
      <c r="U56" s="81">
        <f>(COUNTIF(config!$F$4:'config'!$F$18,"x"))</f>
        <v>7</v>
      </c>
      <c r="V56" s="81">
        <f>(COUNTIF(config!$F$4:'config'!$F$18,"x"))</f>
        <v>7</v>
      </c>
      <c r="W56" s="81">
        <f>(COUNTIF(config!$F$4:'config'!$F$18,"x"))</f>
        <v>7</v>
      </c>
      <c r="X56" s="81">
        <f>(COUNTIF(config!$F$4:'config'!$F$18,"x"))</f>
        <v>7</v>
      </c>
      <c r="Y56" s="81">
        <f>(COUNTIF(config!$F$4:'config'!$F$18,"x"))</f>
        <v>7</v>
      </c>
      <c r="Z56" s="81">
        <f>(COUNTIF(config!$F$4:'config'!$F$18,"x"))</f>
        <v>7</v>
      </c>
      <c r="AA56" s="81">
        <f>(COUNTIF(config!$F$4:'config'!$F$18,"x"))</f>
        <v>7</v>
      </c>
      <c r="AB56" s="81">
        <f>(COUNTIF(config!$F$4:'config'!$F$18,"x"))</f>
        <v>7</v>
      </c>
      <c r="AC56" s="81">
        <f>(COUNTIF(config!$F$4:'config'!$F$18,"x"))</f>
        <v>7</v>
      </c>
      <c r="AD56" s="81">
        <f>(COUNTIF(config!$F$4:'config'!$F$18,"x"))</f>
        <v>7</v>
      </c>
      <c r="AE56" s="81">
        <f>(COUNTIF(config!$F$4:'config'!$F$18,"x"))</f>
        <v>7</v>
      </c>
      <c r="AF56" s="81">
        <f>(COUNTIF(config!$F$4:'config'!$F$18,"x"))</f>
        <v>7</v>
      </c>
      <c r="AG56" s="81">
        <f>(COUNTIF(config!$F$4:'config'!$F$18,"x"))</f>
        <v>7</v>
      </c>
      <c r="AH56" s="81">
        <f>(COUNTIF(config!$F$4:'config'!$F$18,"x"))</f>
        <v>7</v>
      </c>
      <c r="AI56" s="81">
        <f>(COUNTIF(config!$F$4:'config'!$F$18,"x"))</f>
        <v>7</v>
      </c>
      <c r="AJ56" s="81">
        <f>(COUNTIF(config!$F$4:'config'!$F$18,"x"))</f>
        <v>7</v>
      </c>
    </row>
    <row r="57" spans="2:36" ht="15.75" thickBot="1" x14ac:dyDescent="0.3"/>
    <row r="58" spans="2:36" x14ac:dyDescent="0.25">
      <c r="D58" s="71" t="s">
        <v>80</v>
      </c>
      <c r="E58" s="79"/>
      <c r="F58" s="78">
        <v>3</v>
      </c>
      <c r="G58" s="78">
        <v>3</v>
      </c>
      <c r="H58" s="78">
        <v>3</v>
      </c>
      <c r="I58" s="78">
        <v>3</v>
      </c>
      <c r="J58" s="78">
        <v>3</v>
      </c>
      <c r="K58" s="78">
        <v>3</v>
      </c>
      <c r="L58" s="78">
        <v>3</v>
      </c>
      <c r="M58" s="78">
        <v>3</v>
      </c>
      <c r="N58" s="78">
        <v>3</v>
      </c>
      <c r="O58" s="78">
        <v>3</v>
      </c>
      <c r="P58" s="78">
        <v>3</v>
      </c>
      <c r="Q58" s="78">
        <v>3</v>
      </c>
      <c r="R58" s="78">
        <v>3</v>
      </c>
      <c r="S58" s="78">
        <v>3</v>
      </c>
      <c r="T58" s="78">
        <v>3</v>
      </c>
      <c r="U58" s="78">
        <v>3</v>
      </c>
      <c r="V58" s="78">
        <v>3</v>
      </c>
      <c r="W58" s="78">
        <v>3</v>
      </c>
      <c r="X58" s="78">
        <v>3</v>
      </c>
      <c r="Y58" s="78">
        <v>3</v>
      </c>
      <c r="Z58" s="78">
        <v>3</v>
      </c>
      <c r="AA58" s="78">
        <v>3</v>
      </c>
      <c r="AB58" s="78">
        <v>3</v>
      </c>
      <c r="AC58" s="78">
        <v>3</v>
      </c>
      <c r="AD58" s="78">
        <v>3</v>
      </c>
      <c r="AE58" s="78">
        <v>3</v>
      </c>
      <c r="AF58" s="78">
        <v>3</v>
      </c>
      <c r="AG58" s="78">
        <v>3</v>
      </c>
      <c r="AH58" s="78">
        <v>3</v>
      </c>
      <c r="AI58" s="78">
        <v>3</v>
      </c>
      <c r="AJ58" s="78">
        <v>3</v>
      </c>
    </row>
    <row r="59" spans="2:36" ht="15.75" thickBot="1" x14ac:dyDescent="0.3">
      <c r="D59" s="90" t="s">
        <v>81</v>
      </c>
      <c r="E59" s="91"/>
      <c r="F59" s="81">
        <f>(COUNTIF(config!$G$4:'config'!$G$18,"x"))</f>
        <v>4</v>
      </c>
      <c r="G59" s="81">
        <f>(COUNTIF(config!$G$4:'config'!$G$18,"x"))</f>
        <v>4</v>
      </c>
      <c r="H59" s="81">
        <f>(COUNTIF(config!$G$4:'config'!$G$18,"x"))</f>
        <v>4</v>
      </c>
      <c r="I59" s="81">
        <f>(COUNTIF(config!$G$4:'config'!$G$18,"x"))</f>
        <v>4</v>
      </c>
      <c r="J59" s="81">
        <f>(COUNTIF(config!$G$4:'config'!$G$18,"x"))</f>
        <v>4</v>
      </c>
      <c r="K59" s="81">
        <f>(COUNTIF(config!$G$4:'config'!$G$18,"x"))</f>
        <v>4</v>
      </c>
      <c r="L59" s="81">
        <f>(COUNTIF(config!$G$4:'config'!$G$18,"x"))</f>
        <v>4</v>
      </c>
      <c r="M59" s="81">
        <f>(COUNTIF(config!$G$4:'config'!$G$18,"x"))</f>
        <v>4</v>
      </c>
      <c r="N59" s="81">
        <f>(COUNTIF(config!$G$4:'config'!$G$18,"x"))</f>
        <v>4</v>
      </c>
      <c r="O59" s="81">
        <f>(COUNTIF(config!$G$4:'config'!$G$18,"x"))</f>
        <v>4</v>
      </c>
      <c r="P59" s="81">
        <f>(COUNTIF(config!$G$4:'config'!$G$18,"x"))</f>
        <v>4</v>
      </c>
      <c r="Q59" s="81">
        <f>(COUNTIF(config!$G$4:'config'!$G$18,"x"))</f>
        <v>4</v>
      </c>
      <c r="R59" s="81">
        <f>(COUNTIF(config!$G$4:'config'!$G$18,"x"))</f>
        <v>4</v>
      </c>
      <c r="S59" s="81">
        <f>(COUNTIF(config!$G$4:'config'!$G$18,"x"))</f>
        <v>4</v>
      </c>
      <c r="T59" s="81">
        <f>(COUNTIF(config!$G$4:'config'!$G$18,"x"))</f>
        <v>4</v>
      </c>
      <c r="U59" s="81">
        <f>(COUNTIF(config!$G$4:'config'!$G$18,"x"))</f>
        <v>4</v>
      </c>
      <c r="V59" s="81">
        <f>(COUNTIF(config!$G$4:'config'!$G$18,"x"))</f>
        <v>4</v>
      </c>
      <c r="W59" s="81">
        <f>(COUNTIF(config!$G$4:'config'!$G$18,"x"))</f>
        <v>4</v>
      </c>
      <c r="X59" s="81">
        <f>(COUNTIF(config!$G$4:'config'!$G$18,"x"))</f>
        <v>4</v>
      </c>
      <c r="Y59" s="81">
        <f>(COUNTIF(config!$G$4:'config'!$G$18,"x"))</f>
        <v>4</v>
      </c>
      <c r="Z59" s="81">
        <f>(COUNTIF(config!$G$4:'config'!$G$18,"x"))</f>
        <v>4</v>
      </c>
      <c r="AA59" s="81">
        <f>(COUNTIF(config!$G$4:'config'!$G$18,"x"))</f>
        <v>4</v>
      </c>
      <c r="AB59" s="81">
        <f>(COUNTIF(config!$G$4:'config'!$G$18,"x"))</f>
        <v>4</v>
      </c>
      <c r="AC59" s="81">
        <f>(COUNTIF(config!$G$4:'config'!$G$18,"x"))</f>
        <v>4</v>
      </c>
      <c r="AD59" s="81">
        <f>(COUNTIF(config!$G$4:'config'!$G$18,"x"))</f>
        <v>4</v>
      </c>
      <c r="AE59" s="81">
        <f>(COUNTIF(config!$G$4:'config'!$G$18,"x"))</f>
        <v>4</v>
      </c>
      <c r="AF59" s="81">
        <f>(COUNTIF(config!$G$4:'config'!$G$18,"x"))</f>
        <v>4</v>
      </c>
      <c r="AG59" s="81">
        <f>(COUNTIF(config!$G$4:'config'!$G$18,"x"))</f>
        <v>4</v>
      </c>
      <c r="AH59" s="81">
        <f>(COUNTIF(config!$G$4:'config'!$G$18,"x"))</f>
        <v>4</v>
      </c>
      <c r="AI59" s="81">
        <f>(COUNTIF(config!$G$4:'config'!$G$18,"x"))</f>
        <v>4</v>
      </c>
      <c r="AJ59" s="81">
        <f>(COUNTIF(config!$G$4:'config'!$G$18,"x"))</f>
        <v>4</v>
      </c>
    </row>
    <row r="60" spans="2:36" ht="15.75" thickBot="1" x14ac:dyDescent="0.3"/>
    <row r="61" spans="2:36" x14ac:dyDescent="0.25">
      <c r="D61" s="71" t="s">
        <v>82</v>
      </c>
      <c r="E61" s="79"/>
      <c r="F61" s="78">
        <v>1</v>
      </c>
      <c r="G61" s="78">
        <v>1</v>
      </c>
      <c r="H61" s="78">
        <v>1</v>
      </c>
      <c r="I61" s="78">
        <v>1</v>
      </c>
      <c r="J61" s="78">
        <v>1</v>
      </c>
      <c r="K61" s="78">
        <v>1</v>
      </c>
      <c r="L61" s="78">
        <v>1</v>
      </c>
      <c r="M61" s="78">
        <v>1</v>
      </c>
      <c r="N61" s="78">
        <v>1</v>
      </c>
      <c r="O61" s="78">
        <v>1</v>
      </c>
      <c r="P61" s="78">
        <v>1</v>
      </c>
      <c r="Q61" s="78">
        <v>1</v>
      </c>
      <c r="R61" s="78">
        <v>1</v>
      </c>
      <c r="S61" s="78">
        <v>1</v>
      </c>
      <c r="T61" s="78">
        <v>1</v>
      </c>
      <c r="U61" s="78">
        <v>1</v>
      </c>
      <c r="V61" s="78">
        <v>1</v>
      </c>
      <c r="W61" s="78">
        <v>1</v>
      </c>
      <c r="X61" s="78">
        <v>1</v>
      </c>
      <c r="Y61" s="78">
        <v>1</v>
      </c>
      <c r="Z61" s="78">
        <v>1</v>
      </c>
      <c r="AA61" s="78">
        <v>1</v>
      </c>
      <c r="AB61" s="78">
        <v>1</v>
      </c>
      <c r="AC61" s="78">
        <v>1</v>
      </c>
      <c r="AD61" s="78">
        <v>1</v>
      </c>
      <c r="AE61" s="78">
        <v>1</v>
      </c>
      <c r="AF61" s="78">
        <v>1</v>
      </c>
      <c r="AG61" s="78">
        <v>1</v>
      </c>
      <c r="AH61" s="78">
        <v>1</v>
      </c>
      <c r="AI61" s="78">
        <v>1</v>
      </c>
      <c r="AJ61" s="78">
        <v>1</v>
      </c>
    </row>
    <row r="62" spans="2:36" ht="15.75" thickBot="1" x14ac:dyDescent="0.3">
      <c r="D62" s="90" t="s">
        <v>83</v>
      </c>
      <c r="E62" s="91"/>
      <c r="F62" s="81">
        <f>(COUNTIF(config!$H$4:'config'!$H$18,"x"))</f>
        <v>3</v>
      </c>
      <c r="G62" s="81">
        <f>(COUNTIF(config!$H$4:'config'!$H$18,"x"))</f>
        <v>3</v>
      </c>
      <c r="H62" s="81">
        <f>(COUNTIF(config!$H$4:'config'!$H$18,"x"))</f>
        <v>3</v>
      </c>
      <c r="I62" s="81">
        <f>(COUNTIF(config!$H$4:'config'!$H$18,"x"))</f>
        <v>3</v>
      </c>
      <c r="J62" s="81">
        <f>(COUNTIF(config!$H$4:'config'!$H$18,"x"))</f>
        <v>3</v>
      </c>
      <c r="K62" s="81">
        <f>(COUNTIF(config!$H$4:'config'!$H$18,"x"))</f>
        <v>3</v>
      </c>
      <c r="L62" s="81">
        <f>(COUNTIF(config!$H$4:'config'!$H$18,"x"))</f>
        <v>3</v>
      </c>
      <c r="M62" s="81">
        <f>(COUNTIF(config!$H$4:'config'!$H$18,"x"))</f>
        <v>3</v>
      </c>
      <c r="N62" s="81">
        <f>(COUNTIF(config!$H$4:'config'!$H$18,"x"))</f>
        <v>3</v>
      </c>
      <c r="O62" s="81">
        <f>(COUNTIF(config!$H$4:'config'!$H$18,"x"))</f>
        <v>3</v>
      </c>
      <c r="P62" s="81">
        <f>(COUNTIF(config!$H$4:'config'!$H$18,"x"))</f>
        <v>3</v>
      </c>
      <c r="Q62" s="81">
        <f>(COUNTIF(config!$H$4:'config'!$H$18,"x"))</f>
        <v>3</v>
      </c>
      <c r="R62" s="81">
        <f>(COUNTIF(config!$H$4:'config'!$H$18,"x"))</f>
        <v>3</v>
      </c>
      <c r="S62" s="81">
        <f>(COUNTIF(config!$H$4:'config'!$H$18,"x"))</f>
        <v>3</v>
      </c>
      <c r="T62" s="81">
        <f>(COUNTIF(config!$H$4:'config'!$H$18,"x"))</f>
        <v>3</v>
      </c>
      <c r="U62" s="81">
        <f>(COUNTIF(config!$H$4:'config'!$H$18,"x"))</f>
        <v>3</v>
      </c>
      <c r="V62" s="81">
        <f>(COUNTIF(config!$H$4:'config'!$H$18,"x"))</f>
        <v>3</v>
      </c>
      <c r="W62" s="81">
        <f>(COUNTIF(config!$H$4:'config'!$H$18,"x"))</f>
        <v>3</v>
      </c>
      <c r="X62" s="81">
        <f>(COUNTIF(config!$H$4:'config'!$H$18,"x"))</f>
        <v>3</v>
      </c>
      <c r="Y62" s="81">
        <f>(COUNTIF(config!$H$4:'config'!$H$18,"x"))</f>
        <v>3</v>
      </c>
      <c r="Z62" s="81">
        <f>(COUNTIF(config!$H$4:'config'!$H$18,"x"))</f>
        <v>3</v>
      </c>
      <c r="AA62" s="81">
        <f>(COUNTIF(config!$H$4:'config'!$H$18,"x"))</f>
        <v>3</v>
      </c>
      <c r="AB62" s="81">
        <f>(COUNTIF(config!$H$4:'config'!$H$18,"x"))</f>
        <v>3</v>
      </c>
      <c r="AC62" s="81">
        <f>(COUNTIF(config!$H$4:'config'!$H$18,"x"))</f>
        <v>3</v>
      </c>
      <c r="AD62" s="81">
        <f>(COUNTIF(config!$H$4:'config'!$H$18,"x"))</f>
        <v>3</v>
      </c>
      <c r="AE62" s="81">
        <f>(COUNTIF(config!$H$4:'config'!$H$18,"x"))</f>
        <v>3</v>
      </c>
      <c r="AF62" s="81">
        <f>(COUNTIF(config!$H$4:'config'!$H$18,"x"))</f>
        <v>3</v>
      </c>
      <c r="AG62" s="81">
        <f>(COUNTIF(config!$H$4:'config'!$H$18,"x"))</f>
        <v>3</v>
      </c>
      <c r="AH62" s="81">
        <f>(COUNTIF(config!$H$4:'config'!$H$18,"x"))</f>
        <v>3</v>
      </c>
      <c r="AI62" s="81">
        <f>(COUNTIF(config!$H$4:'config'!$H$18,"x"))</f>
        <v>3</v>
      </c>
      <c r="AJ62" s="81">
        <f>(COUNTIF(config!$H$4:'config'!$H$18,"x"))</f>
        <v>3</v>
      </c>
    </row>
    <row r="63" spans="2:36" ht="15.75" thickBot="1" x14ac:dyDescent="0.3"/>
    <row r="64" spans="2:36" x14ac:dyDescent="0.25">
      <c r="D64" s="71" t="s">
        <v>84</v>
      </c>
      <c r="E64" s="79"/>
      <c r="F64" s="78">
        <v>2</v>
      </c>
      <c r="G64" s="78">
        <v>2</v>
      </c>
      <c r="H64" s="78">
        <v>2</v>
      </c>
      <c r="I64" s="78">
        <v>2</v>
      </c>
      <c r="J64" s="78">
        <v>2</v>
      </c>
      <c r="K64" s="78">
        <v>2</v>
      </c>
      <c r="L64" s="78">
        <v>2</v>
      </c>
      <c r="M64" s="78">
        <v>2</v>
      </c>
      <c r="N64" s="78">
        <v>2</v>
      </c>
      <c r="O64" s="78">
        <v>2</v>
      </c>
      <c r="P64" s="78">
        <v>2</v>
      </c>
      <c r="Q64" s="78">
        <v>2</v>
      </c>
      <c r="R64" s="78">
        <v>2</v>
      </c>
      <c r="S64" s="78">
        <v>2</v>
      </c>
      <c r="T64" s="78">
        <v>2</v>
      </c>
      <c r="U64" s="78">
        <v>2</v>
      </c>
      <c r="V64" s="78">
        <v>2</v>
      </c>
      <c r="W64" s="78">
        <v>2</v>
      </c>
      <c r="X64" s="78">
        <v>2</v>
      </c>
      <c r="Y64" s="78">
        <v>2</v>
      </c>
      <c r="Z64" s="78">
        <v>2</v>
      </c>
      <c r="AA64" s="78">
        <v>2</v>
      </c>
      <c r="AB64" s="78">
        <v>2</v>
      </c>
      <c r="AC64" s="78">
        <v>2</v>
      </c>
      <c r="AD64" s="78">
        <v>2</v>
      </c>
      <c r="AE64" s="78">
        <v>2</v>
      </c>
      <c r="AF64" s="78">
        <v>2</v>
      </c>
      <c r="AG64" s="78">
        <v>2</v>
      </c>
      <c r="AH64" s="78">
        <v>2</v>
      </c>
      <c r="AI64" s="78">
        <v>2</v>
      </c>
      <c r="AJ64" s="78">
        <v>2</v>
      </c>
    </row>
    <row r="65" spans="4:36" ht="15.75" thickBot="1" x14ac:dyDescent="0.3">
      <c r="D65" s="90" t="s">
        <v>85</v>
      </c>
      <c r="E65" s="91"/>
      <c r="F65" s="81">
        <f>(COUNTIF(config!$I$4:'config'!$I$18,"x"))</f>
        <v>3</v>
      </c>
      <c r="G65" s="81">
        <f>(COUNTIF(config!$I$4:'config'!$I$18,"x"))</f>
        <v>3</v>
      </c>
      <c r="H65" s="81">
        <f>(COUNTIF(config!$I$4:'config'!$I$18,"x"))</f>
        <v>3</v>
      </c>
      <c r="I65" s="81">
        <f>(COUNTIF(config!$I$4:'config'!$I$18,"x"))</f>
        <v>3</v>
      </c>
      <c r="J65" s="81">
        <f>(COUNTIF(config!$I$4:'config'!$I$18,"x"))</f>
        <v>3</v>
      </c>
      <c r="K65" s="81">
        <f>(COUNTIF(config!$I$4:'config'!$I$18,"x"))</f>
        <v>3</v>
      </c>
      <c r="L65" s="81">
        <f>(COUNTIF(config!$I$4:'config'!$I$18,"x"))</f>
        <v>3</v>
      </c>
      <c r="M65" s="81">
        <f>(COUNTIF(config!$I$4:'config'!$I$18,"x"))</f>
        <v>3</v>
      </c>
      <c r="N65" s="81">
        <f>(COUNTIF(config!$I$4:'config'!$I$18,"x"))</f>
        <v>3</v>
      </c>
      <c r="O65" s="81">
        <f>(COUNTIF(config!$I$4:'config'!$I$18,"x"))</f>
        <v>3</v>
      </c>
      <c r="P65" s="81">
        <f>(COUNTIF(config!$I$4:'config'!$I$18,"x"))</f>
        <v>3</v>
      </c>
      <c r="Q65" s="81">
        <f>(COUNTIF(config!$I$4:'config'!$I$18,"x"))</f>
        <v>3</v>
      </c>
      <c r="R65" s="81">
        <f>(COUNTIF(config!$I$4:'config'!$I$18,"x"))</f>
        <v>3</v>
      </c>
      <c r="S65" s="81">
        <f>(COUNTIF(config!$I$4:'config'!$I$18,"x"))</f>
        <v>3</v>
      </c>
      <c r="T65" s="81">
        <f>(COUNTIF(config!$I$4:'config'!$I$18,"x"))</f>
        <v>3</v>
      </c>
      <c r="U65" s="81">
        <f>(COUNTIF(config!$I$4:'config'!$I$18,"x"))</f>
        <v>3</v>
      </c>
      <c r="V65" s="81">
        <f>(COUNTIF(config!$I$4:'config'!$I$18,"x"))</f>
        <v>3</v>
      </c>
      <c r="W65" s="81">
        <f>(COUNTIF(config!$I$4:'config'!$I$18,"x"))</f>
        <v>3</v>
      </c>
      <c r="X65" s="81">
        <f>(COUNTIF(config!$I$4:'config'!$I$18,"x"))</f>
        <v>3</v>
      </c>
      <c r="Y65" s="81">
        <f>(COUNTIF(config!$I$4:'config'!$I$18,"x"))</f>
        <v>3</v>
      </c>
      <c r="Z65" s="81">
        <f>(COUNTIF(config!$I$4:'config'!$I$18,"x"))</f>
        <v>3</v>
      </c>
      <c r="AA65" s="81">
        <f>(COUNTIF(config!$I$4:'config'!$I$18,"x"))</f>
        <v>3</v>
      </c>
      <c r="AB65" s="81">
        <f>(COUNTIF(config!$I$4:'config'!$I$18,"x"))</f>
        <v>3</v>
      </c>
      <c r="AC65" s="81">
        <f>(COUNTIF(config!$I$4:'config'!$I$18,"x"))</f>
        <v>3</v>
      </c>
      <c r="AD65" s="81">
        <f>(COUNTIF(config!$I$4:'config'!$I$18,"x"))</f>
        <v>3</v>
      </c>
      <c r="AE65" s="81">
        <f>(COUNTIF(config!$I$4:'config'!$I$18,"x"))</f>
        <v>3</v>
      </c>
      <c r="AF65" s="81">
        <f>(COUNTIF(config!$I$4:'config'!$I$18,"x"))</f>
        <v>3</v>
      </c>
      <c r="AG65" s="81">
        <f>(COUNTIF(config!$I$4:'config'!$I$18,"x"))</f>
        <v>3</v>
      </c>
      <c r="AH65" s="81">
        <f>(COUNTIF(config!$I$4:'config'!$I$18,"x"))</f>
        <v>3</v>
      </c>
      <c r="AI65" s="81">
        <f>(COUNTIF(config!$I$4:'config'!$I$18,"x"))</f>
        <v>3</v>
      </c>
      <c r="AJ65" s="81">
        <f>(COUNTIF(config!$I$4:'config'!$I$18,"x"))</f>
        <v>3</v>
      </c>
    </row>
  </sheetData>
  <mergeCells count="10">
    <mergeCell ref="D65:E65"/>
    <mergeCell ref="D50:E50"/>
    <mergeCell ref="D53:E53"/>
    <mergeCell ref="D59:E59"/>
    <mergeCell ref="D62:E62"/>
    <mergeCell ref="B5:AJ8"/>
    <mergeCell ref="B36:AJ39"/>
    <mergeCell ref="D42:E42"/>
    <mergeCell ref="D43:E43"/>
    <mergeCell ref="D44:E44"/>
  </mergeCells>
  <conditionalFormatting sqref="F11:AJ11">
    <cfRule type="expression" dxfId="99" priority="75">
      <formula>OR(F$11=1,F$11=4)</formula>
    </cfRule>
  </conditionalFormatting>
  <conditionalFormatting sqref="F12:AJ25">
    <cfRule type="cellIs" dxfId="98" priority="32" operator="equal">
      <formula>"D"</formula>
    </cfRule>
    <cfRule type="cellIs" dxfId="97" priority="66" operator="equal">
      <formula>"M"</formula>
    </cfRule>
    <cfRule type="cellIs" dxfId="96" priority="69" operator="equal">
      <formula>"C"</formula>
    </cfRule>
    <cfRule type="expression" dxfId="95" priority="74">
      <formula>OR(F$11=1,F$11=4)</formula>
    </cfRule>
  </conditionalFormatting>
  <conditionalFormatting sqref="C12:D25 C43:D44 D46:D47 C46:C52">
    <cfRule type="cellIs" dxfId="94" priority="73" operator="equal">
      <formula>0</formula>
    </cfRule>
  </conditionalFormatting>
  <conditionalFormatting sqref="E12:E25">
    <cfRule type="cellIs" dxfId="93" priority="70" operator="equal">
      <formula>0</formula>
    </cfRule>
  </conditionalFormatting>
  <conditionalFormatting sqref="D49:D50">
    <cfRule type="cellIs" dxfId="92" priority="54" operator="equal">
      <formula>0</formula>
    </cfRule>
  </conditionalFormatting>
  <conditionalFormatting sqref="D52:D53">
    <cfRule type="cellIs" dxfId="91" priority="50" operator="equal">
      <formula>0</formula>
    </cfRule>
  </conditionalFormatting>
  <conditionalFormatting sqref="D55:D56">
    <cfRule type="cellIs" dxfId="90" priority="46" operator="equal">
      <formula>0</formula>
    </cfRule>
  </conditionalFormatting>
  <conditionalFormatting sqref="D58:D59">
    <cfRule type="cellIs" dxfId="89" priority="42" operator="equal">
      <formula>0</formula>
    </cfRule>
  </conditionalFormatting>
  <conditionalFormatting sqref="D61:D62">
    <cfRule type="cellIs" dxfId="88" priority="38" operator="equal">
      <formula>0</formula>
    </cfRule>
  </conditionalFormatting>
  <conditionalFormatting sqref="D64:D65">
    <cfRule type="cellIs" dxfId="87" priority="34" operator="equal">
      <formula>0</formula>
    </cfRule>
  </conditionalFormatting>
  <conditionalFormatting sqref="F42:AJ44 F46:AJ47 F49:AJ50 F52:AJ53 F55:AJ56 F58:AJ59 F61:AJ62 F64:AJ65">
    <cfRule type="expression" dxfId="86" priority="18">
      <formula>OR(F$11=1,F$11=4)</formula>
    </cfRule>
  </conditionalFormatting>
  <conditionalFormatting sqref="F44:AJ44">
    <cfRule type="cellIs" dxfId="85" priority="16" operator="greaterThan">
      <formula>$F$43</formula>
    </cfRule>
    <cfRule type="cellIs" dxfId="84" priority="15" operator="lessThanOrEqual">
      <formula>$F$43</formula>
    </cfRule>
  </conditionalFormatting>
  <conditionalFormatting sqref="F47:AJ47">
    <cfRule type="cellIs" dxfId="83" priority="14" operator="greaterThan">
      <formula>$F$46</formula>
    </cfRule>
    <cfRule type="cellIs" dxfId="82" priority="13" operator="lessThanOrEqual">
      <formula>$F$46</formula>
    </cfRule>
  </conditionalFormatting>
  <conditionalFormatting sqref="F50:AJ50">
    <cfRule type="cellIs" dxfId="81" priority="12" operator="greaterThan">
      <formula>$F$49</formula>
    </cfRule>
    <cfRule type="cellIs" dxfId="80" priority="11" operator="lessThanOrEqual">
      <formula>$F$49</formula>
    </cfRule>
  </conditionalFormatting>
  <conditionalFormatting sqref="F53:AJ53">
    <cfRule type="cellIs" dxfId="79" priority="10" operator="greaterThan">
      <formula>$F$52</formula>
    </cfRule>
    <cfRule type="cellIs" dxfId="78" priority="9" operator="lessThanOrEqual">
      <formula>$F$52</formula>
    </cfRule>
  </conditionalFormatting>
  <conditionalFormatting sqref="F56:AJ56">
    <cfRule type="cellIs" dxfId="77" priority="8" operator="greaterThan">
      <formula>$F$55</formula>
    </cfRule>
    <cfRule type="cellIs" dxfId="76" priority="7" operator="lessThanOrEqual">
      <formula>$F$55</formula>
    </cfRule>
  </conditionalFormatting>
  <conditionalFormatting sqref="F59:AJ59">
    <cfRule type="cellIs" dxfId="75" priority="6" operator="greaterThan">
      <formula>$F$58</formula>
    </cfRule>
    <cfRule type="cellIs" dxfId="74" priority="5" operator="lessThanOrEqual">
      <formula>$F$58</formula>
    </cfRule>
  </conditionalFormatting>
  <conditionalFormatting sqref="F62:AJ62">
    <cfRule type="cellIs" dxfId="73" priority="4" operator="greaterThan">
      <formula>$F$61</formula>
    </cfRule>
    <cfRule type="cellIs" dxfId="72" priority="3" operator="lessThanOrEqual">
      <formula>$F$61</formula>
    </cfRule>
  </conditionalFormatting>
  <conditionalFormatting sqref="F65:AJ65">
    <cfRule type="cellIs" dxfId="71" priority="2" operator="greaterThan">
      <formula>$F$64</formula>
    </cfRule>
    <cfRule type="cellIs" dxfId="50" priority="1" operator="lessThanOrEqual">
      <formula>$F$64</formula>
    </cfRule>
  </conditionalFormatting>
  <dataValidations count="1">
    <dataValidation type="list" allowBlank="1" showInputMessage="1" showErrorMessage="1" sqref="F12:AJ25" xr:uid="{434528E2-3915-4B71-AAAD-7599F6954BC6}">
      <formula1>"C,M,D"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6" id="{7337979A-A546-424A-A282-6B7158E678E2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F11:AJ25 F42:AJ44 F46:AJ47</xm:sqref>
        </x14:conditionalFormatting>
        <x14:conditionalFormatting xmlns:xm="http://schemas.microsoft.com/office/excel/2006/main">
          <x14:cfRule type="expression" priority="55" id="{5C057C8C-06DD-40E0-B9A4-CFEAF293C72F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F49:AJ50</xm:sqref>
        </x14:conditionalFormatting>
        <x14:conditionalFormatting xmlns:xm="http://schemas.microsoft.com/office/excel/2006/main">
          <x14:cfRule type="expression" priority="51" id="{B31EA5B8-716B-4EAE-B0C1-E1B5886FED47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F52:AJ53</xm:sqref>
        </x14:conditionalFormatting>
        <x14:conditionalFormatting xmlns:xm="http://schemas.microsoft.com/office/excel/2006/main">
          <x14:cfRule type="expression" priority="47" id="{790381CE-B79A-45F4-899F-72B3E52C063C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F55:AJ56</xm:sqref>
        </x14:conditionalFormatting>
        <x14:conditionalFormatting xmlns:xm="http://schemas.microsoft.com/office/excel/2006/main">
          <x14:cfRule type="expression" priority="43" id="{D8AF8B60-3119-4698-94E3-550B845480E2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F58:AJ59</xm:sqref>
        </x14:conditionalFormatting>
        <x14:conditionalFormatting xmlns:xm="http://schemas.microsoft.com/office/excel/2006/main">
          <x14:cfRule type="expression" priority="39" id="{FBBE4337-07CE-4736-A095-F3F6CA306CA6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F61:AJ62</xm:sqref>
        </x14:conditionalFormatting>
        <x14:conditionalFormatting xmlns:xm="http://schemas.microsoft.com/office/excel/2006/main">
          <x14:cfRule type="expression" priority="35" id="{87BA30A9-6239-4EDF-A482-1154C19ED96E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F64:AJ65</xm:sqref>
        </x14:conditionalFormatting>
        <x14:conditionalFormatting xmlns:xm="http://schemas.microsoft.com/office/excel/2006/main">
          <x14:cfRule type="expression" priority="77" id="{08F6F819-0EF8-440A-B5F4-C5A0A15B73E5}">
            <xm:f>AND(F$3&gt;=config!$A$35,F$3&lt;=config!$B$35)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  <x14:conditionalFormatting xmlns:xm="http://schemas.microsoft.com/office/excel/2006/main">
          <x14:cfRule type="expression" priority="30" id="{7EE77A2B-3173-49A4-98FB-6A3360CB0188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F50:AJ50</xm:sqref>
        </x14:conditionalFormatting>
        <x14:conditionalFormatting xmlns:xm="http://schemas.microsoft.com/office/excel/2006/main">
          <x14:cfRule type="expression" priority="29" id="{E0740829-2F59-497F-8CAF-1BFB599859CA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F53:AJ53</xm:sqref>
        </x14:conditionalFormatting>
        <x14:conditionalFormatting xmlns:xm="http://schemas.microsoft.com/office/excel/2006/main">
          <x14:cfRule type="expression" priority="28" id="{F6E5E582-0B46-40D4-9DFE-C17E924A9ECD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F56:AJ56</xm:sqref>
        </x14:conditionalFormatting>
        <x14:conditionalFormatting xmlns:xm="http://schemas.microsoft.com/office/excel/2006/main">
          <x14:cfRule type="expression" priority="27" id="{ACFBCC8E-C748-4844-A008-DFF28C4C9756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F59:AJ59</xm:sqref>
        </x14:conditionalFormatting>
        <x14:conditionalFormatting xmlns:xm="http://schemas.microsoft.com/office/excel/2006/main">
          <x14:cfRule type="expression" priority="26" id="{6CB7FB77-E143-46E3-86B3-F8D6EA01E2F1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F62:AJ62</xm:sqref>
        </x14:conditionalFormatting>
        <x14:conditionalFormatting xmlns:xm="http://schemas.microsoft.com/office/excel/2006/main">
          <x14:cfRule type="expression" priority="25" id="{CF251762-156C-4D72-8A78-9EA45FBFFA0D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F65:AJ65</xm:sqref>
        </x14:conditionalFormatting>
        <x14:conditionalFormatting xmlns:xm="http://schemas.microsoft.com/office/excel/2006/main">
          <x14:cfRule type="expression" priority="24" id="{4F434EE3-6F6F-4751-B078-83056DDE911F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F50:AJ50</xm:sqref>
        </x14:conditionalFormatting>
        <x14:conditionalFormatting xmlns:xm="http://schemas.microsoft.com/office/excel/2006/main">
          <x14:cfRule type="expression" priority="23" id="{8614E89E-EC52-4415-BDFD-1A87BFE39545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F53:AJ53</xm:sqref>
        </x14:conditionalFormatting>
        <x14:conditionalFormatting xmlns:xm="http://schemas.microsoft.com/office/excel/2006/main">
          <x14:cfRule type="expression" priority="22" id="{182DEB76-EC9E-4179-8AB0-671CB0376B3A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F56:AJ56</xm:sqref>
        </x14:conditionalFormatting>
        <x14:conditionalFormatting xmlns:xm="http://schemas.microsoft.com/office/excel/2006/main">
          <x14:cfRule type="expression" priority="21" id="{B2C8F131-A81F-47B1-9F63-6A9895D66F28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F59:AJ59</xm:sqref>
        </x14:conditionalFormatting>
        <x14:conditionalFormatting xmlns:xm="http://schemas.microsoft.com/office/excel/2006/main">
          <x14:cfRule type="expression" priority="20" id="{938A1C03-8523-405F-B113-C426E0545A4F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F62:AJ62</xm:sqref>
        </x14:conditionalFormatting>
        <x14:conditionalFormatting xmlns:xm="http://schemas.microsoft.com/office/excel/2006/main">
          <x14:cfRule type="expression" priority="19" id="{36F6830E-706A-4FD2-86E7-68753F584926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F65:AJ65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2781A-7D75-4622-BD8A-BC3306DDACAD}">
  <sheetPr codeName="Feuil3"/>
  <dimension ref="A1:AJ33"/>
  <sheetViews>
    <sheetView showGridLines="0" topLeftCell="A4" zoomScaleNormal="100" workbookViewId="0">
      <selection activeCell="O32" sqref="O32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" style="4" customWidth="1"/>
    <col min="6" max="36" width="5.42578125" customWidth="1"/>
    <col min="37" max="37" width="12" customWidth="1"/>
  </cols>
  <sheetData>
    <row r="1" spans="1:36" hidden="1" x14ac:dyDescent="0.25">
      <c r="A1" s="1">
        <f>config!F30</f>
        <v>43862</v>
      </c>
    </row>
    <row r="2" spans="1:36" hidden="1" x14ac:dyDescent="0.25">
      <c r="A2" s="1">
        <f>config!G30</f>
        <v>43890</v>
      </c>
    </row>
    <row r="3" spans="1:36" ht="65.25" hidden="1" customHeight="1" x14ac:dyDescent="0.25">
      <c r="F3" s="2">
        <f>A1</f>
        <v>43862</v>
      </c>
      <c r="G3" s="2">
        <f>F3+1</f>
        <v>43863</v>
      </c>
      <c r="H3" s="2">
        <f t="shared" ref="H3:AG3" si="0">G3+1</f>
        <v>43864</v>
      </c>
      <c r="I3" s="2">
        <f t="shared" si="0"/>
        <v>43865</v>
      </c>
      <c r="J3" s="2">
        <f t="shared" si="0"/>
        <v>43866</v>
      </c>
      <c r="K3" s="2">
        <f t="shared" si="0"/>
        <v>43867</v>
      </c>
      <c r="L3" s="2">
        <f t="shared" si="0"/>
        <v>43868</v>
      </c>
      <c r="M3" s="2">
        <f t="shared" si="0"/>
        <v>43869</v>
      </c>
      <c r="N3" s="2">
        <f t="shared" si="0"/>
        <v>43870</v>
      </c>
      <c r="O3" s="2">
        <f t="shared" si="0"/>
        <v>43871</v>
      </c>
      <c r="P3" s="2">
        <f t="shared" si="0"/>
        <v>43872</v>
      </c>
      <c r="Q3" s="2">
        <f t="shared" si="0"/>
        <v>43873</v>
      </c>
      <c r="R3" s="2">
        <f t="shared" si="0"/>
        <v>43874</v>
      </c>
      <c r="S3" s="2">
        <f t="shared" si="0"/>
        <v>43875</v>
      </c>
      <c r="T3" s="2">
        <f t="shared" si="0"/>
        <v>43876</v>
      </c>
      <c r="U3" s="2">
        <f t="shared" si="0"/>
        <v>43877</v>
      </c>
      <c r="V3" s="2">
        <f t="shared" si="0"/>
        <v>43878</v>
      </c>
      <c r="W3" s="2">
        <f t="shared" si="0"/>
        <v>43879</v>
      </c>
      <c r="X3" s="2">
        <f t="shared" si="0"/>
        <v>43880</v>
      </c>
      <c r="Y3" s="2">
        <f t="shared" si="0"/>
        <v>43881</v>
      </c>
      <c r="Z3" s="2">
        <f t="shared" si="0"/>
        <v>43882</v>
      </c>
      <c r="AA3" s="2">
        <f t="shared" si="0"/>
        <v>43883</v>
      </c>
      <c r="AB3" s="2">
        <f t="shared" si="0"/>
        <v>43884</v>
      </c>
      <c r="AC3" s="2">
        <f t="shared" si="0"/>
        <v>43885</v>
      </c>
      <c r="AD3" s="2">
        <f t="shared" si="0"/>
        <v>43886</v>
      </c>
      <c r="AE3" s="2">
        <f>AD3+1</f>
        <v>43887</v>
      </c>
      <c r="AF3" s="2">
        <f t="shared" si="0"/>
        <v>43888</v>
      </c>
      <c r="AG3" s="2">
        <f t="shared" si="0"/>
        <v>43889</v>
      </c>
      <c r="AH3" s="2">
        <f>IFERROR(IF(AG3+1&gt;$A$2,"",AG3+1),"")</f>
        <v>43890</v>
      </c>
      <c r="AI3" s="2" t="str">
        <f t="shared" ref="AI3:AJ3" si="1">IFERROR(IF(AH3+1&gt;$A$2,"",AH3+1),"")</f>
        <v/>
      </c>
      <c r="AJ3" s="2" t="str">
        <f t="shared" si="1"/>
        <v/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FÉVRIER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58">
        <f>DAY(F3)</f>
        <v>1</v>
      </c>
      <c r="G10" s="59">
        <f t="shared" ref="G10:AG10" si="2">DAY(G3)</f>
        <v>2</v>
      </c>
      <c r="H10" s="59">
        <f t="shared" si="2"/>
        <v>3</v>
      </c>
      <c r="I10" s="59">
        <f t="shared" si="2"/>
        <v>4</v>
      </c>
      <c r="J10" s="59">
        <f t="shared" si="2"/>
        <v>5</v>
      </c>
      <c r="K10" s="59">
        <f t="shared" si="2"/>
        <v>6</v>
      </c>
      <c r="L10" s="59">
        <f t="shared" si="2"/>
        <v>7</v>
      </c>
      <c r="M10" s="59">
        <f t="shared" si="2"/>
        <v>8</v>
      </c>
      <c r="N10" s="59">
        <f t="shared" si="2"/>
        <v>9</v>
      </c>
      <c r="O10" s="59">
        <f t="shared" si="2"/>
        <v>10</v>
      </c>
      <c r="P10" s="59">
        <f t="shared" si="2"/>
        <v>11</v>
      </c>
      <c r="Q10" s="59">
        <f t="shared" si="2"/>
        <v>12</v>
      </c>
      <c r="R10" s="59">
        <f t="shared" si="2"/>
        <v>13</v>
      </c>
      <c r="S10" s="59">
        <f t="shared" si="2"/>
        <v>14</v>
      </c>
      <c r="T10" s="59">
        <f t="shared" si="2"/>
        <v>15</v>
      </c>
      <c r="U10" s="59">
        <f t="shared" si="2"/>
        <v>16</v>
      </c>
      <c r="V10" s="59">
        <f t="shared" si="2"/>
        <v>17</v>
      </c>
      <c r="W10" s="59">
        <f t="shared" si="2"/>
        <v>18</v>
      </c>
      <c r="X10" s="59">
        <f t="shared" si="2"/>
        <v>19</v>
      </c>
      <c r="Y10" s="59">
        <f t="shared" si="2"/>
        <v>20</v>
      </c>
      <c r="Z10" s="59">
        <f t="shared" si="2"/>
        <v>21</v>
      </c>
      <c r="AA10" s="59">
        <f t="shared" si="2"/>
        <v>22</v>
      </c>
      <c r="AB10" s="59">
        <f t="shared" si="2"/>
        <v>23</v>
      </c>
      <c r="AC10" s="59">
        <f t="shared" si="2"/>
        <v>24</v>
      </c>
      <c r="AD10" s="59">
        <f t="shared" si="2"/>
        <v>25</v>
      </c>
      <c r="AE10" s="59">
        <f t="shared" si="2"/>
        <v>26</v>
      </c>
      <c r="AF10" s="59">
        <f t="shared" si="2"/>
        <v>27</v>
      </c>
      <c r="AG10" s="59">
        <f t="shared" si="2"/>
        <v>28</v>
      </c>
      <c r="AH10" s="59">
        <f>IFERROR(DAY(AH3),"")</f>
        <v>29</v>
      </c>
      <c r="AI10" s="59" t="str">
        <f t="shared" ref="AI10:AJ10" si="3">IFERROR(DAY(AI3),"")</f>
        <v/>
      </c>
      <c r="AJ10" s="60" t="str">
        <f t="shared" si="3"/>
        <v/>
      </c>
    </row>
    <row r="11" spans="1:36" ht="15.75" thickBot="1" x14ac:dyDescent="0.3">
      <c r="B11" s="12" t="s">
        <v>22</v>
      </c>
      <c r="C11" s="10" t="s">
        <v>15</v>
      </c>
      <c r="D11" s="55" t="s">
        <v>16</v>
      </c>
      <c r="E11" s="50" t="s">
        <v>39</v>
      </c>
      <c r="F11" s="62">
        <f t="shared" ref="F11:AG11" si="4">WEEKDAY(F3)</f>
        <v>7</v>
      </c>
      <c r="G11" s="61">
        <f t="shared" si="4"/>
        <v>1</v>
      </c>
      <c r="H11" s="61">
        <f t="shared" si="4"/>
        <v>2</v>
      </c>
      <c r="I11" s="61">
        <f t="shared" si="4"/>
        <v>3</v>
      </c>
      <c r="J11" s="61">
        <f t="shared" si="4"/>
        <v>4</v>
      </c>
      <c r="K11" s="61">
        <f t="shared" si="4"/>
        <v>5</v>
      </c>
      <c r="L11" s="61">
        <f t="shared" si="4"/>
        <v>6</v>
      </c>
      <c r="M11" s="61">
        <f t="shared" si="4"/>
        <v>7</v>
      </c>
      <c r="N11" s="61">
        <f t="shared" si="4"/>
        <v>1</v>
      </c>
      <c r="O11" s="61">
        <f t="shared" si="4"/>
        <v>2</v>
      </c>
      <c r="P11" s="61">
        <f t="shared" si="4"/>
        <v>3</v>
      </c>
      <c r="Q11" s="61">
        <f t="shared" si="4"/>
        <v>4</v>
      </c>
      <c r="R11" s="61">
        <f t="shared" si="4"/>
        <v>5</v>
      </c>
      <c r="S11" s="61">
        <f t="shared" si="4"/>
        <v>6</v>
      </c>
      <c r="T11" s="61">
        <f t="shared" si="4"/>
        <v>7</v>
      </c>
      <c r="U11" s="61">
        <f t="shared" si="4"/>
        <v>1</v>
      </c>
      <c r="V11" s="61">
        <f t="shared" si="4"/>
        <v>2</v>
      </c>
      <c r="W11" s="61">
        <f t="shared" si="4"/>
        <v>3</v>
      </c>
      <c r="X11" s="61">
        <f t="shared" si="4"/>
        <v>4</v>
      </c>
      <c r="Y11" s="61">
        <f t="shared" si="4"/>
        <v>5</v>
      </c>
      <c r="Z11" s="61">
        <f t="shared" si="4"/>
        <v>6</v>
      </c>
      <c r="AA11" s="61">
        <f t="shared" si="4"/>
        <v>7</v>
      </c>
      <c r="AB11" s="61">
        <f t="shared" si="4"/>
        <v>1</v>
      </c>
      <c r="AC11" s="61">
        <f t="shared" si="4"/>
        <v>2</v>
      </c>
      <c r="AD11" s="61">
        <f t="shared" si="4"/>
        <v>3</v>
      </c>
      <c r="AE11" s="61">
        <f t="shared" si="4"/>
        <v>4</v>
      </c>
      <c r="AF11" s="61">
        <f t="shared" si="4"/>
        <v>5</v>
      </c>
      <c r="AG11" s="61">
        <f t="shared" si="4"/>
        <v>6</v>
      </c>
      <c r="AH11" s="61">
        <f>IFERROR(WEEKDAY(AH3),"")</f>
        <v>7</v>
      </c>
      <c r="AI11" s="61" t="str">
        <f t="shared" ref="AI11:AJ11" si="5">IFERROR(WEEKDAY(AI3),"")</f>
        <v/>
      </c>
      <c r="AJ11" s="61" t="str">
        <f t="shared" si="5"/>
        <v/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56">
        <f t="shared" ref="D12:D25" si="6">COUNTIF(F12:AJ12,"C")</f>
        <v>0</v>
      </c>
      <c r="E12" s="9">
        <f>COUNTIF(F12:AJ12,"D")</f>
        <v>0</v>
      </c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</row>
    <row r="13" spans="1:36" x14ac:dyDescent="0.25">
      <c r="B13" s="3" t="str">
        <f>IF(config!A5&lt;&gt;"",config!A5,"")</f>
        <v>Catherine Meys</v>
      </c>
      <c r="C13" s="7">
        <f t="shared" ref="C13:C25" si="7">COUNTIF(F13:AJ13,"M")</f>
        <v>0</v>
      </c>
      <c r="D13" s="57">
        <f t="shared" si="6"/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7"/>
        <v>0</v>
      </c>
      <c r="D14" s="57">
        <f t="shared" si="6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7"/>
        <v>0</v>
      </c>
      <c r="D15" s="57">
        <f t="shared" si="6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7"/>
        <v>0</v>
      </c>
      <c r="D16" s="57">
        <f t="shared" si="6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7"/>
        <v>0</v>
      </c>
      <c r="D17" s="57">
        <f t="shared" si="6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7"/>
        <v>0</v>
      </c>
      <c r="D18" s="57">
        <f t="shared" si="6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7"/>
        <v>0</v>
      </c>
      <c r="D19" s="57">
        <f t="shared" si="6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7"/>
        <v>0</v>
      </c>
      <c r="D20" s="57">
        <f t="shared" si="6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7"/>
        <v>0</v>
      </c>
      <c r="D21" s="57">
        <f t="shared" si="6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7"/>
        <v>0</v>
      </c>
      <c r="D22" s="57">
        <f t="shared" si="6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7"/>
        <v>0</v>
      </c>
      <c r="D23" s="57">
        <f t="shared" si="6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7"/>
        <v>0</v>
      </c>
      <c r="D24" s="57">
        <f t="shared" si="6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7"/>
        <v>0</v>
      </c>
      <c r="D25" s="57">
        <f t="shared" si="6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547" priority="8">
      <formula>OR(F$11=1,F$11=4)</formula>
    </cfRule>
  </conditionalFormatting>
  <conditionalFormatting sqref="F12:AJ25">
    <cfRule type="cellIs" dxfId="546" priority="2" operator="equal">
      <formula>"D"</formula>
    </cfRule>
    <cfRule type="cellIs" dxfId="545" priority="5" operator="equal">
      <formula>"M"</formula>
    </cfRule>
    <cfRule type="cellIs" dxfId="544" priority="6" operator="equal">
      <formula>"C"</formula>
    </cfRule>
    <cfRule type="expression" dxfId="543" priority="7">
      <formula>OR(F$11=1,F$11=4)</formula>
    </cfRule>
  </conditionalFormatting>
  <conditionalFormatting sqref="C12:D25">
    <cfRule type="cellIs" dxfId="542" priority="4" operator="equal">
      <formula>0</formula>
    </cfRule>
  </conditionalFormatting>
  <conditionalFormatting sqref="E12:E25">
    <cfRule type="cellIs" dxfId="541" priority="3" operator="equal">
      <formula>0</formula>
    </cfRule>
  </conditionalFormatting>
  <dataValidations count="1">
    <dataValidation type="list" allowBlank="1" showInputMessage="1" showErrorMessage="1" sqref="F12:AJ25" xr:uid="{25C9895E-1801-49D0-9789-F0702644EFAE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49E5BED-19FC-4ABC-81EA-F684057913C0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9427F-B275-44B4-9A0A-9D30F10C9DB1}">
  <sheetPr codeName="Feuil4"/>
  <dimension ref="A1:AJ33"/>
  <sheetViews>
    <sheetView showGridLines="0" topLeftCell="A4" zoomScaleNormal="100" workbookViewId="0">
      <selection activeCell="M33" sqref="M33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14062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config!F31</f>
        <v>43891</v>
      </c>
    </row>
    <row r="2" spans="1:36" hidden="1" x14ac:dyDescent="0.25">
      <c r="A2" s="1">
        <f>config!G31</f>
        <v>43921</v>
      </c>
    </row>
    <row r="3" spans="1:36" ht="65.25" hidden="1" customHeight="1" x14ac:dyDescent="0.25">
      <c r="F3" s="2">
        <f>A1</f>
        <v>43891</v>
      </c>
      <c r="G3" s="2">
        <f>F3+1</f>
        <v>43892</v>
      </c>
      <c r="H3" s="2">
        <f t="shared" ref="H3:AG3" si="0">G3+1</f>
        <v>43893</v>
      </c>
      <c r="I3" s="2">
        <f t="shared" si="0"/>
        <v>43894</v>
      </c>
      <c r="J3" s="2">
        <f t="shared" si="0"/>
        <v>43895</v>
      </c>
      <c r="K3" s="2">
        <f t="shared" si="0"/>
        <v>43896</v>
      </c>
      <c r="L3" s="2">
        <f t="shared" si="0"/>
        <v>43897</v>
      </c>
      <c r="M3" s="2">
        <f t="shared" si="0"/>
        <v>43898</v>
      </c>
      <c r="N3" s="2">
        <f t="shared" si="0"/>
        <v>43899</v>
      </c>
      <c r="O3" s="2">
        <f t="shared" si="0"/>
        <v>43900</v>
      </c>
      <c r="P3" s="2">
        <f t="shared" si="0"/>
        <v>43901</v>
      </c>
      <c r="Q3" s="2">
        <f t="shared" si="0"/>
        <v>43902</v>
      </c>
      <c r="R3" s="2">
        <f t="shared" si="0"/>
        <v>43903</v>
      </c>
      <c r="S3" s="2">
        <f t="shared" si="0"/>
        <v>43904</v>
      </c>
      <c r="T3" s="2">
        <f t="shared" si="0"/>
        <v>43905</v>
      </c>
      <c r="U3" s="2">
        <f t="shared" si="0"/>
        <v>43906</v>
      </c>
      <c r="V3" s="2">
        <f t="shared" si="0"/>
        <v>43907</v>
      </c>
      <c r="W3" s="2">
        <f t="shared" si="0"/>
        <v>43908</v>
      </c>
      <c r="X3" s="2">
        <f t="shared" si="0"/>
        <v>43909</v>
      </c>
      <c r="Y3" s="2">
        <f t="shared" si="0"/>
        <v>43910</v>
      </c>
      <c r="Z3" s="2">
        <f t="shared" si="0"/>
        <v>43911</v>
      </c>
      <c r="AA3" s="2">
        <f t="shared" si="0"/>
        <v>43912</v>
      </c>
      <c r="AB3" s="2">
        <f t="shared" si="0"/>
        <v>43913</v>
      </c>
      <c r="AC3" s="2">
        <f t="shared" si="0"/>
        <v>43914</v>
      </c>
      <c r="AD3" s="2">
        <f t="shared" si="0"/>
        <v>43915</v>
      </c>
      <c r="AE3" s="2">
        <f>AD3+1</f>
        <v>43916</v>
      </c>
      <c r="AF3" s="2">
        <f t="shared" si="0"/>
        <v>43917</v>
      </c>
      <c r="AG3" s="2">
        <f t="shared" si="0"/>
        <v>43918</v>
      </c>
      <c r="AH3" s="2">
        <f>IFERROR(IF(AG3+1&gt;$A$2,"",AG3+1),"")</f>
        <v>43919</v>
      </c>
      <c r="AI3" s="2">
        <f t="shared" ref="AI3:AJ3" si="1">IFERROR(IF(AH3+1&gt;$A$2,"",AH3+1),"")</f>
        <v>43920</v>
      </c>
      <c r="AJ3" s="2">
        <f t="shared" si="1"/>
        <v>43921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MARS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>
        <f t="shared" si="3"/>
        <v>31</v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1</v>
      </c>
      <c r="G11" s="14">
        <f t="shared" si="4"/>
        <v>2</v>
      </c>
      <c r="H11" s="14">
        <f t="shared" si="4"/>
        <v>3</v>
      </c>
      <c r="I11" s="14">
        <f t="shared" si="4"/>
        <v>4</v>
      </c>
      <c r="J11" s="14">
        <f t="shared" si="4"/>
        <v>5</v>
      </c>
      <c r="K11" s="14">
        <f t="shared" si="4"/>
        <v>6</v>
      </c>
      <c r="L11" s="14">
        <f t="shared" si="4"/>
        <v>7</v>
      </c>
      <c r="M11" s="14">
        <f t="shared" si="4"/>
        <v>1</v>
      </c>
      <c r="N11" s="14">
        <f t="shared" si="4"/>
        <v>2</v>
      </c>
      <c r="O11" s="14">
        <f t="shared" si="4"/>
        <v>3</v>
      </c>
      <c r="P11" s="14">
        <f t="shared" si="4"/>
        <v>4</v>
      </c>
      <c r="Q11" s="14">
        <f t="shared" si="4"/>
        <v>5</v>
      </c>
      <c r="R11" s="14">
        <f t="shared" si="4"/>
        <v>6</v>
      </c>
      <c r="S11" s="14">
        <f t="shared" si="4"/>
        <v>7</v>
      </c>
      <c r="T11" s="14">
        <f t="shared" si="4"/>
        <v>1</v>
      </c>
      <c r="U11" s="14">
        <f t="shared" si="4"/>
        <v>2</v>
      </c>
      <c r="V11" s="14">
        <f t="shared" si="4"/>
        <v>3</v>
      </c>
      <c r="W11" s="14">
        <f t="shared" si="4"/>
        <v>4</v>
      </c>
      <c r="X11" s="14">
        <f t="shared" si="4"/>
        <v>5</v>
      </c>
      <c r="Y11" s="14">
        <f t="shared" si="4"/>
        <v>6</v>
      </c>
      <c r="Z11" s="14">
        <f t="shared" si="4"/>
        <v>7</v>
      </c>
      <c r="AA11" s="14">
        <f t="shared" si="4"/>
        <v>1</v>
      </c>
      <c r="AB11" s="14">
        <f t="shared" si="4"/>
        <v>2</v>
      </c>
      <c r="AC11" s="14">
        <f t="shared" si="4"/>
        <v>3</v>
      </c>
      <c r="AD11" s="14">
        <f t="shared" si="4"/>
        <v>4</v>
      </c>
      <c r="AE11" s="14">
        <f t="shared" si="4"/>
        <v>5</v>
      </c>
      <c r="AF11" s="14">
        <f t="shared" si="4"/>
        <v>6</v>
      </c>
      <c r="AG11" s="14">
        <f t="shared" si="4"/>
        <v>7</v>
      </c>
      <c r="AH11" s="14">
        <f>IFERROR(WEEKDAY(AH3),"")</f>
        <v>1</v>
      </c>
      <c r="AI11" s="14">
        <f t="shared" ref="AI11:AJ11" si="5">IFERROR(WEEKDAY(AI3),"")</f>
        <v>2</v>
      </c>
      <c r="AJ11" s="15">
        <f t="shared" si="5"/>
        <v>3</v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 t="shared" ref="D12:D25" si="6"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7">COUNTIF(F13:AJ13,"M")</f>
        <v>0</v>
      </c>
      <c r="D13" s="7">
        <f t="shared" si="6"/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7"/>
        <v>0</v>
      </c>
      <c r="D14" s="7">
        <f t="shared" si="6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7"/>
        <v>0</v>
      </c>
      <c r="D15" s="7">
        <f t="shared" si="6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7"/>
        <v>0</v>
      </c>
      <c r="D16" s="7">
        <f t="shared" si="6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7"/>
        <v>0</v>
      </c>
      <c r="D17" s="7">
        <f t="shared" si="6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7"/>
        <v>0</v>
      </c>
      <c r="D18" s="7">
        <f t="shared" si="6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7"/>
        <v>0</v>
      </c>
      <c r="D19" s="7">
        <f t="shared" si="6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7"/>
        <v>0</v>
      </c>
      <c r="D20" s="7">
        <f t="shared" si="6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7"/>
        <v>0</v>
      </c>
      <c r="D21" s="7">
        <f t="shared" si="6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7"/>
        <v>0</v>
      </c>
      <c r="D22" s="7">
        <f t="shared" si="6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7"/>
        <v>0</v>
      </c>
      <c r="D23" s="7">
        <f t="shared" si="6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7"/>
        <v>0</v>
      </c>
      <c r="D24" s="7">
        <f t="shared" si="6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7"/>
        <v>0</v>
      </c>
      <c r="D25" s="7">
        <f t="shared" si="6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539" priority="8">
      <formula>OR(F$11=1,F$11=4)</formula>
    </cfRule>
  </conditionalFormatting>
  <conditionalFormatting sqref="F12:AJ25">
    <cfRule type="cellIs" dxfId="538" priority="2" operator="equal">
      <formula>"D"</formula>
    </cfRule>
    <cfRule type="cellIs" dxfId="537" priority="5" operator="equal">
      <formula>"M"</formula>
    </cfRule>
    <cfRule type="cellIs" dxfId="536" priority="6" operator="equal">
      <formula>"C"</formula>
    </cfRule>
    <cfRule type="expression" dxfId="535" priority="7">
      <formula>OR(F$11=1,F$11=4)</formula>
    </cfRule>
  </conditionalFormatting>
  <conditionalFormatting sqref="C12:D25">
    <cfRule type="cellIs" dxfId="534" priority="4" operator="equal">
      <formula>0</formula>
    </cfRule>
  </conditionalFormatting>
  <conditionalFormatting sqref="E12:E25">
    <cfRule type="cellIs" dxfId="533" priority="3" operator="equal">
      <formula>0</formula>
    </cfRule>
  </conditionalFormatting>
  <dataValidations count="1">
    <dataValidation type="list" allowBlank="1" showInputMessage="1" showErrorMessage="1" sqref="F12:AJ25" xr:uid="{7245FE04-8349-4D8B-9E67-FECD744A526D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873DA02-52BB-4481-B477-ED109F42B5E7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81886-DBAC-4158-832B-3192A92AEC8D}">
  <sheetPr codeName="Feuil5"/>
  <dimension ref="A1:AJ33"/>
  <sheetViews>
    <sheetView showGridLines="0" topLeftCell="A4" zoomScaleNormal="100" workbookViewId="0">
      <selection activeCell="C56" sqref="C56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2.8554687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config!F32</f>
        <v>43922</v>
      </c>
    </row>
    <row r="2" spans="1:36" hidden="1" x14ac:dyDescent="0.25">
      <c r="A2" s="1">
        <f>config!G32</f>
        <v>43951</v>
      </c>
    </row>
    <row r="3" spans="1:36" ht="65.25" hidden="1" customHeight="1" x14ac:dyDescent="0.25">
      <c r="F3" s="2">
        <f>A1</f>
        <v>43922</v>
      </c>
      <c r="G3" s="2">
        <f>F3+1</f>
        <v>43923</v>
      </c>
      <c r="H3" s="2">
        <f t="shared" ref="H3:AG3" si="0">G3+1</f>
        <v>43924</v>
      </c>
      <c r="I3" s="2">
        <f t="shared" si="0"/>
        <v>43925</v>
      </c>
      <c r="J3" s="2">
        <f t="shared" si="0"/>
        <v>43926</v>
      </c>
      <c r="K3" s="2">
        <f t="shared" si="0"/>
        <v>43927</v>
      </c>
      <c r="L3" s="2">
        <f t="shared" si="0"/>
        <v>43928</v>
      </c>
      <c r="M3" s="2">
        <f t="shared" si="0"/>
        <v>43929</v>
      </c>
      <c r="N3" s="2">
        <f t="shared" si="0"/>
        <v>43930</v>
      </c>
      <c r="O3" s="2">
        <f t="shared" si="0"/>
        <v>43931</v>
      </c>
      <c r="P3" s="2">
        <f t="shared" si="0"/>
        <v>43932</v>
      </c>
      <c r="Q3" s="2">
        <f t="shared" si="0"/>
        <v>43933</v>
      </c>
      <c r="R3" s="2">
        <f t="shared" si="0"/>
        <v>43934</v>
      </c>
      <c r="S3" s="2">
        <f t="shared" si="0"/>
        <v>43935</v>
      </c>
      <c r="T3" s="2">
        <f t="shared" si="0"/>
        <v>43936</v>
      </c>
      <c r="U3" s="2">
        <f t="shared" si="0"/>
        <v>43937</v>
      </c>
      <c r="V3" s="2">
        <f t="shared" si="0"/>
        <v>43938</v>
      </c>
      <c r="W3" s="2">
        <f t="shared" si="0"/>
        <v>43939</v>
      </c>
      <c r="X3" s="2">
        <f t="shared" si="0"/>
        <v>43940</v>
      </c>
      <c r="Y3" s="2">
        <f t="shared" si="0"/>
        <v>43941</v>
      </c>
      <c r="Z3" s="2">
        <f t="shared" si="0"/>
        <v>43942</v>
      </c>
      <c r="AA3" s="2">
        <f t="shared" si="0"/>
        <v>43943</v>
      </c>
      <c r="AB3" s="2">
        <f t="shared" si="0"/>
        <v>43944</v>
      </c>
      <c r="AC3" s="2">
        <f t="shared" si="0"/>
        <v>43945</v>
      </c>
      <c r="AD3" s="2">
        <f t="shared" si="0"/>
        <v>43946</v>
      </c>
      <c r="AE3" s="2">
        <f>AD3+1</f>
        <v>43947</v>
      </c>
      <c r="AF3" s="2">
        <f t="shared" si="0"/>
        <v>43948</v>
      </c>
      <c r="AG3" s="2">
        <f t="shared" si="0"/>
        <v>43949</v>
      </c>
      <c r="AH3" s="2">
        <f>IFERROR(IF(AG3+1&gt;$A$2,"",AG3+1),"")</f>
        <v>43950</v>
      </c>
      <c r="AI3" s="2">
        <f t="shared" ref="AI3:AJ3" si="1">IFERROR(IF(AH3+1&gt;$A$2,"",AH3+1),"")</f>
        <v>43951</v>
      </c>
      <c r="AJ3" s="2" t="str">
        <f t="shared" si="1"/>
        <v/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AVRIL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 t="str">
        <f t="shared" si="3"/>
        <v/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4</v>
      </c>
      <c r="G11" s="14">
        <f t="shared" si="4"/>
        <v>5</v>
      </c>
      <c r="H11" s="14">
        <f t="shared" si="4"/>
        <v>6</v>
      </c>
      <c r="I11" s="14">
        <f t="shared" si="4"/>
        <v>7</v>
      </c>
      <c r="J11" s="14">
        <f t="shared" si="4"/>
        <v>1</v>
      </c>
      <c r="K11" s="14">
        <f t="shared" si="4"/>
        <v>2</v>
      </c>
      <c r="L11" s="14">
        <f t="shared" si="4"/>
        <v>3</v>
      </c>
      <c r="M11" s="14">
        <f t="shared" si="4"/>
        <v>4</v>
      </c>
      <c r="N11" s="14">
        <f t="shared" si="4"/>
        <v>5</v>
      </c>
      <c r="O11" s="14">
        <f t="shared" si="4"/>
        <v>6</v>
      </c>
      <c r="P11" s="14">
        <f t="shared" si="4"/>
        <v>7</v>
      </c>
      <c r="Q11" s="14">
        <f t="shared" si="4"/>
        <v>1</v>
      </c>
      <c r="R11" s="14">
        <f t="shared" si="4"/>
        <v>2</v>
      </c>
      <c r="S11" s="14">
        <f t="shared" si="4"/>
        <v>3</v>
      </c>
      <c r="T11" s="14">
        <f t="shared" si="4"/>
        <v>4</v>
      </c>
      <c r="U11" s="14">
        <f t="shared" si="4"/>
        <v>5</v>
      </c>
      <c r="V11" s="14">
        <f t="shared" si="4"/>
        <v>6</v>
      </c>
      <c r="W11" s="14">
        <f t="shared" si="4"/>
        <v>7</v>
      </c>
      <c r="X11" s="14">
        <f t="shared" si="4"/>
        <v>1</v>
      </c>
      <c r="Y11" s="14">
        <f t="shared" si="4"/>
        <v>2</v>
      </c>
      <c r="Z11" s="14">
        <f t="shared" si="4"/>
        <v>3</v>
      </c>
      <c r="AA11" s="14">
        <f t="shared" si="4"/>
        <v>4</v>
      </c>
      <c r="AB11" s="14">
        <f t="shared" si="4"/>
        <v>5</v>
      </c>
      <c r="AC11" s="14">
        <f t="shared" si="4"/>
        <v>6</v>
      </c>
      <c r="AD11" s="14">
        <f t="shared" si="4"/>
        <v>7</v>
      </c>
      <c r="AE11" s="14">
        <f t="shared" si="4"/>
        <v>1</v>
      </c>
      <c r="AF11" s="14">
        <f t="shared" si="4"/>
        <v>2</v>
      </c>
      <c r="AG11" s="14">
        <f t="shared" si="4"/>
        <v>3</v>
      </c>
      <c r="AH11" s="14">
        <f>IFERROR(WEEKDAY(AH3),"")</f>
        <v>4</v>
      </c>
      <c r="AI11" s="14">
        <f t="shared" ref="AI11:AJ11" si="5">IFERROR(WEEKDAY(AI3),"")</f>
        <v>5</v>
      </c>
      <c r="AJ11" s="15" t="str">
        <f t="shared" si="5"/>
        <v/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COUNTIF(E12:AI12,"C")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7">
        <f t="shared" ref="D13:D25" si="7">COUNTIF(E13:AI13,"C")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7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7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7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7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7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7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7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7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7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7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7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7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531" priority="8">
      <formula>OR(F$11=1,F$11=4)</formula>
    </cfRule>
  </conditionalFormatting>
  <conditionalFormatting sqref="F12:AJ25">
    <cfRule type="cellIs" dxfId="530" priority="2" operator="equal">
      <formula>"D"</formula>
    </cfRule>
    <cfRule type="cellIs" dxfId="529" priority="5" operator="equal">
      <formula>"M"</formula>
    </cfRule>
    <cfRule type="cellIs" dxfId="528" priority="6" operator="equal">
      <formula>"C"</formula>
    </cfRule>
    <cfRule type="expression" dxfId="527" priority="7">
      <formula>OR(F$11=1,F$11=4)</formula>
    </cfRule>
  </conditionalFormatting>
  <conditionalFormatting sqref="C12:C25 E12:E25">
    <cfRule type="cellIs" dxfId="526" priority="4" operator="equal">
      <formula>0</formula>
    </cfRule>
  </conditionalFormatting>
  <conditionalFormatting sqref="D12:D25">
    <cfRule type="cellIs" dxfId="525" priority="3" operator="equal">
      <formula>0</formula>
    </cfRule>
  </conditionalFormatting>
  <dataValidations count="1">
    <dataValidation type="list" allowBlank="1" showInputMessage="1" showErrorMessage="1" sqref="F12:AJ25" xr:uid="{C246830F-6FF9-44C2-9BD6-490460B49E45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47F2139-785F-42B1-95F7-CEA714FB8DE1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A917F-5D4F-4BC0-B9BD-4603F6B651AD}">
  <sheetPr codeName="Feuil6"/>
  <dimension ref="A1:AJ33"/>
  <sheetViews>
    <sheetView showGridLines="0" topLeftCell="A4" zoomScaleNormal="100" workbookViewId="0">
      <selection activeCell="Q37" sqref="Q37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2851562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config!F33</f>
        <v>43952</v>
      </c>
    </row>
    <row r="2" spans="1:36" hidden="1" x14ac:dyDescent="0.25">
      <c r="A2" s="1">
        <f>config!G33</f>
        <v>43982</v>
      </c>
    </row>
    <row r="3" spans="1:36" ht="65.25" hidden="1" customHeight="1" x14ac:dyDescent="0.25">
      <c r="F3" s="2">
        <f>A1</f>
        <v>43952</v>
      </c>
      <c r="G3" s="2">
        <f>F3+1</f>
        <v>43953</v>
      </c>
      <c r="H3" s="2">
        <f t="shared" ref="H3:AG3" si="0">G3+1</f>
        <v>43954</v>
      </c>
      <c r="I3" s="2">
        <f t="shared" si="0"/>
        <v>43955</v>
      </c>
      <c r="J3" s="2">
        <f t="shared" si="0"/>
        <v>43956</v>
      </c>
      <c r="K3" s="2">
        <f t="shared" si="0"/>
        <v>43957</v>
      </c>
      <c r="L3" s="2">
        <f t="shared" si="0"/>
        <v>43958</v>
      </c>
      <c r="M3" s="2">
        <f t="shared" si="0"/>
        <v>43959</v>
      </c>
      <c r="N3" s="2">
        <f t="shared" si="0"/>
        <v>43960</v>
      </c>
      <c r="O3" s="2">
        <f t="shared" si="0"/>
        <v>43961</v>
      </c>
      <c r="P3" s="2">
        <f t="shared" si="0"/>
        <v>43962</v>
      </c>
      <c r="Q3" s="2">
        <f t="shared" si="0"/>
        <v>43963</v>
      </c>
      <c r="R3" s="2">
        <f t="shared" si="0"/>
        <v>43964</v>
      </c>
      <c r="S3" s="2">
        <f t="shared" si="0"/>
        <v>43965</v>
      </c>
      <c r="T3" s="2">
        <f t="shared" si="0"/>
        <v>43966</v>
      </c>
      <c r="U3" s="2">
        <f t="shared" si="0"/>
        <v>43967</v>
      </c>
      <c r="V3" s="2">
        <f t="shared" si="0"/>
        <v>43968</v>
      </c>
      <c r="W3" s="2">
        <f t="shared" si="0"/>
        <v>43969</v>
      </c>
      <c r="X3" s="2">
        <f t="shared" si="0"/>
        <v>43970</v>
      </c>
      <c r="Y3" s="2">
        <f t="shared" si="0"/>
        <v>43971</v>
      </c>
      <c r="Z3" s="2">
        <f t="shared" si="0"/>
        <v>43972</v>
      </c>
      <c r="AA3" s="2">
        <f t="shared" si="0"/>
        <v>43973</v>
      </c>
      <c r="AB3" s="2">
        <f t="shared" si="0"/>
        <v>43974</v>
      </c>
      <c r="AC3" s="2">
        <f t="shared" si="0"/>
        <v>43975</v>
      </c>
      <c r="AD3" s="2">
        <f t="shared" si="0"/>
        <v>43976</v>
      </c>
      <c r="AE3" s="2">
        <f>AD3+1</f>
        <v>43977</v>
      </c>
      <c r="AF3" s="2">
        <f t="shared" si="0"/>
        <v>43978</v>
      </c>
      <c r="AG3" s="2">
        <f t="shared" si="0"/>
        <v>43979</v>
      </c>
      <c r="AH3" s="2">
        <f>IFERROR(IF(AG3+1&gt;$A$2,"",AG3+1),"")</f>
        <v>43980</v>
      </c>
      <c r="AI3" s="2">
        <f t="shared" ref="AI3:AJ3" si="1">IFERROR(IF(AH3+1&gt;$A$2,"",AH3+1),"")</f>
        <v>43981</v>
      </c>
      <c r="AJ3" s="2">
        <f t="shared" si="1"/>
        <v>43982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MAI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>
        <f t="shared" si="3"/>
        <v>31</v>
      </c>
    </row>
    <row r="11" spans="1:36" ht="15.75" thickBot="1" x14ac:dyDescent="0.3">
      <c r="B11" s="12" t="s">
        <v>22</v>
      </c>
      <c r="C11" s="10" t="s">
        <v>15</v>
      </c>
      <c r="D11" s="55" t="s">
        <v>16</v>
      </c>
      <c r="E11" s="11" t="s">
        <v>39</v>
      </c>
      <c r="F11" s="13">
        <f t="shared" ref="F11:AG11" si="4">WEEKDAY(F3)</f>
        <v>6</v>
      </c>
      <c r="G11" s="14">
        <f t="shared" si="4"/>
        <v>7</v>
      </c>
      <c r="H11" s="14">
        <f t="shared" si="4"/>
        <v>1</v>
      </c>
      <c r="I11" s="14">
        <f t="shared" si="4"/>
        <v>2</v>
      </c>
      <c r="J11" s="14">
        <f t="shared" si="4"/>
        <v>3</v>
      </c>
      <c r="K11" s="14">
        <f t="shared" si="4"/>
        <v>4</v>
      </c>
      <c r="L11" s="14">
        <f t="shared" si="4"/>
        <v>5</v>
      </c>
      <c r="M11" s="14">
        <f t="shared" si="4"/>
        <v>6</v>
      </c>
      <c r="N11" s="14">
        <f t="shared" si="4"/>
        <v>7</v>
      </c>
      <c r="O11" s="14">
        <f t="shared" si="4"/>
        <v>1</v>
      </c>
      <c r="P11" s="14">
        <f t="shared" si="4"/>
        <v>2</v>
      </c>
      <c r="Q11" s="14">
        <f t="shared" si="4"/>
        <v>3</v>
      </c>
      <c r="R11" s="14">
        <f t="shared" si="4"/>
        <v>4</v>
      </c>
      <c r="S11" s="14">
        <f t="shared" si="4"/>
        <v>5</v>
      </c>
      <c r="T11" s="14">
        <f t="shared" si="4"/>
        <v>6</v>
      </c>
      <c r="U11" s="14">
        <f t="shared" si="4"/>
        <v>7</v>
      </c>
      <c r="V11" s="14">
        <f t="shared" si="4"/>
        <v>1</v>
      </c>
      <c r="W11" s="14">
        <f t="shared" si="4"/>
        <v>2</v>
      </c>
      <c r="X11" s="14">
        <f t="shared" si="4"/>
        <v>3</v>
      </c>
      <c r="Y11" s="14">
        <f t="shared" si="4"/>
        <v>4</v>
      </c>
      <c r="Z11" s="14">
        <f t="shared" si="4"/>
        <v>5</v>
      </c>
      <c r="AA11" s="14">
        <f t="shared" si="4"/>
        <v>6</v>
      </c>
      <c r="AB11" s="14">
        <f t="shared" si="4"/>
        <v>7</v>
      </c>
      <c r="AC11" s="14">
        <f t="shared" si="4"/>
        <v>1</v>
      </c>
      <c r="AD11" s="14">
        <f t="shared" si="4"/>
        <v>2</v>
      </c>
      <c r="AE11" s="14">
        <f t="shared" si="4"/>
        <v>3</v>
      </c>
      <c r="AF11" s="14">
        <f t="shared" si="4"/>
        <v>4</v>
      </c>
      <c r="AG11" s="14">
        <f t="shared" si="4"/>
        <v>5</v>
      </c>
      <c r="AH11" s="14">
        <f>IFERROR(WEEKDAY(AH3),"")</f>
        <v>6</v>
      </c>
      <c r="AI11" s="14">
        <f t="shared" ref="AI11:AJ11" si="5">IFERROR(WEEKDAY(AI3),"")</f>
        <v>7</v>
      </c>
      <c r="AJ11" s="15">
        <f t="shared" si="5"/>
        <v>1</v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523" priority="7">
      <formula>OR(F$11=1,F$11=4)</formula>
    </cfRule>
  </conditionalFormatting>
  <conditionalFormatting sqref="F12:AJ25">
    <cfRule type="cellIs" dxfId="522" priority="2" operator="equal">
      <formula>"D"</formula>
    </cfRule>
    <cfRule type="cellIs" dxfId="521" priority="3" operator="equal">
      <formula>"M"</formula>
    </cfRule>
    <cfRule type="cellIs" dxfId="520" priority="5" operator="equal">
      <formula>"C"</formula>
    </cfRule>
    <cfRule type="expression" dxfId="519" priority="6">
      <formula>OR(F$11=1,F$11=4)</formula>
    </cfRule>
  </conditionalFormatting>
  <conditionalFormatting sqref="C12:E25">
    <cfRule type="cellIs" dxfId="518" priority="4" operator="equal">
      <formula>0</formula>
    </cfRule>
  </conditionalFormatting>
  <dataValidations count="1">
    <dataValidation type="list" allowBlank="1" showInputMessage="1" showErrorMessage="1" sqref="F12:AJ25" xr:uid="{C3D91458-3ED0-4745-AF31-5BCBB7B87494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BA28CED-DD8E-4CC7-A5D3-FDEDDCBB4D0E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8" id="{B6DCE8B7-16AE-4F0B-A915-C81B172B93ED}">
            <xm:f>AND(F$3&gt;=config!$A$37,F$3&lt;=config!$B$37)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91964-65FC-432D-8CB6-67D1317CAFCB}">
  <sheetPr codeName="Feuil7"/>
  <dimension ref="A1:AJ33"/>
  <sheetViews>
    <sheetView showGridLines="0" topLeftCell="A4" zoomScaleNormal="100" workbookViewId="0">
      <selection activeCell="AL37" sqref="AL37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" style="4" customWidth="1"/>
    <col min="6" max="36" width="5.42578125" customWidth="1"/>
    <col min="37" max="37" width="12" customWidth="1"/>
  </cols>
  <sheetData>
    <row r="1" spans="1:36" hidden="1" x14ac:dyDescent="0.25">
      <c r="A1" s="1">
        <f>config!F34</f>
        <v>43983</v>
      </c>
    </row>
    <row r="2" spans="1:36" hidden="1" x14ac:dyDescent="0.25">
      <c r="A2" s="1">
        <f>config!G34</f>
        <v>44012</v>
      </c>
    </row>
    <row r="3" spans="1:36" ht="65.25" hidden="1" customHeight="1" x14ac:dyDescent="0.25">
      <c r="F3" s="2">
        <f>A1</f>
        <v>43983</v>
      </c>
      <c r="G3" s="2">
        <f>F3+1</f>
        <v>43984</v>
      </c>
      <c r="H3" s="2">
        <f t="shared" ref="H3:AG3" si="0">G3+1</f>
        <v>43985</v>
      </c>
      <c r="I3" s="2">
        <f t="shared" si="0"/>
        <v>43986</v>
      </c>
      <c r="J3" s="2">
        <f t="shared" si="0"/>
        <v>43987</v>
      </c>
      <c r="K3" s="2">
        <f t="shared" si="0"/>
        <v>43988</v>
      </c>
      <c r="L3" s="2">
        <f t="shared" si="0"/>
        <v>43989</v>
      </c>
      <c r="M3" s="2">
        <f t="shared" si="0"/>
        <v>43990</v>
      </c>
      <c r="N3" s="2">
        <f t="shared" si="0"/>
        <v>43991</v>
      </c>
      <c r="O3" s="2">
        <f t="shared" si="0"/>
        <v>43992</v>
      </c>
      <c r="P3" s="2">
        <f t="shared" si="0"/>
        <v>43993</v>
      </c>
      <c r="Q3" s="2">
        <f t="shared" si="0"/>
        <v>43994</v>
      </c>
      <c r="R3" s="2">
        <f t="shared" si="0"/>
        <v>43995</v>
      </c>
      <c r="S3" s="2">
        <f t="shared" si="0"/>
        <v>43996</v>
      </c>
      <c r="T3" s="2">
        <f t="shared" si="0"/>
        <v>43997</v>
      </c>
      <c r="U3" s="2">
        <f t="shared" si="0"/>
        <v>43998</v>
      </c>
      <c r="V3" s="2">
        <f t="shared" si="0"/>
        <v>43999</v>
      </c>
      <c r="W3" s="2">
        <f t="shared" si="0"/>
        <v>44000</v>
      </c>
      <c r="X3" s="2">
        <f t="shared" si="0"/>
        <v>44001</v>
      </c>
      <c r="Y3" s="2">
        <f t="shared" si="0"/>
        <v>44002</v>
      </c>
      <c r="Z3" s="2">
        <f t="shared" si="0"/>
        <v>44003</v>
      </c>
      <c r="AA3" s="2">
        <f t="shared" si="0"/>
        <v>44004</v>
      </c>
      <c r="AB3" s="2">
        <f t="shared" si="0"/>
        <v>44005</v>
      </c>
      <c r="AC3" s="2">
        <f t="shared" si="0"/>
        <v>44006</v>
      </c>
      <c r="AD3" s="2">
        <f t="shared" si="0"/>
        <v>44007</v>
      </c>
      <c r="AE3" s="2">
        <f>AD3+1</f>
        <v>44008</v>
      </c>
      <c r="AF3" s="2">
        <f t="shared" si="0"/>
        <v>44009</v>
      </c>
      <c r="AG3" s="2">
        <f t="shared" si="0"/>
        <v>44010</v>
      </c>
      <c r="AH3" s="2">
        <f>IFERROR(IF(AG3+1&gt;$A$2,"",AG3+1),"")</f>
        <v>44011</v>
      </c>
      <c r="AI3" s="2">
        <f t="shared" ref="AI3:AJ3" si="1">IFERROR(IF(AH3+1&gt;$A$2,"",AH3+1),"")</f>
        <v>44012</v>
      </c>
      <c r="AJ3" s="2" t="str">
        <f t="shared" si="1"/>
        <v/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JUIN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 t="str">
        <f t="shared" si="3"/>
        <v/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2</v>
      </c>
      <c r="G11" s="14">
        <f t="shared" si="4"/>
        <v>3</v>
      </c>
      <c r="H11" s="14">
        <f t="shared" si="4"/>
        <v>4</v>
      </c>
      <c r="I11" s="14">
        <f t="shared" si="4"/>
        <v>5</v>
      </c>
      <c r="J11" s="14">
        <f t="shared" si="4"/>
        <v>6</v>
      </c>
      <c r="K11" s="14">
        <f t="shared" si="4"/>
        <v>7</v>
      </c>
      <c r="L11" s="14">
        <f t="shared" si="4"/>
        <v>1</v>
      </c>
      <c r="M11" s="14">
        <f t="shared" si="4"/>
        <v>2</v>
      </c>
      <c r="N11" s="14">
        <f t="shared" si="4"/>
        <v>3</v>
      </c>
      <c r="O11" s="14">
        <f t="shared" si="4"/>
        <v>4</v>
      </c>
      <c r="P11" s="14">
        <f t="shared" si="4"/>
        <v>5</v>
      </c>
      <c r="Q11" s="14">
        <f t="shared" si="4"/>
        <v>6</v>
      </c>
      <c r="R11" s="14">
        <f t="shared" si="4"/>
        <v>7</v>
      </c>
      <c r="S11" s="14">
        <f t="shared" si="4"/>
        <v>1</v>
      </c>
      <c r="T11" s="14">
        <f t="shared" si="4"/>
        <v>2</v>
      </c>
      <c r="U11" s="14">
        <f t="shared" si="4"/>
        <v>3</v>
      </c>
      <c r="V11" s="14">
        <f t="shared" si="4"/>
        <v>4</v>
      </c>
      <c r="W11" s="14">
        <f t="shared" si="4"/>
        <v>5</v>
      </c>
      <c r="X11" s="14">
        <f t="shared" si="4"/>
        <v>6</v>
      </c>
      <c r="Y11" s="14">
        <f t="shared" si="4"/>
        <v>7</v>
      </c>
      <c r="Z11" s="14">
        <f t="shared" si="4"/>
        <v>1</v>
      </c>
      <c r="AA11" s="14">
        <f t="shared" si="4"/>
        <v>2</v>
      </c>
      <c r="AB11" s="14">
        <f t="shared" si="4"/>
        <v>3</v>
      </c>
      <c r="AC11" s="14">
        <f t="shared" si="4"/>
        <v>4</v>
      </c>
      <c r="AD11" s="14">
        <f t="shared" si="4"/>
        <v>5</v>
      </c>
      <c r="AE11" s="14">
        <f t="shared" si="4"/>
        <v>6</v>
      </c>
      <c r="AF11" s="14">
        <f t="shared" si="4"/>
        <v>7</v>
      </c>
      <c r="AG11" s="14">
        <f t="shared" si="4"/>
        <v>1</v>
      </c>
      <c r="AH11" s="14">
        <f>IFERROR(WEEKDAY(AH3),"")</f>
        <v>2</v>
      </c>
      <c r="AI11" s="14">
        <f t="shared" ref="AI11:AJ11" si="5">IFERROR(WEEKDAY(AI3),"")</f>
        <v>3</v>
      </c>
      <c r="AJ11" s="15" t="str">
        <f t="shared" si="5"/>
        <v/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515" priority="8">
      <formula>OR(F$11=1,F$11=4)</formula>
    </cfRule>
  </conditionalFormatting>
  <conditionalFormatting sqref="F12:AJ25">
    <cfRule type="cellIs" dxfId="514" priority="2" operator="equal">
      <formula>"D"</formula>
    </cfRule>
    <cfRule type="cellIs" dxfId="513" priority="3" operator="equal">
      <formula>"M"</formula>
    </cfRule>
    <cfRule type="cellIs" dxfId="512" priority="6" operator="equal">
      <formula>"C"</formula>
    </cfRule>
    <cfRule type="expression" dxfId="511" priority="7">
      <formula>OR(F$11=1,F$11=4)</formula>
    </cfRule>
  </conditionalFormatting>
  <conditionalFormatting sqref="C12:C25 E12:E25">
    <cfRule type="cellIs" dxfId="510" priority="5" operator="equal">
      <formula>0</formula>
    </cfRule>
  </conditionalFormatting>
  <conditionalFormatting sqref="D12:D25">
    <cfRule type="cellIs" dxfId="509" priority="4" operator="equal">
      <formula>0</formula>
    </cfRule>
  </conditionalFormatting>
  <dataValidations count="1">
    <dataValidation type="list" allowBlank="1" showInputMessage="1" showErrorMessage="1" sqref="F12:AJ25" xr:uid="{A1795D89-3670-43EA-98E6-2931A9A34EC7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3563F1A-7E20-43F5-B8D9-A25DE42AE2E8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F5CD7-B676-4190-89F6-324FC223D0C8}">
  <sheetPr codeName="Feuil8"/>
  <dimension ref="A1:AJ33"/>
  <sheetViews>
    <sheetView showGridLines="0" topLeftCell="A4" zoomScaleNormal="100" workbookViewId="0">
      <selection activeCell="M33" sqref="M33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8554687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config!F35</f>
        <v>44013</v>
      </c>
    </row>
    <row r="2" spans="1:36" hidden="1" x14ac:dyDescent="0.25">
      <c r="A2" s="1">
        <f>config!G35</f>
        <v>44043</v>
      </c>
    </row>
    <row r="3" spans="1:36" ht="65.25" hidden="1" customHeight="1" x14ac:dyDescent="0.25">
      <c r="F3" s="2">
        <f>A1</f>
        <v>44013</v>
      </c>
      <c r="G3" s="2">
        <f>F3+1</f>
        <v>44014</v>
      </c>
      <c r="H3" s="2">
        <f t="shared" ref="H3:AG3" si="0">G3+1</f>
        <v>44015</v>
      </c>
      <c r="I3" s="2">
        <f t="shared" si="0"/>
        <v>44016</v>
      </c>
      <c r="J3" s="2">
        <f t="shared" si="0"/>
        <v>44017</v>
      </c>
      <c r="K3" s="2">
        <f t="shared" si="0"/>
        <v>44018</v>
      </c>
      <c r="L3" s="2">
        <f t="shared" si="0"/>
        <v>44019</v>
      </c>
      <c r="M3" s="2">
        <f t="shared" si="0"/>
        <v>44020</v>
      </c>
      <c r="N3" s="2">
        <f t="shared" si="0"/>
        <v>44021</v>
      </c>
      <c r="O3" s="2">
        <f t="shared" si="0"/>
        <v>44022</v>
      </c>
      <c r="P3" s="2">
        <f t="shared" si="0"/>
        <v>44023</v>
      </c>
      <c r="Q3" s="2">
        <f t="shared" si="0"/>
        <v>44024</v>
      </c>
      <c r="R3" s="2">
        <f t="shared" si="0"/>
        <v>44025</v>
      </c>
      <c r="S3" s="2">
        <f t="shared" si="0"/>
        <v>44026</v>
      </c>
      <c r="T3" s="2">
        <f t="shared" si="0"/>
        <v>44027</v>
      </c>
      <c r="U3" s="2">
        <f t="shared" si="0"/>
        <v>44028</v>
      </c>
      <c r="V3" s="2">
        <f t="shared" si="0"/>
        <v>44029</v>
      </c>
      <c r="W3" s="2">
        <f t="shared" si="0"/>
        <v>44030</v>
      </c>
      <c r="X3" s="2">
        <f t="shared" si="0"/>
        <v>44031</v>
      </c>
      <c r="Y3" s="2">
        <f t="shared" si="0"/>
        <v>44032</v>
      </c>
      <c r="Z3" s="2">
        <f t="shared" si="0"/>
        <v>44033</v>
      </c>
      <c r="AA3" s="2">
        <f t="shared" si="0"/>
        <v>44034</v>
      </c>
      <c r="AB3" s="2">
        <f t="shared" si="0"/>
        <v>44035</v>
      </c>
      <c r="AC3" s="2">
        <f t="shared" si="0"/>
        <v>44036</v>
      </c>
      <c r="AD3" s="2">
        <f t="shared" si="0"/>
        <v>44037</v>
      </c>
      <c r="AE3" s="2">
        <f>AD3+1</f>
        <v>44038</v>
      </c>
      <c r="AF3" s="2">
        <f t="shared" si="0"/>
        <v>44039</v>
      </c>
      <c r="AG3" s="2">
        <f t="shared" si="0"/>
        <v>44040</v>
      </c>
      <c r="AH3" s="2">
        <f>IFERROR(IF(AG3+1&gt;$A$2,"",AG3+1),"")</f>
        <v>44041</v>
      </c>
      <c r="AI3" s="2">
        <f t="shared" ref="AI3:AJ3" si="1">IFERROR(IF(AH3+1&gt;$A$2,"",AH3+1),"")</f>
        <v>44042</v>
      </c>
      <c r="AJ3" s="2">
        <f t="shared" si="1"/>
        <v>44043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JUILLET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>
        <f t="shared" si="3"/>
        <v>31</v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4</v>
      </c>
      <c r="G11" s="14">
        <f t="shared" si="4"/>
        <v>5</v>
      </c>
      <c r="H11" s="14">
        <f t="shared" si="4"/>
        <v>6</v>
      </c>
      <c r="I11" s="14">
        <f t="shared" si="4"/>
        <v>7</v>
      </c>
      <c r="J11" s="14">
        <f t="shared" si="4"/>
        <v>1</v>
      </c>
      <c r="K11" s="14">
        <f t="shared" si="4"/>
        <v>2</v>
      </c>
      <c r="L11" s="14">
        <f t="shared" si="4"/>
        <v>3</v>
      </c>
      <c r="M11" s="14">
        <f t="shared" si="4"/>
        <v>4</v>
      </c>
      <c r="N11" s="14">
        <f t="shared" si="4"/>
        <v>5</v>
      </c>
      <c r="O11" s="14">
        <f t="shared" si="4"/>
        <v>6</v>
      </c>
      <c r="P11" s="14">
        <f t="shared" si="4"/>
        <v>7</v>
      </c>
      <c r="Q11" s="14">
        <f t="shared" si="4"/>
        <v>1</v>
      </c>
      <c r="R11" s="14">
        <f t="shared" si="4"/>
        <v>2</v>
      </c>
      <c r="S11" s="14">
        <f t="shared" si="4"/>
        <v>3</v>
      </c>
      <c r="T11" s="14">
        <f t="shared" si="4"/>
        <v>4</v>
      </c>
      <c r="U11" s="14">
        <f t="shared" si="4"/>
        <v>5</v>
      </c>
      <c r="V11" s="14">
        <f t="shared" si="4"/>
        <v>6</v>
      </c>
      <c r="W11" s="14">
        <f t="shared" si="4"/>
        <v>7</v>
      </c>
      <c r="X11" s="14">
        <f t="shared" si="4"/>
        <v>1</v>
      </c>
      <c r="Y11" s="14">
        <f t="shared" si="4"/>
        <v>2</v>
      </c>
      <c r="Z11" s="14">
        <f t="shared" si="4"/>
        <v>3</v>
      </c>
      <c r="AA11" s="14">
        <f t="shared" si="4"/>
        <v>4</v>
      </c>
      <c r="AB11" s="14">
        <f t="shared" si="4"/>
        <v>5</v>
      </c>
      <c r="AC11" s="14">
        <f t="shared" si="4"/>
        <v>6</v>
      </c>
      <c r="AD11" s="14">
        <f t="shared" si="4"/>
        <v>7</v>
      </c>
      <c r="AE11" s="14">
        <f t="shared" si="4"/>
        <v>1</v>
      </c>
      <c r="AF11" s="14">
        <f t="shared" si="4"/>
        <v>2</v>
      </c>
      <c r="AG11" s="14">
        <f t="shared" si="4"/>
        <v>3</v>
      </c>
      <c r="AH11" s="14">
        <f>IFERROR(WEEKDAY(AH3),"")</f>
        <v>4</v>
      </c>
      <c r="AI11" s="14">
        <f t="shared" ref="AI11:AJ11" si="5">IFERROR(WEEKDAY(AI3),"")</f>
        <v>5</v>
      </c>
      <c r="AJ11" s="15">
        <f t="shared" si="5"/>
        <v>6</v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507" priority="8">
      <formula>OR(F$11=1,F$11=4)</formula>
    </cfRule>
  </conditionalFormatting>
  <conditionalFormatting sqref="F12:AJ25">
    <cfRule type="cellIs" dxfId="506" priority="2" operator="equal">
      <formula>"D"</formula>
    </cfRule>
    <cfRule type="cellIs" dxfId="505" priority="3" operator="equal">
      <formula>"M"</formula>
    </cfRule>
    <cfRule type="cellIs" dxfId="504" priority="6" operator="equal">
      <formula>"C"</formula>
    </cfRule>
    <cfRule type="expression" dxfId="503" priority="7">
      <formula>OR(F$11=1,F$11=4)</formula>
    </cfRule>
  </conditionalFormatting>
  <conditionalFormatting sqref="C12:C25 E12:E25">
    <cfRule type="cellIs" dxfId="502" priority="5" operator="equal">
      <formula>0</formula>
    </cfRule>
  </conditionalFormatting>
  <conditionalFormatting sqref="D12:D25">
    <cfRule type="cellIs" dxfId="501" priority="4" operator="equal">
      <formula>0</formula>
    </cfRule>
  </conditionalFormatting>
  <dataValidations count="1">
    <dataValidation type="list" allowBlank="1" showInputMessage="1" showErrorMessage="1" sqref="F12:AJ25" xr:uid="{77A4894F-1030-44D2-B134-0D70D76EE18F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BC10198-3803-4FAC-82A9-BB772D936C00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" id="{866F2E23-2FC5-4D86-A574-86B64D27168B}">
            <xm:f>AND(F$3&gt;=config!$A$37,F$3&lt;=config!$B$37)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E1801-57C7-45F9-9B97-B17DF34B6B68}">
  <sheetPr codeName="Feuil9"/>
  <dimension ref="A1:AJ33"/>
  <sheetViews>
    <sheetView showGridLines="0" topLeftCell="A4" zoomScaleNormal="100" workbookViewId="0">
      <selection activeCell="M33" sqref="M33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4257812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config!F36</f>
        <v>44044</v>
      </c>
    </row>
    <row r="2" spans="1:36" hidden="1" x14ac:dyDescent="0.25">
      <c r="A2" s="1">
        <f>config!G36</f>
        <v>44074</v>
      </c>
    </row>
    <row r="3" spans="1:36" ht="65.25" hidden="1" customHeight="1" x14ac:dyDescent="0.25">
      <c r="F3" s="2">
        <f>A1</f>
        <v>44044</v>
      </c>
      <c r="G3" s="2">
        <f>F3+1</f>
        <v>44045</v>
      </c>
      <c r="H3" s="2">
        <f t="shared" ref="H3:AG3" si="0">G3+1</f>
        <v>44046</v>
      </c>
      <c r="I3" s="2">
        <f t="shared" si="0"/>
        <v>44047</v>
      </c>
      <c r="J3" s="2">
        <f t="shared" si="0"/>
        <v>44048</v>
      </c>
      <c r="K3" s="2">
        <f t="shared" si="0"/>
        <v>44049</v>
      </c>
      <c r="L3" s="2">
        <f t="shared" si="0"/>
        <v>44050</v>
      </c>
      <c r="M3" s="2">
        <f t="shared" si="0"/>
        <v>44051</v>
      </c>
      <c r="N3" s="2">
        <f t="shared" si="0"/>
        <v>44052</v>
      </c>
      <c r="O3" s="2">
        <f t="shared" si="0"/>
        <v>44053</v>
      </c>
      <c r="P3" s="2">
        <f t="shared" si="0"/>
        <v>44054</v>
      </c>
      <c r="Q3" s="2">
        <f t="shared" si="0"/>
        <v>44055</v>
      </c>
      <c r="R3" s="2">
        <f t="shared" si="0"/>
        <v>44056</v>
      </c>
      <c r="S3" s="2">
        <f t="shared" si="0"/>
        <v>44057</v>
      </c>
      <c r="T3" s="2">
        <f t="shared" si="0"/>
        <v>44058</v>
      </c>
      <c r="U3" s="2">
        <f t="shared" si="0"/>
        <v>44059</v>
      </c>
      <c r="V3" s="2">
        <f t="shared" si="0"/>
        <v>44060</v>
      </c>
      <c r="W3" s="2">
        <f t="shared" si="0"/>
        <v>44061</v>
      </c>
      <c r="X3" s="2">
        <f t="shared" si="0"/>
        <v>44062</v>
      </c>
      <c r="Y3" s="2">
        <f t="shared" si="0"/>
        <v>44063</v>
      </c>
      <c r="Z3" s="2">
        <f t="shared" si="0"/>
        <v>44064</v>
      </c>
      <c r="AA3" s="2">
        <f t="shared" si="0"/>
        <v>44065</v>
      </c>
      <c r="AB3" s="2">
        <f t="shared" si="0"/>
        <v>44066</v>
      </c>
      <c r="AC3" s="2">
        <f t="shared" si="0"/>
        <v>44067</v>
      </c>
      <c r="AD3" s="2">
        <f t="shared" si="0"/>
        <v>44068</v>
      </c>
      <c r="AE3" s="2">
        <f>AD3+1</f>
        <v>44069</v>
      </c>
      <c r="AF3" s="2">
        <f t="shared" si="0"/>
        <v>44070</v>
      </c>
      <c r="AG3" s="2">
        <f t="shared" si="0"/>
        <v>44071</v>
      </c>
      <c r="AH3" s="2">
        <f>IFERROR(IF(AG3+1&gt;$A$2,"",AG3+1),"")</f>
        <v>44072</v>
      </c>
      <c r="AI3" s="2">
        <f t="shared" ref="AI3:AJ3" si="1">IFERROR(IF(AH3+1&gt;$A$2,"",AH3+1),"")</f>
        <v>44073</v>
      </c>
      <c r="AJ3" s="2">
        <f t="shared" si="1"/>
        <v>44074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AOÛT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>
        <f t="shared" si="3"/>
        <v>31</v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7</v>
      </c>
      <c r="G11" s="14">
        <f t="shared" si="4"/>
        <v>1</v>
      </c>
      <c r="H11" s="14">
        <f t="shared" si="4"/>
        <v>2</v>
      </c>
      <c r="I11" s="14">
        <f t="shared" si="4"/>
        <v>3</v>
      </c>
      <c r="J11" s="14">
        <f t="shared" si="4"/>
        <v>4</v>
      </c>
      <c r="K11" s="14">
        <f t="shared" si="4"/>
        <v>5</v>
      </c>
      <c r="L11" s="14">
        <f t="shared" si="4"/>
        <v>6</v>
      </c>
      <c r="M11" s="14">
        <f t="shared" si="4"/>
        <v>7</v>
      </c>
      <c r="N11" s="14">
        <f t="shared" si="4"/>
        <v>1</v>
      </c>
      <c r="O11" s="14">
        <f t="shared" si="4"/>
        <v>2</v>
      </c>
      <c r="P11" s="14">
        <f t="shared" si="4"/>
        <v>3</v>
      </c>
      <c r="Q11" s="14">
        <f t="shared" si="4"/>
        <v>4</v>
      </c>
      <c r="R11" s="14">
        <f t="shared" si="4"/>
        <v>5</v>
      </c>
      <c r="S11" s="14">
        <f t="shared" si="4"/>
        <v>6</v>
      </c>
      <c r="T11" s="14">
        <f t="shared" si="4"/>
        <v>7</v>
      </c>
      <c r="U11" s="14">
        <f t="shared" si="4"/>
        <v>1</v>
      </c>
      <c r="V11" s="14">
        <f t="shared" si="4"/>
        <v>2</v>
      </c>
      <c r="W11" s="14">
        <f t="shared" si="4"/>
        <v>3</v>
      </c>
      <c r="X11" s="14">
        <f t="shared" si="4"/>
        <v>4</v>
      </c>
      <c r="Y11" s="14">
        <f t="shared" si="4"/>
        <v>5</v>
      </c>
      <c r="Z11" s="14">
        <f t="shared" si="4"/>
        <v>6</v>
      </c>
      <c r="AA11" s="14">
        <f t="shared" si="4"/>
        <v>7</v>
      </c>
      <c r="AB11" s="14">
        <f t="shared" si="4"/>
        <v>1</v>
      </c>
      <c r="AC11" s="14">
        <f t="shared" si="4"/>
        <v>2</v>
      </c>
      <c r="AD11" s="14">
        <f t="shared" si="4"/>
        <v>3</v>
      </c>
      <c r="AE11" s="14">
        <f t="shared" si="4"/>
        <v>4</v>
      </c>
      <c r="AF11" s="14">
        <f t="shared" si="4"/>
        <v>5</v>
      </c>
      <c r="AG11" s="14">
        <f t="shared" si="4"/>
        <v>6</v>
      </c>
      <c r="AH11" s="14">
        <f>IFERROR(WEEKDAY(AH3),"")</f>
        <v>7</v>
      </c>
      <c r="AI11" s="14">
        <f t="shared" ref="AI11:AJ11" si="5">IFERROR(WEEKDAY(AI3),"")</f>
        <v>1</v>
      </c>
      <c r="AJ11" s="15">
        <f t="shared" si="5"/>
        <v>2</v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498" priority="9">
      <formula>OR(F$11=1,F$11=4)</formula>
    </cfRule>
  </conditionalFormatting>
  <conditionalFormatting sqref="F12:AJ25">
    <cfRule type="cellIs" dxfId="497" priority="3" operator="equal">
      <formula>"D"</formula>
    </cfRule>
    <cfRule type="cellIs" dxfId="496" priority="4" operator="equal">
      <formula>"M"</formula>
    </cfRule>
    <cfRule type="cellIs" dxfId="495" priority="7" operator="equal">
      <formula>"C"</formula>
    </cfRule>
    <cfRule type="expression" dxfId="494" priority="8">
      <formula>OR(F$11=1,F$11=4)</formula>
    </cfRule>
  </conditionalFormatting>
  <conditionalFormatting sqref="C12:C25 E12:E25">
    <cfRule type="cellIs" dxfId="493" priority="6" operator="equal">
      <formula>0</formula>
    </cfRule>
  </conditionalFormatting>
  <conditionalFormatting sqref="D12:D25">
    <cfRule type="cellIs" dxfId="492" priority="5" operator="equal">
      <formula>0</formula>
    </cfRule>
  </conditionalFormatting>
  <dataValidations count="1">
    <dataValidation type="list" allowBlank="1" showInputMessage="1" showErrorMessage="1" sqref="F12:AJ25" xr:uid="{C8FEAED9-D3A4-4B87-AC38-C520D5A79CCA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A8C64DC-55B4-4777-9036-8816DCCE1CB6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" id="{24E466C2-5207-4369-B30B-90F681278C5D}">
            <xm:f>AND(F$3&gt;=config!$A$34,F$3&lt;=config!$B$34)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F41AE-CF75-446F-970B-11CA1F464E16}">
  <sheetPr codeName="Feuil10"/>
  <dimension ref="A1:AJ33"/>
  <sheetViews>
    <sheetView showGridLines="0" topLeftCell="A4" zoomScaleNormal="100" workbookViewId="0">
      <selection activeCell="P38" sqref="P38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4" style="4" customWidth="1"/>
    <col min="6" max="36" width="5.42578125" customWidth="1"/>
    <col min="37" max="37" width="12" customWidth="1"/>
  </cols>
  <sheetData>
    <row r="1" spans="1:36" hidden="1" x14ac:dyDescent="0.25">
      <c r="A1" s="1">
        <f>config!F37</f>
        <v>44075</v>
      </c>
    </row>
    <row r="2" spans="1:36" hidden="1" x14ac:dyDescent="0.25">
      <c r="A2" s="1">
        <f>config!G37</f>
        <v>44104</v>
      </c>
    </row>
    <row r="3" spans="1:36" ht="65.25" hidden="1" customHeight="1" x14ac:dyDescent="0.25">
      <c r="F3" s="2">
        <f>A1</f>
        <v>44075</v>
      </c>
      <c r="G3" s="2">
        <f>F3+1</f>
        <v>44076</v>
      </c>
      <c r="H3" s="2">
        <f t="shared" ref="H3:AG3" si="0">G3+1</f>
        <v>44077</v>
      </c>
      <c r="I3" s="2">
        <f t="shared" si="0"/>
        <v>44078</v>
      </c>
      <c r="J3" s="2">
        <f t="shared" si="0"/>
        <v>44079</v>
      </c>
      <c r="K3" s="2">
        <f t="shared" si="0"/>
        <v>44080</v>
      </c>
      <c r="L3" s="2">
        <f t="shared" si="0"/>
        <v>44081</v>
      </c>
      <c r="M3" s="2">
        <f t="shared" si="0"/>
        <v>44082</v>
      </c>
      <c r="N3" s="2">
        <f t="shared" si="0"/>
        <v>44083</v>
      </c>
      <c r="O3" s="2">
        <f t="shared" si="0"/>
        <v>44084</v>
      </c>
      <c r="P3" s="2">
        <f t="shared" si="0"/>
        <v>44085</v>
      </c>
      <c r="Q3" s="2">
        <f t="shared" si="0"/>
        <v>44086</v>
      </c>
      <c r="R3" s="2">
        <f t="shared" si="0"/>
        <v>44087</v>
      </c>
      <c r="S3" s="2">
        <f t="shared" si="0"/>
        <v>44088</v>
      </c>
      <c r="T3" s="2">
        <f t="shared" si="0"/>
        <v>44089</v>
      </c>
      <c r="U3" s="2">
        <f t="shared" si="0"/>
        <v>44090</v>
      </c>
      <c r="V3" s="2">
        <f t="shared" si="0"/>
        <v>44091</v>
      </c>
      <c r="W3" s="2">
        <f t="shared" si="0"/>
        <v>44092</v>
      </c>
      <c r="X3" s="2">
        <f t="shared" si="0"/>
        <v>44093</v>
      </c>
      <c r="Y3" s="2">
        <f t="shared" si="0"/>
        <v>44094</v>
      </c>
      <c r="Z3" s="2">
        <f t="shared" si="0"/>
        <v>44095</v>
      </c>
      <c r="AA3" s="2">
        <f t="shared" si="0"/>
        <v>44096</v>
      </c>
      <c r="AB3" s="2">
        <f t="shared" si="0"/>
        <v>44097</v>
      </c>
      <c r="AC3" s="2">
        <f t="shared" si="0"/>
        <v>44098</v>
      </c>
      <c r="AD3" s="2">
        <f t="shared" si="0"/>
        <v>44099</v>
      </c>
      <c r="AE3" s="2">
        <f>AD3+1</f>
        <v>44100</v>
      </c>
      <c r="AF3" s="2">
        <f t="shared" si="0"/>
        <v>44101</v>
      </c>
      <c r="AG3" s="2">
        <f t="shared" si="0"/>
        <v>44102</v>
      </c>
      <c r="AH3" s="2">
        <f>IFERROR(IF(AG3+1&gt;$A$2,"",AG3+1),"")</f>
        <v>44103</v>
      </c>
      <c r="AI3" s="2">
        <f t="shared" ref="AI3:AJ3" si="1">IFERROR(IF(AH3+1&gt;$A$2,"",AH3+1),"")</f>
        <v>44104</v>
      </c>
      <c r="AJ3" s="2" t="str">
        <f t="shared" si="1"/>
        <v/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SEPTEMBRE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 t="str">
        <f t="shared" si="3"/>
        <v/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3</v>
      </c>
      <c r="G11" s="14">
        <f t="shared" si="4"/>
        <v>4</v>
      </c>
      <c r="H11" s="14">
        <f t="shared" si="4"/>
        <v>5</v>
      </c>
      <c r="I11" s="14">
        <f t="shared" si="4"/>
        <v>6</v>
      </c>
      <c r="J11" s="14">
        <f t="shared" si="4"/>
        <v>7</v>
      </c>
      <c r="K11" s="14">
        <f t="shared" si="4"/>
        <v>1</v>
      </c>
      <c r="L11" s="14">
        <f t="shared" si="4"/>
        <v>2</v>
      </c>
      <c r="M11" s="14">
        <f t="shared" si="4"/>
        <v>3</v>
      </c>
      <c r="N11" s="14">
        <f t="shared" si="4"/>
        <v>4</v>
      </c>
      <c r="O11" s="14">
        <f t="shared" si="4"/>
        <v>5</v>
      </c>
      <c r="P11" s="14">
        <f t="shared" si="4"/>
        <v>6</v>
      </c>
      <c r="Q11" s="14">
        <f t="shared" si="4"/>
        <v>7</v>
      </c>
      <c r="R11" s="14">
        <f t="shared" si="4"/>
        <v>1</v>
      </c>
      <c r="S11" s="14">
        <f t="shared" si="4"/>
        <v>2</v>
      </c>
      <c r="T11" s="14">
        <f t="shared" si="4"/>
        <v>3</v>
      </c>
      <c r="U11" s="14">
        <f t="shared" si="4"/>
        <v>4</v>
      </c>
      <c r="V11" s="14">
        <f t="shared" si="4"/>
        <v>5</v>
      </c>
      <c r="W11" s="14">
        <f t="shared" si="4"/>
        <v>6</v>
      </c>
      <c r="X11" s="14">
        <f t="shared" si="4"/>
        <v>7</v>
      </c>
      <c r="Y11" s="14">
        <f t="shared" si="4"/>
        <v>1</v>
      </c>
      <c r="Z11" s="14">
        <f t="shared" si="4"/>
        <v>2</v>
      </c>
      <c r="AA11" s="14">
        <f t="shared" si="4"/>
        <v>3</v>
      </c>
      <c r="AB11" s="14">
        <f t="shared" si="4"/>
        <v>4</v>
      </c>
      <c r="AC11" s="14">
        <f t="shared" si="4"/>
        <v>5</v>
      </c>
      <c r="AD11" s="14">
        <f t="shared" si="4"/>
        <v>6</v>
      </c>
      <c r="AE11" s="14">
        <f t="shared" si="4"/>
        <v>7</v>
      </c>
      <c r="AF11" s="14">
        <f t="shared" si="4"/>
        <v>1</v>
      </c>
      <c r="AG11" s="14">
        <f t="shared" si="4"/>
        <v>2</v>
      </c>
      <c r="AH11" s="14">
        <f>IFERROR(WEEKDAY(AH3),"")</f>
        <v>3</v>
      </c>
      <c r="AI11" s="14">
        <f t="shared" ref="AI11:AJ11" si="5">IFERROR(WEEKDAY(AI3),"")</f>
        <v>4</v>
      </c>
      <c r="AJ11" s="15" t="str">
        <f t="shared" si="5"/>
        <v/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8" spans="2:36" x14ac:dyDescent="0.25">
      <c r="E28" s="4" t="s">
        <v>42</v>
      </c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489" priority="8">
      <formula>OR(F$11=1,F$11=4)</formula>
    </cfRule>
  </conditionalFormatting>
  <conditionalFormatting sqref="F12:AJ25">
    <cfRule type="cellIs" dxfId="488" priority="2" operator="equal">
      <formula>"D"</formula>
    </cfRule>
    <cfRule type="cellIs" dxfId="487" priority="3" operator="equal">
      <formula>"M"</formula>
    </cfRule>
    <cfRule type="cellIs" dxfId="486" priority="6" operator="equal">
      <formula>"C"</formula>
    </cfRule>
    <cfRule type="expression" dxfId="485" priority="7">
      <formula>OR(F$11=1,F$11=4)</formula>
    </cfRule>
  </conditionalFormatting>
  <conditionalFormatting sqref="C12:C25 E12:E25">
    <cfRule type="cellIs" dxfId="484" priority="5" operator="equal">
      <formula>0</formula>
    </cfRule>
  </conditionalFormatting>
  <conditionalFormatting sqref="D12:D25">
    <cfRule type="cellIs" dxfId="483" priority="4" operator="equal">
      <formula>0</formula>
    </cfRule>
  </conditionalFormatting>
  <dataValidations count="1">
    <dataValidation type="list" allowBlank="1" showInputMessage="1" showErrorMessage="1" sqref="F12:AJ25" xr:uid="{DB949ADB-FD8F-4B63-8B38-21150A7F8CDE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E9DEA33-6FBA-476E-8C05-3504BE33522B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" id="{63097518-1E41-44FA-AA27-BB373758CD8A}">
            <xm:f>AND(F$3&gt;=config!$A$34,F$3&lt;=config!$B$34)</xm:f>
            <x14:dxf>
              <fill>
                <patternFill patternType="solid"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27014-C8AE-4F76-B5F2-BE9C46A102B8}">
  <sheetPr codeName="Feuil11"/>
  <dimension ref="A1:AJ33"/>
  <sheetViews>
    <sheetView showGridLines="0" topLeftCell="A4" zoomScaleNormal="100" workbookViewId="0">
      <selection activeCell="M33" sqref="M33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710937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config!F38</f>
        <v>44105</v>
      </c>
    </row>
    <row r="2" spans="1:36" hidden="1" x14ac:dyDescent="0.25">
      <c r="A2" s="1">
        <f>config!G38</f>
        <v>44135</v>
      </c>
    </row>
    <row r="3" spans="1:36" ht="65.25" hidden="1" customHeight="1" x14ac:dyDescent="0.25">
      <c r="F3" s="2">
        <f>A1</f>
        <v>44105</v>
      </c>
      <c r="G3" s="2">
        <f>F3+1</f>
        <v>44106</v>
      </c>
      <c r="H3" s="2">
        <f t="shared" ref="H3:AG3" si="0">G3+1</f>
        <v>44107</v>
      </c>
      <c r="I3" s="2">
        <f t="shared" si="0"/>
        <v>44108</v>
      </c>
      <c r="J3" s="2">
        <f t="shared" si="0"/>
        <v>44109</v>
      </c>
      <c r="K3" s="2">
        <f t="shared" si="0"/>
        <v>44110</v>
      </c>
      <c r="L3" s="2">
        <f t="shared" si="0"/>
        <v>44111</v>
      </c>
      <c r="M3" s="2">
        <f t="shared" si="0"/>
        <v>44112</v>
      </c>
      <c r="N3" s="2">
        <f t="shared" si="0"/>
        <v>44113</v>
      </c>
      <c r="O3" s="2">
        <f t="shared" si="0"/>
        <v>44114</v>
      </c>
      <c r="P3" s="2">
        <f t="shared" si="0"/>
        <v>44115</v>
      </c>
      <c r="Q3" s="2">
        <f t="shared" si="0"/>
        <v>44116</v>
      </c>
      <c r="R3" s="2">
        <f t="shared" si="0"/>
        <v>44117</v>
      </c>
      <c r="S3" s="2">
        <f t="shared" si="0"/>
        <v>44118</v>
      </c>
      <c r="T3" s="2">
        <f t="shared" si="0"/>
        <v>44119</v>
      </c>
      <c r="U3" s="2">
        <f t="shared" si="0"/>
        <v>44120</v>
      </c>
      <c r="V3" s="2">
        <f t="shared" si="0"/>
        <v>44121</v>
      </c>
      <c r="W3" s="2">
        <f t="shared" si="0"/>
        <v>44122</v>
      </c>
      <c r="X3" s="2">
        <f t="shared" si="0"/>
        <v>44123</v>
      </c>
      <c r="Y3" s="2">
        <f t="shared" si="0"/>
        <v>44124</v>
      </c>
      <c r="Z3" s="2">
        <f t="shared" si="0"/>
        <v>44125</v>
      </c>
      <c r="AA3" s="2">
        <f t="shared" si="0"/>
        <v>44126</v>
      </c>
      <c r="AB3" s="2">
        <f t="shared" si="0"/>
        <v>44127</v>
      </c>
      <c r="AC3" s="2">
        <f t="shared" si="0"/>
        <v>44128</v>
      </c>
      <c r="AD3" s="2">
        <f t="shared" si="0"/>
        <v>44129</v>
      </c>
      <c r="AE3" s="2">
        <f>AD3+1</f>
        <v>44130</v>
      </c>
      <c r="AF3" s="2">
        <f t="shared" si="0"/>
        <v>44131</v>
      </c>
      <c r="AG3" s="2">
        <f t="shared" si="0"/>
        <v>44132</v>
      </c>
      <c r="AH3" s="2">
        <f>IFERROR(IF(AG3+1&gt;$A$2,"",AG3+1),"")</f>
        <v>44133</v>
      </c>
      <c r="AI3" s="2">
        <f t="shared" ref="AI3:AJ3" si="1">IFERROR(IF(AH3+1&gt;$A$2,"",AH3+1),"")</f>
        <v>44134</v>
      </c>
      <c r="AJ3" s="2">
        <f t="shared" si="1"/>
        <v>44135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OCTOBRE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>
        <f t="shared" si="3"/>
        <v>31</v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5</v>
      </c>
      <c r="G11" s="14">
        <f t="shared" si="4"/>
        <v>6</v>
      </c>
      <c r="H11" s="14">
        <f t="shared" si="4"/>
        <v>7</v>
      </c>
      <c r="I11" s="14">
        <f t="shared" si="4"/>
        <v>1</v>
      </c>
      <c r="J11" s="14">
        <f t="shared" si="4"/>
        <v>2</v>
      </c>
      <c r="K11" s="14">
        <f t="shared" si="4"/>
        <v>3</v>
      </c>
      <c r="L11" s="14">
        <f t="shared" si="4"/>
        <v>4</v>
      </c>
      <c r="M11" s="14">
        <f t="shared" si="4"/>
        <v>5</v>
      </c>
      <c r="N11" s="14">
        <f t="shared" si="4"/>
        <v>6</v>
      </c>
      <c r="O11" s="14">
        <f t="shared" si="4"/>
        <v>7</v>
      </c>
      <c r="P11" s="14">
        <f t="shared" si="4"/>
        <v>1</v>
      </c>
      <c r="Q11" s="14">
        <f t="shared" si="4"/>
        <v>2</v>
      </c>
      <c r="R11" s="14">
        <f t="shared" si="4"/>
        <v>3</v>
      </c>
      <c r="S11" s="14">
        <f t="shared" si="4"/>
        <v>4</v>
      </c>
      <c r="T11" s="14">
        <f t="shared" si="4"/>
        <v>5</v>
      </c>
      <c r="U11" s="14">
        <f t="shared" si="4"/>
        <v>6</v>
      </c>
      <c r="V11" s="14">
        <f t="shared" si="4"/>
        <v>7</v>
      </c>
      <c r="W11" s="14">
        <f t="shared" si="4"/>
        <v>1</v>
      </c>
      <c r="X11" s="14">
        <f t="shared" si="4"/>
        <v>2</v>
      </c>
      <c r="Y11" s="14">
        <f t="shared" si="4"/>
        <v>3</v>
      </c>
      <c r="Z11" s="14">
        <f t="shared" si="4"/>
        <v>4</v>
      </c>
      <c r="AA11" s="14">
        <f t="shared" si="4"/>
        <v>5</v>
      </c>
      <c r="AB11" s="14">
        <f t="shared" si="4"/>
        <v>6</v>
      </c>
      <c r="AC11" s="14">
        <f t="shared" si="4"/>
        <v>7</v>
      </c>
      <c r="AD11" s="14">
        <f t="shared" si="4"/>
        <v>1</v>
      </c>
      <c r="AE11" s="14">
        <f t="shared" si="4"/>
        <v>2</v>
      </c>
      <c r="AF11" s="14">
        <f t="shared" si="4"/>
        <v>3</v>
      </c>
      <c r="AG11" s="14">
        <f t="shared" si="4"/>
        <v>4</v>
      </c>
      <c r="AH11" s="14">
        <f>IFERROR(WEEKDAY(AH3),"")</f>
        <v>5</v>
      </c>
      <c r="AI11" s="14">
        <f t="shared" ref="AI11:AJ11" si="5">IFERROR(WEEKDAY(AI3),"")</f>
        <v>6</v>
      </c>
      <c r="AJ11" s="15">
        <f t="shared" si="5"/>
        <v>7</v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480" priority="7">
      <formula>OR(F$11=1,F$11=4)</formula>
    </cfRule>
  </conditionalFormatting>
  <conditionalFormatting sqref="F12:AJ25">
    <cfRule type="cellIs" dxfId="479" priority="2" operator="equal">
      <formula>"M"</formula>
    </cfRule>
    <cfRule type="cellIs" dxfId="478" priority="5" operator="equal">
      <formula>"C"</formula>
    </cfRule>
    <cfRule type="expression" dxfId="477" priority="6">
      <formula>OR(F$11=1,F$11=4)</formula>
    </cfRule>
  </conditionalFormatting>
  <conditionalFormatting sqref="C12:C25 E12:E25">
    <cfRule type="cellIs" dxfId="476" priority="4" operator="equal">
      <formula>0</formula>
    </cfRule>
  </conditionalFormatting>
  <conditionalFormatting sqref="D12:D25">
    <cfRule type="cellIs" dxfId="475" priority="3" operator="equal">
      <formula>0</formula>
    </cfRule>
  </conditionalFormatting>
  <dataValidations count="1">
    <dataValidation type="list" allowBlank="1" showInputMessage="1" showErrorMessage="1" sqref="F12:AJ25" xr:uid="{C3A30DD8-2B71-4611-8EBC-4C89A7088FB2}">
      <formula1>"C,M"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5EE9762-0D64-440B-9A38-05FD97FB0B95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8" id="{7781201E-0168-4928-ABF2-7E27E2560CAF}">
            <xm:f>AND(F$3&gt;=config!$A$34,F$3&lt;=config!$B$34)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43159-3B23-4F33-A786-57148DE3951E}">
  <sheetPr codeName="Feuil12"/>
  <dimension ref="A1:AJ33"/>
  <sheetViews>
    <sheetView showGridLines="0" topLeftCell="A4" zoomScaleNormal="100" workbookViewId="0">
      <selection activeCell="R35" sqref="R35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4.42578125" style="4" customWidth="1"/>
    <col min="6" max="36" width="5.42578125" customWidth="1"/>
    <col min="37" max="37" width="12" customWidth="1"/>
  </cols>
  <sheetData>
    <row r="1" spans="1:36" hidden="1" x14ac:dyDescent="0.25">
      <c r="A1" s="1">
        <f>config!F39</f>
        <v>44136</v>
      </c>
    </row>
    <row r="2" spans="1:36" hidden="1" x14ac:dyDescent="0.25">
      <c r="A2" s="1">
        <f>config!G39</f>
        <v>44165</v>
      </c>
    </row>
    <row r="3" spans="1:36" ht="65.25" hidden="1" customHeight="1" x14ac:dyDescent="0.25">
      <c r="F3" s="2">
        <f>A1</f>
        <v>44136</v>
      </c>
      <c r="G3" s="2">
        <f>F3+1</f>
        <v>44137</v>
      </c>
      <c r="H3" s="2">
        <f t="shared" ref="H3:AG3" si="0">G3+1</f>
        <v>44138</v>
      </c>
      <c r="I3" s="2">
        <f t="shared" si="0"/>
        <v>44139</v>
      </c>
      <c r="J3" s="2">
        <f t="shared" si="0"/>
        <v>44140</v>
      </c>
      <c r="K3" s="2">
        <f t="shared" si="0"/>
        <v>44141</v>
      </c>
      <c r="L3" s="2">
        <f t="shared" si="0"/>
        <v>44142</v>
      </c>
      <c r="M3" s="2">
        <f t="shared" si="0"/>
        <v>44143</v>
      </c>
      <c r="N3" s="2">
        <f t="shared" si="0"/>
        <v>44144</v>
      </c>
      <c r="O3" s="2">
        <f t="shared" si="0"/>
        <v>44145</v>
      </c>
      <c r="P3" s="2">
        <f t="shared" si="0"/>
        <v>44146</v>
      </c>
      <c r="Q3" s="2">
        <f t="shared" si="0"/>
        <v>44147</v>
      </c>
      <c r="R3" s="2">
        <f t="shared" si="0"/>
        <v>44148</v>
      </c>
      <c r="S3" s="2">
        <f t="shared" si="0"/>
        <v>44149</v>
      </c>
      <c r="T3" s="2">
        <f t="shared" si="0"/>
        <v>44150</v>
      </c>
      <c r="U3" s="2">
        <f t="shared" si="0"/>
        <v>44151</v>
      </c>
      <c r="V3" s="2">
        <f t="shared" si="0"/>
        <v>44152</v>
      </c>
      <c r="W3" s="2">
        <f t="shared" si="0"/>
        <v>44153</v>
      </c>
      <c r="X3" s="2">
        <f t="shared" si="0"/>
        <v>44154</v>
      </c>
      <c r="Y3" s="2">
        <f t="shared" si="0"/>
        <v>44155</v>
      </c>
      <c r="Z3" s="2">
        <f t="shared" si="0"/>
        <v>44156</v>
      </c>
      <c r="AA3" s="2">
        <f t="shared" si="0"/>
        <v>44157</v>
      </c>
      <c r="AB3" s="2">
        <f t="shared" si="0"/>
        <v>44158</v>
      </c>
      <c r="AC3" s="2">
        <f t="shared" si="0"/>
        <v>44159</v>
      </c>
      <c r="AD3" s="2">
        <f t="shared" si="0"/>
        <v>44160</v>
      </c>
      <c r="AE3" s="2">
        <f>AD3+1</f>
        <v>44161</v>
      </c>
      <c r="AF3" s="2">
        <f t="shared" si="0"/>
        <v>44162</v>
      </c>
      <c r="AG3" s="2">
        <f t="shared" si="0"/>
        <v>44163</v>
      </c>
      <c r="AH3" s="2">
        <f>IFERROR(IF(AG3+1&gt;$A$2,"",AG3+1),"")</f>
        <v>44164</v>
      </c>
      <c r="AI3" s="2">
        <f t="shared" ref="AI3:AJ3" si="1">IFERROR(IF(AH3+1&gt;$A$2,"",AH3+1),"")</f>
        <v>44165</v>
      </c>
      <c r="AJ3" s="2" t="str">
        <f t="shared" si="1"/>
        <v/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NOVEMBRE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 t="str">
        <f t="shared" si="3"/>
        <v/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1</v>
      </c>
      <c r="G11" s="14">
        <f t="shared" si="4"/>
        <v>2</v>
      </c>
      <c r="H11" s="14">
        <f t="shared" si="4"/>
        <v>3</v>
      </c>
      <c r="I11" s="14">
        <f t="shared" si="4"/>
        <v>4</v>
      </c>
      <c r="J11" s="14">
        <f t="shared" si="4"/>
        <v>5</v>
      </c>
      <c r="K11" s="14">
        <f t="shared" si="4"/>
        <v>6</v>
      </c>
      <c r="L11" s="14">
        <f t="shared" si="4"/>
        <v>7</v>
      </c>
      <c r="M11" s="14">
        <f t="shared" si="4"/>
        <v>1</v>
      </c>
      <c r="N11" s="14">
        <f t="shared" si="4"/>
        <v>2</v>
      </c>
      <c r="O11" s="14">
        <f t="shared" si="4"/>
        <v>3</v>
      </c>
      <c r="P11" s="14">
        <f t="shared" si="4"/>
        <v>4</v>
      </c>
      <c r="Q11" s="14">
        <f t="shared" si="4"/>
        <v>5</v>
      </c>
      <c r="R11" s="14">
        <f t="shared" si="4"/>
        <v>6</v>
      </c>
      <c r="S11" s="14">
        <f t="shared" si="4"/>
        <v>7</v>
      </c>
      <c r="T11" s="14">
        <f t="shared" si="4"/>
        <v>1</v>
      </c>
      <c r="U11" s="14">
        <f t="shared" si="4"/>
        <v>2</v>
      </c>
      <c r="V11" s="14">
        <f t="shared" si="4"/>
        <v>3</v>
      </c>
      <c r="W11" s="14">
        <f t="shared" si="4"/>
        <v>4</v>
      </c>
      <c r="X11" s="14">
        <f t="shared" si="4"/>
        <v>5</v>
      </c>
      <c r="Y11" s="14">
        <f t="shared" si="4"/>
        <v>6</v>
      </c>
      <c r="Z11" s="14">
        <f t="shared" si="4"/>
        <v>7</v>
      </c>
      <c r="AA11" s="14">
        <f t="shared" si="4"/>
        <v>1</v>
      </c>
      <c r="AB11" s="14">
        <f t="shared" si="4"/>
        <v>2</v>
      </c>
      <c r="AC11" s="14">
        <f t="shared" si="4"/>
        <v>3</v>
      </c>
      <c r="AD11" s="14">
        <f t="shared" si="4"/>
        <v>4</v>
      </c>
      <c r="AE11" s="14">
        <f t="shared" si="4"/>
        <v>5</v>
      </c>
      <c r="AF11" s="14">
        <f t="shared" si="4"/>
        <v>6</v>
      </c>
      <c r="AG11" s="14">
        <f t="shared" si="4"/>
        <v>7</v>
      </c>
      <c r="AH11" s="14">
        <f>IFERROR(WEEKDAY(AH3),"")</f>
        <v>1</v>
      </c>
      <c r="AI11" s="14">
        <f t="shared" ref="AI11:AJ11" si="5">IFERROR(WEEKDAY(AI3),"")</f>
        <v>2</v>
      </c>
      <c r="AJ11" s="15" t="str">
        <f t="shared" si="5"/>
        <v/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472" priority="8">
      <formula>OR(F$11=1,F$11=4)</formula>
    </cfRule>
  </conditionalFormatting>
  <conditionalFormatting sqref="F12:AJ25">
    <cfRule type="cellIs" dxfId="471" priority="2" operator="equal">
      <formula>"D"</formula>
    </cfRule>
    <cfRule type="cellIs" dxfId="470" priority="3" operator="equal">
      <formula>"M"</formula>
    </cfRule>
    <cfRule type="cellIs" dxfId="469" priority="6" operator="equal">
      <formula>"C"</formula>
    </cfRule>
    <cfRule type="expression" dxfId="468" priority="7">
      <formula>OR(F$11=1,F$11=4)</formula>
    </cfRule>
  </conditionalFormatting>
  <conditionalFormatting sqref="C12:C25 E12:E25">
    <cfRule type="cellIs" dxfId="467" priority="5" operator="equal">
      <formula>0</formula>
    </cfRule>
  </conditionalFormatting>
  <conditionalFormatting sqref="D12:D25">
    <cfRule type="cellIs" dxfId="466" priority="4" operator="equal">
      <formula>0</formula>
    </cfRule>
  </conditionalFormatting>
  <dataValidations count="1">
    <dataValidation type="list" allowBlank="1" showInputMessage="1" showErrorMessage="1" sqref="F12:AJ25" xr:uid="{175EFF01-A2DD-4CCF-95EA-6FFB3DACFACA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F4ABA47-9BEF-43BC-B95E-7339DE0D2D65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" id="{49B0F041-AC8B-4FF4-9CE0-824BF5EC79B5}">
            <xm:f>AND(F$3&gt;=config!$A$34,F$3&lt;=config!$B$34)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10794-9DE0-41D1-A414-CBB157FB7A0A}">
  <sheetPr codeName="Feuil13"/>
  <dimension ref="A1:AJ33"/>
  <sheetViews>
    <sheetView showGridLines="0" topLeftCell="A4" zoomScaleNormal="100" workbookViewId="0">
      <selection activeCell="O37" sqref="O37"/>
    </sheetView>
  </sheetViews>
  <sheetFormatPr baseColWidth="10" defaultRowHeight="15" x14ac:dyDescent="0.25"/>
  <cols>
    <col min="2" max="2" width="20.28515625" customWidth="1"/>
    <col min="3" max="4" width="11.42578125" style="4" customWidth="1"/>
    <col min="5" max="5" width="13.5703125" style="4" customWidth="1"/>
    <col min="6" max="36" width="5.42578125" customWidth="1"/>
    <col min="37" max="37" width="12" customWidth="1"/>
  </cols>
  <sheetData>
    <row r="1" spans="1:36" hidden="1" x14ac:dyDescent="0.25">
      <c r="A1" s="1">
        <f>config!F40</f>
        <v>44166</v>
      </c>
    </row>
    <row r="2" spans="1:36" hidden="1" x14ac:dyDescent="0.25">
      <c r="A2" s="1">
        <f>config!G40</f>
        <v>44196</v>
      </c>
    </row>
    <row r="3" spans="1:36" ht="65.25" hidden="1" customHeight="1" x14ac:dyDescent="0.25">
      <c r="F3" s="2">
        <f>A1</f>
        <v>44166</v>
      </c>
      <c r="G3" s="2">
        <f>F3+1</f>
        <v>44167</v>
      </c>
      <c r="H3" s="2">
        <f t="shared" ref="H3:AG3" si="0">G3+1</f>
        <v>44168</v>
      </c>
      <c r="I3" s="2">
        <f t="shared" si="0"/>
        <v>44169</v>
      </c>
      <c r="J3" s="2">
        <f t="shared" si="0"/>
        <v>44170</v>
      </c>
      <c r="K3" s="2">
        <f t="shared" si="0"/>
        <v>44171</v>
      </c>
      <c r="L3" s="2">
        <f t="shared" si="0"/>
        <v>44172</v>
      </c>
      <c r="M3" s="2">
        <f t="shared" si="0"/>
        <v>44173</v>
      </c>
      <c r="N3" s="2">
        <f t="shared" si="0"/>
        <v>44174</v>
      </c>
      <c r="O3" s="2">
        <f t="shared" si="0"/>
        <v>44175</v>
      </c>
      <c r="P3" s="2">
        <f t="shared" si="0"/>
        <v>44176</v>
      </c>
      <c r="Q3" s="2">
        <f t="shared" si="0"/>
        <v>44177</v>
      </c>
      <c r="R3" s="2">
        <f t="shared" si="0"/>
        <v>44178</v>
      </c>
      <c r="S3" s="2">
        <f t="shared" si="0"/>
        <v>44179</v>
      </c>
      <c r="T3" s="2">
        <f t="shared" si="0"/>
        <v>44180</v>
      </c>
      <c r="U3" s="2">
        <f t="shared" si="0"/>
        <v>44181</v>
      </c>
      <c r="V3" s="2">
        <f t="shared" si="0"/>
        <v>44182</v>
      </c>
      <c r="W3" s="2">
        <f t="shared" si="0"/>
        <v>44183</v>
      </c>
      <c r="X3" s="2">
        <f t="shared" si="0"/>
        <v>44184</v>
      </c>
      <c r="Y3" s="2">
        <f t="shared" si="0"/>
        <v>44185</v>
      </c>
      <c r="Z3" s="2">
        <f t="shared" si="0"/>
        <v>44186</v>
      </c>
      <c r="AA3" s="2">
        <f t="shared" si="0"/>
        <v>44187</v>
      </c>
      <c r="AB3" s="2">
        <f t="shared" si="0"/>
        <v>44188</v>
      </c>
      <c r="AC3" s="2">
        <f t="shared" si="0"/>
        <v>44189</v>
      </c>
      <c r="AD3" s="2">
        <f t="shared" si="0"/>
        <v>44190</v>
      </c>
      <c r="AE3" s="2">
        <f>AD3+1</f>
        <v>44191</v>
      </c>
      <c r="AF3" s="2">
        <f t="shared" si="0"/>
        <v>44192</v>
      </c>
      <c r="AG3" s="2">
        <f t="shared" si="0"/>
        <v>44193</v>
      </c>
      <c r="AH3" s="2">
        <f>IFERROR(IF(AG3+1&gt;$A$2,"",AG3+1),"")</f>
        <v>44194</v>
      </c>
      <c r="AI3" s="2">
        <f t="shared" ref="AI3:AJ3" si="1">IFERROR(IF(AH3+1&gt;$A$2,"",AH3+1),"")</f>
        <v>44195</v>
      </c>
      <c r="AJ3" s="2">
        <f t="shared" si="1"/>
        <v>44196</v>
      </c>
    </row>
    <row r="4" spans="1:36" ht="65.25" customHeight="1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x14ac:dyDescent="0.25">
      <c r="B5" s="92" t="str">
        <f>UPPER(TEXT(A1,"mmmmmmmmmmmmmmmm"))</f>
        <v>DÉCEMBRE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</row>
    <row r="6" spans="1:36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</row>
    <row r="7" spans="1:36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</row>
    <row r="8" spans="1:36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</row>
    <row r="9" spans="1:36" ht="15.75" thickBot="1" x14ac:dyDescent="0.3"/>
    <row r="10" spans="1:36" ht="15.75" thickBot="1" x14ac:dyDescent="0.3">
      <c r="F10" s="12">
        <f>DAY(F3)</f>
        <v>1</v>
      </c>
      <c r="G10" s="10">
        <f t="shared" ref="G10:AG10" si="2">DAY(G3)</f>
        <v>2</v>
      </c>
      <c r="H10" s="10">
        <f t="shared" si="2"/>
        <v>3</v>
      </c>
      <c r="I10" s="10">
        <f t="shared" si="2"/>
        <v>4</v>
      </c>
      <c r="J10" s="10">
        <f t="shared" si="2"/>
        <v>5</v>
      </c>
      <c r="K10" s="10">
        <f t="shared" si="2"/>
        <v>6</v>
      </c>
      <c r="L10" s="10">
        <f t="shared" si="2"/>
        <v>7</v>
      </c>
      <c r="M10" s="10">
        <f t="shared" si="2"/>
        <v>8</v>
      </c>
      <c r="N10" s="10">
        <f t="shared" si="2"/>
        <v>9</v>
      </c>
      <c r="O10" s="10">
        <f t="shared" si="2"/>
        <v>10</v>
      </c>
      <c r="P10" s="10">
        <f t="shared" si="2"/>
        <v>11</v>
      </c>
      <c r="Q10" s="10">
        <f t="shared" si="2"/>
        <v>12</v>
      </c>
      <c r="R10" s="10">
        <f t="shared" si="2"/>
        <v>13</v>
      </c>
      <c r="S10" s="10">
        <f t="shared" si="2"/>
        <v>14</v>
      </c>
      <c r="T10" s="10">
        <f t="shared" si="2"/>
        <v>15</v>
      </c>
      <c r="U10" s="10">
        <f t="shared" si="2"/>
        <v>16</v>
      </c>
      <c r="V10" s="10">
        <f t="shared" si="2"/>
        <v>17</v>
      </c>
      <c r="W10" s="10">
        <f t="shared" si="2"/>
        <v>18</v>
      </c>
      <c r="X10" s="10">
        <f t="shared" si="2"/>
        <v>19</v>
      </c>
      <c r="Y10" s="10">
        <f t="shared" si="2"/>
        <v>20</v>
      </c>
      <c r="Z10" s="10">
        <f t="shared" si="2"/>
        <v>21</v>
      </c>
      <c r="AA10" s="10">
        <f t="shared" si="2"/>
        <v>22</v>
      </c>
      <c r="AB10" s="10">
        <f t="shared" si="2"/>
        <v>23</v>
      </c>
      <c r="AC10" s="10">
        <f t="shared" si="2"/>
        <v>24</v>
      </c>
      <c r="AD10" s="10">
        <f t="shared" si="2"/>
        <v>25</v>
      </c>
      <c r="AE10" s="10">
        <f t="shared" si="2"/>
        <v>26</v>
      </c>
      <c r="AF10" s="10">
        <f t="shared" si="2"/>
        <v>27</v>
      </c>
      <c r="AG10" s="10">
        <f t="shared" si="2"/>
        <v>28</v>
      </c>
      <c r="AH10" s="10">
        <f>IFERROR(DAY(AH3),"")</f>
        <v>29</v>
      </c>
      <c r="AI10" s="10">
        <f t="shared" ref="AI10:AJ10" si="3">IFERROR(DAY(AI3),"")</f>
        <v>30</v>
      </c>
      <c r="AJ10" s="11">
        <f t="shared" si="3"/>
        <v>31</v>
      </c>
    </row>
    <row r="11" spans="1:36" ht="15.75" thickBot="1" x14ac:dyDescent="0.3">
      <c r="B11" s="12" t="s">
        <v>22</v>
      </c>
      <c r="C11" s="10" t="s">
        <v>15</v>
      </c>
      <c r="D11" s="11" t="s">
        <v>16</v>
      </c>
      <c r="E11" s="11" t="s">
        <v>39</v>
      </c>
      <c r="F11" s="13">
        <f t="shared" ref="F11:AG11" si="4">WEEKDAY(F3)</f>
        <v>3</v>
      </c>
      <c r="G11" s="14">
        <f t="shared" si="4"/>
        <v>4</v>
      </c>
      <c r="H11" s="14">
        <f t="shared" si="4"/>
        <v>5</v>
      </c>
      <c r="I11" s="14">
        <f t="shared" si="4"/>
        <v>6</v>
      </c>
      <c r="J11" s="14">
        <f t="shared" si="4"/>
        <v>7</v>
      </c>
      <c r="K11" s="14">
        <f t="shared" si="4"/>
        <v>1</v>
      </c>
      <c r="L11" s="14">
        <f t="shared" si="4"/>
        <v>2</v>
      </c>
      <c r="M11" s="14">
        <f t="shared" si="4"/>
        <v>3</v>
      </c>
      <c r="N11" s="14">
        <f t="shared" si="4"/>
        <v>4</v>
      </c>
      <c r="O11" s="14">
        <f t="shared" si="4"/>
        <v>5</v>
      </c>
      <c r="P11" s="14">
        <f t="shared" si="4"/>
        <v>6</v>
      </c>
      <c r="Q11" s="14">
        <f t="shared" si="4"/>
        <v>7</v>
      </c>
      <c r="R11" s="14">
        <f t="shared" si="4"/>
        <v>1</v>
      </c>
      <c r="S11" s="14">
        <f t="shared" si="4"/>
        <v>2</v>
      </c>
      <c r="T11" s="14">
        <f t="shared" si="4"/>
        <v>3</v>
      </c>
      <c r="U11" s="14">
        <f t="shared" si="4"/>
        <v>4</v>
      </c>
      <c r="V11" s="14">
        <f t="shared" si="4"/>
        <v>5</v>
      </c>
      <c r="W11" s="14">
        <f t="shared" si="4"/>
        <v>6</v>
      </c>
      <c r="X11" s="14">
        <f t="shared" si="4"/>
        <v>7</v>
      </c>
      <c r="Y11" s="14">
        <f t="shared" si="4"/>
        <v>1</v>
      </c>
      <c r="Z11" s="14">
        <f t="shared" si="4"/>
        <v>2</v>
      </c>
      <c r="AA11" s="14">
        <f t="shared" si="4"/>
        <v>3</v>
      </c>
      <c r="AB11" s="14">
        <f t="shared" si="4"/>
        <v>4</v>
      </c>
      <c r="AC11" s="14">
        <f t="shared" si="4"/>
        <v>5</v>
      </c>
      <c r="AD11" s="14">
        <f t="shared" si="4"/>
        <v>6</v>
      </c>
      <c r="AE11" s="14">
        <f t="shared" si="4"/>
        <v>7</v>
      </c>
      <c r="AF11" s="14">
        <f t="shared" si="4"/>
        <v>1</v>
      </c>
      <c r="AG11" s="14">
        <f t="shared" si="4"/>
        <v>2</v>
      </c>
      <c r="AH11" s="14">
        <f>IFERROR(WEEKDAY(AH3),"")</f>
        <v>3</v>
      </c>
      <c r="AI11" s="14">
        <f t="shared" ref="AI11:AJ11" si="5">IFERROR(WEEKDAY(AI3),"")</f>
        <v>4</v>
      </c>
      <c r="AJ11" s="15">
        <f t="shared" si="5"/>
        <v>5</v>
      </c>
    </row>
    <row r="12" spans="1:36" x14ac:dyDescent="0.25">
      <c r="B12" s="8" t="str">
        <f>IF(config!A4&lt;&gt;"",config!A4,"")</f>
        <v>Yves Meys</v>
      </c>
      <c r="C12" s="9">
        <f>COUNTIF(F12:AJ12,"M")</f>
        <v>0</v>
      </c>
      <c r="D12" s="9">
        <f>COUNTIF(F12:AJ12,"C")</f>
        <v>0</v>
      </c>
      <c r="E12" s="9">
        <f>COUNTIF(F12:AJ12,"D")</f>
        <v>0</v>
      </c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</row>
    <row r="13" spans="1:36" x14ac:dyDescent="0.25">
      <c r="B13" s="3" t="str">
        <f>IF(config!A5&lt;&gt;"",config!A5,"")</f>
        <v>Catherine Meys</v>
      </c>
      <c r="C13" s="7">
        <f t="shared" ref="C13:C25" si="6">COUNTIF(F13:AJ13,"M")</f>
        <v>0</v>
      </c>
      <c r="D13" s="9">
        <f t="shared" ref="D13:D25" si="7">COUNTIF(F13:AJ13,"C")</f>
        <v>0</v>
      </c>
      <c r="E13" s="9">
        <f t="shared" ref="E13:E25" si="8">COUNTIF(F13:AJ13,"D")</f>
        <v>0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</row>
    <row r="14" spans="1:36" x14ac:dyDescent="0.25">
      <c r="B14" s="3" t="str">
        <f>IF(config!A6&lt;&gt;"",config!A6,"")</f>
        <v>Adeline Meys</v>
      </c>
      <c r="C14" s="7">
        <f t="shared" si="6"/>
        <v>0</v>
      </c>
      <c r="D14" s="9">
        <f t="shared" si="7"/>
        <v>0</v>
      </c>
      <c r="E14" s="9">
        <f t="shared" si="8"/>
        <v>0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</row>
    <row r="15" spans="1:36" x14ac:dyDescent="0.25">
      <c r="B15" s="3" t="str">
        <f>IF(config!A7&lt;&gt;"",config!A7,"")</f>
        <v>Gilbert Beaud</v>
      </c>
      <c r="C15" s="7">
        <f t="shared" si="6"/>
        <v>0</v>
      </c>
      <c r="D15" s="9">
        <f t="shared" si="7"/>
        <v>0</v>
      </c>
      <c r="E15" s="9">
        <f t="shared" si="8"/>
        <v>0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</row>
    <row r="16" spans="1:36" x14ac:dyDescent="0.25">
      <c r="B16" s="3" t="str">
        <f>IF(config!A8&lt;&gt;"",config!A8,"")</f>
        <v>Reto Buchs</v>
      </c>
      <c r="C16" s="7">
        <f t="shared" si="6"/>
        <v>0</v>
      </c>
      <c r="D16" s="9">
        <f t="shared" si="7"/>
        <v>0</v>
      </c>
      <c r="E16" s="9">
        <f t="shared" si="8"/>
        <v>0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</row>
    <row r="17" spans="2:36" x14ac:dyDescent="0.25">
      <c r="B17" s="3" t="str">
        <f>IF(config!A9&lt;&gt;"",config!A9,"")</f>
        <v>Luis Da Fonseca</v>
      </c>
      <c r="C17" s="7">
        <f t="shared" si="6"/>
        <v>0</v>
      </c>
      <c r="D17" s="9">
        <f t="shared" si="7"/>
        <v>0</v>
      </c>
      <c r="E17" s="9">
        <f t="shared" si="8"/>
        <v>0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</row>
    <row r="18" spans="2:36" x14ac:dyDescent="0.25">
      <c r="B18" s="3" t="str">
        <f>IF(config!A10&lt;&gt;"",config!A10,"")</f>
        <v>Sofiane Ben Said</v>
      </c>
      <c r="C18" s="7">
        <f t="shared" si="6"/>
        <v>0</v>
      </c>
      <c r="D18" s="9">
        <f t="shared" si="7"/>
        <v>0</v>
      </c>
      <c r="E18" s="9">
        <f t="shared" si="8"/>
        <v>0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</row>
    <row r="19" spans="2:36" x14ac:dyDescent="0.25">
      <c r="B19" s="3" t="str">
        <f>IF(config!A11&lt;&gt;"",config!A11,"")</f>
        <v>Daniel Cardioso</v>
      </c>
      <c r="C19" s="7">
        <f t="shared" si="6"/>
        <v>0</v>
      </c>
      <c r="D19" s="9">
        <f t="shared" si="7"/>
        <v>0</v>
      </c>
      <c r="E19" s="9">
        <f t="shared" si="8"/>
        <v>0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</row>
    <row r="20" spans="2:36" x14ac:dyDescent="0.25">
      <c r="B20" s="3" t="str">
        <f>IF(config!A12&lt;&gt;"",config!A12,"")</f>
        <v>Thierry</v>
      </c>
      <c r="C20" s="7">
        <f t="shared" si="6"/>
        <v>0</v>
      </c>
      <c r="D20" s="9">
        <f t="shared" si="7"/>
        <v>0</v>
      </c>
      <c r="E20" s="9">
        <f t="shared" si="8"/>
        <v>0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</row>
    <row r="21" spans="2:36" x14ac:dyDescent="0.25">
      <c r="B21" s="3" t="str">
        <f>IF(config!A13&lt;&gt;"",config!A13,"")</f>
        <v>Valérie Seydoux</v>
      </c>
      <c r="C21" s="7">
        <f t="shared" si="6"/>
        <v>0</v>
      </c>
      <c r="D21" s="9">
        <f t="shared" si="7"/>
        <v>0</v>
      </c>
      <c r="E21" s="9">
        <f t="shared" si="8"/>
        <v>0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</row>
    <row r="22" spans="2:36" x14ac:dyDescent="0.25">
      <c r="B22" s="3" t="str">
        <f>IF(config!A14&lt;&gt;"",config!A14,"")</f>
        <v>Halil Dulal</v>
      </c>
      <c r="C22" s="7">
        <f t="shared" si="6"/>
        <v>0</v>
      </c>
      <c r="D22" s="9">
        <f t="shared" si="7"/>
        <v>0</v>
      </c>
      <c r="E22" s="9">
        <f t="shared" si="8"/>
        <v>0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</row>
    <row r="23" spans="2:36" x14ac:dyDescent="0.25">
      <c r="B23" s="3" t="str">
        <f>IF(config!A15&lt;&gt;"",config!A15,"")</f>
        <v>Sergen</v>
      </c>
      <c r="C23" s="7">
        <f t="shared" si="6"/>
        <v>0</v>
      </c>
      <c r="D23" s="9">
        <f t="shared" si="7"/>
        <v>0</v>
      </c>
      <c r="E23" s="9">
        <f t="shared" si="8"/>
        <v>0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</row>
    <row r="24" spans="2:36" x14ac:dyDescent="0.25">
      <c r="B24" s="3" t="str">
        <f>IF(config!A16&lt;&gt;"",config!A16,"")</f>
        <v>Bekim Jusufi</v>
      </c>
      <c r="C24" s="7">
        <f t="shared" si="6"/>
        <v>0</v>
      </c>
      <c r="D24" s="9">
        <f t="shared" si="7"/>
        <v>0</v>
      </c>
      <c r="E24" s="9">
        <f t="shared" si="8"/>
        <v>0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</row>
    <row r="25" spans="2:36" x14ac:dyDescent="0.25">
      <c r="B25" s="3" t="str">
        <f>IF(config!A17&lt;&gt;"",config!A17,"")</f>
        <v>Olivier</v>
      </c>
      <c r="C25" s="7">
        <f t="shared" si="6"/>
        <v>0</v>
      </c>
      <c r="D25" s="9">
        <f t="shared" si="7"/>
        <v>0</v>
      </c>
      <c r="E25" s="9">
        <f t="shared" si="8"/>
        <v>0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</row>
    <row r="29" spans="2:36" x14ac:dyDescent="0.25">
      <c r="G29" s="6" t="s">
        <v>17</v>
      </c>
      <c r="H29" t="s">
        <v>16</v>
      </c>
      <c r="J29" s="5" t="s">
        <v>18</v>
      </c>
      <c r="K29" t="s">
        <v>15</v>
      </c>
    </row>
    <row r="31" spans="2:36" x14ac:dyDescent="0.25">
      <c r="G31" s="51" t="s">
        <v>40</v>
      </c>
      <c r="H31" t="s">
        <v>41</v>
      </c>
      <c r="L31" s="67"/>
      <c r="M31" t="s">
        <v>58</v>
      </c>
    </row>
    <row r="33" spans="7:13" x14ac:dyDescent="0.25">
      <c r="G33" s="68"/>
      <c r="H33" t="s">
        <v>59</v>
      </c>
      <c r="L33" s="66"/>
      <c r="M33" t="s">
        <v>60</v>
      </c>
    </row>
  </sheetData>
  <mergeCells count="1">
    <mergeCell ref="B5:AJ8"/>
  </mergeCells>
  <conditionalFormatting sqref="F11:AJ11">
    <cfRule type="expression" dxfId="463" priority="8">
      <formula>OR(F$11=1,F$11=4)</formula>
    </cfRule>
  </conditionalFormatting>
  <conditionalFormatting sqref="F12:AJ25">
    <cfRule type="cellIs" dxfId="462" priority="2" operator="equal">
      <formula>"D"</formula>
    </cfRule>
    <cfRule type="cellIs" dxfId="461" priority="3" operator="equal">
      <formula>"M"</formula>
    </cfRule>
    <cfRule type="cellIs" dxfId="460" priority="6" operator="equal">
      <formula>"C"</formula>
    </cfRule>
    <cfRule type="expression" dxfId="459" priority="7">
      <formula>OR(F$11=1,F$11=4)</formula>
    </cfRule>
  </conditionalFormatting>
  <conditionalFormatting sqref="C12:C25 E12:E25">
    <cfRule type="cellIs" dxfId="458" priority="5" operator="equal">
      <formula>0</formula>
    </cfRule>
  </conditionalFormatting>
  <conditionalFormatting sqref="D12:D25">
    <cfRule type="cellIs" dxfId="457" priority="4" operator="equal">
      <formula>0</formula>
    </cfRule>
  </conditionalFormatting>
  <dataValidations count="1">
    <dataValidation type="list" allowBlank="1" showInputMessage="1" showErrorMessage="1" sqref="F12:AJ25" xr:uid="{0D6C942C-3DA4-4576-8665-F968AE55E8D8}">
      <formula1>"C,M,D"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93DF8C0-C368-4917-9C09-51C1539717CD}">
            <xm:f>F$3=VLOOKUP(F$3,config!$A$21:$B$30,1,0)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" id="{928BB1A9-2EF2-4F4E-807F-9B136109AABD}">
            <xm:f>AND(F$3&gt;=config!$A$36,F$3&lt;=config!$B$36)</xm:f>
            <x14:dxf>
              <fill>
                <patternFill>
                  <bgColor rgb="FFFFC000"/>
                </patternFill>
              </fill>
            </x14:dxf>
          </x14:cfRule>
          <xm:sqref>F11:AJ25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81937-392A-493C-84E7-0D258A39C14D}">
  <sheetPr codeName="Feuil14"/>
  <dimension ref="A1:AI29"/>
  <sheetViews>
    <sheetView showGridLines="0" topLeftCell="B4" zoomScaleNormal="100" workbookViewId="0">
      <selection activeCell="P20" sqref="P20"/>
    </sheetView>
  </sheetViews>
  <sheetFormatPr baseColWidth="10" defaultRowHeight="15" x14ac:dyDescent="0.25"/>
  <cols>
    <col min="1" max="1" width="11.42578125" customWidth="1"/>
    <col min="2" max="2" width="20.28515625" customWidth="1"/>
    <col min="3" max="3" width="17.5703125" style="4" customWidth="1"/>
    <col min="4" max="4" width="20.42578125" style="4" customWidth="1"/>
    <col min="5" max="5" width="17.140625" hidden="1" customWidth="1"/>
    <col min="6" max="6" width="14.28515625" hidden="1" customWidth="1"/>
    <col min="7" max="7" width="20.7109375" hidden="1" customWidth="1"/>
    <col min="8" max="8" width="16.140625" hidden="1" customWidth="1"/>
    <col min="9" max="9" width="24.28515625" customWidth="1"/>
    <col min="10" max="10" width="18.7109375" customWidth="1"/>
    <col min="11" max="11" width="17.140625" customWidth="1"/>
    <col min="12" max="12" width="19.85546875" customWidth="1"/>
    <col min="13" max="13" width="18.5703125" customWidth="1"/>
    <col min="14" max="14" width="18.28515625" customWidth="1"/>
    <col min="15" max="20" width="5.42578125" customWidth="1"/>
    <col min="21" max="21" width="3" customWidth="1"/>
    <col min="22" max="22" width="3.42578125" hidden="1" customWidth="1"/>
    <col min="23" max="34" width="5.42578125" hidden="1" customWidth="1"/>
    <col min="35" max="35" width="4.140625" customWidth="1"/>
    <col min="36" max="36" width="12" customWidth="1"/>
  </cols>
  <sheetData>
    <row r="1" spans="1:35" hidden="1" x14ac:dyDescent="0.25">
      <c r="A1" s="1">
        <f>config!F40</f>
        <v>44166</v>
      </c>
    </row>
    <row r="2" spans="1:35" hidden="1" x14ac:dyDescent="0.25">
      <c r="A2" s="1">
        <f>config!G40</f>
        <v>44196</v>
      </c>
    </row>
    <row r="3" spans="1:35" ht="65.25" hidden="1" customHeight="1" x14ac:dyDescent="0.25">
      <c r="E3" s="2">
        <f>A1</f>
        <v>44166</v>
      </c>
      <c r="F3" s="2">
        <f>E3+1</f>
        <v>44167</v>
      </c>
      <c r="G3" s="2">
        <f t="shared" ref="G3:AF3" si="0">F3+1</f>
        <v>44168</v>
      </c>
      <c r="H3" s="2">
        <f t="shared" si="0"/>
        <v>44169</v>
      </c>
      <c r="I3" s="2">
        <f t="shared" si="0"/>
        <v>44170</v>
      </c>
      <c r="J3" s="2">
        <f t="shared" si="0"/>
        <v>44171</v>
      </c>
      <c r="K3" s="2">
        <f t="shared" si="0"/>
        <v>44172</v>
      </c>
      <c r="L3" s="2">
        <f t="shared" si="0"/>
        <v>44173</v>
      </c>
      <c r="M3" s="2">
        <f t="shared" si="0"/>
        <v>44174</v>
      </c>
      <c r="N3" s="2">
        <f t="shared" si="0"/>
        <v>44175</v>
      </c>
      <c r="O3" s="2">
        <f t="shared" si="0"/>
        <v>44176</v>
      </c>
      <c r="P3" s="2">
        <f t="shared" si="0"/>
        <v>44177</v>
      </c>
      <c r="Q3" s="2">
        <f t="shared" si="0"/>
        <v>44178</v>
      </c>
      <c r="R3" s="2">
        <f t="shared" si="0"/>
        <v>44179</v>
      </c>
      <c r="S3" s="2">
        <f t="shared" si="0"/>
        <v>44180</v>
      </c>
      <c r="T3" s="2">
        <f t="shared" si="0"/>
        <v>44181</v>
      </c>
      <c r="U3" s="2">
        <f t="shared" si="0"/>
        <v>44182</v>
      </c>
      <c r="V3" s="2">
        <f t="shared" si="0"/>
        <v>44183</v>
      </c>
      <c r="W3" s="2">
        <f t="shared" si="0"/>
        <v>44184</v>
      </c>
      <c r="X3" s="2">
        <f t="shared" si="0"/>
        <v>44185</v>
      </c>
      <c r="Y3" s="2">
        <f t="shared" si="0"/>
        <v>44186</v>
      </c>
      <c r="Z3" s="2">
        <f t="shared" si="0"/>
        <v>44187</v>
      </c>
      <c r="AA3" s="2">
        <f t="shared" si="0"/>
        <v>44188</v>
      </c>
      <c r="AB3" s="2">
        <f t="shared" si="0"/>
        <v>44189</v>
      </c>
      <c r="AC3" s="2">
        <f t="shared" si="0"/>
        <v>44190</v>
      </c>
      <c r="AD3" s="2">
        <f>AC3+1</f>
        <v>44191</v>
      </c>
      <c r="AE3" s="2">
        <f t="shared" si="0"/>
        <v>44192</v>
      </c>
      <c r="AF3" s="2">
        <f t="shared" si="0"/>
        <v>44193</v>
      </c>
      <c r="AG3" s="2">
        <f>IFERROR(IF(AF3+1&gt;$A$2,"",AF3+1),"")</f>
        <v>44194</v>
      </c>
      <c r="AH3" s="2">
        <f t="shared" ref="AH3:AI3" si="1">IFERROR(IF(AG3+1&gt;$A$2,"",AG3+1),"")</f>
        <v>44195</v>
      </c>
      <c r="AI3" s="2">
        <f t="shared" si="1"/>
        <v>44196</v>
      </c>
    </row>
    <row r="4" spans="1:35" ht="65.25" customHeight="1" x14ac:dyDescent="0.25"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</row>
    <row r="5" spans="1:35" x14ac:dyDescent="0.25">
      <c r="B5" s="92" t="s">
        <v>36</v>
      </c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</row>
    <row r="6" spans="1:35" x14ac:dyDescent="0.25"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</row>
    <row r="7" spans="1:35" x14ac:dyDescent="0.25"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</row>
    <row r="8" spans="1:35" x14ac:dyDescent="0.25"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</row>
    <row r="10" spans="1:35" ht="15.75" thickBot="1" x14ac:dyDescent="0.3"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</row>
    <row r="11" spans="1:35" x14ac:dyDescent="0.25">
      <c r="I11" s="43" t="s">
        <v>22</v>
      </c>
      <c r="J11" s="22" t="s">
        <v>38</v>
      </c>
      <c r="K11" s="23" t="s">
        <v>35</v>
      </c>
      <c r="L11" s="22" t="s">
        <v>37</v>
      </c>
      <c r="M11" s="24" t="s">
        <v>23</v>
      </c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</row>
    <row r="12" spans="1:35" x14ac:dyDescent="0.25">
      <c r="I12" s="44" t="str">
        <f>IF(config!A4&lt;&gt;"",config!A4,"")</f>
        <v>Yves Meys</v>
      </c>
      <c r="J12" s="7">
        <f>(Janvier!D12+Février!D12+Mars!D12+Avril!E12+Mai!E12+Juin!E12+Juillet!E12+Août!E12+Septembre!E12+Octobre!E12+Novembre!E12+Décembre!E12)+((Janvier!E12+Février!E12+Mars!E12+Avril!E12+Mai!E12+Juin!E12+Juillet!E12+Août!E12+Septembre!E12+Octobre!E12+Novembre!E12+Décembre!E12)/2)</f>
        <v>0</v>
      </c>
      <c r="K12" s="21">
        <f>(L12-J12)</f>
        <v>25</v>
      </c>
      <c r="L12" s="41">
        <v>25</v>
      </c>
      <c r="M12" s="25">
        <f>Janvier!C12+Février!C12+Mars!C12+Avril!C12+Mai!C12+Juin!C12+Juillet!C12+Août!C12+Septembre!C12+Octobre!C12+Novembre!C12+Décembre!C12</f>
        <v>0</v>
      </c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</row>
    <row r="13" spans="1:35" x14ac:dyDescent="0.25">
      <c r="I13" s="44" t="str">
        <f>IF(config!A5&lt;&gt;"",config!A5,"")</f>
        <v>Catherine Meys</v>
      </c>
      <c r="J13" s="7">
        <f>(Janvier!D13+Février!D13+Mars!D13+Avril!E13+Mai!E13+Juin!E13+Juillet!E13+Août!E13+Septembre!E13+Octobre!E13+Novembre!E13+Décembre!E13)+((Janvier!E13+Février!E13+Mars!E13+Avril!E13+Mai!E13+Juin!E13+Juillet!E13+Août!E13+Septembre!E13+Octobre!E13+Novembre!E13+Décembre!E13)/2)</f>
        <v>0</v>
      </c>
      <c r="K13" s="21">
        <f t="shared" ref="K13:K25" si="2">(L13-J13)</f>
        <v>25</v>
      </c>
      <c r="L13" s="41">
        <v>25</v>
      </c>
      <c r="M13" s="25">
        <f>Janvier!C13+Février!C13+Mars!C13+Avril!C13+Mai!C13+Juin!C13+Juillet!C13+Août!C13+Septembre!C13+Octobre!C13+Novembre!C13+Décembre!C13</f>
        <v>0</v>
      </c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</row>
    <row r="14" spans="1:35" x14ac:dyDescent="0.25">
      <c r="I14" s="44" t="str">
        <f>IF(config!A6&lt;&gt;"",config!A6,"")</f>
        <v>Adeline Meys</v>
      </c>
      <c r="J14" s="7">
        <f>(Janvier!D14+Février!D14+Mars!D14+Avril!E14+Mai!E14+Juin!E14+Juillet!E14+Août!E14+Septembre!E14+Octobre!E14+Novembre!E14+Décembre!E14)+((Janvier!E14+Février!E14+Mars!E14+Avril!E14+Mai!E14+Juin!E14+Juillet!E14+Août!E14+Septembre!E14+Octobre!E14+Novembre!E14+Décembre!E14)/2)</f>
        <v>0</v>
      </c>
      <c r="K14" s="21">
        <f t="shared" si="2"/>
        <v>25</v>
      </c>
      <c r="L14" s="41">
        <v>25</v>
      </c>
      <c r="M14" s="25">
        <f>Janvier!C14+Février!C14+Mars!C14+Avril!C14+Mai!C14+Juin!C14+Juillet!C14+Août!C14+Septembre!C14+Octobre!C14+Novembre!C14+Décembre!C14</f>
        <v>0</v>
      </c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</row>
    <row r="15" spans="1:35" x14ac:dyDescent="0.25">
      <c r="I15" s="44" t="str">
        <f>IF(config!A7&lt;&gt;"",config!A7,"")</f>
        <v>Gilbert Beaud</v>
      </c>
      <c r="J15" s="7">
        <f>(Janvier!D15+Février!D15+Mars!D15+Avril!E15+Mai!E15+Juin!E15+Juillet!E15+Août!E15+Septembre!E15+Octobre!E15+Novembre!E15+Décembre!E15)+((Janvier!E15+Février!E15+Mars!E15+Avril!E15+Mai!E15+Juin!E15+Juillet!E15+Août!E15+Septembre!E15+Octobre!E15+Novembre!E15+Décembre!E15)/2)</f>
        <v>0</v>
      </c>
      <c r="K15" s="21">
        <f t="shared" si="2"/>
        <v>25</v>
      </c>
      <c r="L15" s="41">
        <v>25</v>
      </c>
      <c r="M15" s="25">
        <f>Janvier!C15+Février!C15+Mars!C15+Avril!C15+Mai!C15+Juin!C15+Juillet!C15+Août!C15+Septembre!C15+Octobre!C15+Novembre!C15+Décembre!C15</f>
        <v>0</v>
      </c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</row>
    <row r="16" spans="1:35" x14ac:dyDescent="0.25">
      <c r="I16" s="44" t="str">
        <f>IF(config!A8&lt;&gt;"",config!A8,"")</f>
        <v>Reto Buchs</v>
      </c>
      <c r="J16" s="7">
        <f>(Janvier!D16+Février!D16+Mars!D16+Avril!E16+Mai!E16+Juin!E16+Juillet!E16+Août!E16+Septembre!E16+Octobre!E16+Novembre!E16+Décembre!E16)+((Janvier!E16+Février!E16+Mars!E16+Avril!E16+Mai!E16+Juin!E16+Juillet!E16+Août!E16+Septembre!E16+Octobre!E16+Novembre!E16+Décembre!E16)/2)</f>
        <v>0</v>
      </c>
      <c r="K16" s="21">
        <f t="shared" si="2"/>
        <v>25</v>
      </c>
      <c r="L16" s="41">
        <v>25</v>
      </c>
      <c r="M16" s="25">
        <f>Janvier!C16+Février!C16+Mars!C16+Avril!C16+Mai!C16+Juin!C16+Juillet!C16+Août!C16+Septembre!C16+Octobre!C16+Novembre!C16+Décembre!C16</f>
        <v>0</v>
      </c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</row>
    <row r="17" spans="5:35" x14ac:dyDescent="0.25">
      <c r="I17" s="44" t="str">
        <f>IF(config!A9&lt;&gt;"",config!A9,"")</f>
        <v>Luis Da Fonseca</v>
      </c>
      <c r="J17" s="7">
        <f>(Janvier!D17+Février!D17+Mars!D17+Avril!E17+Mai!E17+Juin!E17+Juillet!E17+Août!E17+Septembre!E17+Octobre!E17+Novembre!E17+Décembre!E17)+((Janvier!E17+Février!E17+Mars!E17+Avril!E17+Mai!E17+Juin!E17+Juillet!E17+Août!E17+Septembre!E17+Octobre!E17+Novembre!E17+Décembre!E17)/2)</f>
        <v>0</v>
      </c>
      <c r="K17" s="21">
        <f t="shared" si="2"/>
        <v>25</v>
      </c>
      <c r="L17" s="41">
        <v>25</v>
      </c>
      <c r="M17" s="25">
        <f>Janvier!C17+Février!C17+Mars!C17+Avril!C17+Mai!C17+Juin!C17+Juillet!C17+Août!C17+Septembre!C17+Octobre!C17+Novembre!C17+Décembre!C17</f>
        <v>0</v>
      </c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</row>
    <row r="18" spans="5:35" x14ac:dyDescent="0.25">
      <c r="I18" s="44" t="str">
        <f>IF(config!A10&lt;&gt;"",config!A10,"")</f>
        <v>Sofiane Ben Said</v>
      </c>
      <c r="J18" s="7">
        <f>(Janvier!D18+Février!D18+Mars!D18+Avril!E18+Mai!E18+Juin!E18+Juillet!E18+Août!E18+Septembre!E18+Octobre!E18+Novembre!E18+Décembre!E18)+((Janvier!E18+Février!E18+Mars!E18+Avril!E18+Mai!E18+Juin!E18+Juillet!E18+Août!E18+Septembre!E18+Octobre!E18+Novembre!E18+Décembre!E18)/2)</f>
        <v>0</v>
      </c>
      <c r="K18" s="21">
        <f t="shared" si="2"/>
        <v>25</v>
      </c>
      <c r="L18" s="41">
        <v>25</v>
      </c>
      <c r="M18" s="25">
        <f>Janvier!C18+Février!C18+Mars!C18+Avril!C18+Mai!C18+Juin!C18+Juillet!C18+Août!C18+Septembre!C18+Octobre!C18+Novembre!C18+Décembre!C18</f>
        <v>0</v>
      </c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</row>
    <row r="19" spans="5:35" x14ac:dyDescent="0.25">
      <c r="I19" s="44" t="str">
        <f>IF(config!A11&lt;&gt;"",config!A11,"")</f>
        <v>Daniel Cardioso</v>
      </c>
      <c r="J19" s="7">
        <f>(Janvier!D19+Février!D19+Mars!D19+Avril!E19+Mai!E19+Juin!E19+Juillet!E19+Août!E19+Septembre!E19+Octobre!E19+Novembre!E19+Décembre!E19)+((Janvier!E19+Février!E19+Mars!E19+Avril!E19+Mai!E19+Juin!E19+Juillet!E19+Août!E19+Septembre!E19+Octobre!E19+Novembre!E19+Décembre!E19)/2)</f>
        <v>0</v>
      </c>
      <c r="K19" s="21">
        <f t="shared" si="2"/>
        <v>25</v>
      </c>
      <c r="L19" s="41">
        <v>25</v>
      </c>
      <c r="M19" s="25">
        <f>Janvier!C19+Février!C19+Mars!C19+Avril!C19+Mai!C19+Juin!C19+Juillet!C19+Août!C19+Septembre!C19+Octobre!C19+Novembre!C19+Décembre!C19</f>
        <v>0</v>
      </c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</row>
    <row r="20" spans="5:35" x14ac:dyDescent="0.25">
      <c r="I20" s="44" t="str">
        <f>IF(config!A12&lt;&gt;"",config!A12,"")</f>
        <v>Thierry</v>
      </c>
      <c r="J20" s="7">
        <f>(Janvier!D20+Février!D20+Mars!D20+Avril!E20+Mai!E20+Juin!E20+Juillet!E20+Août!E20+Septembre!E20+Octobre!E20+Novembre!E20+Décembre!E20)+((Janvier!E20+Février!E20+Mars!E20+Avril!E20+Mai!E20+Juin!E20+Juillet!E20+Août!E20+Septembre!E20+Octobre!E20+Novembre!E20+Décembre!E20)/2)</f>
        <v>0</v>
      </c>
      <c r="K20" s="21">
        <f t="shared" si="2"/>
        <v>25</v>
      </c>
      <c r="L20" s="41">
        <v>25</v>
      </c>
      <c r="M20" s="25">
        <f>Janvier!C20+Février!C20+Mars!C20+Avril!C20+Mai!C20+Juin!C20+Juillet!C20+Août!C20+Septembre!C20+Octobre!C20+Novembre!C20+Décembre!C20</f>
        <v>0</v>
      </c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</row>
    <row r="21" spans="5:35" x14ac:dyDescent="0.25">
      <c r="I21" s="44" t="str">
        <f>IF(config!A13&lt;&gt;"",config!A13,"")</f>
        <v>Valérie Seydoux</v>
      </c>
      <c r="J21" s="7">
        <f>(Janvier!D21+Février!D21+Mars!D21+Avril!E21+Mai!E21+Juin!E21+Juillet!E21+Août!E21+Septembre!E21+Octobre!E21+Novembre!E21+Décembre!E21)+((Janvier!E21+Février!E21+Mars!E21+Avril!E21+Mai!E21+Juin!E21+Juillet!E21+Août!E21+Septembre!E21+Octobre!E21+Novembre!E21+Décembre!E21)/2)</f>
        <v>0</v>
      </c>
      <c r="K21" s="21">
        <f t="shared" si="2"/>
        <v>25</v>
      </c>
      <c r="L21" s="41">
        <v>25</v>
      </c>
      <c r="M21" s="25">
        <f>Janvier!C21+Février!C21+Mars!C21+Avril!C21+Mai!C21+Juin!C21+Juillet!C21+Août!C21+Septembre!C21+Octobre!C21+Novembre!C21+Décembre!C21</f>
        <v>0</v>
      </c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</row>
    <row r="22" spans="5:35" x14ac:dyDescent="0.25">
      <c r="I22" s="44" t="str">
        <f>IF(config!A14&lt;&gt;"",config!A14,"")</f>
        <v>Halil Dulal</v>
      </c>
      <c r="J22" s="7">
        <f>(Janvier!D22+Février!D22+Mars!D22+Avril!E22+Mai!E22+Juin!E22+Juillet!E22+Août!E22+Septembre!E22+Octobre!E22+Novembre!E22+Décembre!E22)+((Janvier!E22+Février!E22+Mars!E22+Avril!E22+Mai!E22+Juin!E22+Juillet!E22+Août!E22+Septembre!E22+Octobre!E22+Novembre!E22+Décembre!E22)/2)</f>
        <v>0</v>
      </c>
      <c r="K22" s="21">
        <f t="shared" si="2"/>
        <v>25</v>
      </c>
      <c r="L22" s="41">
        <v>25</v>
      </c>
      <c r="M22" s="25">
        <f>Janvier!C22+Février!C22+Mars!C22+Avril!C22+Mai!C22+Juin!C22+Juillet!C22+Août!C22+Septembre!C22+Octobre!C22+Novembre!C22+Décembre!C22</f>
        <v>0</v>
      </c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</row>
    <row r="23" spans="5:35" x14ac:dyDescent="0.25">
      <c r="I23" s="44" t="str">
        <f>IF(config!A15&lt;&gt;"",config!A15,"")</f>
        <v>Sergen</v>
      </c>
      <c r="J23" s="7">
        <f>(Janvier!D23+Février!D23+Mars!D23+Avril!E23+Mai!E23+Juin!E23+Juillet!E23+Août!E23+Septembre!E23+Octobre!E23+Novembre!E23+Décembre!E23)+((Janvier!E23+Février!E23+Mars!E23+Avril!E23+Mai!E23+Juin!E23+Juillet!E23+Août!E23+Septembre!E23+Octobre!E23+Novembre!E23+Décembre!E23)/2)</f>
        <v>0</v>
      </c>
      <c r="K23" s="21">
        <f t="shared" si="2"/>
        <v>25</v>
      </c>
      <c r="L23" s="41">
        <v>25</v>
      </c>
      <c r="M23" s="25">
        <f>Janvier!C23+Février!C23+Mars!C23+Avril!C23+Mai!C23+Juin!C23+Juillet!C23+Août!C23+Septembre!C23+Octobre!C23+Novembre!C23+Décembre!C23</f>
        <v>0</v>
      </c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</row>
    <row r="24" spans="5:35" x14ac:dyDescent="0.25">
      <c r="I24" s="44" t="str">
        <f>IF(config!A16&lt;&gt;"",config!A16,"")</f>
        <v>Bekim Jusufi</v>
      </c>
      <c r="J24" s="7">
        <f>(Janvier!D24+Février!D24+Mars!D24+Avril!E24+Mai!E24+Juin!E24+Juillet!E24+Août!E24+Septembre!E24+Octobre!E24+Novembre!E24+Décembre!E24)+((Janvier!E24+Février!E24+Mars!E24+Avril!E24+Mai!E24+Juin!E24+Juillet!E24+Août!E24+Septembre!E24+Octobre!E24+Novembre!E24+Décembre!E24)/2)</f>
        <v>0</v>
      </c>
      <c r="K24" s="21">
        <f t="shared" si="2"/>
        <v>25</v>
      </c>
      <c r="L24" s="41">
        <v>25</v>
      </c>
      <c r="M24" s="25">
        <f>Janvier!C24+Février!C24+Mars!C24+Avril!C24+Mai!C24+Juin!C24+Juillet!C24+Août!C24+Septembre!C24+Octobre!C24+Novembre!C24+Décembre!C24</f>
        <v>0</v>
      </c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</row>
    <row r="25" spans="5:35" ht="15.75" thickBot="1" x14ac:dyDescent="0.3">
      <c r="I25" s="45" t="str">
        <f>IF(config!A17&lt;&gt;"",config!A17,"")</f>
        <v>Olivier</v>
      </c>
      <c r="J25" s="26">
        <f>(Janvier!D25+Février!D25+Mars!D25+Avril!E25+Mai!E25+Juin!E25+Juillet!E25+Août!E25+Septembre!E25+Octobre!E25+Novembre!E25+Décembre!E25)+((Janvier!E25+Février!E25+Mars!E25+Avril!E25+Mai!E25+Juin!E25+Juillet!E25+Août!E25+Septembre!E25+Octobre!E25+Novembre!E25+Décembre!E25)/2)</f>
        <v>0</v>
      </c>
      <c r="K25" s="27">
        <f t="shared" si="2"/>
        <v>25</v>
      </c>
      <c r="L25" s="46">
        <v>25</v>
      </c>
      <c r="M25" s="28">
        <f>Janvier!C25+Février!C25+Mars!C25+Avril!C25+Mai!C25+Juin!C25+Juillet!C25+Août!C25+Septembre!C25+Octobre!C25+Novembre!C25+Décembre!C25</f>
        <v>0</v>
      </c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</row>
    <row r="29" spans="5:35" x14ac:dyDescent="0.25">
      <c r="E29" s="16"/>
      <c r="F29" s="17"/>
      <c r="G29" s="16"/>
      <c r="H29" s="16"/>
      <c r="I29" s="17"/>
      <c r="J29" s="16"/>
    </row>
  </sheetData>
  <mergeCells count="1">
    <mergeCell ref="B5:AI8"/>
  </mergeCells>
  <conditionalFormatting sqref="K11 O11:AI11">
    <cfRule type="expression" dxfId="454" priority="5">
      <formula>OR(K$11=1,K$11=4)</formula>
    </cfRule>
  </conditionalFormatting>
  <conditionalFormatting sqref="K12:K25 O12:AI25">
    <cfRule type="cellIs" dxfId="453" priority="2" operator="equal">
      <formula>"M"</formula>
    </cfRule>
    <cfRule type="cellIs" dxfId="452" priority="3" operator="equal">
      <formula>"C"</formula>
    </cfRule>
    <cfRule type="expression" dxfId="451" priority="4">
      <formula>OR(K$11=1,K$11=4)</formula>
    </cfRule>
  </conditionalFormatting>
  <conditionalFormatting sqref="M12:M25 J12:J25">
    <cfRule type="cellIs" dxfId="45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config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Solde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Quendoz</dc:creator>
  <cp:lastModifiedBy>Quendoz</cp:lastModifiedBy>
  <dcterms:created xsi:type="dcterms:W3CDTF">2019-11-11T12:18:47Z</dcterms:created>
  <dcterms:modified xsi:type="dcterms:W3CDTF">2019-12-09T11:51:26Z</dcterms:modified>
</cp:coreProperties>
</file>