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ameline\Desktop\"/>
    </mc:Choice>
  </mc:AlternateContent>
  <xr:revisionPtr revIDLastSave="0" documentId="13_ncr:1_{B42FD13C-D6C6-4057-AAC0-97DAF75357EF}" xr6:coauthVersionLast="47" xr6:coauthVersionMax="47" xr10:uidLastSave="{00000000-0000-0000-0000-000000000000}"/>
  <bookViews>
    <workbookView xWindow="-120" yWindow="-120" windowWidth="29040" windowHeight="15840" xr2:uid="{46C74DB5-95BE-42F7-ABA0-8DBDA7EC57BA}"/>
  </bookViews>
  <sheets>
    <sheet name="Projection_QTE_2021" sheetId="1" r:id="rId1"/>
  </sheets>
  <externalReferences>
    <externalReference r:id="rId2"/>
  </externalReferences>
  <definedNames>
    <definedName name="_xlnm.Print_Titles" localSheetId="0">Projection_QTE_2021!$12:$15</definedName>
    <definedName name="M">#REF!</definedName>
    <definedName name="solver_adj" localSheetId="0" hidden="1">Projection_QTE_2021!$BM$17:$BM$77</definedName>
    <definedName name="solver_cvg" localSheetId="0" hidden="1">0.0001</definedName>
    <definedName name="solver_drv" localSheetId="0" hidden="1">2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Projection_QTE_2021!#REF!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Projection_QTE_2021!$BP$17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hs1" localSheetId="0" hidden="1">"binaire"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</definedName>
    <definedName name="solver_ver" localSheetId="0" hidden="1">3</definedName>
    <definedName name="Tableau2">#REF!</definedName>
    <definedName name="_xlnm.Print_Area" localSheetId="0">Projection_QTE_2021!#REF!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43" i="1" l="1"/>
  <c r="AX43" i="1" s="1" a="1"/>
  <c r="AX43" i="1" s="1"/>
  <c r="AL42" i="1"/>
  <c r="AP42" i="1" s="1" a="1"/>
  <c r="AP42" i="1" s="1"/>
  <c r="AL41" i="1"/>
  <c r="BF41" i="1" s="1" a="1"/>
  <c r="BF41" i="1" s="1"/>
  <c r="AL40" i="1"/>
  <c r="AL39" i="1"/>
  <c r="BB39" i="1" s="1" a="1"/>
  <c r="BB39" i="1" s="1"/>
  <c r="BA38" i="1" a="1"/>
  <c r="BA38" i="1" s="1"/>
  <c r="AS38" i="1" a="1"/>
  <c r="AS38" i="1" s="1"/>
  <c r="AL38" i="1"/>
  <c r="AZ38" i="1" s="1" a="1"/>
  <c r="AZ38" i="1" s="1"/>
  <c r="AV37" i="1" a="1"/>
  <c r="AV37" i="1" s="1"/>
  <c r="AL37" i="1"/>
  <c r="AY37" i="1" s="1" a="1"/>
  <c r="AY37" i="1" s="1"/>
  <c r="BE36" i="1" a="1"/>
  <c r="BE36" i="1" s="1"/>
  <c r="AO36" i="1" a="1"/>
  <c r="AO36" i="1" s="1"/>
  <c r="AL36" i="1"/>
  <c r="BF36" i="1" s="1" a="1"/>
  <c r="BF36" i="1" s="1"/>
  <c r="AU35" i="1" a="1"/>
  <c r="AU35" i="1" s="1"/>
  <c r="AL35" i="1"/>
  <c r="AX35" i="1" s="1" a="1"/>
  <c r="AX35" i="1" s="1"/>
  <c r="AL34" i="1"/>
  <c r="AZ34" i="1" s="1" a="1"/>
  <c r="AZ34" i="1" s="1"/>
  <c r="AL33" i="1"/>
  <c r="BF33" i="1" s="1" a="1"/>
  <c r="BF33" i="1" s="1"/>
  <c r="AL32" i="1"/>
  <c r="BE32" i="1" s="1" a="1"/>
  <c r="BE32" i="1" s="1"/>
  <c r="AU31" i="1" a="1"/>
  <c r="AU31" i="1" s="1"/>
  <c r="AL31" i="1"/>
  <c r="BB31" i="1" s="1" a="1"/>
  <c r="BB31" i="1" s="1"/>
  <c r="AL30" i="1"/>
  <c r="AZ30" i="1" s="1" a="1"/>
  <c r="AZ30" i="1" s="1"/>
  <c r="AL29" i="1"/>
  <c r="BF29" i="1" s="1" a="1"/>
  <c r="BF29" i="1" s="1"/>
  <c r="BE28" i="1" a="1"/>
  <c r="BE28" i="1" s="1"/>
  <c r="BA28" i="1" a="1"/>
  <c r="BA28" i="1" s="1"/>
  <c r="AX28" i="1" a="1"/>
  <c r="AX28" i="1" s="1"/>
  <c r="AW28" i="1" a="1"/>
  <c r="AW28" i="1" s="1"/>
  <c r="AS28" i="1" a="1"/>
  <c r="AS28" i="1" s="1"/>
  <c r="AP28" i="1" a="1"/>
  <c r="AP28" i="1" s="1"/>
  <c r="AL28" i="1"/>
  <c r="BD28" i="1" s="1" a="1"/>
  <c r="BD28" i="1" s="1"/>
  <c r="BG27" i="1" a="1"/>
  <c r="BG27" i="1" s="1"/>
  <c r="BD27" i="1" a="1"/>
  <c r="BD27" i="1" s="1"/>
  <c r="AV27" i="1" a="1"/>
  <c r="AV27" i="1" s="1"/>
  <c r="AR27" i="1" a="1"/>
  <c r="AR27" i="1" s="1"/>
  <c r="AP27" i="1" a="1"/>
  <c r="AP27" i="1" s="1"/>
  <c r="AL27" i="1"/>
  <c r="BB27" i="1" s="1" a="1"/>
  <c r="BB27" i="1" s="1"/>
  <c r="AL26" i="1"/>
  <c r="AL25" i="1"/>
  <c r="BE24" i="1" a="1"/>
  <c r="BE24" i="1" s="1"/>
  <c r="BA24" i="1" a="1"/>
  <c r="BA24" i="1" s="1"/>
  <c r="AX24" i="1" a="1"/>
  <c r="AX24" i="1" s="1"/>
  <c r="AW24" i="1" a="1"/>
  <c r="AW24" i="1" s="1"/>
  <c r="AS24" i="1" a="1"/>
  <c r="AS24" i="1" s="1"/>
  <c r="AP24" i="1" a="1"/>
  <c r="AP24" i="1" s="1"/>
  <c r="AO24" i="1" a="1"/>
  <c r="AO24" i="1" s="1"/>
  <c r="AL24" i="1"/>
  <c r="BD24" i="1" s="1" a="1"/>
  <c r="BD24" i="1" s="1"/>
  <c r="AL23" i="1"/>
  <c r="BD23" i="1" s="1" a="1"/>
  <c r="BD23" i="1" s="1"/>
  <c r="AV22" i="1" a="1"/>
  <c r="AV22" i="1" s="1"/>
  <c r="AL22" i="1"/>
  <c r="AZ22" i="1" s="1" a="1"/>
  <c r="AZ22" i="1" s="1"/>
  <c r="AL21" i="1"/>
  <c r="BE21" i="1" s="1" a="1"/>
  <c r="BE21" i="1" s="1"/>
  <c r="BC20" i="1" a="1"/>
  <c r="BC20" i="1" s="1"/>
  <c r="AV20" i="1" a="1"/>
  <c r="AV20" i="1" s="1"/>
  <c r="AL20" i="1"/>
  <c r="AX20" i="1" s="1" a="1"/>
  <c r="AX20" i="1" s="1"/>
  <c r="AL19" i="1"/>
  <c r="BF19" i="1" s="1" a="1"/>
  <c r="BF19" i="1" s="1"/>
  <c r="AL18" i="1"/>
  <c r="BA18" i="1" s="1" a="1"/>
  <c r="BA18" i="1" s="1"/>
  <c r="AL17" i="1"/>
  <c r="BG17" i="1" s="1" a="1"/>
  <c r="BG17" i="1" s="1"/>
  <c r="AL16" i="1"/>
  <c r="AS16" i="1" s="1" a="1"/>
  <c r="AS16" i="1" s="1"/>
  <c r="BO15" i="1"/>
  <c r="BN15" i="1"/>
  <c r="BM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Y14" i="1"/>
  <c r="AM14" i="1"/>
  <c r="AL14" i="1"/>
  <c r="AL13" i="1"/>
  <c r="AL12" i="1"/>
  <c r="AX11" i="1"/>
  <c r="AW11" i="1"/>
  <c r="AV11" i="1"/>
  <c r="AU11" i="1"/>
  <c r="AT11" i="1"/>
  <c r="AR11" i="1"/>
  <c r="AQ11" i="1"/>
  <c r="AP11" i="1"/>
  <c r="AO11" i="1"/>
  <c r="AN11" i="1"/>
  <c r="AM11" i="1"/>
  <c r="AL10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BJ43" i="1" a="1"/>
  <c r="BJ42" i="1" a="1"/>
  <c r="BJ41" i="1" a="1"/>
  <c r="BJ40" i="1" a="1"/>
  <c r="BJ39" i="1" a="1"/>
  <c r="BJ38" i="1" a="1"/>
  <c r="BJ37" i="1" a="1"/>
  <c r="BJ36" i="1" a="1"/>
  <c r="BJ35" i="1" a="1"/>
  <c r="BJ34" i="1" a="1"/>
  <c r="BJ33" i="1" a="1"/>
  <c r="BJ32" i="1" a="1"/>
  <c r="BJ31" i="1" a="1"/>
  <c r="BJ30" i="1" a="1"/>
  <c r="BJ29" i="1" a="1"/>
  <c r="BJ28" i="1" a="1"/>
  <c r="BJ27" i="1" a="1"/>
  <c r="BJ26" i="1" a="1"/>
  <c r="BJ25" i="1" a="1"/>
  <c r="BJ24" i="1" a="1"/>
  <c r="BI43" i="1" a="1"/>
  <c r="BI42" i="1" a="1"/>
  <c r="BI41" i="1" a="1"/>
  <c r="BI40" i="1" a="1"/>
  <c r="BI39" i="1" a="1"/>
  <c r="BI38" i="1" a="1"/>
  <c r="BI37" i="1" a="1"/>
  <c r="BI36" i="1" a="1"/>
  <c r="BI35" i="1" a="1"/>
  <c r="BI34" i="1" a="1"/>
  <c r="BI33" i="1" a="1"/>
  <c r="BI32" i="1" a="1"/>
  <c r="BI31" i="1" a="1"/>
  <c r="BI30" i="1" a="1"/>
  <c r="BI29" i="1" a="1"/>
  <c r="BI28" i="1" a="1"/>
  <c r="BI27" i="1" a="1"/>
  <c r="BI26" i="1" a="1"/>
  <c r="BI25" i="1" a="1"/>
  <c r="BI24" i="1" a="1"/>
  <c r="BH43" i="1" a="1"/>
  <c r="BH42" i="1" a="1"/>
  <c r="BH41" i="1" a="1"/>
  <c r="BH40" i="1" a="1"/>
  <c r="BH39" i="1" a="1"/>
  <c r="BH38" i="1" a="1"/>
  <c r="BH37" i="1" a="1"/>
  <c r="BH36" i="1" a="1"/>
  <c r="BH35" i="1" a="1"/>
  <c r="BH34" i="1" a="1"/>
  <c r="BH33" i="1" a="1"/>
  <c r="BH32" i="1" a="1"/>
  <c r="BH31" i="1" a="1"/>
  <c r="BH30" i="1" a="1"/>
  <c r="BH29" i="1" a="1"/>
  <c r="BH28" i="1" a="1"/>
  <c r="BH27" i="1" a="1"/>
  <c r="BH26" i="1" a="1"/>
  <c r="BH25" i="1" a="1"/>
  <c r="BH24" i="1" a="1"/>
  <c r="AQ31" i="1" l="1" a="1"/>
  <c r="AQ31" i="1" s="1"/>
  <c r="AN33" i="1" a="1"/>
  <c r="AN33" i="1" s="1"/>
  <c r="BC35" i="1" a="1"/>
  <c r="BC35" i="1" s="1"/>
  <c r="AR33" i="1" a="1"/>
  <c r="AR33" i="1" s="1"/>
  <c r="AZ43" i="1" a="1"/>
  <c r="AZ43" i="1" s="1"/>
  <c r="AU33" i="1" a="1"/>
  <c r="AU33" i="1" s="1"/>
  <c r="AV33" i="1" a="1"/>
  <c r="AV33" i="1" s="1"/>
  <c r="AW36" i="1" a="1"/>
  <c r="AW36" i="1" s="1"/>
  <c r="BD33" i="1" a="1"/>
  <c r="BD33" i="1" s="1"/>
  <c r="BF20" i="1" a="1"/>
  <c r="BF20" i="1" s="1"/>
  <c r="AU27" i="1" a="1"/>
  <c r="AU27" i="1" s="1"/>
  <c r="AM29" i="1" a="1"/>
  <c r="AM29" i="1" s="1"/>
  <c r="BD29" i="1" a="1"/>
  <c r="BD29" i="1" s="1"/>
  <c r="AR31" i="1" a="1"/>
  <c r="AR31" i="1" s="1"/>
  <c r="AS32" i="1" a="1"/>
  <c r="AS32" i="1" s="1"/>
  <c r="AY33" i="1" a="1"/>
  <c r="AY33" i="1" s="1"/>
  <c r="AV35" i="1" a="1"/>
  <c r="AV35" i="1" s="1"/>
  <c r="BA43" i="1" a="1"/>
  <c r="BA43" i="1" s="1"/>
  <c r="BA32" i="1" a="1"/>
  <c r="BA32" i="1" s="1"/>
  <c r="BB43" i="1" a="1"/>
  <c r="BB43" i="1" s="1"/>
  <c r="AV31" i="1" a="1"/>
  <c r="AV31" i="1" s="1"/>
  <c r="BF32" i="1" a="1"/>
  <c r="BF32" i="1" s="1"/>
  <c r="BG29" i="1" a="1"/>
  <c r="BG29" i="1" s="1"/>
  <c r="AP20" i="1" a="1"/>
  <c r="AP20" i="1" s="1"/>
  <c r="AY27" i="1" a="1"/>
  <c r="AY27" i="1" s="1"/>
  <c r="BG35" i="1" a="1"/>
  <c r="BG35" i="1" s="1"/>
  <c r="BF43" i="1" a="1"/>
  <c r="BF43" i="1" s="1"/>
  <c r="AR20" i="1" a="1"/>
  <c r="AR20" i="1" s="1"/>
  <c r="AS22" i="1" a="1"/>
  <c r="AS22" i="1" s="1"/>
  <c r="AM27" i="1" a="1"/>
  <c r="AM27" i="1" s="1"/>
  <c r="AZ27" i="1" a="1"/>
  <c r="AZ27" i="1" s="1"/>
  <c r="AR29" i="1" a="1"/>
  <c r="AR29" i="1" s="1"/>
  <c r="AS30" i="1" a="1"/>
  <c r="AS30" i="1" s="1"/>
  <c r="AZ31" i="1" a="1"/>
  <c r="AZ31" i="1" s="1"/>
  <c r="AS34" i="1" a="1"/>
  <c r="AS34" i="1" s="1"/>
  <c r="AM43" i="1" a="1"/>
  <c r="AM43" i="1" s="1"/>
  <c r="AN29" i="1" a="1"/>
  <c r="AN29" i="1" s="1"/>
  <c r="AQ29" i="1" a="1"/>
  <c r="AQ29" i="1" s="1"/>
  <c r="AU20" i="1" a="1"/>
  <c r="AU20" i="1" s="1"/>
  <c r="AU22" i="1" a="1"/>
  <c r="AU22" i="1" s="1"/>
  <c r="AN27" i="1" a="1"/>
  <c r="AN27" i="1" s="1"/>
  <c r="BC27" i="1" a="1"/>
  <c r="BC27" i="1" s="1"/>
  <c r="AU29" i="1" a="1"/>
  <c r="AU29" i="1" s="1"/>
  <c r="BA30" i="1" a="1"/>
  <c r="BA30" i="1" s="1"/>
  <c r="BD31" i="1" a="1"/>
  <c r="BD31" i="1" s="1"/>
  <c r="BA34" i="1" a="1"/>
  <c r="BA34" i="1" s="1"/>
  <c r="AN43" i="1" a="1"/>
  <c r="AN43" i="1" s="1"/>
  <c r="AV29" i="1" a="1"/>
  <c r="AV29" i="1" s="1"/>
  <c r="AP43" i="1" a="1"/>
  <c r="AP43" i="1" s="1"/>
  <c r="BC29" i="1" a="1"/>
  <c r="BC29" i="1" s="1"/>
  <c r="BF31" i="1" a="1"/>
  <c r="BF31" i="1" s="1"/>
  <c r="BC22" i="1" a="1"/>
  <c r="BC22" i="1" s="1"/>
  <c r="AQ27" i="1" a="1"/>
  <c r="AQ27" i="1" s="1"/>
  <c r="BF27" i="1" a="1"/>
  <c r="BF27" i="1" s="1"/>
  <c r="AY29" i="1" a="1"/>
  <c r="AY29" i="1" s="1"/>
  <c r="AN31" i="1" a="1"/>
  <c r="AN31" i="1" s="1"/>
  <c r="BG31" i="1" a="1"/>
  <c r="BG31" i="1" s="1"/>
  <c r="AP35" i="1" a="1"/>
  <c r="AP35" i="1" s="1"/>
  <c r="AT43" i="1" a="1"/>
  <c r="AT43" i="1" s="1"/>
  <c r="BF25" i="1" a="1"/>
  <c r="BF25" i="1" s="1"/>
  <c r="BC25" i="1" a="1"/>
  <c r="BC25" i="1" s="1"/>
  <c r="AM25" i="1" a="1"/>
  <c r="AM25" i="1" s="1"/>
  <c r="AY25" i="1" a="1"/>
  <c r="AY25" i="1" s="1"/>
  <c r="AV25" i="1" a="1"/>
  <c r="AV25" i="1" s="1"/>
  <c r="AR16" i="1" a="1"/>
  <c r="AR16" i="1" s="1"/>
  <c r="BB20" i="1" a="1"/>
  <c r="BB20" i="1" s="1"/>
  <c r="BD20" i="1" a="1"/>
  <c r="BD20" i="1" s="1"/>
  <c r="AQ20" i="1" a="1"/>
  <c r="AQ20" i="1" s="1"/>
  <c r="AZ20" i="1" a="1"/>
  <c r="AZ20" i="1" s="1"/>
  <c r="AN20" i="1" a="1"/>
  <c r="AN20" i="1" s="1"/>
  <c r="AY20" i="1" a="1"/>
  <c r="AY20" i="1" s="1"/>
  <c r="AM20" i="1" a="1"/>
  <c r="AM20" i="1" s="1"/>
  <c r="BG20" i="1" a="1"/>
  <c r="BG20" i="1" s="1"/>
  <c r="AQ25" i="1" a="1"/>
  <c r="AQ25" i="1" s="1"/>
  <c r="BF37" i="1" a="1"/>
  <c r="BF37" i="1" s="1"/>
  <c r="AU37" i="1" a="1"/>
  <c r="AU37" i="1" s="1"/>
  <c r="AR37" i="1" a="1"/>
  <c r="AR37" i="1" s="1"/>
  <c r="BG37" i="1" a="1"/>
  <c r="BG37" i="1" s="1"/>
  <c r="AQ37" i="1" a="1"/>
  <c r="AQ37" i="1" s="1"/>
  <c r="BD37" i="1" a="1"/>
  <c r="BD37" i="1" s="1"/>
  <c r="AN37" i="1" a="1"/>
  <c r="AN37" i="1" s="1"/>
  <c r="BC37" i="1" a="1"/>
  <c r="BC37" i="1" s="1"/>
  <c r="AM37" i="1" a="1"/>
  <c r="AM37" i="1" s="1"/>
  <c r="AM39" i="1" a="1"/>
  <c r="AM39" i="1" s="1"/>
  <c r="AV42" i="1" a="1"/>
  <c r="AV42" i="1" s="1"/>
  <c r="BG42" i="1" a="1"/>
  <c r="BG42" i="1" s="1"/>
  <c r="AT42" i="1" a="1"/>
  <c r="AT42" i="1" s="1"/>
  <c r="BF42" i="1" a="1"/>
  <c r="BF42" i="1" s="1"/>
  <c r="AS42" i="1" a="1"/>
  <c r="AS42" i="1" s="1"/>
  <c r="BD42" i="1" a="1"/>
  <c r="BD42" i="1" s="1"/>
  <c r="AR42" i="1" a="1"/>
  <c r="AR42" i="1" s="1"/>
  <c r="BB42" i="1" a="1"/>
  <c r="BB42" i="1" s="1"/>
  <c r="AQ42" i="1" a="1"/>
  <c r="AQ42" i="1" s="1"/>
  <c r="AR25" i="1" a="1"/>
  <c r="AR25" i="1" s="1"/>
  <c r="AZ26" i="1" a="1"/>
  <c r="AZ26" i="1" s="1"/>
  <c r="BA26" i="1" a="1"/>
  <c r="BA26" i="1" s="1"/>
  <c r="BB22" i="1" a="1"/>
  <c r="BB22" i="1" s="1"/>
  <c r="BA22" i="1" a="1"/>
  <c r="BA22" i="1" s="1"/>
  <c r="AQ22" i="1" a="1"/>
  <c r="AQ22" i="1" s="1"/>
  <c r="AY22" i="1" a="1"/>
  <c r="AY22" i="1" s="1"/>
  <c r="AN22" i="1" a="1"/>
  <c r="AN22" i="1" s="1"/>
  <c r="AW22" i="1" a="1"/>
  <c r="AW22" i="1" s="1"/>
  <c r="AM22" i="1" a="1"/>
  <c r="AM22" i="1" s="1"/>
  <c r="BD22" i="1" a="1"/>
  <c r="BD22" i="1" s="1"/>
  <c r="AU25" i="1" a="1"/>
  <c r="AU25" i="1" s="1"/>
  <c r="BA39" i="1" a="1"/>
  <c r="BA39" i="1" s="1"/>
  <c r="AZ42" i="1" a="1"/>
  <c r="AZ42" i="1" s="1"/>
  <c r="BF16" i="1" a="1"/>
  <c r="BF16" i="1" s="1"/>
  <c r="BB16" i="1" a="1"/>
  <c r="BB16" i="1" s="1"/>
  <c r="AQ16" i="1" a="1"/>
  <c r="AQ16" i="1" s="1"/>
  <c r="AY16" i="1" a="1"/>
  <c r="AY16" i="1" s="1"/>
  <c r="AN16" i="1" a="1"/>
  <c r="AN16" i="1" s="1"/>
  <c r="AW16" i="1" a="1"/>
  <c r="AW16" i="1" s="1"/>
  <c r="AM16" i="1" a="1"/>
  <c r="AM16" i="1" s="1"/>
  <c r="AN25" i="1" a="1"/>
  <c r="AN25" i="1" s="1"/>
  <c r="AS26" i="1" a="1"/>
  <c r="AS26" i="1" s="1"/>
  <c r="AV16" i="1" a="1"/>
  <c r="AV16" i="1" s="1"/>
  <c r="AO22" i="1" a="1"/>
  <c r="AO22" i="1" s="1"/>
  <c r="BE22" i="1" a="1"/>
  <c r="BE22" i="1" s="1"/>
  <c r="AZ25" i="1" a="1"/>
  <c r="AZ25" i="1" s="1"/>
  <c r="BD36" i="1" a="1"/>
  <c r="BD36" i="1" s="1"/>
  <c r="BA36" i="1" a="1"/>
  <c r="BA36" i="1" s="1"/>
  <c r="AX36" i="1" a="1"/>
  <c r="AX36" i="1" s="1"/>
  <c r="AS36" i="1" a="1"/>
  <c r="AS36" i="1" s="1"/>
  <c r="AP36" i="1" a="1"/>
  <c r="AP36" i="1" s="1"/>
  <c r="AZ37" i="1" a="1"/>
  <c r="AZ37" i="1" s="1"/>
  <c r="BA42" i="1" a="1"/>
  <c r="BA42" i="1" s="1"/>
  <c r="AU16" i="1" a="1"/>
  <c r="AU16" i="1" s="1"/>
  <c r="BA16" i="1" a="1"/>
  <c r="BA16" i="1" s="1"/>
  <c r="AR22" i="1" a="1"/>
  <c r="AR22" i="1" s="1"/>
  <c r="BG22" i="1" a="1"/>
  <c r="BG22" i="1" s="1"/>
  <c r="BD25" i="1" a="1"/>
  <c r="BD25" i="1" s="1"/>
  <c r="BB35" i="1" a="1"/>
  <c r="BB35" i="1" s="1"/>
  <c r="BF35" i="1" a="1"/>
  <c r="BF35" i="1" s="1"/>
  <c r="AR35" i="1" a="1"/>
  <c r="AR35" i="1" s="1"/>
  <c r="BD35" i="1" a="1"/>
  <c r="BD35" i="1" s="1"/>
  <c r="AQ35" i="1" a="1"/>
  <c r="AQ35" i="1" s="1"/>
  <c r="AZ35" i="1" a="1"/>
  <c r="AZ35" i="1" s="1"/>
  <c r="AN35" i="1" a="1"/>
  <c r="AN35" i="1" s="1"/>
  <c r="AY35" i="1" a="1"/>
  <c r="AY35" i="1" s="1"/>
  <c r="AM35" i="1" a="1"/>
  <c r="AM35" i="1" s="1"/>
  <c r="AO16" i="1" a="1"/>
  <c r="AO16" i="1" s="1"/>
  <c r="BD39" i="1" a="1"/>
  <c r="BD39" i="1" s="1"/>
  <c r="AV39" i="1" a="1"/>
  <c r="AV39" i="1" s="1"/>
  <c r="AS39" i="1" a="1"/>
  <c r="AS39" i="1" s="1"/>
  <c r="AR39" i="1" a="1"/>
  <c r="AR39" i="1" s="1"/>
  <c r="AP39" i="1" a="1"/>
  <c r="AP39" i="1" s="1"/>
  <c r="BC39" i="1" a="1"/>
  <c r="BC39" i="1" s="1"/>
  <c r="AN39" i="1" a="1"/>
  <c r="AN39" i="1" s="1"/>
  <c r="AN42" i="1" a="1"/>
  <c r="AN42" i="1" s="1"/>
  <c r="AX39" i="1" a="1"/>
  <c r="AX39" i="1" s="1"/>
  <c r="AY42" i="1" a="1"/>
  <c r="AY42" i="1" s="1"/>
  <c r="BG25" i="1" a="1"/>
  <c r="BG25" i="1" s="1"/>
  <c r="BD32" i="1" a="1"/>
  <c r="BD32" i="1" s="1"/>
  <c r="AX32" i="1" a="1"/>
  <c r="AX32" i="1" s="1"/>
  <c r="AW32" i="1" a="1"/>
  <c r="AW32" i="1" s="1"/>
  <c r="AP32" i="1" a="1"/>
  <c r="AP32" i="1" s="1"/>
  <c r="AO32" i="1" a="1"/>
  <c r="AO32" i="1" s="1"/>
  <c r="BF28" i="1" a="1"/>
  <c r="BF28" i="1" s="1"/>
  <c r="AX31" i="1" a="1"/>
  <c r="AX31" i="1" s="1"/>
  <c r="AZ33" i="1" a="1"/>
  <c r="AZ33" i="1" s="1"/>
  <c r="AR43" i="1" a="1"/>
  <c r="AR43" i="1" s="1"/>
  <c r="BC43" i="1" a="1"/>
  <c r="BC43" i="1" s="1"/>
  <c r="BF24" i="1" a="1"/>
  <c r="BF24" i="1" s="1"/>
  <c r="AX27" i="1" a="1"/>
  <c r="AX27" i="1" s="1"/>
  <c r="AO28" i="1" a="1"/>
  <c r="AO28" i="1" s="1"/>
  <c r="AZ29" i="1" a="1"/>
  <c r="AZ29" i="1" s="1"/>
  <c r="AM31" i="1" a="1"/>
  <c r="AM31" i="1" s="1"/>
  <c r="AY31" i="1" a="1"/>
  <c r="AY31" i="1" s="1"/>
  <c r="AM33" i="1" a="1"/>
  <c r="AM33" i="1" s="1"/>
  <c r="BC33" i="1" a="1"/>
  <c r="BC33" i="1" s="1"/>
  <c r="AS43" i="1" a="1"/>
  <c r="AS43" i="1" s="1"/>
  <c r="BD43" i="1" a="1"/>
  <c r="BD43" i="1" s="1"/>
  <c r="AP31" i="1" a="1"/>
  <c r="AP31" i="1" s="1"/>
  <c r="BC31" i="1" a="1"/>
  <c r="BC31" i="1" s="1"/>
  <c r="AQ33" i="1" a="1"/>
  <c r="AQ33" i="1" s="1"/>
  <c r="BG33" i="1" a="1"/>
  <c r="BG33" i="1" s="1"/>
  <c r="AV41" i="1" a="1"/>
  <c r="AV41" i="1" s="1"/>
  <c r="AU43" i="1" a="1"/>
  <c r="AU43" i="1" s="1"/>
  <c r="AT38" i="1" a="1"/>
  <c r="AT38" i="1" s="1"/>
  <c r="BB38" i="1" a="1"/>
  <c r="BB38" i="1" s="1"/>
  <c r="BA40" i="1" a="1"/>
  <c r="BA40" i="1" s="1"/>
  <c r="AS40" i="1" a="1"/>
  <c r="AS40" i="1" s="1"/>
  <c r="BG40" i="1" a="1"/>
  <c r="BG40" i="1" s="1"/>
  <c r="AY40" i="1" a="1"/>
  <c r="AY40" i="1" s="1"/>
  <c r="AQ40" i="1" a="1"/>
  <c r="AQ40" i="1" s="1"/>
  <c r="BF40" i="1" a="1"/>
  <c r="BF40" i="1" s="1"/>
  <c r="AM18" i="1" a="1"/>
  <c r="AM18" i="1" s="1"/>
  <c r="BC18" i="1" a="1"/>
  <c r="BC18" i="1" s="1"/>
  <c r="AM40" i="1" a="1"/>
  <c r="AM40" i="1" s="1"/>
  <c r="AW40" i="1" a="1"/>
  <c r="AW40" i="1" s="1"/>
  <c r="BC41" i="1" a="1"/>
  <c r="BC41" i="1" s="1"/>
  <c r="AU41" i="1" a="1"/>
  <c r="AU41" i="1" s="1"/>
  <c r="AM41" i="1" a="1"/>
  <c r="AM41" i="1" s="1"/>
  <c r="BA41" i="1" a="1"/>
  <c r="BA41" i="1" s="1"/>
  <c r="AS41" i="1" a="1"/>
  <c r="AS41" i="1" s="1"/>
  <c r="AW41" i="1" a="1"/>
  <c r="AW41" i="1" s="1"/>
  <c r="BG41" i="1" a="1"/>
  <c r="BG41" i="1" s="1"/>
  <c r="AP16" i="1" a="1"/>
  <c r="AP16" i="1" s="1"/>
  <c r="AX16" i="1" a="1"/>
  <c r="AX16" i="1" s="1"/>
  <c r="AN18" i="1" a="1"/>
  <c r="AN18" i="1" s="1"/>
  <c r="AV18" i="1" a="1"/>
  <c r="AV18" i="1" s="1"/>
  <c r="BD18" i="1" a="1"/>
  <c r="BD18" i="1" s="1"/>
  <c r="AO20" i="1" a="1"/>
  <c r="AO20" i="1" s="1"/>
  <c r="AW20" i="1" a="1"/>
  <c r="AW20" i="1" s="1"/>
  <c r="BE20" i="1" a="1"/>
  <c r="BE20" i="1" s="1"/>
  <c r="AP22" i="1" a="1"/>
  <c r="AP22" i="1" s="1"/>
  <c r="AX22" i="1" a="1"/>
  <c r="AX22" i="1" s="1"/>
  <c r="BF22" i="1" a="1"/>
  <c r="BF22" i="1" s="1"/>
  <c r="AQ24" i="1" a="1"/>
  <c r="AQ24" i="1" s="1"/>
  <c r="AY24" i="1" a="1"/>
  <c r="AY24" i="1" s="1"/>
  <c r="BG24" i="1" a="1"/>
  <c r="BG24" i="1" s="1"/>
  <c r="AS25" i="1" a="1"/>
  <c r="AS25" i="1" s="1"/>
  <c r="BA25" i="1" a="1"/>
  <c r="BA25" i="1" s="1"/>
  <c r="AM26" i="1" a="1"/>
  <c r="AM26" i="1" s="1"/>
  <c r="AU26" i="1" a="1"/>
  <c r="AU26" i="1" s="1"/>
  <c r="BC26" i="1" a="1"/>
  <c r="BC26" i="1" s="1"/>
  <c r="AO27" i="1" a="1"/>
  <c r="AO27" i="1" s="1"/>
  <c r="AW27" i="1" a="1"/>
  <c r="AW27" i="1" s="1"/>
  <c r="BE27" i="1" a="1"/>
  <c r="BE27" i="1" s="1"/>
  <c r="AQ28" i="1" a="1"/>
  <c r="AQ28" i="1" s="1"/>
  <c r="AY28" i="1" a="1"/>
  <c r="AY28" i="1" s="1"/>
  <c r="BG28" i="1" a="1"/>
  <c r="BG28" i="1" s="1"/>
  <c r="AS29" i="1" a="1"/>
  <c r="AS29" i="1" s="1"/>
  <c r="BA29" i="1" a="1"/>
  <c r="BA29" i="1" s="1"/>
  <c r="AM30" i="1" a="1"/>
  <c r="AM30" i="1" s="1"/>
  <c r="AU30" i="1" a="1"/>
  <c r="AU30" i="1" s="1"/>
  <c r="BC30" i="1" a="1"/>
  <c r="BC30" i="1" s="1"/>
  <c r="AO31" i="1" a="1"/>
  <c r="AO31" i="1" s="1"/>
  <c r="AW31" i="1" a="1"/>
  <c r="AW31" i="1" s="1"/>
  <c r="BE31" i="1" a="1"/>
  <c r="BE31" i="1" s="1"/>
  <c r="AQ32" i="1" a="1"/>
  <c r="AQ32" i="1" s="1"/>
  <c r="AY32" i="1" a="1"/>
  <c r="AY32" i="1" s="1"/>
  <c r="BG32" i="1" a="1"/>
  <c r="BG32" i="1" s="1"/>
  <c r="AS33" i="1" a="1"/>
  <c r="AS33" i="1" s="1"/>
  <c r="BA33" i="1" a="1"/>
  <c r="BA33" i="1" s="1"/>
  <c r="AM34" i="1" a="1"/>
  <c r="AM34" i="1" s="1"/>
  <c r="AU34" i="1" a="1"/>
  <c r="AU34" i="1" s="1"/>
  <c r="BC34" i="1" a="1"/>
  <c r="BC34" i="1" s="1"/>
  <c r="AO35" i="1" a="1"/>
  <c r="AO35" i="1" s="1"/>
  <c r="AW35" i="1" a="1"/>
  <c r="AW35" i="1" s="1"/>
  <c r="BE35" i="1" a="1"/>
  <c r="BE35" i="1" s="1"/>
  <c r="AQ36" i="1" a="1"/>
  <c r="AQ36" i="1" s="1"/>
  <c r="AY36" i="1" a="1"/>
  <c r="AY36" i="1" s="1"/>
  <c r="BG36" i="1" a="1"/>
  <c r="BG36" i="1" s="1"/>
  <c r="AS37" i="1" a="1"/>
  <c r="AS37" i="1" s="1"/>
  <c r="BA37" i="1" a="1"/>
  <c r="BA37" i="1" s="1"/>
  <c r="AM38" i="1" a="1"/>
  <c r="AM38" i="1" s="1"/>
  <c r="AU38" i="1" a="1"/>
  <c r="AU38" i="1" s="1"/>
  <c r="BC38" i="1" a="1"/>
  <c r="BC38" i="1" s="1"/>
  <c r="AO39" i="1" a="1"/>
  <c r="AO39" i="1" s="1"/>
  <c r="AZ39" i="1" a="1"/>
  <c r="AZ39" i="1" s="1"/>
  <c r="AN40" i="1" a="1"/>
  <c r="AN40" i="1" s="1"/>
  <c r="AX40" i="1" a="1"/>
  <c r="AX40" i="1" s="1"/>
  <c r="AN41" i="1" a="1"/>
  <c r="AN41" i="1" s="1"/>
  <c r="AX41" i="1" a="1"/>
  <c r="AX41" i="1" s="1"/>
  <c r="BE42" i="1" a="1"/>
  <c r="BE42" i="1" s="1"/>
  <c r="AW42" i="1" a="1"/>
  <c r="AW42" i="1" s="1"/>
  <c r="AO42" i="1" a="1"/>
  <c r="AO42" i="1" s="1"/>
  <c r="BC42" i="1" a="1"/>
  <c r="BC42" i="1" s="1"/>
  <c r="AU42" i="1" a="1"/>
  <c r="AU42" i="1" s="1"/>
  <c r="AM42" i="1" a="1"/>
  <c r="AM42" i="1" s="1"/>
  <c r="AX42" i="1" a="1"/>
  <c r="AX42" i="1" s="1"/>
  <c r="BG43" i="1" a="1"/>
  <c r="BG43" i="1" s="1"/>
  <c r="AY43" i="1" a="1"/>
  <c r="AY43" i="1" s="1"/>
  <c r="AQ43" i="1" a="1"/>
  <c r="AQ43" i="1" s="1"/>
  <c r="BE43" i="1" a="1"/>
  <c r="BE43" i="1" s="1"/>
  <c r="AW43" i="1" a="1"/>
  <c r="AW43" i="1" s="1"/>
  <c r="AO43" i="1" a="1"/>
  <c r="AO43" i="1" s="1"/>
  <c r="AV43" i="1" a="1"/>
  <c r="AV43" i="1" s="1"/>
  <c r="AU18" i="1" a="1"/>
  <c r="AU18" i="1" s="1"/>
  <c r="AO18" i="1" a="1"/>
  <c r="AO18" i="1" s="1"/>
  <c r="AW18" i="1" a="1"/>
  <c r="AW18" i="1" s="1"/>
  <c r="BE18" i="1" a="1"/>
  <c r="BE18" i="1" s="1"/>
  <c r="AR24" i="1" a="1"/>
  <c r="AR24" i="1" s="1"/>
  <c r="AZ24" i="1" a="1"/>
  <c r="AZ24" i="1" s="1"/>
  <c r="AT25" i="1" a="1"/>
  <c r="AT25" i="1" s="1"/>
  <c r="BB25" i="1" a="1"/>
  <c r="BB25" i="1" s="1"/>
  <c r="AN26" i="1" a="1"/>
  <c r="AN26" i="1" s="1"/>
  <c r="AV26" i="1" a="1"/>
  <c r="AV26" i="1" s="1"/>
  <c r="BD26" i="1" a="1"/>
  <c r="BD26" i="1" s="1"/>
  <c r="AR28" i="1" a="1"/>
  <c r="AR28" i="1" s="1"/>
  <c r="AZ28" i="1" a="1"/>
  <c r="AZ28" i="1" s="1"/>
  <c r="AT29" i="1" a="1"/>
  <c r="AT29" i="1" s="1"/>
  <c r="BB29" i="1" a="1"/>
  <c r="BB29" i="1" s="1"/>
  <c r="AN30" i="1" a="1"/>
  <c r="AN30" i="1" s="1"/>
  <c r="AV30" i="1" a="1"/>
  <c r="AV30" i="1" s="1"/>
  <c r="BD30" i="1" a="1"/>
  <c r="BD30" i="1" s="1"/>
  <c r="AR32" i="1" a="1"/>
  <c r="AR32" i="1" s="1"/>
  <c r="AZ32" i="1" a="1"/>
  <c r="AZ32" i="1" s="1"/>
  <c r="AT33" i="1" a="1"/>
  <c r="AT33" i="1" s="1"/>
  <c r="BB33" i="1" a="1"/>
  <c r="BB33" i="1" s="1"/>
  <c r="AN34" i="1" a="1"/>
  <c r="AN34" i="1" s="1"/>
  <c r="AV34" i="1" a="1"/>
  <c r="AV34" i="1" s="1"/>
  <c r="BD34" i="1" a="1"/>
  <c r="BD34" i="1" s="1"/>
  <c r="AR36" i="1" a="1"/>
  <c r="AR36" i="1" s="1"/>
  <c r="AZ36" i="1" a="1"/>
  <c r="AZ36" i="1" s="1"/>
  <c r="AT37" i="1" a="1"/>
  <c r="AT37" i="1" s="1"/>
  <c r="BB37" i="1" a="1"/>
  <c r="BB37" i="1" s="1"/>
  <c r="AN38" i="1" a="1"/>
  <c r="AN38" i="1" s="1"/>
  <c r="AV38" i="1" a="1"/>
  <c r="AV38" i="1" s="1"/>
  <c r="BD38" i="1" a="1"/>
  <c r="BD38" i="1" s="1"/>
  <c r="AO40" i="1" a="1"/>
  <c r="AO40" i="1" s="1"/>
  <c r="AZ40" i="1" a="1"/>
  <c r="AZ40" i="1" s="1"/>
  <c r="AO41" i="1" a="1"/>
  <c r="AO41" i="1" s="1"/>
  <c r="AY41" i="1" a="1"/>
  <c r="AY41" i="1" s="1"/>
  <c r="BE34" i="1" a="1"/>
  <c r="BE34" i="1" s="1"/>
  <c r="AO38" i="1" a="1"/>
  <c r="AO38" i="1" s="1"/>
  <c r="AW38" i="1" a="1"/>
  <c r="AW38" i="1" s="1"/>
  <c r="BE38" i="1" a="1"/>
  <c r="BE38" i="1" s="1"/>
  <c r="AP40" i="1" a="1"/>
  <c r="AP40" i="1" s="1"/>
  <c r="BB40" i="1" a="1"/>
  <c r="BB40" i="1" s="1"/>
  <c r="AP41" i="1" a="1"/>
  <c r="AP41" i="1" s="1"/>
  <c r="AZ41" i="1" a="1"/>
  <c r="AZ41" i="1" s="1"/>
  <c r="AT18" i="1" a="1"/>
  <c r="AT18" i="1" s="1"/>
  <c r="AT34" i="1" a="1"/>
  <c r="AT34" i="1" s="1"/>
  <c r="BB34" i="1" a="1"/>
  <c r="BB34" i="1" s="1"/>
  <c r="AW26" i="1" a="1"/>
  <c r="AW26" i="1" s="1"/>
  <c r="AW30" i="1" a="1"/>
  <c r="AW30" i="1" s="1"/>
  <c r="AW34" i="1" a="1"/>
  <c r="AW34" i="1" s="1"/>
  <c r="AY18" i="1" a="1"/>
  <c r="AY18" i="1" s="1"/>
  <c r="BG18" i="1" a="1"/>
  <c r="BG18" i="1" s="1"/>
  <c r="AT24" i="1" a="1"/>
  <c r="AT24" i="1" s="1"/>
  <c r="BB24" i="1" a="1"/>
  <c r="BB24" i="1" s="1"/>
  <c r="AP26" i="1" a="1"/>
  <c r="AP26" i="1" s="1"/>
  <c r="AX26" i="1" a="1"/>
  <c r="AX26" i="1" s="1"/>
  <c r="BF26" i="1" a="1"/>
  <c r="BF26" i="1" s="1"/>
  <c r="BB18" i="1" a="1"/>
  <c r="BB18" i="1" s="1"/>
  <c r="AT26" i="1" a="1"/>
  <c r="AT26" i="1" s="1"/>
  <c r="BB26" i="1" a="1"/>
  <c r="BB26" i="1" s="1"/>
  <c r="AP18" i="1" a="1"/>
  <c r="AP18" i="1" s="1"/>
  <c r="AX18" i="1" a="1"/>
  <c r="AX18" i="1" s="1"/>
  <c r="BF18" i="1" a="1"/>
  <c r="BF18" i="1" s="1"/>
  <c r="AO26" i="1" a="1"/>
  <c r="AO26" i="1" s="1"/>
  <c r="BE26" i="1" a="1"/>
  <c r="BE26" i="1" s="1"/>
  <c r="AO30" i="1" a="1"/>
  <c r="AO30" i="1" s="1"/>
  <c r="BE30" i="1" a="1"/>
  <c r="BE30" i="1" s="1"/>
  <c r="AO34" i="1" a="1"/>
  <c r="AO34" i="1" s="1"/>
  <c r="AT28" i="1" a="1"/>
  <c r="AT28" i="1" s="1"/>
  <c r="BB28" i="1" a="1"/>
  <c r="BB28" i="1" s="1"/>
  <c r="AP30" i="1" a="1"/>
  <c r="AP30" i="1" s="1"/>
  <c r="AX30" i="1" a="1"/>
  <c r="AX30" i="1" s="1"/>
  <c r="BF30" i="1" a="1"/>
  <c r="BF30" i="1" s="1"/>
  <c r="AX34" i="1" a="1"/>
  <c r="AX34" i="1" s="1"/>
  <c r="AP38" i="1" a="1"/>
  <c r="AP38" i="1" s="1"/>
  <c r="BF38" i="1" a="1"/>
  <c r="BF38" i="1" s="1"/>
  <c r="AR40" i="1" a="1"/>
  <c r="AR40" i="1" s="1"/>
  <c r="BC40" i="1" a="1"/>
  <c r="BC40" i="1" s="1"/>
  <c r="AQ41" i="1" a="1"/>
  <c r="AQ41" i="1" s="1"/>
  <c r="BB41" i="1" a="1"/>
  <c r="BB41" i="1" s="1"/>
  <c r="AT16" i="1" a="1"/>
  <c r="AT16" i="1" s="1"/>
  <c r="BC16" i="1" a="1"/>
  <c r="BC16" i="1" s="1"/>
  <c r="AR18" i="1" a="1"/>
  <c r="AR18" i="1" s="1"/>
  <c r="AZ18" i="1" a="1"/>
  <c r="AZ18" i="1" s="1"/>
  <c r="AS20" i="1" a="1"/>
  <c r="AS20" i="1" s="1"/>
  <c r="BA20" i="1" a="1"/>
  <c r="BA20" i="1" s="1"/>
  <c r="AT22" i="1" a="1"/>
  <c r="AT22" i="1" s="1"/>
  <c r="AM24" i="1" a="1"/>
  <c r="AM24" i="1" s="1"/>
  <c r="AU24" i="1" a="1"/>
  <c r="AU24" i="1" s="1"/>
  <c r="BC24" i="1" a="1"/>
  <c r="BC24" i="1" s="1"/>
  <c r="AO25" i="1" a="1"/>
  <c r="AO25" i="1" s="1"/>
  <c r="AW25" i="1" a="1"/>
  <c r="AW25" i="1" s="1"/>
  <c r="BE25" i="1" a="1"/>
  <c r="BE25" i="1" s="1"/>
  <c r="AQ26" i="1" a="1"/>
  <c r="AQ26" i="1" s="1"/>
  <c r="AY26" i="1" a="1"/>
  <c r="AY26" i="1" s="1"/>
  <c r="BG26" i="1" a="1"/>
  <c r="BG26" i="1" s="1"/>
  <c r="AS27" i="1" a="1"/>
  <c r="AS27" i="1" s="1"/>
  <c r="BA27" i="1" a="1"/>
  <c r="BA27" i="1" s="1"/>
  <c r="AM28" i="1" a="1"/>
  <c r="AM28" i="1" s="1"/>
  <c r="AU28" i="1" a="1"/>
  <c r="AU28" i="1" s="1"/>
  <c r="BC28" i="1" a="1"/>
  <c r="BC28" i="1" s="1"/>
  <c r="AO29" i="1" a="1"/>
  <c r="AO29" i="1" s="1"/>
  <c r="AW29" i="1" a="1"/>
  <c r="AW29" i="1" s="1"/>
  <c r="BE29" i="1" a="1"/>
  <c r="BE29" i="1" s="1"/>
  <c r="AQ30" i="1" a="1"/>
  <c r="AQ30" i="1" s="1"/>
  <c r="AY30" i="1" a="1"/>
  <c r="AY30" i="1" s="1"/>
  <c r="BG30" i="1" a="1"/>
  <c r="BG30" i="1" s="1"/>
  <c r="AS31" i="1" a="1"/>
  <c r="AS31" i="1" s="1"/>
  <c r="BA31" i="1" a="1"/>
  <c r="BA31" i="1" s="1"/>
  <c r="AM32" i="1" a="1"/>
  <c r="AM32" i="1" s="1"/>
  <c r="AU32" i="1" a="1"/>
  <c r="AU32" i="1" s="1"/>
  <c r="BC32" i="1" a="1"/>
  <c r="BC32" i="1" s="1"/>
  <c r="AO33" i="1" a="1"/>
  <c r="AO33" i="1" s="1"/>
  <c r="AW33" i="1" a="1"/>
  <c r="AW33" i="1" s="1"/>
  <c r="BE33" i="1" a="1"/>
  <c r="BE33" i="1" s="1"/>
  <c r="AQ34" i="1" a="1"/>
  <c r="AQ34" i="1" s="1"/>
  <c r="AY34" i="1" a="1"/>
  <c r="AY34" i="1" s="1"/>
  <c r="BG34" i="1" a="1"/>
  <c r="BG34" i="1" s="1"/>
  <c r="AS35" i="1" a="1"/>
  <c r="AS35" i="1" s="1"/>
  <c r="BA35" i="1" a="1"/>
  <c r="BA35" i="1" s="1"/>
  <c r="AM36" i="1" a="1"/>
  <c r="AM36" i="1" s="1"/>
  <c r="AU36" i="1" a="1"/>
  <c r="AU36" i="1" s="1"/>
  <c r="BC36" i="1" a="1"/>
  <c r="BC36" i="1" s="1"/>
  <c r="AO37" i="1" a="1"/>
  <c r="AO37" i="1" s="1"/>
  <c r="AW37" i="1" a="1"/>
  <c r="AW37" i="1" s="1"/>
  <c r="BE37" i="1" a="1"/>
  <c r="BE37" i="1" s="1"/>
  <c r="AQ38" i="1" a="1"/>
  <c r="AQ38" i="1" s="1"/>
  <c r="AY38" i="1" a="1"/>
  <c r="AY38" i="1" s="1"/>
  <c r="BG38" i="1" a="1"/>
  <c r="BG38" i="1" s="1"/>
  <c r="AT39" i="1" a="1"/>
  <c r="AT39" i="1" s="1"/>
  <c r="AT40" i="1" a="1"/>
  <c r="AT40" i="1" s="1"/>
  <c r="BD40" i="1" a="1"/>
  <c r="BD40" i="1" s="1"/>
  <c r="AR41" i="1" a="1"/>
  <c r="AR41" i="1" s="1"/>
  <c r="BD41" i="1" a="1"/>
  <c r="BD41" i="1" s="1"/>
  <c r="AV40" i="1" a="1"/>
  <c r="AV40" i="1" s="1"/>
  <c r="AT30" i="1" a="1"/>
  <c r="AT30" i="1" s="1"/>
  <c r="BB30" i="1" a="1"/>
  <c r="BB30" i="1" s="1"/>
  <c r="AQ18" i="1" a="1"/>
  <c r="AQ18" i="1" s="1"/>
  <c r="AT32" i="1" a="1"/>
  <c r="AT32" i="1" s="1"/>
  <c r="BB32" i="1" a="1"/>
  <c r="BB32" i="1" s="1"/>
  <c r="AP34" i="1" a="1"/>
  <c r="AP34" i="1" s="1"/>
  <c r="BF34" i="1" a="1"/>
  <c r="BF34" i="1" s="1"/>
  <c r="AT36" i="1" a="1"/>
  <c r="AT36" i="1" s="1"/>
  <c r="BB36" i="1" a="1"/>
  <c r="BB36" i="1" s="1"/>
  <c r="AX38" i="1" a="1"/>
  <c r="AX38" i="1" s="1"/>
  <c r="AS18" i="1" a="1"/>
  <c r="AS18" i="1" s="1"/>
  <c r="AT20" i="1" a="1"/>
  <c r="AT20" i="1" s="1"/>
  <c r="AN24" i="1" a="1"/>
  <c r="AN24" i="1" s="1"/>
  <c r="AV24" i="1" a="1"/>
  <c r="AV24" i="1" s="1"/>
  <c r="AP25" i="1" a="1"/>
  <c r="AP25" i="1" s="1"/>
  <c r="AX25" i="1" a="1"/>
  <c r="AX25" i="1" s="1"/>
  <c r="AR26" i="1" a="1"/>
  <c r="AR26" i="1" s="1"/>
  <c r="AT27" i="1" a="1"/>
  <c r="AT27" i="1" s="1"/>
  <c r="AN28" i="1" a="1"/>
  <c r="AN28" i="1" s="1"/>
  <c r="AV28" i="1" a="1"/>
  <c r="AV28" i="1" s="1"/>
  <c r="AP29" i="1" a="1"/>
  <c r="AP29" i="1" s="1"/>
  <c r="AX29" i="1" a="1"/>
  <c r="AX29" i="1" s="1"/>
  <c r="AR30" i="1" a="1"/>
  <c r="AR30" i="1" s="1"/>
  <c r="AT31" i="1" a="1"/>
  <c r="AT31" i="1" s="1"/>
  <c r="AN32" i="1" a="1"/>
  <c r="AN32" i="1" s="1"/>
  <c r="AV32" i="1" a="1"/>
  <c r="AV32" i="1" s="1"/>
  <c r="AP33" i="1" a="1"/>
  <c r="AP33" i="1" s="1"/>
  <c r="AX33" i="1" a="1"/>
  <c r="AX33" i="1" s="1"/>
  <c r="AR34" i="1" a="1"/>
  <c r="AR34" i="1" s="1"/>
  <c r="AT35" i="1" a="1"/>
  <c r="AT35" i="1" s="1"/>
  <c r="AN36" i="1" a="1"/>
  <c r="AN36" i="1" s="1"/>
  <c r="AV36" i="1" a="1"/>
  <c r="AV36" i="1" s="1"/>
  <c r="AP37" i="1" a="1"/>
  <c r="AP37" i="1" s="1"/>
  <c r="AX37" i="1" a="1"/>
  <c r="AX37" i="1" s="1"/>
  <c r="AR38" i="1" a="1"/>
  <c r="AR38" i="1" s="1"/>
  <c r="BG39" i="1" a="1"/>
  <c r="BG39" i="1" s="1"/>
  <c r="AY39" i="1" a="1"/>
  <c r="AY39" i="1" s="1"/>
  <c r="AQ39" i="1" a="1"/>
  <c r="AQ39" i="1" s="1"/>
  <c r="BE39" i="1" a="1"/>
  <c r="BE39" i="1" s="1"/>
  <c r="AW39" i="1" a="1"/>
  <c r="AW39" i="1" s="1"/>
  <c r="AU39" i="1" a="1"/>
  <c r="AU39" i="1" s="1"/>
  <c r="BF39" i="1" a="1"/>
  <c r="BF39" i="1" s="1"/>
  <c r="AU40" i="1" a="1"/>
  <c r="AU40" i="1" s="1"/>
  <c r="BE40" i="1" a="1"/>
  <c r="BE40" i="1" s="1"/>
  <c r="AT41" i="1" a="1"/>
  <c r="AT41" i="1" s="1"/>
  <c r="BE41" i="1" a="1"/>
  <c r="BE41" i="1" s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P27" i="1"/>
  <c r="BQ27" i="1" s="1"/>
  <c r="AN17" i="1" a="1"/>
  <c r="AN17" i="1" s="1"/>
  <c r="AR17" i="1" a="1"/>
  <c r="AR17" i="1" s="1"/>
  <c r="AV17" i="1" a="1"/>
  <c r="AV17" i="1" s="1"/>
  <c r="AZ17" i="1" a="1"/>
  <c r="AZ17" i="1" s="1"/>
  <c r="BD17" i="1" a="1"/>
  <c r="BD17" i="1" s="1"/>
  <c r="AM19" i="1" a="1"/>
  <c r="AM19" i="1" s="1"/>
  <c r="AQ19" i="1" a="1"/>
  <c r="AQ19" i="1" s="1"/>
  <c r="AU19" i="1" a="1"/>
  <c r="AU19" i="1" s="1"/>
  <c r="AY19" i="1" a="1"/>
  <c r="AY19" i="1" s="1"/>
  <c r="BC19" i="1" a="1"/>
  <c r="BC19" i="1" s="1"/>
  <c r="BG19" i="1" a="1"/>
  <c r="BG19" i="1" s="1"/>
  <c r="AP21" i="1" a="1"/>
  <c r="AP21" i="1" s="1"/>
  <c r="AT21" i="1" a="1"/>
  <c r="AT21" i="1" s="1"/>
  <c r="AX21" i="1" a="1"/>
  <c r="AX21" i="1" s="1"/>
  <c r="BB21" i="1" a="1"/>
  <c r="BB21" i="1" s="1"/>
  <c r="BF21" i="1" a="1"/>
  <c r="BF21" i="1" s="1"/>
  <c r="AO23" i="1" a="1"/>
  <c r="AO23" i="1" s="1"/>
  <c r="AS23" i="1" a="1"/>
  <c r="AS23" i="1" s="1"/>
  <c r="AW23" i="1" a="1"/>
  <c r="AW23" i="1" s="1"/>
  <c r="BA23" i="1" a="1"/>
  <c r="BA23" i="1" s="1"/>
  <c r="BE23" i="1" a="1"/>
  <c r="BE23" i="1" s="1"/>
  <c r="BG16" i="1" a="1"/>
  <c r="BG16" i="1" s="1"/>
  <c r="AO17" i="1" a="1"/>
  <c r="AO17" i="1" s="1"/>
  <c r="AS17" i="1" a="1"/>
  <c r="AS17" i="1" s="1"/>
  <c r="AW17" i="1" a="1"/>
  <c r="AW17" i="1" s="1"/>
  <c r="BA17" i="1" a="1"/>
  <c r="BA17" i="1" s="1"/>
  <c r="BE17" i="1" a="1"/>
  <c r="BE17" i="1" s="1"/>
  <c r="AN19" i="1" a="1"/>
  <c r="AN19" i="1" s="1"/>
  <c r="AR19" i="1" a="1"/>
  <c r="AR19" i="1" s="1"/>
  <c r="AV19" i="1" a="1"/>
  <c r="AV19" i="1" s="1"/>
  <c r="AZ19" i="1" a="1"/>
  <c r="AZ19" i="1" s="1"/>
  <c r="BD19" i="1" a="1"/>
  <c r="BD19" i="1" s="1"/>
  <c r="AM21" i="1" a="1"/>
  <c r="AM21" i="1" s="1"/>
  <c r="AQ21" i="1" a="1"/>
  <c r="AQ21" i="1" s="1"/>
  <c r="AU21" i="1" a="1"/>
  <c r="AU21" i="1" s="1"/>
  <c r="AY21" i="1" a="1"/>
  <c r="AY21" i="1" s="1"/>
  <c r="BC21" i="1" a="1"/>
  <c r="BC21" i="1" s="1"/>
  <c r="BG21" i="1" a="1"/>
  <c r="BG21" i="1" s="1"/>
  <c r="AP23" i="1" a="1"/>
  <c r="AP23" i="1" s="1"/>
  <c r="AT23" i="1" a="1"/>
  <c r="AT23" i="1" s="1"/>
  <c r="AX23" i="1" a="1"/>
  <c r="AX23" i="1" s="1"/>
  <c r="BB23" i="1" a="1"/>
  <c r="BB23" i="1" s="1"/>
  <c r="BF23" i="1" a="1"/>
  <c r="BF23" i="1" s="1"/>
  <c r="AZ16" i="1" a="1"/>
  <c r="AZ16" i="1" s="1"/>
  <c r="BD16" i="1" a="1"/>
  <c r="BD16" i="1" s="1"/>
  <c r="AP17" i="1" a="1"/>
  <c r="AP17" i="1" s="1"/>
  <c r="AT17" i="1" a="1"/>
  <c r="AT17" i="1" s="1"/>
  <c r="AX17" i="1" a="1"/>
  <c r="AX17" i="1" s="1"/>
  <c r="BB17" i="1" a="1"/>
  <c r="BB17" i="1" s="1"/>
  <c r="BF17" i="1" a="1"/>
  <c r="BF17" i="1" s="1"/>
  <c r="AO19" i="1" a="1"/>
  <c r="AO19" i="1" s="1"/>
  <c r="AS19" i="1" a="1"/>
  <c r="AS19" i="1" s="1"/>
  <c r="AW19" i="1" a="1"/>
  <c r="AW19" i="1" s="1"/>
  <c r="BA19" i="1" a="1"/>
  <c r="BA19" i="1" s="1"/>
  <c r="BE19" i="1" a="1"/>
  <c r="BE19" i="1" s="1"/>
  <c r="AN21" i="1" a="1"/>
  <c r="AN21" i="1" s="1"/>
  <c r="AR21" i="1" a="1"/>
  <c r="AR21" i="1" s="1"/>
  <c r="AV21" i="1" a="1"/>
  <c r="AV21" i="1" s="1"/>
  <c r="AZ21" i="1" a="1"/>
  <c r="AZ21" i="1" s="1"/>
  <c r="BD21" i="1" a="1"/>
  <c r="BD21" i="1" s="1"/>
  <c r="AM23" i="1" a="1"/>
  <c r="AM23" i="1" s="1"/>
  <c r="AQ23" i="1" a="1"/>
  <c r="AQ23" i="1" s="1"/>
  <c r="AU23" i="1" a="1"/>
  <c r="AU23" i="1" s="1"/>
  <c r="AY23" i="1" a="1"/>
  <c r="AY23" i="1" s="1"/>
  <c r="BC23" i="1" a="1"/>
  <c r="BC23" i="1" s="1"/>
  <c r="BG23" i="1" a="1"/>
  <c r="BG23" i="1" s="1"/>
  <c r="BE16" i="1" a="1"/>
  <c r="BE16" i="1" s="1"/>
  <c r="AM17" i="1" a="1"/>
  <c r="AM17" i="1" s="1"/>
  <c r="AQ17" i="1" a="1"/>
  <c r="AQ17" i="1" s="1"/>
  <c r="AU17" i="1" a="1"/>
  <c r="AU17" i="1" s="1"/>
  <c r="AY17" i="1" a="1"/>
  <c r="AY17" i="1" s="1"/>
  <c r="BC17" i="1" a="1"/>
  <c r="BC17" i="1" s="1"/>
  <c r="AP19" i="1" a="1"/>
  <c r="AP19" i="1" s="1"/>
  <c r="AT19" i="1" a="1"/>
  <c r="AT19" i="1" s="1"/>
  <c r="AX19" i="1" a="1"/>
  <c r="AX19" i="1" s="1"/>
  <c r="BB19" i="1" a="1"/>
  <c r="BB19" i="1" s="1"/>
  <c r="AO21" i="1" a="1"/>
  <c r="AO21" i="1" s="1"/>
  <c r="AS21" i="1" a="1"/>
  <c r="AS21" i="1" s="1"/>
  <c r="AW21" i="1" a="1"/>
  <c r="AW21" i="1" s="1"/>
  <c r="BA21" i="1" a="1"/>
  <c r="BA21" i="1" s="1"/>
  <c r="AN23" i="1" a="1"/>
  <c r="AN23" i="1" s="1"/>
  <c r="AR23" i="1" a="1"/>
  <c r="AR23" i="1" s="1"/>
  <c r="AV23" i="1" a="1"/>
  <c r="AV23" i="1" s="1"/>
  <c r="AZ23" i="1" a="1"/>
  <c r="AZ23" i="1" s="1"/>
  <c r="BH22" i="1"/>
  <c r="BI22" i="1"/>
  <c r="BJ22" i="1"/>
  <c r="BI20" i="1"/>
  <c r="BJ20" i="1"/>
  <c r="BH20" i="1"/>
  <c r="BH18" i="1"/>
  <c r="BI18" i="1"/>
  <c r="BJ18" i="1"/>
  <c r="BH19" i="1"/>
  <c r="BI19" i="1"/>
  <c r="BJ19" i="1"/>
  <c r="BH17" i="1"/>
  <c r="BI17" i="1"/>
  <c r="BJ17" i="1"/>
  <c r="BH21" i="1"/>
  <c r="BI21" i="1"/>
  <c r="BJ21" i="1"/>
  <c r="BP34" i="1" l="1"/>
  <c r="BQ34" i="1" s="1"/>
  <c r="BP41" i="1"/>
  <c r="BQ41" i="1" s="1"/>
  <c r="BP39" i="1"/>
  <c r="BQ39" i="1" s="1"/>
  <c r="BP33" i="1"/>
  <c r="BQ33" i="1" s="1"/>
  <c r="BP43" i="1"/>
  <c r="BQ43" i="1" s="1"/>
  <c r="BP31" i="1"/>
  <c r="BQ31" i="1" s="1"/>
  <c r="BP20" i="1"/>
  <c r="BQ20" i="1" s="1"/>
  <c r="BP42" i="1"/>
  <c r="BQ42" i="1" s="1"/>
  <c r="BP28" i="1"/>
  <c r="BQ28" i="1" s="1"/>
  <c r="BP35" i="1"/>
  <c r="BQ35" i="1" s="1"/>
  <c r="BP25" i="1"/>
  <c r="BQ25" i="1" s="1"/>
  <c r="BP22" i="1"/>
  <c r="BQ22" i="1" s="1"/>
  <c r="BP37" i="1"/>
  <c r="BQ37" i="1" s="1"/>
  <c r="BP32" i="1"/>
  <c r="BQ32" i="1" s="1"/>
  <c r="BK34" i="1"/>
  <c r="BP30" i="1"/>
  <c r="BQ30" i="1" s="1"/>
  <c r="BP29" i="1"/>
  <c r="BQ29" i="1" s="1"/>
  <c r="BP36" i="1"/>
  <c r="BQ36" i="1" s="1"/>
  <c r="BK43" i="1"/>
  <c r="BK27" i="1"/>
  <c r="BK25" i="1"/>
  <c r="BK31" i="1"/>
  <c r="BP18" i="1"/>
  <c r="BQ18" i="1" s="1"/>
  <c r="BK42" i="1"/>
  <c r="BK35" i="1"/>
  <c r="BK39" i="1"/>
  <c r="BK30" i="1"/>
  <c r="BK37" i="1"/>
  <c r="BK29" i="1"/>
  <c r="BP40" i="1"/>
  <c r="BQ40" i="1" s="1"/>
  <c r="BK38" i="1"/>
  <c r="BP26" i="1"/>
  <c r="BQ26" i="1" s="1"/>
  <c r="BP24" i="1"/>
  <c r="BQ24" i="1" s="1"/>
  <c r="BK20" i="1"/>
  <c r="BK22" i="1"/>
  <c r="BP38" i="1"/>
  <c r="BQ38" i="1" s="1"/>
  <c r="BK26" i="1"/>
  <c r="BK36" i="1"/>
  <c r="BK28" i="1"/>
  <c r="BK41" i="1"/>
  <c r="BK33" i="1"/>
  <c r="BK40" i="1"/>
  <c r="BK24" i="1"/>
  <c r="BK18" i="1"/>
  <c r="BJ10" i="1"/>
  <c r="BI10" i="1"/>
  <c r="BH10" i="1"/>
  <c r="BK21" i="1"/>
  <c r="BP21" i="1"/>
  <c r="BQ21" i="1" s="1"/>
  <c r="BP17" i="1"/>
  <c r="BQ17" i="1" s="1"/>
  <c r="BK17" i="1"/>
  <c r="BP23" i="1"/>
  <c r="BQ23" i="1" s="1"/>
  <c r="BP19" i="1"/>
  <c r="BQ19" i="1" s="1"/>
  <c r="BK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<sst xmlns="http://schemas.openxmlformats.org/spreadsheetml/2006/main" count="59" uniqueCount="46">
  <si>
    <t>REPARTITION DES QUANTITES REALISEES PAR MOIS SUR 2020 &amp; 2021</t>
  </si>
  <si>
    <t>BASE DE CALCUL AVEC SAISONALITE SUR LES QUANTITEES 2020 &amp; 2021</t>
  </si>
  <si>
    <t>Somme de Quantité Vendue</t>
  </si>
  <si>
    <t>Étiquettes de colonnes</t>
  </si>
  <si>
    <t>2020</t>
  </si>
  <si>
    <t>2021</t>
  </si>
  <si>
    <t>VALEUR CIBLE AJUSTEMENT</t>
  </si>
  <si>
    <t>CONTRÔLE</t>
  </si>
  <si>
    <t>Étiquettes de lignes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</si>
  <si>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</si>
  <si>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</si>
  <si>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</si>
  <si>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</si>
  <si>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</si>
  <si>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</si>
  <si>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</si>
  <si>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</si>
  <si>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</si>
  <si>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</si>
  <si>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</si>
  <si>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</si>
  <si>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mois</t>
  </si>
  <si>
    <t>dec</t>
  </si>
  <si>
    <t>TOTAUX</t>
  </si>
  <si>
    <t>QI - Quincaillerie</t>
  </si>
  <si>
    <t>RO - Robinetterie</t>
  </si>
  <si>
    <t>BO - Boîte d'accessoires</t>
  </si>
  <si>
    <t>AL - Aluminium barre</t>
  </si>
  <si>
    <t>PR - Panneau cabine monobloc</t>
  </si>
  <si>
    <t>Z65 - BROOKLYN</t>
  </si>
  <si>
    <t>Z60 - CHANTIER</t>
  </si>
  <si>
    <t>Z57 - EDEN</t>
  </si>
  <si>
    <t>Y54 - FLOTILLE</t>
  </si>
  <si>
    <t>Z54 - HORIZON</t>
  </si>
  <si>
    <t/>
  </si>
  <si>
    <t>AQUASTYLE</t>
  </si>
  <si>
    <t>AQUAMOON</t>
  </si>
  <si>
    <t>AQUACHROME</t>
  </si>
  <si>
    <t>AQUADESIGN</t>
  </si>
  <si>
    <t>AQUASLIM</t>
  </si>
  <si>
    <t>AQUAGLASS 2</t>
  </si>
  <si>
    <t>AQUALINE</t>
  </si>
  <si>
    <t>AQUAFACTORY</t>
  </si>
  <si>
    <t>AQUAWALL</t>
  </si>
  <si>
    <t>AQUAZEN</t>
  </si>
  <si>
    <t>AQUATICA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</si>
</sst>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0" tint="-0.14999847407452621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4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" fontId="0" fillId="0" borderId="0" xfId="0" applyNumberFormat="1"/>
    <xf numFmtId="10" fontId="6" fillId="0" borderId="0" xfId="1" applyNumberFormat="1" applyFont="1"/>
    <xf numFmtId="3" fontId="6" fillId="0" borderId="0" xfId="1" applyNumberFormat="1" applyFont="1"/>
    <xf numFmtId="10" fontId="0" fillId="0" borderId="0" xfId="1" applyNumberFormat="1" applyFont="1"/>
    <xf numFmtId="3" fontId="0" fillId="0" borderId="0" xfId="0" applyNumberFormat="1" applyAlignment="1">
      <alignment horizontal="right" vertical="center"/>
    </xf>
    <xf numFmtId="3" fontId="0" fillId="0" borderId="0" xfId="1" applyNumberFormat="1" applyFont="1"/>
    <xf numFmtId="0" fontId="0" fillId="3" borderId="4" xfId="0" applyFill="1" applyBorder="1"/>
    <xf numFmtId="3" fontId="0" fillId="0" borderId="0" xfId="0" applyNumberFormat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165" fontId="3" fillId="3" borderId="4" xfId="0" applyNumberFormat="1" applyFont="1" applyFill="1" applyBorder="1" applyAlignment="1">
      <alignment horizontal="center"/>
    </xf>
    <xf numFmtId="165" fontId="3" fillId="6" borderId="4" xfId="0" applyNumberFormat="1" applyFont="1" applyFill="1" applyBorder="1" applyAlignment="1">
      <alignment horizontal="center"/>
    </xf>
    <xf numFmtId="165" fontId="3" fillId="7" borderId="4" xfId="0" applyNumberFormat="1" applyFont="1" applyFill="1" applyBorder="1" applyAlignment="1">
      <alignment horizontal="center"/>
    </xf>
    <xf numFmtId="165" fontId="3" fillId="7" borderId="0" xfId="0" applyNumberFormat="1" applyFont="1" applyFill="1" applyAlignment="1">
      <alignment horizontal="center"/>
    </xf>
    <xf numFmtId="165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left"/>
    </xf>
    <xf numFmtId="10" fontId="3" fillId="0" borderId="4" xfId="1" applyNumberFormat="1" applyFont="1" applyBorder="1"/>
    <xf numFmtId="10" fontId="3" fillId="5" borderId="4" xfId="1" applyNumberFormat="1" applyFont="1" applyFill="1" applyBorder="1"/>
    <xf numFmtId="10" fontId="3" fillId="2" borderId="4" xfId="1" applyNumberFormat="1" applyFont="1" applyFill="1" applyBorder="1"/>
    <xf numFmtId="9" fontId="0" fillId="0" borderId="0" xfId="0" applyNumberFormat="1"/>
    <xf numFmtId="10" fontId="0" fillId="0" borderId="0" xfId="1" applyNumberFormat="1" applyFont="1" applyFill="1"/>
    <xf numFmtId="10" fontId="0" fillId="4" borderId="0" xfId="0" applyNumberForma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left" indent="1"/>
    </xf>
    <xf numFmtId="10" fontId="0" fillId="5" borderId="0" xfId="1" applyNumberFormat="1" applyFont="1" applyFill="1"/>
    <xf numFmtId="10" fontId="0" fillId="2" borderId="0" xfId="1" applyNumberFormat="1" applyFont="1" applyFill="1"/>
    <xf numFmtId="10" fontId="0" fillId="0" borderId="0" xfId="0" applyNumberFormat="1"/>
  </cellXfs>
  <cellStyles count="3">
    <cellStyle name="Normal" xfId="0" builtinId="0"/>
    <cellStyle name="Normal 2" xfId="2" xr:uid="{2155288C-16FE-48DB-B7DF-493B8887D348}"/>
    <cellStyle name="Pourcentage" xfId="1" builtinId="5"/>
  </cellStyles>
  <dxfs count="11">
    <dxf>
      <fill>
        <patternFill>
          <bgColor theme="8" tint="-0.24994659260841701"/>
        </patternFill>
      </fill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5" formatCode="[$-40C]mmm\-yy;@"/>
    </dxf>
    <dxf>
      <numFmt numFmtId="165" formatCode="[$-40C]mmm\-yy;@"/>
    </dxf>
    <dxf>
      <alignment horizontal="right"/>
    </dxf>
    <dxf>
      <alignment horizontal="right"/>
    </dxf>
    <dxf>
      <alignment horizontal="right"/>
    </dxf>
    <dxf>
      <numFmt numFmtId="164" formatCode="[$-40C]mmm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69</xdr:col>
      <xdr:colOff>390525</xdr:colOff>
      <xdr:row>9</xdr:row>
      <xdr:rowOff>47625</xdr:rowOff>
    </xdr:from>
    <xdr:to>
      <xdr:col>73</xdr:col>
      <xdr:colOff>342900</xdr:colOff>
      <xdr:row>28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7DCFF0E-986C-4DB7-A58E-FB9A78FBFDAC}"/>
            </a:ext>
          </a:extLst>
        </xdr:cNvPr>
        <xdr:cNvSpPr txBox="1"/>
      </xdr:nvSpPr>
      <xdr:spPr>
        <a:xfrm>
          <a:off x="41462325" y="581025"/>
          <a:ext cx="3000375" cy="36195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600"/>
            <a:t>MACRO CIBLE A</a:t>
          </a:r>
          <a:r>
            <a:rPr lang="fr-FR" sz="1600" baseline="0"/>
            <a:t> LANCER POUR AJUSTEMENTS des % de l'année 2</a:t>
          </a:r>
        </a:p>
        <a:p>
          <a:pPr algn="l"/>
          <a:r>
            <a:rPr lang="fr-FR" sz="1600" baseline="0"/>
            <a:t>021 = 100%</a:t>
          </a:r>
        </a:p>
        <a:p>
          <a:pPr algn="l"/>
          <a:endParaRPr lang="fr-FR" sz="1600"/>
        </a:p>
        <a:p>
          <a:pPr algn="l"/>
          <a:r>
            <a:rPr lang="fr-FR" sz="1600"/>
            <a:t>VALEUR CIBLE= BP17</a:t>
          </a:r>
        </a:p>
        <a:p>
          <a:pPr algn="l"/>
          <a:r>
            <a:rPr lang="fr-FR" sz="1600"/>
            <a:t>DOIT ATTEINDRE 100%</a:t>
          </a:r>
        </a:p>
        <a:p>
          <a:pPr algn="l"/>
          <a:r>
            <a:rPr lang="fr-FR" sz="1600"/>
            <a:t>VALEUR A MODIFIER BM17</a:t>
          </a:r>
        </a:p>
        <a:p>
          <a:pPr algn="l"/>
          <a:endParaRPr lang="fr-FR" sz="1600"/>
        </a:p>
        <a:p>
          <a:pPr algn="l"/>
          <a:r>
            <a:rPr lang="fr-FR" sz="1600"/>
            <a:t>MACRO POUR TOUTES</a:t>
          </a:r>
          <a:r>
            <a:rPr lang="fr-FR" sz="1600" baseline="0"/>
            <a:t> LES LIGNES DU DESSOUS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x/aqu%20-%20comptabilit&#233;/contr&#244;le%20de%20gestion/budget/budget%202022/Budget%20Ventes%202022%20AQU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KMG_2022"/>
      <sheetName val="Hypothèses Kinedo_2022"/>
      <sheetName val="TRAVAIL"/>
      <sheetName val="MN19+21+21"/>
      <sheetName val="Projection_CA_2021"/>
      <sheetName val="CMP_Budget2"/>
      <sheetName val="CMP_Budget"/>
      <sheetName val="PV_Budget"/>
      <sheetName val="Projection_QTE_2021"/>
      <sheetName val="BUDGET 2021"/>
      <sheetName val="BUDGET 2022"/>
      <sheetName val="Données2"/>
      <sheetName val="CRITE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9DDC0-C3FD-4CDD-B0E4-5CFC0B69435B}">
  <sheetPr codeName="Feuil10">
    <tabColor theme="4" tint="0.39997558519241921"/>
    <pageSetUpPr fitToPage="1"/>
  </sheetPr>
  <dimension ref="A1:DE556"/>
  <sheetViews>
    <sheetView tabSelected="1" zoomScaleNormal="100" workbookViewId="0">
      <pane xSplit="1" topLeftCell="BD1" activePane="topRight" state="frozen"/>
      <selection activeCell="U1" sqref="U1"/>
      <selection pane="topRight" activeCell="BS31" sqref="BS31"/>
    </sheetView>
  </sheetViews>
  <sheetFormatPr baseColWidth="10" defaultRowHeight="15" outlineLevelCol="1" x14ac:dyDescent="0.25"/>
  <cols>
    <col min="1" max="1" width="40" bestFit="1" customWidth="1"/>
    <col min="2" max="2" width="23.85546875" bestFit="1" customWidth="1"/>
    <col min="3" max="12" width="5.42578125" bestFit="1" customWidth="1"/>
    <col min="13" max="13" width="7.140625" bestFit="1" customWidth="1"/>
    <col min="14" max="14" width="6.85546875" customWidth="1"/>
    <col min="15" max="22" width="5.42578125" bestFit="1" customWidth="1"/>
    <col min="23" max="26" width="8.85546875" customWidth="1"/>
    <col min="27" max="36" width="8.85546875" hidden="1" customWidth="1" outlineLevel="1"/>
    <col min="37" max="37" width="9.85546875" customWidth="1" collapsed="1"/>
    <col min="38" max="38" width="37.5703125" customWidth="1" outlineLevel="1"/>
    <col min="39" max="39" width="14.7109375" customWidth="1" outlineLevel="1"/>
    <col min="40" max="63" width="11.42578125" customWidth="1" outlineLevel="1"/>
    <col min="64" max="66" width="11.42578125" customWidth="1"/>
  </cols>
  <sheetData>
    <row r="1" spans="1:71" ht="27" customHeight="1" thickBo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AL1" s="3" t="s">
        <v>1</v>
      </c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5"/>
    </row>
    <row r="3" spans="1:71" ht="15" hidden="1" customHeight="1" x14ac:dyDescent="0.25"/>
    <row r="4" spans="1:71" ht="15" hidden="1" customHeight="1" x14ac:dyDescent="0.25"/>
    <row r="5" spans="1:71" ht="15" hidden="1" customHeight="1" x14ac:dyDescent="0.25"/>
    <row r="6" spans="1:71" ht="15" hidden="1" customHeight="1" x14ac:dyDescent="0.25">
      <c r="AL6" t="str">
        <f>+IF(A6=0,"",A6)</f>
        <v/>
      </c>
      <c r="AM6" t="str">
        <f t="shared" ref="AM6:BB11" si="0">+IF(B6=0,"",B6)</f>
        <v/>
      </c>
      <c r="AN6" t="str">
        <f t="shared" si="0"/>
        <v/>
      </c>
      <c r="AO6" t="str">
        <f t="shared" si="0"/>
        <v/>
      </c>
      <c r="AP6" t="str">
        <f t="shared" si="0"/>
        <v/>
      </c>
      <c r="AQ6" t="str">
        <f t="shared" si="0"/>
        <v/>
      </c>
      <c r="AR6" t="str">
        <f t="shared" si="0"/>
        <v/>
      </c>
      <c r="AS6" t="str">
        <f t="shared" si="0"/>
        <v/>
      </c>
      <c r="AT6" t="str">
        <f t="shared" si="0"/>
        <v/>
      </c>
      <c r="AU6" t="str">
        <f t="shared" si="0"/>
        <v/>
      </c>
      <c r="AV6" t="str">
        <f t="shared" si="0"/>
        <v/>
      </c>
      <c r="AW6" t="str">
        <f t="shared" si="0"/>
        <v/>
      </c>
      <c r="AX6" t="str">
        <f t="shared" si="0"/>
        <v/>
      </c>
      <c r="AY6" t="str">
        <f t="shared" si="0"/>
        <v/>
      </c>
      <c r="AZ6" t="str">
        <f t="shared" si="0"/>
        <v/>
      </c>
      <c r="BA6" t="str">
        <f t="shared" si="0"/>
        <v/>
      </c>
      <c r="BB6" t="str">
        <f t="shared" si="0"/>
        <v/>
      </c>
      <c r="BC6" t="str">
        <f t="shared" ref="BC6:BJ9" si="1">+IF(R6=0,"",R6)</f>
        <v/>
      </c>
      <c r="BD6" t="str">
        <f t="shared" si="1"/>
        <v/>
      </c>
      <c r="BE6" t="str">
        <f t="shared" si="1"/>
        <v/>
      </c>
      <c r="BF6" t="str">
        <f t="shared" si="1"/>
        <v/>
      </c>
      <c r="BG6" t="str">
        <f t="shared" si="1"/>
        <v/>
      </c>
      <c r="BH6" t="str">
        <f t="shared" si="1"/>
        <v/>
      </c>
      <c r="BI6" t="str">
        <f t="shared" si="1"/>
        <v/>
      </c>
      <c r="BJ6" t="str">
        <f>+IF(Y6=0,"",Y6)</f>
        <v/>
      </c>
    </row>
    <row r="7" spans="1:71" ht="15" hidden="1" customHeight="1" x14ac:dyDescent="0.25">
      <c r="AL7" t="str">
        <f t="shared" ref="AL7:BA30" si="2">+IF(A7=0,"",A7)</f>
        <v/>
      </c>
      <c r="AM7" t="str">
        <f t="shared" si="0"/>
        <v/>
      </c>
      <c r="AN7" t="str">
        <f t="shared" si="0"/>
        <v/>
      </c>
      <c r="AO7" t="str">
        <f t="shared" si="0"/>
        <v/>
      </c>
      <c r="AP7" t="str">
        <f t="shared" si="0"/>
        <v/>
      </c>
      <c r="AQ7" t="str">
        <f t="shared" si="0"/>
        <v/>
      </c>
      <c r="AR7" t="str">
        <f t="shared" si="0"/>
        <v/>
      </c>
      <c r="AS7" t="str">
        <f t="shared" si="0"/>
        <v/>
      </c>
      <c r="AT7" t="str">
        <f t="shared" si="0"/>
        <v/>
      </c>
      <c r="AU7" t="str">
        <f t="shared" si="0"/>
        <v/>
      </c>
      <c r="AV7" t="str">
        <f t="shared" si="0"/>
        <v/>
      </c>
      <c r="AW7" t="str">
        <f t="shared" si="0"/>
        <v/>
      </c>
      <c r="AX7" t="str">
        <f t="shared" si="0"/>
        <v/>
      </c>
      <c r="AY7" t="str">
        <f t="shared" si="0"/>
        <v/>
      </c>
      <c r="AZ7" t="str">
        <f t="shared" si="0"/>
        <v/>
      </c>
      <c r="BA7" t="str">
        <f t="shared" si="0"/>
        <v/>
      </c>
      <c r="BB7" t="str">
        <f t="shared" si="0"/>
        <v/>
      </c>
      <c r="BC7" t="str">
        <f t="shared" si="1"/>
        <v/>
      </c>
      <c r="BD7" t="str">
        <f t="shared" si="1"/>
        <v/>
      </c>
      <c r="BE7" t="str">
        <f t="shared" si="1"/>
        <v/>
      </c>
      <c r="BF7" t="str">
        <f t="shared" si="1"/>
        <v/>
      </c>
      <c r="BG7" t="str">
        <f t="shared" si="1"/>
        <v/>
      </c>
      <c r="BH7" t="str">
        <f t="shared" si="1"/>
        <v/>
      </c>
      <c r="BI7" t="str">
        <f t="shared" si="1"/>
        <v/>
      </c>
      <c r="BJ7" t="str">
        <f t="shared" si="1"/>
        <v/>
      </c>
    </row>
    <row r="8" spans="1:71" ht="15" hidden="1" customHeight="1" x14ac:dyDescent="0.25">
      <c r="AL8" t="str">
        <f t="shared" si="2"/>
        <v/>
      </c>
      <c r="AM8" t="str">
        <f t="shared" si="0"/>
        <v/>
      </c>
      <c r="AN8" t="str">
        <f t="shared" si="0"/>
        <v/>
      </c>
      <c r="AO8" t="str">
        <f t="shared" si="0"/>
        <v/>
      </c>
      <c r="AP8" t="str">
        <f t="shared" si="0"/>
        <v/>
      </c>
      <c r="AQ8" t="str">
        <f t="shared" si="0"/>
        <v/>
      </c>
      <c r="AR8" t="str">
        <f t="shared" si="0"/>
        <v/>
      </c>
      <c r="AS8" t="str">
        <f t="shared" si="0"/>
        <v/>
      </c>
      <c r="AT8" t="str">
        <f t="shared" si="0"/>
        <v/>
      </c>
      <c r="AU8" t="str">
        <f t="shared" si="0"/>
        <v/>
      </c>
      <c r="AV8" t="str">
        <f t="shared" si="0"/>
        <v/>
      </c>
      <c r="AW8" t="str">
        <f t="shared" si="0"/>
        <v/>
      </c>
      <c r="AX8" t="str">
        <f t="shared" si="0"/>
        <v/>
      </c>
      <c r="AY8" t="str">
        <f t="shared" si="0"/>
        <v/>
      </c>
      <c r="AZ8" t="str">
        <f t="shared" si="0"/>
        <v/>
      </c>
      <c r="BA8" t="str">
        <f t="shared" si="0"/>
        <v/>
      </c>
      <c r="BB8" t="str">
        <f t="shared" si="0"/>
        <v/>
      </c>
      <c r="BC8" t="str">
        <f t="shared" si="1"/>
        <v/>
      </c>
      <c r="BD8" t="str">
        <f t="shared" si="1"/>
        <v/>
      </c>
      <c r="BE8" t="str">
        <f t="shared" si="1"/>
        <v/>
      </c>
      <c r="BF8" t="str">
        <f t="shared" si="1"/>
        <v/>
      </c>
      <c r="BG8" t="str">
        <f t="shared" si="1"/>
        <v/>
      </c>
      <c r="BH8" t="str">
        <f t="shared" si="1"/>
        <v/>
      </c>
      <c r="BI8" t="str">
        <f t="shared" si="1"/>
        <v/>
      </c>
      <c r="BJ8" t="str">
        <f t="shared" si="1"/>
        <v/>
      </c>
    </row>
    <row r="9" spans="1:71" ht="15" hidden="1" customHeight="1" x14ac:dyDescent="0.25">
      <c r="W9" s="6"/>
      <c r="AL9" t="str">
        <f t="shared" si="2"/>
        <v/>
      </c>
      <c r="AM9" t="str">
        <f t="shared" si="0"/>
        <v/>
      </c>
      <c r="AN9" t="str">
        <f t="shared" si="0"/>
        <v/>
      </c>
      <c r="AO9" t="str">
        <f t="shared" si="0"/>
        <v/>
      </c>
      <c r="AP9" t="str">
        <f t="shared" si="0"/>
        <v/>
      </c>
      <c r="AQ9" t="str">
        <f t="shared" si="0"/>
        <v/>
      </c>
      <c r="AR9" t="str">
        <f t="shared" si="0"/>
        <v/>
      </c>
      <c r="AS9" t="str">
        <f t="shared" si="0"/>
        <v/>
      </c>
      <c r="AT9" t="str">
        <f t="shared" si="0"/>
        <v/>
      </c>
      <c r="AU9" t="str">
        <f t="shared" si="0"/>
        <v/>
      </c>
      <c r="AV9" t="str">
        <f t="shared" si="0"/>
        <v/>
      </c>
      <c r="AW9" t="str">
        <f t="shared" si="0"/>
        <v/>
      </c>
      <c r="AX9" t="str">
        <f t="shared" si="0"/>
        <v/>
      </c>
      <c r="AY9" t="str">
        <f t="shared" si="0"/>
        <v/>
      </c>
      <c r="AZ9" t="str">
        <f t="shared" si="0"/>
        <v/>
      </c>
      <c r="BA9" t="str">
        <f t="shared" si="0"/>
        <v/>
      </c>
      <c r="BB9" t="str">
        <f t="shared" si="0"/>
        <v/>
      </c>
      <c r="BC9" t="str">
        <f t="shared" si="1"/>
        <v/>
      </c>
      <c r="BD9" t="str">
        <f t="shared" si="1"/>
        <v/>
      </c>
      <c r="BE9" t="str">
        <f t="shared" si="1"/>
        <v/>
      </c>
      <c r="BF9" t="str">
        <f t="shared" si="1"/>
        <v/>
      </c>
      <c r="BG9" t="str">
        <f t="shared" si="1"/>
        <v/>
      </c>
      <c r="BH9" t="str">
        <f t="shared" si="1"/>
        <v/>
      </c>
      <c r="BI9" t="str">
        <f t="shared" si="1"/>
        <v/>
      </c>
      <c r="BJ9" t="str">
        <f t="shared" si="1"/>
        <v/>
      </c>
    </row>
    <row r="10" spans="1:71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8">
        <v>1</v>
      </c>
      <c r="O10" s="8">
        <v>2</v>
      </c>
      <c r="P10" s="8">
        <v>3</v>
      </c>
      <c r="Q10" s="8">
        <v>4</v>
      </c>
      <c r="R10" s="8">
        <v>5</v>
      </c>
      <c r="S10" s="8">
        <v>6</v>
      </c>
      <c r="T10" s="8">
        <v>7</v>
      </c>
      <c r="U10" s="8">
        <v>8</v>
      </c>
      <c r="V10" s="8">
        <v>9</v>
      </c>
      <c r="W10" s="6"/>
      <c r="AL10" t="str">
        <f t="shared" si="2"/>
        <v/>
      </c>
      <c r="BH10" s="9" t="e">
        <f>+BH16/SUM($AY$16:$BJ$16)</f>
        <v>#DIV/0!</v>
      </c>
      <c r="BI10" s="9" t="e">
        <f t="shared" ref="BI10:BJ10" si="3">+BI16/SUM($AY$16:$BJ$16)</f>
        <v>#DIV/0!</v>
      </c>
      <c r="BJ10" s="9" t="e">
        <f t="shared" si="3"/>
        <v>#DIV/0!</v>
      </c>
    </row>
    <row r="11" spans="1:71" x14ac:dyDescent="0.25">
      <c r="M11" s="9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AA11" s="9"/>
      <c r="AE11" s="9"/>
      <c r="AL11" s="12"/>
      <c r="AM11" t="str">
        <f t="shared" si="0"/>
        <v/>
      </c>
      <c r="AN11" t="str">
        <f t="shared" si="0"/>
        <v/>
      </c>
      <c r="AO11" t="str">
        <f t="shared" si="0"/>
        <v/>
      </c>
      <c r="AP11" t="str">
        <f t="shared" si="0"/>
        <v/>
      </c>
      <c r="AQ11" t="str">
        <f t="shared" si="0"/>
        <v/>
      </c>
      <c r="AR11" t="str">
        <f t="shared" si="0"/>
        <v/>
      </c>
      <c r="AT11" t="str">
        <f t="shared" si="0"/>
        <v/>
      </c>
      <c r="AU11" t="str">
        <f t="shared" si="0"/>
        <v/>
      </c>
      <c r="AV11" t="str">
        <f t="shared" si="0"/>
        <v/>
      </c>
      <c r="AW11" t="str">
        <f t="shared" si="0"/>
        <v/>
      </c>
      <c r="AX11" t="str">
        <f t="shared" si="0"/>
        <v/>
      </c>
      <c r="BI11" s="6"/>
    </row>
    <row r="12" spans="1:71" x14ac:dyDescent="0.25">
      <c r="B12" s="10">
        <v>2</v>
      </c>
      <c r="C12" s="10">
        <v>3</v>
      </c>
      <c r="D12" s="10">
        <v>4</v>
      </c>
      <c r="E12" s="10">
        <v>5</v>
      </c>
      <c r="F12" s="10">
        <v>6</v>
      </c>
      <c r="G12" s="10">
        <v>7</v>
      </c>
      <c r="H12" s="10">
        <v>8</v>
      </c>
      <c r="I12" s="10">
        <v>9</v>
      </c>
      <c r="J12" s="10">
        <v>10</v>
      </c>
      <c r="K12" s="10">
        <v>11</v>
      </c>
      <c r="L12" s="10">
        <v>12</v>
      </c>
      <c r="M12" s="10">
        <v>13</v>
      </c>
      <c r="N12" s="10">
        <v>14</v>
      </c>
      <c r="O12" s="10">
        <v>15</v>
      </c>
      <c r="P12" s="10">
        <v>16</v>
      </c>
      <c r="Q12" s="10">
        <v>17</v>
      </c>
      <c r="R12" s="10">
        <v>18</v>
      </c>
      <c r="S12" s="10">
        <v>19</v>
      </c>
      <c r="T12" s="10">
        <v>20</v>
      </c>
      <c r="U12" s="10">
        <v>21</v>
      </c>
      <c r="V12" s="10">
        <v>22</v>
      </c>
      <c r="W12" s="10">
        <v>23</v>
      </c>
      <c r="X12" s="10">
        <v>24</v>
      </c>
      <c r="Y12" s="10">
        <v>25</v>
      </c>
      <c r="AL12" t="str">
        <f t="shared" si="2"/>
        <v/>
      </c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4">
        <v>14</v>
      </c>
      <c r="AZ12" s="14">
        <v>15</v>
      </c>
      <c r="BA12" s="14">
        <v>16</v>
      </c>
      <c r="BB12" s="14">
        <v>17</v>
      </c>
      <c r="BC12" s="14">
        <v>18</v>
      </c>
      <c r="BD12" s="14">
        <v>19</v>
      </c>
      <c r="BE12" s="14">
        <v>20</v>
      </c>
      <c r="BF12" s="14">
        <v>21</v>
      </c>
      <c r="BG12" s="14">
        <v>22</v>
      </c>
      <c r="BH12" s="14">
        <v>23</v>
      </c>
      <c r="BI12" s="14">
        <v>24</v>
      </c>
      <c r="BJ12" s="14">
        <v>25</v>
      </c>
    </row>
    <row r="13" spans="1:71" ht="15.75" thickBot="1" x14ac:dyDescent="0.3">
      <c r="A13" t="s">
        <v>2</v>
      </c>
      <c r="B13" t="s">
        <v>3</v>
      </c>
      <c r="AL13" s="15" t="str">
        <f t="shared" si="2"/>
        <v>Somme de Quantité Vendue</v>
      </c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>
        <v>1</v>
      </c>
      <c r="AZ13" s="16">
        <v>2</v>
      </c>
      <c r="BA13" s="16">
        <v>3</v>
      </c>
      <c r="BB13" s="16">
        <v>4</v>
      </c>
      <c r="BC13" s="16">
        <v>5</v>
      </c>
      <c r="BD13" s="16">
        <v>6</v>
      </c>
      <c r="BE13" s="16">
        <v>7</v>
      </c>
      <c r="BF13" s="16">
        <v>8</v>
      </c>
      <c r="BG13" s="16">
        <v>9</v>
      </c>
      <c r="BH13" s="16">
        <v>10</v>
      </c>
      <c r="BI13" s="16">
        <v>11</v>
      </c>
      <c r="BJ13" s="16">
        <v>12</v>
      </c>
      <c r="BL13" s="17"/>
      <c r="BM13" s="17"/>
      <c r="BN13" s="17"/>
    </row>
    <row r="14" spans="1:71" ht="15.75" thickBot="1" x14ac:dyDescent="0.3">
      <c r="B14" t="s">
        <v>4</v>
      </c>
      <c r="N14" t="s">
        <v>5</v>
      </c>
      <c r="AL14" s="15" t="str">
        <f t="shared" si="2"/>
        <v/>
      </c>
      <c r="AM14" s="18" t="str">
        <f t="shared" si="2"/>
        <v>2020</v>
      </c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20"/>
      <c r="AY14" s="18" t="str">
        <f t="shared" si="2"/>
        <v>2021</v>
      </c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20"/>
      <c r="BK14" s="21"/>
      <c r="BM14" s="22" t="s">
        <v>6</v>
      </c>
      <c r="BN14" s="23"/>
      <c r="BO14" s="24"/>
    </row>
    <row r="15" spans="1:71" x14ac:dyDescent="0.2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15</v>
      </c>
      <c r="I15" t="s">
        <v>16</v>
      </c>
      <c r="J15" t="s">
        <v>17</v>
      </c>
      <c r="K15" t="s">
        <v>18</v>
      </c>
      <c r="L15" t="s">
        <v>19</v>
      </c>
      <c r="M15" t="s">
        <v>20</v>
      </c>
      <c r="N15" t="s">
        <v>9</v>
      </c>
      <c r="O15" t="s">
        <v>10</v>
      </c>
      <c r="P15" t="s">
        <v>11</v>
      </c>
      <c r="Q15" t="s">
        <v>12</v>
      </c>
      <c r="R15" t="s">
        <v>13</v>
      </c>
      <c r="S15" t="s">
        <v>14</v>
      </c>
      <c r="T15" t="s">
        <v>15</v>
      </c>
      <c r="U15" t="s">
        <v>16</v>
      </c>
      <c r="V15" t="s">
        <v>17</v>
      </c>
      <c r="W15" s="25"/>
      <c r="X15" s="25"/>
      <c r="Y15" s="25"/>
      <c r="Z15" s="26"/>
      <c r="AA15" s="26"/>
      <c r="AL15" t="s">
        <v>21</v>
      </c>
      <c r="AM15" s="27" t="str">
        <f t="shared" si="2"/>
        <v>janv</v>
      </c>
      <c r="AN15" s="27" t="str">
        <f t="shared" si="2"/>
        <v>févr</v>
      </c>
      <c r="AO15" s="27" t="str">
        <f t="shared" si="2"/>
        <v>mars</v>
      </c>
      <c r="AP15" s="27" t="str">
        <f t="shared" si="2"/>
        <v>avr</v>
      </c>
      <c r="AQ15" s="27" t="str">
        <f t="shared" si="2"/>
        <v>mai</v>
      </c>
      <c r="AR15" s="27" t="str">
        <f t="shared" si="2"/>
        <v>juin</v>
      </c>
      <c r="AS15" s="27" t="str">
        <f t="shared" si="2"/>
        <v>juil</v>
      </c>
      <c r="AT15" s="27" t="str">
        <f t="shared" si="2"/>
        <v>août</v>
      </c>
      <c r="AU15" s="27" t="str">
        <f t="shared" si="2"/>
        <v>sept</v>
      </c>
      <c r="AV15" s="27" t="str">
        <f t="shared" si="2"/>
        <v>oct</v>
      </c>
      <c r="AW15" s="27" t="str">
        <f t="shared" si="2"/>
        <v>nov</v>
      </c>
      <c r="AX15" s="27" t="str">
        <f t="shared" si="2"/>
        <v>déc</v>
      </c>
      <c r="AY15" s="28" t="str">
        <f t="shared" si="2"/>
        <v>janv</v>
      </c>
      <c r="AZ15" s="28" t="str">
        <f t="shared" si="2"/>
        <v>févr</v>
      </c>
      <c r="BA15" s="28" t="str">
        <f t="shared" si="2"/>
        <v>mars</v>
      </c>
      <c r="BB15" s="28" t="str">
        <f t="shared" ref="BB15:BG15" si="4">+IF(Q15=0,"",Q15)</f>
        <v>avr</v>
      </c>
      <c r="BC15" s="28" t="str">
        <f t="shared" si="4"/>
        <v>mai</v>
      </c>
      <c r="BD15" s="28" t="str">
        <f t="shared" si="4"/>
        <v>juin</v>
      </c>
      <c r="BE15" s="28" t="str">
        <f t="shared" si="4"/>
        <v>juil</v>
      </c>
      <c r="BF15" s="28" t="str">
        <f t="shared" si="4"/>
        <v>août</v>
      </c>
      <c r="BG15" s="28" t="str">
        <f t="shared" si="4"/>
        <v>sept</v>
      </c>
      <c r="BH15" s="29" t="s">
        <v>18</v>
      </c>
      <c r="BI15" s="29" t="s">
        <v>19</v>
      </c>
      <c r="BJ15" s="29" t="s">
        <v>22</v>
      </c>
      <c r="BK15" s="30" t="s">
        <v>23</v>
      </c>
      <c r="BM15" s="31" t="str">
        <f>+BH15</f>
        <v>oct</v>
      </c>
      <c r="BN15" s="31" t="str">
        <f t="shared" ref="BN15:BO15" si="5">+BI15</f>
        <v>nov</v>
      </c>
      <c r="BO15" s="31" t="str">
        <f t="shared" si="5"/>
        <v>dec</v>
      </c>
      <c r="BP15" s="31"/>
      <c r="BQ15" s="31" t="s">
        <v>7</v>
      </c>
      <c r="BR15" s="31"/>
      <c r="BS15" s="31"/>
    </row>
    <row r="16" spans="1:71" x14ac:dyDescent="0.25">
      <c r="B16">
        <v>8230</v>
      </c>
      <c r="C16">
        <v>1535</v>
      </c>
      <c r="D16">
        <v>1640</v>
      </c>
      <c r="E16">
        <v>358</v>
      </c>
      <c r="F16">
        <v>758</v>
      </c>
      <c r="G16">
        <v>2731</v>
      </c>
      <c r="H16">
        <v>2650</v>
      </c>
      <c r="I16">
        <v>1407</v>
      </c>
      <c r="J16">
        <v>1970</v>
      </c>
      <c r="K16">
        <v>2989</v>
      </c>
      <c r="L16">
        <v>1852</v>
      </c>
      <c r="M16">
        <v>3741</v>
      </c>
      <c r="N16">
        <v>1610</v>
      </c>
      <c r="O16">
        <v>1697</v>
      </c>
      <c r="P16">
        <v>2316</v>
      </c>
      <c r="Q16">
        <v>6287</v>
      </c>
      <c r="R16">
        <v>1524</v>
      </c>
      <c r="S16">
        <v>2782</v>
      </c>
      <c r="T16">
        <v>1529</v>
      </c>
      <c r="U16">
        <v>2621</v>
      </c>
      <c r="V16">
        <v>1887</v>
      </c>
      <c r="AL16" s="32" t="str">
        <f t="shared" si="2"/>
        <v/>
      </c>
      <c r="AM16" s="33" t="str" cm="1">
        <f t="array" ref="AM16">IF(ISERROR(+VLOOKUP($AL16,$A$15:$M$198,B$12,FALSE)/+SUM(VLOOKUP($AL16,$A$16:$M$52,$B$12:$M$12,FALSE))),"",(+VLOOKUP($AL16,$A$15:$M$198,B$12,FALSE)/+SUM(VLOOKUP($AL16,$A$16:$M$52,$B$12:$M$12,FALSE))))</f>
        <v/>
      </c>
      <c r="AN16" s="33" t="str" cm="1">
        <f t="array" ref="AN16">IF(ISERROR(+VLOOKUP($AL16,$A$15:$M$198,C$12,FALSE)/+SUM(VLOOKUP($AL16,$A$16:$M$52,$B$12:$M$12,FALSE))),"",(+VLOOKUP($AL16,$A$15:$M$198,C$12,FALSE)/+SUM(VLOOKUP($AL16,$A$16:$M$52,$B$12:$M$12,FALSE))))</f>
        <v/>
      </c>
      <c r="AO16" s="33" t="str" cm="1">
        <f t="array" ref="AO16">IF(ISERROR(+VLOOKUP($AL16,$A$15:$M$198,D$12,FALSE)/+SUM(VLOOKUP($AL16,$A$16:$M$52,$B$12:$M$12,FALSE))),"",(+VLOOKUP($AL16,$A$15:$M$198,D$12,FALSE)/+SUM(VLOOKUP($AL16,$A$16:$M$52,$B$12:$M$12,FALSE))))</f>
        <v/>
      </c>
      <c r="AP16" s="33" t="str" cm="1">
        <f t="array" ref="AP16">IF(ISERROR(+VLOOKUP($AL16,$A$15:$M$198,E$12,FALSE)/+SUM(VLOOKUP($AL16,$A$16:$M$52,$B$12:$M$12,FALSE))),"",(+VLOOKUP($AL16,$A$15:$M$198,E$12,FALSE)/+SUM(VLOOKUP($AL16,$A$16:$M$52,$B$12:$M$12,FALSE))))</f>
        <v/>
      </c>
      <c r="AQ16" s="33" t="str" cm="1">
        <f t="array" ref="AQ16">IF(ISERROR(+VLOOKUP($AL16,$A$15:$M$198,F$12,FALSE)/+SUM(VLOOKUP($AL16,$A$16:$M$52,$B$12:$M$12,FALSE))),"",(+VLOOKUP($AL16,$A$15:$M$198,F$12,FALSE)/+SUM(VLOOKUP($AL16,$A$16:$M$52,$B$12:$M$12,FALSE))))</f>
        <v/>
      </c>
      <c r="AR16" s="33" t="str" cm="1">
        <f t="array" ref="AR16">IF(ISERROR(+VLOOKUP($AL16,$A$15:$M$198,G$12,FALSE)/+SUM(VLOOKUP($AL16,$A$16:$M$52,$B$12:$M$12,FALSE))),"",(+VLOOKUP($AL16,$A$15:$M$198,G$12,FALSE)/+SUM(VLOOKUP($AL16,$A$16:$M$52,$B$12:$M$12,FALSE))))</f>
        <v/>
      </c>
      <c r="AS16" s="33" t="str" cm="1">
        <f t="array" ref="AS16">IF(ISERROR(+VLOOKUP($AL16,$A$15:$M$198,H$12,FALSE)/+SUM(VLOOKUP($AL16,$A$16:$M$52,$B$12:$M$12,FALSE))),"",(+VLOOKUP($AL16,$A$15:$M$198,H$12,FALSE)/+SUM(VLOOKUP($AL16,$A$16:$M$52,$B$12:$M$12,FALSE))))</f>
        <v/>
      </c>
      <c r="AT16" s="33" t="str" cm="1">
        <f t="array" ref="AT16">IF(ISERROR(+VLOOKUP($AL16,$A$15:$M$198,I$12,FALSE)/+SUM(VLOOKUP($AL16,$A$16:$M$52,$B$12:$M$12,FALSE))),"",(+VLOOKUP($AL16,$A$15:$M$198,I$12,FALSE)/+SUM(VLOOKUP($AL16,$A$16:$M$52,$B$12:$M$12,FALSE))))</f>
        <v/>
      </c>
      <c r="AU16" s="33" t="str" cm="1">
        <f t="array" ref="AU16">IF(ISERROR(+VLOOKUP($AL16,$A$15:$M$198,J$12,FALSE)/+SUM(VLOOKUP($AL16,$A$16:$M$52,$B$12:$M$12,FALSE))),"",(+VLOOKUP($AL16,$A$15:$M$198,J$12,FALSE)/+SUM(VLOOKUP($AL16,$A$16:$M$52,$B$12:$M$12,FALSE))))</f>
        <v/>
      </c>
      <c r="AV16" s="33" t="str" cm="1">
        <f t="array" ref="AV16">IF(ISERROR(+VLOOKUP($AL16,$A$15:$M$198,K$12,FALSE)/+SUM(VLOOKUP($AL16,$A$16:$M$52,$B$12:$M$12,FALSE))),"",(+VLOOKUP($AL16,$A$15:$M$198,K$12,FALSE)/+SUM(VLOOKUP($AL16,$A$16:$M$52,$B$12:$M$12,FALSE))))</f>
        <v/>
      </c>
      <c r="AW16" s="33" t="str" cm="1">
        <f t="array" ref="AW16">IF(ISERROR(+VLOOKUP($AL16,$A$15:$M$198,L$12,FALSE)/+SUM(VLOOKUP($AL16,$A$16:$M$52,$B$12:$M$12,FALSE))),"",(+VLOOKUP($AL16,$A$15:$M$198,L$12,FALSE)/+SUM(VLOOKUP($AL16,$A$16:$M$52,$B$12:$M$12,FALSE))))</f>
        <v/>
      </c>
      <c r="AX16" s="33" t="str" cm="1">
        <f t="array" ref="AX16">IF(ISERROR(+VLOOKUP($AL16,$A$15:$M$198,M$12,FALSE)/+SUM(VLOOKUP($AL16,$A$16:$M$52,$B$12:$M$12,FALSE))),"",(+VLOOKUP($AL16,$A$15:$M$198,M$12,FALSE)/+SUM(VLOOKUP($AL16,$A$16:$M$52,$B$12:$M$12,FALSE))))</f>
        <v/>
      </c>
      <c r="AY16" s="34" t="str" cm="1">
        <f t="array" ref="AY16">IF(ISERROR(+VLOOKUP($AL16,$A$15:$Y$81,N$12,FALSE)/+SUM(VLOOKUP($AL16,$A$15:$Y$52,$B$12:$M$12,FALSE))),"",+VLOOKUP($AL16,$A$15:$Y$81,N$12,FALSE)/+SUM(VLOOKUP($AL16,$A$15:$Y$52,$B$12:$M$12,FALSE)))</f>
        <v/>
      </c>
      <c r="AZ16" s="34" t="str" cm="1">
        <f t="array" ref="AZ16">IF(ISERROR(+VLOOKUP($AL16,$A$15:$Y$81,O$12,FALSE)/+SUM(VLOOKUP($AL16,$A$15:$Y$52,$B$12:$M$12,FALSE))),"",+VLOOKUP($AL16,$A$15:$Y$81,O$12,FALSE)/+SUM(VLOOKUP($AL16,$A$15:$Y$52,$B$12:$M$12,FALSE)))</f>
        <v/>
      </c>
      <c r="BA16" s="34" t="str" cm="1">
        <f t="array" ref="BA16">IF(ISERROR(+VLOOKUP($AL16,$A$15:$Y$81,P$12,FALSE)/+SUM(VLOOKUP($AL16,$A$15:$Y$52,$B$12:$M$12,FALSE))),"",+VLOOKUP($AL16,$A$15:$Y$81,P$12,FALSE)/+SUM(VLOOKUP($AL16,$A$15:$Y$52,$B$12:$M$12,FALSE)))</f>
        <v/>
      </c>
      <c r="BB16" s="34" t="str" cm="1">
        <f t="array" ref="BB16">IF(ISERROR(+VLOOKUP($AL16,$A$15:$Y$81,Q$12,FALSE)/+SUM(VLOOKUP($AL16,$A$15:$Y$52,$B$12:$M$12,FALSE))),"",+VLOOKUP($AL16,$A$15:$Y$81,Q$12,FALSE)/+SUM(VLOOKUP($AL16,$A$15:$Y$52,$B$12:$M$12,FALSE)))</f>
        <v/>
      </c>
      <c r="BC16" s="34" t="str" cm="1">
        <f t="array" ref="BC16">IF(ISERROR(+VLOOKUP($AL16,$A$15:$Y$81,R$12,FALSE)/+SUM(VLOOKUP($AL16,$A$15:$Y$52,$B$12:$M$12,FALSE))),"",+VLOOKUP($AL16,$A$15:$Y$81,R$12,FALSE)/+SUM(VLOOKUP($AL16,$A$15:$Y$52,$B$12:$M$12,FALSE)))</f>
        <v/>
      </c>
      <c r="BD16" s="34" t="str" cm="1">
        <f t="array" ref="BD16">IF(ISERROR(+VLOOKUP($AL16,$A$15:$Y$81,S$12,FALSE)/+SUM(VLOOKUP($AL16,$A$15:$Y$52,$B$12:$M$12,FALSE))),"",+VLOOKUP($AL16,$A$15:$Y$81,S$12,FALSE)/+SUM(VLOOKUP($AL16,$A$15:$Y$52,$B$12:$M$12,FALSE)))</f>
        <v/>
      </c>
      <c r="BE16" s="34" t="str" cm="1">
        <f t="array" ref="BE16">IF(ISERROR(+VLOOKUP($AL16,$A$15:$Y$81,T$12,FALSE)/+SUM(VLOOKUP($AL16,$A$15:$Y$52,$B$12:$M$12,FALSE))),"",+VLOOKUP($AL16,$A$15:$Y$81,T$12,FALSE)/+SUM(VLOOKUP($AL16,$A$15:$Y$52,$B$12:$M$12,FALSE)))</f>
        <v/>
      </c>
      <c r="BF16" s="34" t="str" cm="1">
        <f t="array" ref="BF16">IF(ISERROR(+VLOOKUP($AL16,$A$15:$Y$81,U$12,FALSE)/+SUM(VLOOKUP($AL16,$A$15:$Y$52,$B$12:$M$12,FALSE))),"",+VLOOKUP($AL16,$A$15:$Y$81,U$12,FALSE)/+SUM(VLOOKUP($AL16,$A$15:$Y$52,$B$12:$M$12,FALSE)))</f>
        <v/>
      </c>
      <c r="BG16" s="34" t="str" cm="1">
        <f t="array" ref="BG16">IF(ISERROR(+VLOOKUP($AL16,$A$15:$Y$81,V$12,FALSE)/+SUM(VLOOKUP($AL16,$A$15:$Y$52,$B$12:$M$12,FALSE))),"",+VLOOKUP($AL16,$A$15:$Y$81,V$12,FALSE)/+SUM(VLOOKUP($AL16,$A$15:$Y$52,$B$12:$M$12,FALSE)))</f>
        <v/>
      </c>
      <c r="BH16" s="35"/>
      <c r="BI16" s="35"/>
      <c r="BJ16" s="35"/>
      <c r="BK16" s="35"/>
      <c r="BL16" s="36"/>
      <c r="BM16" s="37"/>
      <c r="BN16" s="37"/>
      <c r="BO16" s="37"/>
      <c r="BP16" s="38"/>
      <c r="BQ16" s="39"/>
    </row>
    <row r="17" spans="1:69" x14ac:dyDescent="0.25">
      <c r="A17" t="s">
        <v>24</v>
      </c>
      <c r="B17">
        <v>8128</v>
      </c>
      <c r="C17">
        <v>1456</v>
      </c>
      <c r="D17">
        <v>1599</v>
      </c>
      <c r="E17">
        <v>347</v>
      </c>
      <c r="F17">
        <v>712</v>
      </c>
      <c r="G17">
        <v>2538</v>
      </c>
      <c r="H17">
        <v>2521</v>
      </c>
      <c r="I17">
        <v>1355</v>
      </c>
      <c r="J17">
        <v>1878</v>
      </c>
      <c r="K17">
        <v>2883</v>
      </c>
      <c r="L17">
        <v>1733</v>
      </c>
      <c r="M17">
        <v>3670</v>
      </c>
      <c r="N17">
        <v>1509</v>
      </c>
      <c r="O17">
        <v>1613</v>
      </c>
      <c r="P17">
        <v>2222</v>
      </c>
      <c r="Q17">
        <v>6207</v>
      </c>
      <c r="R17">
        <v>1445</v>
      </c>
      <c r="S17">
        <v>2691</v>
      </c>
      <c r="T17">
        <v>1480</v>
      </c>
      <c r="U17">
        <v>2572</v>
      </c>
      <c r="V17">
        <v>1823</v>
      </c>
      <c r="AL17" s="40" t="str">
        <f t="shared" si="2"/>
        <v>QI - Quincaillerie</v>
      </c>
      <c r="AM17" s="9" cm="1">
        <f t="array" ref="AM17">IF(ISERROR(+VLOOKUP($AL17,$A$15:$M$198,B$12,FALSE)/+SUM(VLOOKUP($AL17,$A$16:$M$52,$B$12:$M$12,FALSE))),"",(+VLOOKUP($AL17,$A$15:$M$198,B$12,FALSE)/+SUM(VLOOKUP($AL17,$A$16:$M$52,$B$12:$M$12,FALSE))))</f>
        <v>0.28202637057598889</v>
      </c>
      <c r="AN17" s="9" cm="1">
        <f t="array" ref="AN17">IF(ISERROR(+VLOOKUP($AL17,$A$15:$M$198,C$12,FALSE)/+SUM(VLOOKUP($AL17,$A$16:$M$52,$B$12:$M$12,FALSE))),"",(+VLOOKUP($AL17,$A$15:$M$198,C$12,FALSE)/+SUM(VLOOKUP($AL17,$A$16:$M$52,$B$12:$M$12,FALSE))))</f>
        <v>5.0520471894517693E-2</v>
      </c>
      <c r="AO17" s="9" cm="1">
        <f t="array" ref="AO17">IF(ISERROR(+VLOOKUP($AL17,$A$15:$M$198,D$12,FALSE)/+SUM(VLOOKUP($AL17,$A$16:$M$52,$B$12:$M$12,FALSE))),"",(+VLOOKUP($AL17,$A$15:$M$198,D$12,FALSE)/+SUM(VLOOKUP($AL17,$A$16:$M$52,$B$12:$M$12,FALSE))))</f>
        <v>5.5482303955586398E-2</v>
      </c>
      <c r="AP17" s="9" cm="1">
        <f t="array" ref="AP17">IF(ISERROR(+VLOOKUP($AL17,$A$15:$M$198,E$12,FALSE)/+SUM(VLOOKUP($AL17,$A$16:$M$52,$B$12:$M$12,FALSE))),"",(+VLOOKUP($AL17,$A$15:$M$198,E$12,FALSE)/+SUM(VLOOKUP($AL17,$A$16:$M$52,$B$12:$M$12,FALSE))))</f>
        <v>1.2040249826509369E-2</v>
      </c>
      <c r="AQ17" s="9" cm="1">
        <f t="array" ref="AQ17">IF(ISERROR(+VLOOKUP($AL17,$A$15:$M$198,F$12,FALSE)/+SUM(VLOOKUP($AL17,$A$16:$M$52,$B$12:$M$12,FALSE))),"",(+VLOOKUP($AL17,$A$15:$M$198,F$12,FALSE)/+SUM(VLOOKUP($AL17,$A$16:$M$52,$B$12:$M$12,FALSE))))</f>
        <v>2.4705065926439972E-2</v>
      </c>
      <c r="AR17" s="9" cm="1">
        <f t="array" ref="AR17">IF(ISERROR(+VLOOKUP($AL17,$A$15:$M$198,G$12,FALSE)/+SUM(VLOOKUP($AL17,$A$16:$M$52,$B$12:$M$12,FALSE))),"",(+VLOOKUP($AL17,$A$15:$M$198,G$12,FALSE)/+SUM(VLOOKUP($AL17,$A$16:$M$52,$B$12:$M$12,FALSE))))</f>
        <v>8.8063844552394174E-2</v>
      </c>
      <c r="AS17" s="9" cm="1">
        <f t="array" ref="AS17">IF(ISERROR(+VLOOKUP($AL17,$A$15:$M$198,H$12,FALSE)/+SUM(VLOOKUP($AL17,$A$16:$M$52,$B$12:$M$12,FALSE))),"",(+VLOOKUP($AL17,$A$15:$M$198,H$12,FALSE)/+SUM(VLOOKUP($AL17,$A$16:$M$52,$B$12:$M$12,FALSE))))</f>
        <v>8.7473976405274115E-2</v>
      </c>
      <c r="AT17" s="9" cm="1">
        <f t="array" ref="AT17">IF(ISERROR(+VLOOKUP($AL17,$A$15:$M$198,I$12,FALSE)/+SUM(VLOOKUP($AL17,$A$16:$M$52,$B$12:$M$12,FALSE))),"",(+VLOOKUP($AL17,$A$15:$M$198,I$12,FALSE)/+SUM(VLOOKUP($AL17,$A$16:$M$52,$B$12:$M$12,FALSE))))</f>
        <v>4.7015961138098541E-2</v>
      </c>
      <c r="AU17" s="9" cm="1">
        <f t="array" ref="AU17">IF(ISERROR(+VLOOKUP($AL17,$A$15:$M$198,J$12,FALSE)/+SUM(VLOOKUP($AL17,$A$16:$M$52,$B$12:$M$12,FALSE))),"",(+VLOOKUP($AL17,$A$15:$M$198,J$12,FALSE)/+SUM(VLOOKUP($AL17,$A$16:$M$52,$B$12:$M$12,FALSE))))</f>
        <v>6.5163081193615538E-2</v>
      </c>
      <c r="AV17" s="9" cm="1">
        <f t="array" ref="AV17">IF(ISERROR(+VLOOKUP($AL17,$A$15:$M$198,K$12,FALSE)/+SUM(VLOOKUP($AL17,$A$16:$M$52,$B$12:$M$12,FALSE))),"",(+VLOOKUP($AL17,$A$15:$M$198,K$12,FALSE)/+SUM(VLOOKUP($AL17,$A$16:$M$52,$B$12:$M$12,FALSE))))</f>
        <v>0.10003469812630118</v>
      </c>
      <c r="AW17" s="9" cm="1">
        <f t="array" ref="AW17">IF(ISERROR(+VLOOKUP($AL17,$A$15:$M$198,L$12,FALSE)/+SUM(VLOOKUP($AL17,$A$16:$M$52,$B$12:$M$12,FALSE))),"",(+VLOOKUP($AL17,$A$15:$M$198,L$12,FALSE)/+SUM(VLOOKUP($AL17,$A$16:$M$52,$B$12:$M$12,FALSE))))</f>
        <v>6.0131852879944485E-2</v>
      </c>
      <c r="AX17" s="9" cm="1">
        <f t="array" ref="AX17">IF(ISERROR(+VLOOKUP($AL17,$A$15:$M$198,M$12,FALSE)/+SUM(VLOOKUP($AL17,$A$16:$M$52,$B$12:$M$12,FALSE))),"",(+VLOOKUP($AL17,$A$15:$M$198,M$12,FALSE)/+SUM(VLOOKUP($AL17,$A$16:$M$52,$B$12:$M$12,FALSE))))</f>
        <v>0.12734212352532964</v>
      </c>
      <c r="AY17" s="41" cm="1">
        <f t="array" ref="AY17">IF(ISERROR(+VLOOKUP($AL17,$A$15:$V$81,N$12,FALSE)/+SUM(VLOOKUP($AL17,$A$15:$Y$52,$B$12:$M$12,FALSE))),"",+VLOOKUP($AL17,$A$15:$V$81,N$12,FALSE)/+SUM(VLOOKUP($AL17,$A$15:$Y$52,$B$12:$M$12,FALSE)))</f>
        <v>5.235947258848022E-2</v>
      </c>
      <c r="AZ17" s="41" cm="1">
        <f t="array" ref="AZ17">IF(ISERROR(+VLOOKUP($AL17,$A$15:$V$81,O$12,FALSE)/+SUM(VLOOKUP($AL17,$A$15:$Y$52,$B$12:$M$12,FALSE))),"",+VLOOKUP($AL17,$A$15:$V$81,O$12,FALSE)/+SUM(VLOOKUP($AL17,$A$15:$Y$52,$B$12:$M$12,FALSE)))</f>
        <v>5.5968077723802911E-2</v>
      </c>
      <c r="BA17" s="41" cm="1">
        <f t="array" ref="BA17">IF(ISERROR(+VLOOKUP($AL17,$A$15:$V$81,P$12,FALSE)/+SUM(VLOOKUP($AL17,$A$15:$Y$52,$B$12:$M$12,FALSE))),"",+VLOOKUP($AL17,$A$15:$V$81,P$12,FALSE)/+SUM(VLOOKUP($AL17,$A$15:$Y$52,$B$12:$M$12,FALSE)))</f>
        <v>7.7099236641221369E-2</v>
      </c>
      <c r="BB17" s="41" cm="1">
        <f t="array" ref="BB17">IF(ISERROR(+VLOOKUP($AL17,$A$15:$V$81,Q$12,FALSE)/+SUM(VLOOKUP($AL17,$A$15:$Y$52,$B$12:$M$12,FALSE))),"",+VLOOKUP($AL17,$A$15:$V$81,Q$12,FALSE)/+SUM(VLOOKUP($AL17,$A$15:$Y$52,$B$12:$M$12,FALSE)))</f>
        <v>0.21537126995142261</v>
      </c>
      <c r="BC17" s="41" cm="1">
        <f t="array" ref="BC17">IF(ISERROR(+VLOOKUP($AL17,$A$15:$V$81,R$12,FALSE)/+SUM(VLOOKUP($AL17,$A$15:$Y$52,$B$12:$M$12,FALSE))),"",+VLOOKUP($AL17,$A$15:$V$81,R$12,FALSE)/+SUM(VLOOKUP($AL17,$A$15:$Y$52,$B$12:$M$12,FALSE)))</f>
        <v>5.013879250520472E-2</v>
      </c>
      <c r="BD17" s="41" cm="1">
        <f t="array" ref="BD17">IF(ISERROR(+VLOOKUP($AL17,$A$15:$V$81,S$12,FALSE)/+SUM(VLOOKUP($AL17,$A$15:$Y$52,$B$12:$M$12,FALSE))),"",+VLOOKUP($AL17,$A$15:$V$81,S$12,FALSE)/+SUM(VLOOKUP($AL17,$A$15:$Y$52,$B$12:$M$12,FALSE)))</f>
        <v>9.3372657876474668E-2</v>
      </c>
      <c r="BE17" s="41" cm="1">
        <f t="array" ref="BE17">IF(ISERROR(+VLOOKUP($AL17,$A$15:$V$81,T$12,FALSE)/+SUM(VLOOKUP($AL17,$A$15:$Y$52,$B$12:$M$12,FALSE))),"",+VLOOKUP($AL17,$A$15:$V$81,T$12,FALSE)/+SUM(VLOOKUP($AL17,$A$15:$Y$52,$B$12:$M$12,FALSE)))</f>
        <v>5.1353226925746009E-2</v>
      </c>
      <c r="BF17" s="41" cm="1">
        <f t="array" ref="BF17">IF(ISERROR(+VLOOKUP($AL17,$A$15:$V$81,U$12,FALSE)/+SUM(VLOOKUP($AL17,$A$15:$Y$52,$B$12:$M$12,FALSE))),"",+VLOOKUP($AL17,$A$15:$V$81,U$12,FALSE)/+SUM(VLOOKUP($AL17,$A$15:$Y$52,$B$12:$M$12,FALSE)))</f>
        <v>8.9243580846634279E-2</v>
      </c>
      <c r="BG17" s="41" cm="1">
        <f t="array" ref="BG17">IF(ISERROR(+VLOOKUP($AL17,$A$15:$V$81,V$12,FALSE)/+SUM(VLOOKUP($AL17,$A$15:$Y$52,$B$12:$M$12,FALSE))),"",+VLOOKUP($AL17,$A$15:$V$81,V$12,FALSE)/+SUM(VLOOKUP($AL17,$A$15:$Y$52,$B$12:$M$12,FALSE)))</f>
        <v>6.3254684247050663E-2</v>
      </c>
      <c r="BH17" s="42">
        <f t="shared" ref="BH17:BJ23" si="6">_xlfn.FORECAST.ETS(BH$13,$AY17:$BG17,$AY$13:$BG$13,1,1)</f>
        <v>7.1027178356414353E-2</v>
      </c>
      <c r="BI17" s="42">
        <f t="shared" si="6"/>
        <v>7.0701008881675936E-2</v>
      </c>
      <c r="BJ17" s="42">
        <f t="shared" si="6"/>
        <v>7.0374839406937617E-2</v>
      </c>
      <c r="BK17" s="42">
        <f t="shared" ref="BK17:BK43" si="7">+SUM($AY17:$BJ17)</f>
        <v>0.9602640259510653</v>
      </c>
      <c r="BM17" s="9">
        <v>7.1027178356414353E-2</v>
      </c>
      <c r="BN17" s="9">
        <v>7.0701008881675936E-2</v>
      </c>
      <c r="BO17" s="9">
        <v>7.0374839406937617E-2</v>
      </c>
      <c r="BP17" s="38">
        <f t="shared" ref="BP17:BP43" si="8">+SUM(AY17:BG17,BM17:BO17)</f>
        <v>0.9602640259510653</v>
      </c>
      <c r="BQ17" s="39" t="str">
        <f t="shared" ref="BQ17:BQ43" si="9">+IF(BP17=100%,"ok","ko")</f>
        <v>ko</v>
      </c>
    </row>
    <row r="18" spans="1:69" x14ac:dyDescent="0.25">
      <c r="A18" t="s">
        <v>25</v>
      </c>
      <c r="B18">
        <v>72</v>
      </c>
      <c r="C18">
        <v>45</v>
      </c>
      <c r="D18">
        <v>23</v>
      </c>
      <c r="E18">
        <v>9</v>
      </c>
      <c r="F18">
        <v>26</v>
      </c>
      <c r="G18">
        <v>45</v>
      </c>
      <c r="H18">
        <v>52</v>
      </c>
      <c r="I18">
        <v>25</v>
      </c>
      <c r="J18">
        <v>56</v>
      </c>
      <c r="K18">
        <v>60</v>
      </c>
      <c r="L18">
        <v>42</v>
      </c>
      <c r="M18">
        <v>41</v>
      </c>
      <c r="N18">
        <v>55</v>
      </c>
      <c r="O18">
        <v>38</v>
      </c>
      <c r="P18">
        <v>60</v>
      </c>
      <c r="Q18">
        <v>26</v>
      </c>
      <c r="R18">
        <v>41</v>
      </c>
      <c r="S18">
        <v>27</v>
      </c>
      <c r="T18">
        <v>17</v>
      </c>
      <c r="U18">
        <v>22</v>
      </c>
      <c r="V18">
        <v>32</v>
      </c>
      <c r="AL18" s="40" t="str">
        <f t="shared" si="2"/>
        <v>RO - Robinetterie</v>
      </c>
      <c r="AM18" s="9" cm="1">
        <f t="array" ref="AM18">IF(ISERROR(+VLOOKUP($AL18,$A$15:$M$198,B$12,FALSE)/+SUM(VLOOKUP($AL18,$A$16:$M$52,$B$12:$M$12,FALSE))),"",(+VLOOKUP($AL18,$A$15:$M$198,B$12,FALSE)/+SUM(VLOOKUP($AL18,$A$16:$M$52,$B$12:$M$12,FALSE))))</f>
        <v>0.14516129032258066</v>
      </c>
      <c r="AN18" s="9" cm="1">
        <f t="array" ref="AN18">IF(ISERROR(+VLOOKUP($AL18,$A$15:$M$198,C$12,FALSE)/+SUM(VLOOKUP($AL18,$A$16:$M$52,$B$12:$M$12,FALSE))),"",(+VLOOKUP($AL18,$A$15:$M$198,C$12,FALSE)/+SUM(VLOOKUP($AL18,$A$16:$M$52,$B$12:$M$12,FALSE))))</f>
        <v>9.0725806451612906E-2</v>
      </c>
      <c r="AO18" s="9" cm="1">
        <f t="array" ref="AO18">IF(ISERROR(+VLOOKUP($AL18,$A$15:$M$198,D$12,FALSE)/+SUM(VLOOKUP($AL18,$A$16:$M$52,$B$12:$M$12,FALSE))),"",(+VLOOKUP($AL18,$A$15:$M$198,D$12,FALSE)/+SUM(VLOOKUP($AL18,$A$16:$M$52,$B$12:$M$12,FALSE))))</f>
        <v>4.6370967741935484E-2</v>
      </c>
      <c r="AP18" s="9" cm="1">
        <f t="array" ref="AP18">IF(ISERROR(+VLOOKUP($AL18,$A$15:$M$198,E$12,FALSE)/+SUM(VLOOKUP($AL18,$A$16:$M$52,$B$12:$M$12,FALSE))),"",(+VLOOKUP($AL18,$A$15:$M$198,E$12,FALSE)/+SUM(VLOOKUP($AL18,$A$16:$M$52,$B$12:$M$12,FALSE))))</f>
        <v>1.8145161290322582E-2</v>
      </c>
      <c r="AQ18" s="9" cm="1">
        <f t="array" ref="AQ18">IF(ISERROR(+VLOOKUP($AL18,$A$15:$M$198,F$12,FALSE)/+SUM(VLOOKUP($AL18,$A$16:$M$52,$B$12:$M$12,FALSE))),"",(+VLOOKUP($AL18,$A$15:$M$198,F$12,FALSE)/+SUM(VLOOKUP($AL18,$A$16:$M$52,$B$12:$M$12,FALSE))))</f>
        <v>5.2419354838709679E-2</v>
      </c>
      <c r="AR18" s="9" cm="1">
        <f t="array" ref="AR18">IF(ISERROR(+VLOOKUP($AL18,$A$15:$M$198,G$12,FALSE)/+SUM(VLOOKUP($AL18,$A$16:$M$52,$B$12:$M$12,FALSE))),"",(+VLOOKUP($AL18,$A$15:$M$198,G$12,FALSE)/+SUM(VLOOKUP($AL18,$A$16:$M$52,$B$12:$M$12,FALSE))))</f>
        <v>9.0725806451612906E-2</v>
      </c>
      <c r="AS18" s="9" cm="1">
        <f t="array" ref="AS18">IF(ISERROR(+VLOOKUP($AL18,$A$15:$M$198,H$12,FALSE)/+SUM(VLOOKUP($AL18,$A$16:$M$52,$B$12:$M$12,FALSE))),"",(+VLOOKUP($AL18,$A$15:$M$198,H$12,FALSE)/+SUM(VLOOKUP($AL18,$A$16:$M$52,$B$12:$M$12,FALSE))))</f>
        <v>0.10483870967741936</v>
      </c>
      <c r="AT18" s="9" cm="1">
        <f t="array" ref="AT18">IF(ISERROR(+VLOOKUP($AL18,$A$15:$M$198,I$12,FALSE)/+SUM(VLOOKUP($AL18,$A$16:$M$52,$B$12:$M$12,FALSE))),"",(+VLOOKUP($AL18,$A$15:$M$198,I$12,FALSE)/+SUM(VLOOKUP($AL18,$A$16:$M$52,$B$12:$M$12,FALSE))))</f>
        <v>5.040322580645161E-2</v>
      </c>
      <c r="AU18" s="9" cm="1">
        <f t="array" ref="AU18">IF(ISERROR(+VLOOKUP($AL18,$A$15:$M$198,J$12,FALSE)/+SUM(VLOOKUP($AL18,$A$16:$M$52,$B$12:$M$12,FALSE))),"",(+VLOOKUP($AL18,$A$15:$M$198,J$12,FALSE)/+SUM(VLOOKUP($AL18,$A$16:$M$52,$B$12:$M$12,FALSE))))</f>
        <v>0.11290322580645161</v>
      </c>
      <c r="AV18" s="9" cm="1">
        <f t="array" ref="AV18">IF(ISERROR(+VLOOKUP($AL18,$A$15:$M$198,K$12,FALSE)/+SUM(VLOOKUP($AL18,$A$16:$M$52,$B$12:$M$12,FALSE))),"",(+VLOOKUP($AL18,$A$15:$M$198,K$12,FALSE)/+SUM(VLOOKUP($AL18,$A$16:$M$52,$B$12:$M$12,FALSE))))</f>
        <v>0.12096774193548387</v>
      </c>
      <c r="AW18" s="9" cm="1">
        <f t="array" ref="AW18">IF(ISERROR(+VLOOKUP($AL18,$A$15:$M$198,L$12,FALSE)/+SUM(VLOOKUP($AL18,$A$16:$M$52,$B$12:$M$12,FALSE))),"",(+VLOOKUP($AL18,$A$15:$M$198,L$12,FALSE)/+SUM(VLOOKUP($AL18,$A$16:$M$52,$B$12:$M$12,FALSE))))</f>
        <v>8.4677419354838704E-2</v>
      </c>
      <c r="AX18" s="9" cm="1">
        <f t="array" ref="AX18">IF(ISERROR(+VLOOKUP($AL18,$A$15:$M$198,M$12,FALSE)/+SUM(VLOOKUP($AL18,$A$16:$M$52,$B$12:$M$12,FALSE))),"",(+VLOOKUP($AL18,$A$15:$M$198,M$12,FALSE)/+SUM(VLOOKUP($AL18,$A$16:$M$52,$B$12:$M$12,FALSE))))</f>
        <v>8.2661290322580641E-2</v>
      </c>
      <c r="AY18" s="41" cm="1">
        <f t="array" ref="AY18">IF(ISERROR(+VLOOKUP($AL18,$A$15:$V$81,N$12,FALSE)/+SUM(VLOOKUP($AL18,$A$15:$Y$52,$B$12:$M$12,FALSE))),"",+VLOOKUP($AL18,$A$15:$V$81,N$12,FALSE)/+SUM(VLOOKUP($AL18,$A$15:$Y$52,$B$12:$M$12,FALSE)))</f>
        <v>0.11088709677419355</v>
      </c>
      <c r="AZ18" s="41" cm="1">
        <f t="array" ref="AZ18">IF(ISERROR(+VLOOKUP($AL18,$A$15:$V$81,O$12,FALSE)/+SUM(VLOOKUP($AL18,$A$15:$Y$52,$B$12:$M$12,FALSE))),"",+VLOOKUP($AL18,$A$15:$V$81,O$12,FALSE)/+SUM(VLOOKUP($AL18,$A$15:$Y$52,$B$12:$M$12,FALSE)))</f>
        <v>7.6612903225806453E-2</v>
      </c>
      <c r="BA18" s="41" cm="1">
        <f t="array" ref="BA18">IF(ISERROR(+VLOOKUP($AL18,$A$15:$V$81,P$12,FALSE)/+SUM(VLOOKUP($AL18,$A$15:$Y$52,$B$12:$M$12,FALSE))),"",+VLOOKUP($AL18,$A$15:$V$81,P$12,FALSE)/+SUM(VLOOKUP($AL18,$A$15:$Y$52,$B$12:$M$12,FALSE)))</f>
        <v>0.12096774193548387</v>
      </c>
      <c r="BB18" s="41" cm="1">
        <f t="array" ref="BB18">IF(ISERROR(+VLOOKUP($AL18,$A$15:$V$81,Q$12,FALSE)/+SUM(VLOOKUP($AL18,$A$15:$Y$52,$B$12:$M$12,FALSE))),"",+VLOOKUP($AL18,$A$15:$V$81,Q$12,FALSE)/+SUM(VLOOKUP($AL18,$A$15:$Y$52,$B$12:$M$12,FALSE)))</f>
        <v>5.2419354838709679E-2</v>
      </c>
      <c r="BC18" s="41" cm="1">
        <f t="array" ref="BC18">IF(ISERROR(+VLOOKUP($AL18,$A$15:$V$81,R$12,FALSE)/+SUM(VLOOKUP($AL18,$A$15:$Y$52,$B$12:$M$12,FALSE))),"",+VLOOKUP($AL18,$A$15:$V$81,R$12,FALSE)/+SUM(VLOOKUP($AL18,$A$15:$Y$52,$B$12:$M$12,FALSE)))</f>
        <v>8.2661290322580641E-2</v>
      </c>
      <c r="BD18" s="41" cm="1">
        <f t="array" ref="BD18">IF(ISERROR(+VLOOKUP($AL18,$A$15:$V$81,S$12,FALSE)/+SUM(VLOOKUP($AL18,$A$15:$Y$52,$B$12:$M$12,FALSE))),"",+VLOOKUP($AL18,$A$15:$V$81,S$12,FALSE)/+SUM(VLOOKUP($AL18,$A$15:$Y$52,$B$12:$M$12,FALSE)))</f>
        <v>5.4435483870967742E-2</v>
      </c>
      <c r="BE18" s="41" cm="1">
        <f t="array" ref="BE18">IF(ISERROR(+VLOOKUP($AL18,$A$15:$V$81,T$12,FALSE)/+SUM(VLOOKUP($AL18,$A$15:$Y$52,$B$12:$M$12,FALSE))),"",+VLOOKUP($AL18,$A$15:$V$81,T$12,FALSE)/+SUM(VLOOKUP($AL18,$A$15:$Y$52,$B$12:$M$12,FALSE)))</f>
        <v>3.4274193548387094E-2</v>
      </c>
      <c r="BF18" s="41" cm="1">
        <f t="array" ref="BF18">IF(ISERROR(+VLOOKUP($AL18,$A$15:$V$81,U$12,FALSE)/+SUM(VLOOKUP($AL18,$A$15:$Y$52,$B$12:$M$12,FALSE))),"",+VLOOKUP($AL18,$A$15:$V$81,U$12,FALSE)/+SUM(VLOOKUP($AL18,$A$15:$Y$52,$B$12:$M$12,FALSE)))</f>
        <v>4.4354838709677422E-2</v>
      </c>
      <c r="BG18" s="41" cm="1">
        <f t="array" ref="BG18">IF(ISERROR(+VLOOKUP($AL18,$A$15:$V$81,V$12,FALSE)/+SUM(VLOOKUP($AL18,$A$15:$Y$52,$B$12:$M$12,FALSE))),"",+VLOOKUP($AL18,$A$15:$V$81,V$12,FALSE)/+SUM(VLOOKUP($AL18,$A$15:$Y$52,$B$12:$M$12,FALSE)))</f>
        <v>6.4516129032258063E-2</v>
      </c>
      <c r="BH18" s="42">
        <f t="shared" si="6"/>
        <v>3.6951486280451744E-2</v>
      </c>
      <c r="BI18" s="42">
        <f t="shared" si="6"/>
        <v>2.9335477902858148E-2</v>
      </c>
      <c r="BJ18" s="42">
        <f t="shared" si="6"/>
        <v>2.171946952526449E-2</v>
      </c>
      <c r="BK18" s="42">
        <f t="shared" si="7"/>
        <v>0.72913546596663892</v>
      </c>
      <c r="BM18" s="9">
        <v>3.6951486280451744E-2</v>
      </c>
      <c r="BN18" s="9">
        <v>2.9335477902858148E-2</v>
      </c>
      <c r="BO18" s="9">
        <v>2.171946952526449E-2</v>
      </c>
      <c r="BP18" s="38">
        <f t="shared" si="8"/>
        <v>0.72913546596663892</v>
      </c>
      <c r="BQ18" s="39" t="str">
        <f t="shared" si="9"/>
        <v>ko</v>
      </c>
    </row>
    <row r="19" spans="1:69" x14ac:dyDescent="0.25">
      <c r="A19" t="s">
        <v>26</v>
      </c>
      <c r="B19">
        <v>27</v>
      </c>
      <c r="C19">
        <v>32</v>
      </c>
      <c r="D19">
        <v>15</v>
      </c>
      <c r="E19">
        <v>2</v>
      </c>
      <c r="F19">
        <v>16</v>
      </c>
      <c r="G19">
        <v>37</v>
      </c>
      <c r="H19">
        <v>25</v>
      </c>
      <c r="I19">
        <v>23</v>
      </c>
      <c r="J19">
        <v>33</v>
      </c>
      <c r="K19">
        <v>43</v>
      </c>
      <c r="L19">
        <v>27</v>
      </c>
      <c r="M19">
        <v>26</v>
      </c>
      <c r="N19">
        <v>42</v>
      </c>
      <c r="O19">
        <v>27</v>
      </c>
      <c r="P19">
        <v>29</v>
      </c>
      <c r="Q19">
        <v>44</v>
      </c>
      <c r="R19">
        <v>33</v>
      </c>
      <c r="S19">
        <v>54</v>
      </c>
      <c r="T19">
        <v>28</v>
      </c>
      <c r="U19">
        <v>25</v>
      </c>
      <c r="V19">
        <v>30</v>
      </c>
      <c r="AL19" s="40" t="str">
        <f t="shared" si="2"/>
        <v>BO - Boîte d'accessoires</v>
      </c>
      <c r="AM19" s="9" cm="1">
        <f t="array" ref="AM19">IF(ISERROR(+VLOOKUP($AL19,$A$15:$M$198,B$12,FALSE)/+SUM(VLOOKUP($AL19,$A$16:$M$52,$B$12:$M$12,FALSE))),"",(+VLOOKUP($AL19,$A$15:$M$198,B$12,FALSE)/+SUM(VLOOKUP($AL19,$A$16:$M$52,$B$12:$M$12,FALSE))))</f>
        <v>8.8235294117647065E-2</v>
      </c>
      <c r="AN19" s="9" cm="1">
        <f t="array" ref="AN19">IF(ISERROR(+VLOOKUP($AL19,$A$15:$M$198,C$12,FALSE)/+SUM(VLOOKUP($AL19,$A$16:$M$52,$B$12:$M$12,FALSE))),"",(+VLOOKUP($AL19,$A$15:$M$198,C$12,FALSE)/+SUM(VLOOKUP($AL19,$A$16:$M$52,$B$12:$M$12,FALSE))))</f>
        <v>0.10457516339869281</v>
      </c>
      <c r="AO19" s="9" cm="1">
        <f t="array" ref="AO19">IF(ISERROR(+VLOOKUP($AL19,$A$15:$M$198,D$12,FALSE)/+SUM(VLOOKUP($AL19,$A$16:$M$52,$B$12:$M$12,FALSE))),"",(+VLOOKUP($AL19,$A$15:$M$198,D$12,FALSE)/+SUM(VLOOKUP($AL19,$A$16:$M$52,$B$12:$M$12,FALSE))))</f>
        <v>4.9019607843137254E-2</v>
      </c>
      <c r="AP19" s="9" cm="1">
        <f t="array" ref="AP19">IF(ISERROR(+VLOOKUP($AL19,$A$15:$M$198,E$12,FALSE)/+SUM(VLOOKUP($AL19,$A$16:$M$52,$B$12:$M$12,FALSE))),"",(+VLOOKUP($AL19,$A$15:$M$198,E$12,FALSE)/+SUM(VLOOKUP($AL19,$A$16:$M$52,$B$12:$M$12,FALSE))))</f>
        <v>6.5359477124183009E-3</v>
      </c>
      <c r="AQ19" s="9" cm="1">
        <f t="array" ref="AQ19">IF(ISERROR(+VLOOKUP($AL19,$A$15:$M$198,F$12,FALSE)/+SUM(VLOOKUP($AL19,$A$16:$M$52,$B$12:$M$12,FALSE))),"",(+VLOOKUP($AL19,$A$15:$M$198,F$12,FALSE)/+SUM(VLOOKUP($AL19,$A$16:$M$52,$B$12:$M$12,FALSE))))</f>
        <v>5.2287581699346407E-2</v>
      </c>
      <c r="AR19" s="9" cm="1">
        <f t="array" ref="AR19">IF(ISERROR(+VLOOKUP($AL19,$A$15:$M$198,G$12,FALSE)/+SUM(VLOOKUP($AL19,$A$16:$M$52,$B$12:$M$12,FALSE))),"",(+VLOOKUP($AL19,$A$15:$M$198,G$12,FALSE)/+SUM(VLOOKUP($AL19,$A$16:$M$52,$B$12:$M$12,FALSE))))</f>
        <v>0.12091503267973856</v>
      </c>
      <c r="AS19" s="9" cm="1">
        <f t="array" ref="AS19">IF(ISERROR(+VLOOKUP($AL19,$A$15:$M$198,H$12,FALSE)/+SUM(VLOOKUP($AL19,$A$16:$M$52,$B$12:$M$12,FALSE))),"",(+VLOOKUP($AL19,$A$15:$M$198,H$12,FALSE)/+SUM(VLOOKUP($AL19,$A$16:$M$52,$B$12:$M$12,FALSE))))</f>
        <v>8.1699346405228759E-2</v>
      </c>
      <c r="AT19" s="9" cm="1">
        <f t="array" ref="AT19">IF(ISERROR(+VLOOKUP($AL19,$A$15:$M$198,I$12,FALSE)/+SUM(VLOOKUP($AL19,$A$16:$M$52,$B$12:$M$12,FALSE))),"",(+VLOOKUP($AL19,$A$15:$M$198,I$12,FALSE)/+SUM(VLOOKUP($AL19,$A$16:$M$52,$B$12:$M$12,FALSE))))</f>
        <v>7.5163398692810454E-2</v>
      </c>
      <c r="AU19" s="9" cm="1">
        <f t="array" ref="AU19">IF(ISERROR(+VLOOKUP($AL19,$A$15:$M$198,J$12,FALSE)/+SUM(VLOOKUP($AL19,$A$16:$M$52,$B$12:$M$12,FALSE))),"",(+VLOOKUP($AL19,$A$15:$M$198,J$12,FALSE)/+SUM(VLOOKUP($AL19,$A$16:$M$52,$B$12:$M$12,FALSE))))</f>
        <v>0.10784313725490197</v>
      </c>
      <c r="AV19" s="9" cm="1">
        <f t="array" ref="AV19">IF(ISERROR(+VLOOKUP($AL19,$A$15:$M$198,K$12,FALSE)/+SUM(VLOOKUP($AL19,$A$16:$M$52,$B$12:$M$12,FALSE))),"",(+VLOOKUP($AL19,$A$15:$M$198,K$12,FALSE)/+SUM(VLOOKUP($AL19,$A$16:$M$52,$B$12:$M$12,FALSE))))</f>
        <v>0.14052287581699346</v>
      </c>
      <c r="AW19" s="9" cm="1">
        <f t="array" ref="AW19">IF(ISERROR(+VLOOKUP($AL19,$A$15:$M$198,L$12,FALSE)/+SUM(VLOOKUP($AL19,$A$16:$M$52,$B$12:$M$12,FALSE))),"",(+VLOOKUP($AL19,$A$15:$M$198,L$12,FALSE)/+SUM(VLOOKUP($AL19,$A$16:$M$52,$B$12:$M$12,FALSE))))</f>
        <v>8.8235294117647065E-2</v>
      </c>
      <c r="AX19" s="9" cm="1">
        <f t="array" ref="AX19">IF(ISERROR(+VLOOKUP($AL19,$A$15:$M$198,M$12,FALSE)/+SUM(VLOOKUP($AL19,$A$16:$M$52,$B$12:$M$12,FALSE))),"",(+VLOOKUP($AL19,$A$15:$M$198,M$12,FALSE)/+SUM(VLOOKUP($AL19,$A$16:$M$52,$B$12:$M$12,FALSE))))</f>
        <v>8.4967320261437912E-2</v>
      </c>
      <c r="AY19" s="41" cm="1">
        <f t="array" ref="AY19">IF(ISERROR(+VLOOKUP($AL19,$A$15:$V$81,N$12,FALSE)/+SUM(VLOOKUP($AL19,$A$15:$Y$52,$B$12:$M$12,FALSE))),"",+VLOOKUP($AL19,$A$15:$V$81,N$12,FALSE)/+SUM(VLOOKUP($AL19,$A$15:$Y$52,$B$12:$M$12,FALSE)))</f>
        <v>0.13725490196078433</v>
      </c>
      <c r="AZ19" s="41" cm="1">
        <f t="array" ref="AZ19">IF(ISERROR(+VLOOKUP($AL19,$A$15:$V$81,O$12,FALSE)/+SUM(VLOOKUP($AL19,$A$15:$Y$52,$B$12:$M$12,FALSE))),"",+VLOOKUP($AL19,$A$15:$V$81,O$12,FALSE)/+SUM(VLOOKUP($AL19,$A$15:$Y$52,$B$12:$M$12,FALSE)))</f>
        <v>8.8235294117647065E-2</v>
      </c>
      <c r="BA19" s="41" cm="1">
        <f t="array" ref="BA19">IF(ISERROR(+VLOOKUP($AL19,$A$15:$V$81,P$12,FALSE)/+SUM(VLOOKUP($AL19,$A$15:$Y$52,$B$12:$M$12,FALSE))),"",+VLOOKUP($AL19,$A$15:$V$81,P$12,FALSE)/+SUM(VLOOKUP($AL19,$A$15:$Y$52,$B$12:$M$12,FALSE)))</f>
        <v>9.4771241830065356E-2</v>
      </c>
      <c r="BB19" s="41" cm="1">
        <f t="array" ref="BB19">IF(ISERROR(+VLOOKUP($AL19,$A$15:$V$81,Q$12,FALSE)/+SUM(VLOOKUP($AL19,$A$15:$Y$52,$B$12:$M$12,FALSE))),"",+VLOOKUP($AL19,$A$15:$V$81,Q$12,FALSE)/+SUM(VLOOKUP($AL19,$A$15:$Y$52,$B$12:$M$12,FALSE)))</f>
        <v>0.1437908496732026</v>
      </c>
      <c r="BC19" s="41" cm="1">
        <f t="array" ref="BC19">IF(ISERROR(+VLOOKUP($AL19,$A$15:$V$81,R$12,FALSE)/+SUM(VLOOKUP($AL19,$A$15:$Y$52,$B$12:$M$12,FALSE))),"",+VLOOKUP($AL19,$A$15:$V$81,R$12,FALSE)/+SUM(VLOOKUP($AL19,$A$15:$Y$52,$B$12:$M$12,FALSE)))</f>
        <v>0.10784313725490197</v>
      </c>
      <c r="BD19" s="41" cm="1">
        <f t="array" ref="BD19">IF(ISERROR(+VLOOKUP($AL19,$A$15:$V$81,S$12,FALSE)/+SUM(VLOOKUP($AL19,$A$15:$Y$52,$B$12:$M$12,FALSE))),"",+VLOOKUP($AL19,$A$15:$V$81,S$12,FALSE)/+SUM(VLOOKUP($AL19,$A$15:$Y$52,$B$12:$M$12,FALSE)))</f>
        <v>0.17647058823529413</v>
      </c>
      <c r="BE19" s="41" cm="1">
        <f t="array" ref="BE19">IF(ISERROR(+VLOOKUP($AL19,$A$15:$V$81,T$12,FALSE)/+SUM(VLOOKUP($AL19,$A$15:$Y$52,$B$12:$M$12,FALSE))),"",+VLOOKUP($AL19,$A$15:$V$81,T$12,FALSE)/+SUM(VLOOKUP($AL19,$A$15:$Y$52,$B$12:$M$12,FALSE)))</f>
        <v>9.1503267973856203E-2</v>
      </c>
      <c r="BF19" s="41" cm="1">
        <f t="array" ref="BF19">IF(ISERROR(+VLOOKUP($AL19,$A$15:$V$81,U$12,FALSE)/+SUM(VLOOKUP($AL19,$A$15:$Y$52,$B$12:$M$12,FALSE))),"",+VLOOKUP($AL19,$A$15:$V$81,U$12,FALSE)/+SUM(VLOOKUP($AL19,$A$15:$Y$52,$B$12:$M$12,FALSE)))</f>
        <v>8.1699346405228759E-2</v>
      </c>
      <c r="BG19" s="41" cm="1">
        <f t="array" ref="BG19">IF(ISERROR(+VLOOKUP($AL19,$A$15:$V$81,V$12,FALSE)/+SUM(VLOOKUP($AL19,$A$15:$Y$52,$B$12:$M$12,FALSE))),"",+VLOOKUP($AL19,$A$15:$V$81,V$12,FALSE)/+SUM(VLOOKUP($AL19,$A$15:$Y$52,$B$12:$M$12,FALSE)))</f>
        <v>9.8039215686274508E-2</v>
      </c>
      <c r="BH19" s="42">
        <f t="shared" si="6"/>
        <v>0.10565327047421426</v>
      </c>
      <c r="BI19" s="42">
        <f t="shared" si="6"/>
        <v>0.10306196318505521</v>
      </c>
      <c r="BJ19" s="42">
        <f t="shared" si="6"/>
        <v>0.10047065589589622</v>
      </c>
      <c r="BK19" s="42">
        <f t="shared" si="7"/>
        <v>1.3287937326924208</v>
      </c>
      <c r="BM19" s="9">
        <v>0.10565327047421426</v>
      </c>
      <c r="BN19" s="9">
        <v>0.10306196318505521</v>
      </c>
      <c r="BO19" s="9">
        <v>0.10047065589589622</v>
      </c>
      <c r="BP19" s="38">
        <f t="shared" si="8"/>
        <v>1.3287937326924208</v>
      </c>
      <c r="BQ19" s="39" t="str">
        <f t="shared" si="9"/>
        <v>ko</v>
      </c>
    </row>
    <row r="20" spans="1:69" x14ac:dyDescent="0.25">
      <c r="A20" t="s">
        <v>27</v>
      </c>
      <c r="B20">
        <v>3</v>
      </c>
      <c r="C20">
        <v>2</v>
      </c>
      <c r="D20">
        <v>3</v>
      </c>
      <c r="E20">
        <v>0</v>
      </c>
      <c r="F20">
        <v>4</v>
      </c>
      <c r="G20">
        <v>5</v>
      </c>
      <c r="H20">
        <v>3</v>
      </c>
      <c r="I20">
        <v>0</v>
      </c>
      <c r="J20">
        <v>3</v>
      </c>
      <c r="K20">
        <v>2</v>
      </c>
      <c r="L20">
        <v>11</v>
      </c>
      <c r="M20">
        <v>3</v>
      </c>
      <c r="N20">
        <v>4</v>
      </c>
      <c r="O20">
        <v>13</v>
      </c>
      <c r="P20">
        <v>3</v>
      </c>
      <c r="Q20">
        <v>10</v>
      </c>
      <c r="R20">
        <v>5</v>
      </c>
      <c r="S20">
        <v>10</v>
      </c>
      <c r="T20">
        <v>2</v>
      </c>
      <c r="U20">
        <v>2</v>
      </c>
      <c r="V20">
        <v>2</v>
      </c>
      <c r="AL20" s="40" t="str">
        <f t="shared" si="2"/>
        <v>AL - Aluminium barre</v>
      </c>
      <c r="AM20" s="9" cm="1">
        <f t="array" ref="AM20">IF(ISERROR(+VLOOKUP($AL20,$A$15:$M$198,B$12,FALSE)/+SUM(VLOOKUP($AL20,$A$16:$M$52,$B$12:$M$12,FALSE))),"",(+VLOOKUP($AL20,$A$15:$M$198,B$12,FALSE)/+SUM(VLOOKUP($AL20,$A$16:$M$52,$B$12:$M$12,FALSE))))</f>
        <v>7.6923076923076927E-2</v>
      </c>
      <c r="AN20" s="9" cm="1">
        <f t="array" ref="AN20">IF(ISERROR(+VLOOKUP($AL20,$A$15:$M$198,C$12,FALSE)/+SUM(VLOOKUP($AL20,$A$16:$M$52,$B$12:$M$12,FALSE))),"",(+VLOOKUP($AL20,$A$15:$M$198,C$12,FALSE)/+SUM(VLOOKUP($AL20,$A$16:$M$52,$B$12:$M$12,FALSE))))</f>
        <v>5.128205128205128E-2</v>
      </c>
      <c r="AO20" s="9" cm="1">
        <f t="array" ref="AO20">IF(ISERROR(+VLOOKUP($AL20,$A$15:$M$198,D$12,FALSE)/+SUM(VLOOKUP($AL20,$A$16:$M$52,$B$12:$M$12,FALSE))),"",(+VLOOKUP($AL20,$A$15:$M$198,D$12,FALSE)/+SUM(VLOOKUP($AL20,$A$16:$M$52,$B$12:$M$12,FALSE))))</f>
        <v>7.6923076923076927E-2</v>
      </c>
      <c r="AP20" s="9" cm="1">
        <f t="array" ref="AP20">IF(ISERROR(+VLOOKUP($AL20,$A$15:$M$198,E$12,FALSE)/+SUM(VLOOKUP($AL20,$A$16:$M$52,$B$12:$M$12,FALSE))),"",(+VLOOKUP($AL20,$A$15:$M$198,E$12,FALSE)/+SUM(VLOOKUP($AL20,$A$16:$M$52,$B$12:$M$12,FALSE))))</f>
        <v>0</v>
      </c>
      <c r="AQ20" s="9" cm="1">
        <f t="array" ref="AQ20">IF(ISERROR(+VLOOKUP($AL20,$A$15:$M$198,F$12,FALSE)/+SUM(VLOOKUP($AL20,$A$16:$M$52,$B$12:$M$12,FALSE))),"",(+VLOOKUP($AL20,$A$15:$M$198,F$12,FALSE)/+SUM(VLOOKUP($AL20,$A$16:$M$52,$B$12:$M$12,FALSE))))</f>
        <v>0.10256410256410256</v>
      </c>
      <c r="AR20" s="9" cm="1">
        <f t="array" ref="AR20">IF(ISERROR(+VLOOKUP($AL20,$A$15:$M$198,G$12,FALSE)/+SUM(VLOOKUP($AL20,$A$16:$M$52,$B$12:$M$12,FALSE))),"",(+VLOOKUP($AL20,$A$15:$M$198,G$12,FALSE)/+SUM(VLOOKUP($AL20,$A$16:$M$52,$B$12:$M$12,FALSE))))</f>
        <v>0.12820512820512819</v>
      </c>
      <c r="AS20" s="9" cm="1">
        <f t="array" ref="AS20">IF(ISERROR(+VLOOKUP($AL20,$A$15:$M$198,H$12,FALSE)/+SUM(VLOOKUP($AL20,$A$16:$M$52,$B$12:$M$12,FALSE))),"",(+VLOOKUP($AL20,$A$15:$M$198,H$12,FALSE)/+SUM(VLOOKUP($AL20,$A$16:$M$52,$B$12:$M$12,FALSE))))</f>
        <v>7.6923076923076927E-2</v>
      </c>
      <c r="AT20" s="9" cm="1">
        <f t="array" ref="AT20">IF(ISERROR(+VLOOKUP($AL20,$A$15:$M$198,I$12,FALSE)/+SUM(VLOOKUP($AL20,$A$16:$M$52,$B$12:$M$12,FALSE))),"",(+VLOOKUP($AL20,$A$15:$M$198,I$12,FALSE)/+SUM(VLOOKUP($AL20,$A$16:$M$52,$B$12:$M$12,FALSE))))</f>
        <v>0</v>
      </c>
      <c r="AU20" s="9" cm="1">
        <f t="array" ref="AU20">IF(ISERROR(+VLOOKUP($AL20,$A$15:$M$198,J$12,FALSE)/+SUM(VLOOKUP($AL20,$A$16:$M$52,$B$12:$M$12,FALSE))),"",(+VLOOKUP($AL20,$A$15:$M$198,J$12,FALSE)/+SUM(VLOOKUP($AL20,$A$16:$M$52,$B$12:$M$12,FALSE))))</f>
        <v>7.6923076923076927E-2</v>
      </c>
      <c r="AV20" s="9" cm="1">
        <f t="array" ref="AV20">IF(ISERROR(+VLOOKUP($AL20,$A$15:$M$198,K$12,FALSE)/+SUM(VLOOKUP($AL20,$A$16:$M$52,$B$12:$M$12,FALSE))),"",(+VLOOKUP($AL20,$A$15:$M$198,K$12,FALSE)/+SUM(VLOOKUP($AL20,$A$16:$M$52,$B$12:$M$12,FALSE))))</f>
        <v>5.128205128205128E-2</v>
      </c>
      <c r="AW20" s="9" cm="1">
        <f t="array" ref="AW20">IF(ISERROR(+VLOOKUP($AL20,$A$15:$M$198,L$12,FALSE)/+SUM(VLOOKUP($AL20,$A$16:$M$52,$B$12:$M$12,FALSE))),"",(+VLOOKUP($AL20,$A$15:$M$198,L$12,FALSE)/+SUM(VLOOKUP($AL20,$A$16:$M$52,$B$12:$M$12,FALSE))))</f>
        <v>0.28205128205128205</v>
      </c>
      <c r="AX20" s="9" cm="1">
        <f t="array" ref="AX20">IF(ISERROR(+VLOOKUP($AL20,$A$15:$M$198,M$12,FALSE)/+SUM(VLOOKUP($AL20,$A$16:$M$52,$B$12:$M$12,FALSE))),"",(+VLOOKUP($AL20,$A$15:$M$198,M$12,FALSE)/+SUM(VLOOKUP($AL20,$A$16:$M$52,$B$12:$M$12,FALSE))))</f>
        <v>7.6923076923076927E-2</v>
      </c>
      <c r="AY20" s="41" cm="1">
        <f t="array" ref="AY20">IF(ISERROR(+VLOOKUP($AL20,$A$15:$V$81,N$12,FALSE)/+SUM(VLOOKUP($AL20,$A$15:$Y$52,$B$12:$M$12,FALSE))),"",+VLOOKUP($AL20,$A$15:$V$81,N$12,FALSE)/+SUM(VLOOKUP($AL20,$A$15:$Y$52,$B$12:$M$12,FALSE)))</f>
        <v>0.10256410256410256</v>
      </c>
      <c r="AZ20" s="41" cm="1">
        <f t="array" ref="AZ20">IF(ISERROR(+VLOOKUP($AL20,$A$15:$V$81,O$12,FALSE)/+SUM(VLOOKUP($AL20,$A$15:$Y$52,$B$12:$M$12,FALSE))),"",+VLOOKUP($AL20,$A$15:$V$81,O$12,FALSE)/+SUM(VLOOKUP($AL20,$A$15:$Y$52,$B$12:$M$12,FALSE)))</f>
        <v>0.33333333333333331</v>
      </c>
      <c r="BA20" s="41" cm="1">
        <f t="array" ref="BA20">IF(ISERROR(+VLOOKUP($AL20,$A$15:$V$81,P$12,FALSE)/+SUM(VLOOKUP($AL20,$A$15:$Y$52,$B$12:$M$12,FALSE))),"",+VLOOKUP($AL20,$A$15:$V$81,P$12,FALSE)/+SUM(VLOOKUP($AL20,$A$15:$Y$52,$B$12:$M$12,FALSE)))</f>
        <v>7.6923076923076927E-2</v>
      </c>
      <c r="BB20" s="41" cm="1">
        <f t="array" ref="BB20">IF(ISERROR(+VLOOKUP($AL20,$A$15:$V$81,Q$12,FALSE)/+SUM(VLOOKUP($AL20,$A$15:$Y$52,$B$12:$M$12,FALSE))),"",+VLOOKUP($AL20,$A$15:$V$81,Q$12,FALSE)/+SUM(VLOOKUP($AL20,$A$15:$Y$52,$B$12:$M$12,FALSE)))</f>
        <v>0.25641025641025639</v>
      </c>
      <c r="BC20" s="41" cm="1">
        <f t="array" ref="BC20">IF(ISERROR(+VLOOKUP($AL20,$A$15:$V$81,R$12,FALSE)/+SUM(VLOOKUP($AL20,$A$15:$Y$52,$B$12:$M$12,FALSE))),"",+VLOOKUP($AL20,$A$15:$V$81,R$12,FALSE)/+SUM(VLOOKUP($AL20,$A$15:$Y$52,$B$12:$M$12,FALSE)))</f>
        <v>0.12820512820512819</v>
      </c>
      <c r="BD20" s="41" cm="1">
        <f t="array" ref="BD20">IF(ISERROR(+VLOOKUP($AL20,$A$15:$V$81,S$12,FALSE)/+SUM(VLOOKUP($AL20,$A$15:$Y$52,$B$12:$M$12,FALSE))),"",+VLOOKUP($AL20,$A$15:$V$81,S$12,FALSE)/+SUM(VLOOKUP($AL20,$A$15:$Y$52,$B$12:$M$12,FALSE)))</f>
        <v>0.25641025641025639</v>
      </c>
      <c r="BE20" s="41" cm="1">
        <f t="array" ref="BE20">IF(ISERROR(+VLOOKUP($AL20,$A$15:$V$81,T$12,FALSE)/+SUM(VLOOKUP($AL20,$A$15:$Y$52,$B$12:$M$12,FALSE))),"",+VLOOKUP($AL20,$A$15:$V$81,T$12,FALSE)/+SUM(VLOOKUP($AL20,$A$15:$Y$52,$B$12:$M$12,FALSE)))</f>
        <v>5.128205128205128E-2</v>
      </c>
      <c r="BF20" s="41" cm="1">
        <f t="array" ref="BF20">IF(ISERROR(+VLOOKUP($AL20,$A$15:$V$81,U$12,FALSE)/+SUM(VLOOKUP($AL20,$A$15:$Y$52,$B$12:$M$12,FALSE))),"",+VLOOKUP($AL20,$A$15:$V$81,U$12,FALSE)/+SUM(VLOOKUP($AL20,$A$15:$Y$52,$B$12:$M$12,FALSE)))</f>
        <v>5.128205128205128E-2</v>
      </c>
      <c r="BG20" s="41" cm="1">
        <f t="array" ref="BG20">IF(ISERROR(+VLOOKUP($AL20,$A$15:$V$81,V$12,FALSE)/+SUM(VLOOKUP($AL20,$A$15:$Y$52,$B$12:$M$12,FALSE))),"",+VLOOKUP($AL20,$A$15:$V$81,V$12,FALSE)/+SUM(VLOOKUP($AL20,$A$15:$Y$52,$B$12:$M$12,FALSE)))</f>
        <v>5.128205128205128E-2</v>
      </c>
      <c r="BH20" s="42">
        <f t="shared" si="6"/>
        <v>0.13695416832807591</v>
      </c>
      <c r="BI20" s="42">
        <f t="shared" si="6"/>
        <v>-5.1980330743042619E-2</v>
      </c>
      <c r="BJ20" s="42">
        <f t="shared" si="6"/>
        <v>0.10063818783460479</v>
      </c>
      <c r="BK20" s="42">
        <f t="shared" si="7"/>
        <v>1.4933043331119458</v>
      </c>
      <c r="BM20" s="9">
        <v>0.13695416832807591</v>
      </c>
      <c r="BN20" s="9">
        <v>-5.1980330743042619E-2</v>
      </c>
      <c r="BO20" s="9">
        <v>0.10063818783460479</v>
      </c>
      <c r="BP20" s="38">
        <f t="shared" si="8"/>
        <v>1.4933043331119458</v>
      </c>
      <c r="BQ20" s="39" t="str">
        <f t="shared" si="9"/>
        <v>ko</v>
      </c>
    </row>
    <row r="21" spans="1:69" x14ac:dyDescent="0.25">
      <c r="B21">
        <v>0</v>
      </c>
      <c r="C21">
        <v>0</v>
      </c>
      <c r="D21">
        <v>0</v>
      </c>
      <c r="E21">
        <v>0</v>
      </c>
      <c r="F21">
        <v>0</v>
      </c>
      <c r="G21">
        <v>106</v>
      </c>
      <c r="H21">
        <v>49</v>
      </c>
      <c r="I21">
        <v>3</v>
      </c>
      <c r="J21">
        <v>0</v>
      </c>
      <c r="K21">
        <v>1</v>
      </c>
      <c r="L21">
        <v>38</v>
      </c>
      <c r="M21">
        <v>1</v>
      </c>
      <c r="N21">
        <v>0</v>
      </c>
      <c r="O21">
        <v>6</v>
      </c>
      <c r="P21">
        <v>2</v>
      </c>
      <c r="Q21">
        <v>0</v>
      </c>
      <c r="R21">
        <v>0</v>
      </c>
      <c r="S21">
        <v>0</v>
      </c>
      <c r="T21">
        <v>2</v>
      </c>
      <c r="U21">
        <v>0</v>
      </c>
      <c r="V21">
        <v>0</v>
      </c>
      <c r="AL21" s="40" t="str">
        <f t="shared" si="2"/>
        <v/>
      </c>
      <c r="AM21" s="9" t="str" cm="1">
        <f t="array" ref="AM21">IF(ISERROR(+VLOOKUP($AL21,$A$15:$M$198,B$12,FALSE)/+SUM(VLOOKUP($AL21,$A$16:$M$52,$B$12:$M$12,FALSE))),"",(+VLOOKUP($AL21,$A$15:$M$198,B$12,FALSE)/+SUM(VLOOKUP($AL21,$A$16:$M$52,$B$12:$M$12,FALSE))))</f>
        <v/>
      </c>
      <c r="AN21" s="9" t="str" cm="1">
        <f t="array" ref="AN21">IF(ISERROR(+VLOOKUP($AL21,$A$15:$M$198,C$12,FALSE)/+SUM(VLOOKUP($AL21,$A$16:$M$52,$B$12:$M$12,FALSE))),"",(+VLOOKUP($AL21,$A$15:$M$198,C$12,FALSE)/+SUM(VLOOKUP($AL21,$A$16:$M$52,$B$12:$M$12,FALSE))))</f>
        <v/>
      </c>
      <c r="AO21" s="9" t="str" cm="1">
        <f t="array" ref="AO21">IF(ISERROR(+VLOOKUP($AL21,$A$15:$M$198,D$12,FALSE)/+SUM(VLOOKUP($AL21,$A$16:$M$52,$B$12:$M$12,FALSE))),"",(+VLOOKUP($AL21,$A$15:$M$198,D$12,FALSE)/+SUM(VLOOKUP($AL21,$A$16:$M$52,$B$12:$M$12,FALSE))))</f>
        <v/>
      </c>
      <c r="AP21" s="9" t="str" cm="1">
        <f t="array" ref="AP21">IF(ISERROR(+VLOOKUP($AL21,$A$15:$M$198,E$12,FALSE)/+SUM(VLOOKUP($AL21,$A$16:$M$52,$B$12:$M$12,FALSE))),"",(+VLOOKUP($AL21,$A$15:$M$198,E$12,FALSE)/+SUM(VLOOKUP($AL21,$A$16:$M$52,$B$12:$M$12,FALSE))))</f>
        <v/>
      </c>
      <c r="AQ21" s="9" t="str" cm="1">
        <f t="array" ref="AQ21">IF(ISERROR(+VLOOKUP($AL21,$A$15:$M$198,F$12,FALSE)/+SUM(VLOOKUP($AL21,$A$16:$M$52,$B$12:$M$12,FALSE))),"",(+VLOOKUP($AL21,$A$15:$M$198,F$12,FALSE)/+SUM(VLOOKUP($AL21,$A$16:$M$52,$B$12:$M$12,FALSE))))</f>
        <v/>
      </c>
      <c r="AR21" s="9" t="str" cm="1">
        <f t="array" ref="AR21">IF(ISERROR(+VLOOKUP($AL21,$A$15:$M$198,G$12,FALSE)/+SUM(VLOOKUP($AL21,$A$16:$M$52,$B$12:$M$12,FALSE))),"",(+VLOOKUP($AL21,$A$15:$M$198,G$12,FALSE)/+SUM(VLOOKUP($AL21,$A$16:$M$52,$B$12:$M$12,FALSE))))</f>
        <v/>
      </c>
      <c r="AS21" s="9" t="str" cm="1">
        <f t="array" ref="AS21">IF(ISERROR(+VLOOKUP($AL21,$A$15:$M$198,H$12,FALSE)/+SUM(VLOOKUP($AL21,$A$16:$M$52,$B$12:$M$12,FALSE))),"",(+VLOOKUP($AL21,$A$15:$M$198,H$12,FALSE)/+SUM(VLOOKUP($AL21,$A$16:$M$52,$B$12:$M$12,FALSE))))</f>
        <v/>
      </c>
      <c r="AT21" s="9" t="str" cm="1">
        <f t="array" ref="AT21">IF(ISERROR(+VLOOKUP($AL21,$A$15:$M$198,I$12,FALSE)/+SUM(VLOOKUP($AL21,$A$16:$M$52,$B$12:$M$12,FALSE))),"",(+VLOOKUP($AL21,$A$15:$M$198,I$12,FALSE)/+SUM(VLOOKUP($AL21,$A$16:$M$52,$B$12:$M$12,FALSE))))</f>
        <v/>
      </c>
      <c r="AU21" s="9" t="str" cm="1">
        <f t="array" ref="AU21">IF(ISERROR(+VLOOKUP($AL21,$A$15:$M$198,J$12,FALSE)/+SUM(VLOOKUP($AL21,$A$16:$M$52,$B$12:$M$12,FALSE))),"",(+VLOOKUP($AL21,$A$15:$M$198,J$12,FALSE)/+SUM(VLOOKUP($AL21,$A$16:$M$52,$B$12:$M$12,FALSE))))</f>
        <v/>
      </c>
      <c r="AV21" s="9" t="str" cm="1">
        <f t="array" ref="AV21">IF(ISERROR(+VLOOKUP($AL21,$A$15:$M$198,K$12,FALSE)/+SUM(VLOOKUP($AL21,$A$16:$M$52,$B$12:$M$12,FALSE))),"",(+VLOOKUP($AL21,$A$15:$M$198,K$12,FALSE)/+SUM(VLOOKUP($AL21,$A$16:$M$52,$B$12:$M$12,FALSE))))</f>
        <v/>
      </c>
      <c r="AW21" s="9" t="str" cm="1">
        <f t="array" ref="AW21">IF(ISERROR(+VLOOKUP($AL21,$A$15:$M$198,L$12,FALSE)/+SUM(VLOOKUP($AL21,$A$16:$M$52,$B$12:$M$12,FALSE))),"",(+VLOOKUP($AL21,$A$15:$M$198,L$12,FALSE)/+SUM(VLOOKUP($AL21,$A$16:$M$52,$B$12:$M$12,FALSE))))</f>
        <v/>
      </c>
      <c r="AX21" s="9" t="str" cm="1">
        <f t="array" ref="AX21">IF(ISERROR(+VLOOKUP($AL21,$A$15:$M$198,M$12,FALSE)/+SUM(VLOOKUP($AL21,$A$16:$M$52,$B$12:$M$12,FALSE))),"",(+VLOOKUP($AL21,$A$15:$M$198,M$12,FALSE)/+SUM(VLOOKUP($AL21,$A$16:$M$52,$B$12:$M$12,FALSE))))</f>
        <v/>
      </c>
      <c r="AY21" s="41" t="str" cm="1">
        <f t="array" ref="AY21">IF(ISERROR(+VLOOKUP($AL21,$A$15:$V$81,N$12,FALSE)/+SUM(VLOOKUP($AL21,$A$15:$Y$52,$B$12:$M$12,FALSE))),"",+VLOOKUP($AL21,$A$15:$V$81,N$12,FALSE)/+SUM(VLOOKUP($AL21,$A$15:$Y$52,$B$12:$M$12,FALSE)))</f>
        <v/>
      </c>
      <c r="AZ21" s="41" t="str" cm="1">
        <f t="array" ref="AZ21">IF(ISERROR(+VLOOKUP($AL21,$A$15:$V$81,O$12,FALSE)/+SUM(VLOOKUP($AL21,$A$15:$Y$52,$B$12:$M$12,FALSE))),"",+VLOOKUP($AL21,$A$15:$V$81,O$12,FALSE)/+SUM(VLOOKUP($AL21,$A$15:$Y$52,$B$12:$M$12,FALSE)))</f>
        <v/>
      </c>
      <c r="BA21" s="41" t="str" cm="1">
        <f t="array" ref="BA21">IF(ISERROR(+VLOOKUP($AL21,$A$15:$V$81,P$12,FALSE)/+SUM(VLOOKUP($AL21,$A$15:$Y$52,$B$12:$M$12,FALSE))),"",+VLOOKUP($AL21,$A$15:$V$81,P$12,FALSE)/+SUM(VLOOKUP($AL21,$A$15:$Y$52,$B$12:$M$12,FALSE)))</f>
        <v/>
      </c>
      <c r="BB21" s="41" t="str" cm="1">
        <f t="array" ref="BB21">IF(ISERROR(+VLOOKUP($AL21,$A$15:$V$81,Q$12,FALSE)/+SUM(VLOOKUP($AL21,$A$15:$Y$52,$B$12:$M$12,FALSE))),"",+VLOOKUP($AL21,$A$15:$V$81,Q$12,FALSE)/+SUM(VLOOKUP($AL21,$A$15:$Y$52,$B$12:$M$12,FALSE)))</f>
        <v/>
      </c>
      <c r="BC21" s="41" t="str" cm="1">
        <f t="array" ref="BC21">IF(ISERROR(+VLOOKUP($AL21,$A$15:$V$81,R$12,FALSE)/+SUM(VLOOKUP($AL21,$A$15:$Y$52,$B$12:$M$12,FALSE))),"",+VLOOKUP($AL21,$A$15:$V$81,R$12,FALSE)/+SUM(VLOOKUP($AL21,$A$15:$Y$52,$B$12:$M$12,FALSE)))</f>
        <v/>
      </c>
      <c r="BD21" s="41" t="str" cm="1">
        <f t="array" ref="BD21">IF(ISERROR(+VLOOKUP($AL21,$A$15:$V$81,S$12,FALSE)/+SUM(VLOOKUP($AL21,$A$15:$Y$52,$B$12:$M$12,FALSE))),"",+VLOOKUP($AL21,$A$15:$V$81,S$12,FALSE)/+SUM(VLOOKUP($AL21,$A$15:$Y$52,$B$12:$M$12,FALSE)))</f>
        <v/>
      </c>
      <c r="BE21" s="41" t="str" cm="1">
        <f t="array" ref="BE21">IF(ISERROR(+VLOOKUP($AL21,$A$15:$V$81,T$12,FALSE)/+SUM(VLOOKUP($AL21,$A$15:$Y$52,$B$12:$M$12,FALSE))),"",+VLOOKUP($AL21,$A$15:$V$81,T$12,FALSE)/+SUM(VLOOKUP($AL21,$A$15:$Y$52,$B$12:$M$12,FALSE)))</f>
        <v/>
      </c>
      <c r="BF21" s="41" t="str" cm="1">
        <f t="array" ref="BF21">IF(ISERROR(+VLOOKUP($AL21,$A$15:$V$81,U$12,FALSE)/+SUM(VLOOKUP($AL21,$A$15:$Y$52,$B$12:$M$12,FALSE))),"",+VLOOKUP($AL21,$A$15:$V$81,U$12,FALSE)/+SUM(VLOOKUP($AL21,$A$15:$Y$52,$B$12:$M$12,FALSE)))</f>
        <v/>
      </c>
      <c r="BG21" s="41" t="str" cm="1">
        <f t="array" ref="BG21">IF(ISERROR(+VLOOKUP($AL21,$A$15:$V$81,V$12,FALSE)/+SUM(VLOOKUP($AL21,$A$15:$Y$52,$B$12:$M$12,FALSE))),"",+VLOOKUP($AL21,$A$15:$V$81,V$12,FALSE)/+SUM(VLOOKUP($AL21,$A$15:$Y$52,$B$12:$M$12,FALSE)))</f>
        <v/>
      </c>
      <c r="BH21" s="42" t="e">
        <f t="shared" si="6"/>
        <v>#DIV/0!</v>
      </c>
      <c r="BI21" s="42" t="e">
        <f t="shared" si="6"/>
        <v>#DIV/0!</v>
      </c>
      <c r="BJ21" s="42" t="e">
        <f t="shared" si="6"/>
        <v>#DIV/0!</v>
      </c>
      <c r="BK21" s="42" t="e">
        <f t="shared" si="7"/>
        <v>#DIV/0!</v>
      </c>
      <c r="BM21" s="9">
        <v>-2.5861510733017497E-3</v>
      </c>
      <c r="BN21" s="9">
        <v>-4.0582508747870399E-3</v>
      </c>
      <c r="BO21" s="9">
        <v>-5.5303506762723253E-3</v>
      </c>
      <c r="BP21" s="38">
        <f t="shared" si="8"/>
        <v>-1.2174752624361115E-2</v>
      </c>
      <c r="BQ21" s="39" t="str">
        <f t="shared" si="9"/>
        <v>ko</v>
      </c>
    </row>
    <row r="22" spans="1:69" x14ac:dyDescent="0.25">
      <c r="A22" t="s">
        <v>28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1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AL22" s="40" t="str">
        <f t="shared" si="2"/>
        <v>PR - Panneau cabine monobloc</v>
      </c>
      <c r="AM22" s="9" cm="1">
        <f t="array" ref="AM22">IF(ISERROR(+VLOOKUP($AL22,$A$15:$M$198,B$12,FALSE)/+SUM(VLOOKUP($AL22,$A$16:$M$52,$B$12:$M$12,FALSE))),"",(+VLOOKUP($AL22,$A$15:$M$198,B$12,FALSE)/+SUM(VLOOKUP($AL22,$A$16:$M$52,$B$12:$M$12,FALSE))))</f>
        <v>0</v>
      </c>
      <c r="AN22" s="9" cm="1">
        <f t="array" ref="AN22">IF(ISERROR(+VLOOKUP($AL22,$A$15:$M$198,C$12,FALSE)/+SUM(VLOOKUP($AL22,$A$16:$M$52,$B$12:$M$12,FALSE))),"",(+VLOOKUP($AL22,$A$15:$M$198,C$12,FALSE)/+SUM(VLOOKUP($AL22,$A$16:$M$52,$B$12:$M$12,FALSE))))</f>
        <v>0</v>
      </c>
      <c r="AO22" s="9" cm="1">
        <f t="array" ref="AO22">IF(ISERROR(+VLOOKUP($AL22,$A$15:$M$198,D$12,FALSE)/+SUM(VLOOKUP($AL22,$A$16:$M$52,$B$12:$M$12,FALSE))),"",(+VLOOKUP($AL22,$A$15:$M$198,D$12,FALSE)/+SUM(VLOOKUP($AL22,$A$16:$M$52,$B$12:$M$12,FALSE))))</f>
        <v>0</v>
      </c>
      <c r="AP22" s="9" cm="1">
        <f t="array" ref="AP22">IF(ISERROR(+VLOOKUP($AL22,$A$15:$M$198,E$12,FALSE)/+SUM(VLOOKUP($AL22,$A$16:$M$52,$B$12:$M$12,FALSE))),"",(+VLOOKUP($AL22,$A$15:$M$198,E$12,FALSE)/+SUM(VLOOKUP($AL22,$A$16:$M$52,$B$12:$M$12,FALSE))))</f>
        <v>0</v>
      </c>
      <c r="AQ22" s="9" cm="1">
        <f t="array" ref="AQ22">IF(ISERROR(+VLOOKUP($AL22,$A$15:$M$198,F$12,FALSE)/+SUM(VLOOKUP($AL22,$A$16:$M$52,$B$12:$M$12,FALSE))),"",(+VLOOKUP($AL22,$A$15:$M$198,F$12,FALSE)/+SUM(VLOOKUP($AL22,$A$16:$M$52,$B$12:$M$12,FALSE))))</f>
        <v>0</v>
      </c>
      <c r="AR22" s="9" cm="1">
        <f t="array" ref="AR22">IF(ISERROR(+VLOOKUP($AL22,$A$15:$M$198,G$12,FALSE)/+SUM(VLOOKUP($AL22,$A$16:$M$52,$B$12:$M$12,FALSE))),"",(+VLOOKUP($AL22,$A$15:$M$198,G$12,FALSE)/+SUM(VLOOKUP($AL22,$A$16:$M$52,$B$12:$M$12,FALSE))))</f>
        <v>0</v>
      </c>
      <c r="AS22" s="9" cm="1">
        <f t="array" ref="AS22">IF(ISERROR(+VLOOKUP($AL22,$A$15:$M$198,H$12,FALSE)/+SUM(VLOOKUP($AL22,$A$16:$M$52,$B$12:$M$12,FALSE))),"",(+VLOOKUP($AL22,$A$15:$M$198,H$12,FALSE)/+SUM(VLOOKUP($AL22,$A$16:$M$52,$B$12:$M$12,FALSE))))</f>
        <v>0</v>
      </c>
      <c r="AT22" s="9" cm="1">
        <f t="array" ref="AT22">IF(ISERROR(+VLOOKUP($AL22,$A$15:$M$198,I$12,FALSE)/+SUM(VLOOKUP($AL22,$A$16:$M$52,$B$12:$M$12,FALSE))),"",(+VLOOKUP($AL22,$A$15:$M$198,I$12,FALSE)/+SUM(VLOOKUP($AL22,$A$16:$M$52,$B$12:$M$12,FALSE))))</f>
        <v>0.5</v>
      </c>
      <c r="AU22" s="9" cm="1">
        <f t="array" ref="AU22">IF(ISERROR(+VLOOKUP($AL22,$A$15:$M$198,J$12,FALSE)/+SUM(VLOOKUP($AL22,$A$16:$M$52,$B$12:$M$12,FALSE))),"",(+VLOOKUP($AL22,$A$15:$M$198,J$12,FALSE)/+SUM(VLOOKUP($AL22,$A$16:$M$52,$B$12:$M$12,FALSE))))</f>
        <v>0</v>
      </c>
      <c r="AV22" s="9" cm="1">
        <f t="array" ref="AV22">IF(ISERROR(+VLOOKUP($AL22,$A$15:$M$198,K$12,FALSE)/+SUM(VLOOKUP($AL22,$A$16:$M$52,$B$12:$M$12,FALSE))),"",(+VLOOKUP($AL22,$A$15:$M$198,K$12,FALSE)/+SUM(VLOOKUP($AL22,$A$16:$M$52,$B$12:$M$12,FALSE))))</f>
        <v>0</v>
      </c>
      <c r="AW22" s="9" cm="1">
        <f t="array" ref="AW22">IF(ISERROR(+VLOOKUP($AL22,$A$15:$M$198,L$12,FALSE)/+SUM(VLOOKUP($AL22,$A$16:$M$52,$B$12:$M$12,FALSE))),"",(+VLOOKUP($AL22,$A$15:$M$198,L$12,FALSE)/+SUM(VLOOKUP($AL22,$A$16:$M$52,$B$12:$M$12,FALSE))))</f>
        <v>0.5</v>
      </c>
      <c r="AX22" s="9" cm="1">
        <f t="array" ref="AX22">IF(ISERROR(+VLOOKUP($AL22,$A$15:$M$198,M$12,FALSE)/+SUM(VLOOKUP($AL22,$A$16:$M$52,$B$12:$M$12,FALSE))),"",(+VLOOKUP($AL22,$A$15:$M$198,M$12,FALSE)/+SUM(VLOOKUP($AL22,$A$16:$M$52,$B$12:$M$12,FALSE))))</f>
        <v>0</v>
      </c>
      <c r="AY22" s="41" cm="1">
        <f t="array" ref="AY22">IF(ISERROR(+VLOOKUP($AL22,$A$15:$V$81,N$12,FALSE)/+SUM(VLOOKUP($AL22,$A$15:$Y$52,$B$12:$M$12,FALSE))),"",+VLOOKUP($AL22,$A$15:$V$81,N$12,FALSE)/+SUM(VLOOKUP($AL22,$A$15:$Y$52,$B$12:$M$12,FALSE)))</f>
        <v>0</v>
      </c>
      <c r="AZ22" s="41" cm="1">
        <f t="array" ref="AZ22">IF(ISERROR(+VLOOKUP($AL22,$A$15:$V$81,O$12,FALSE)/+SUM(VLOOKUP($AL22,$A$15:$Y$52,$B$12:$M$12,FALSE))),"",+VLOOKUP($AL22,$A$15:$V$81,O$12,FALSE)/+SUM(VLOOKUP($AL22,$A$15:$Y$52,$B$12:$M$12,FALSE)))</f>
        <v>0</v>
      </c>
      <c r="BA22" s="41" cm="1">
        <f t="array" ref="BA22">IF(ISERROR(+VLOOKUP($AL22,$A$15:$V$81,P$12,FALSE)/+SUM(VLOOKUP($AL22,$A$15:$Y$52,$B$12:$M$12,FALSE))),"",+VLOOKUP($AL22,$A$15:$V$81,P$12,FALSE)/+SUM(VLOOKUP($AL22,$A$15:$Y$52,$B$12:$M$12,FALSE)))</f>
        <v>0</v>
      </c>
      <c r="BB22" s="41" cm="1">
        <f t="array" ref="BB22">IF(ISERROR(+VLOOKUP($AL22,$A$15:$V$81,Q$12,FALSE)/+SUM(VLOOKUP($AL22,$A$15:$Y$52,$B$12:$M$12,FALSE))),"",+VLOOKUP($AL22,$A$15:$V$81,Q$12,FALSE)/+SUM(VLOOKUP($AL22,$A$15:$Y$52,$B$12:$M$12,FALSE)))</f>
        <v>0</v>
      </c>
      <c r="BC22" s="41" cm="1">
        <f t="array" ref="BC22">IF(ISERROR(+VLOOKUP($AL22,$A$15:$V$81,R$12,FALSE)/+SUM(VLOOKUP($AL22,$A$15:$Y$52,$B$12:$M$12,FALSE))),"",+VLOOKUP($AL22,$A$15:$V$81,R$12,FALSE)/+SUM(VLOOKUP($AL22,$A$15:$Y$52,$B$12:$M$12,FALSE)))</f>
        <v>0</v>
      </c>
      <c r="BD22" s="41" cm="1">
        <f t="array" ref="BD22">IF(ISERROR(+VLOOKUP($AL22,$A$15:$V$81,S$12,FALSE)/+SUM(VLOOKUP($AL22,$A$15:$Y$52,$B$12:$M$12,FALSE))),"",+VLOOKUP($AL22,$A$15:$V$81,S$12,FALSE)/+SUM(VLOOKUP($AL22,$A$15:$Y$52,$B$12:$M$12,FALSE)))</f>
        <v>0</v>
      </c>
      <c r="BE22" s="41" cm="1">
        <f t="array" ref="BE22">IF(ISERROR(+VLOOKUP($AL22,$A$15:$V$81,T$12,FALSE)/+SUM(VLOOKUP($AL22,$A$15:$Y$52,$B$12:$M$12,FALSE))),"",+VLOOKUP($AL22,$A$15:$V$81,T$12,FALSE)/+SUM(VLOOKUP($AL22,$A$15:$Y$52,$B$12:$M$12,FALSE)))</f>
        <v>0</v>
      </c>
      <c r="BF22" s="41" cm="1">
        <f t="array" ref="BF22">IF(ISERROR(+VLOOKUP($AL22,$A$15:$V$81,U$12,FALSE)/+SUM(VLOOKUP($AL22,$A$15:$Y$52,$B$12:$M$12,FALSE))),"",+VLOOKUP($AL22,$A$15:$V$81,U$12,FALSE)/+SUM(VLOOKUP($AL22,$A$15:$Y$52,$B$12:$M$12,FALSE)))</f>
        <v>0</v>
      </c>
      <c r="BG22" s="41" cm="1">
        <f t="array" ref="BG22">IF(ISERROR(+VLOOKUP($AL22,$A$15:$V$81,V$12,FALSE)/+SUM(VLOOKUP($AL22,$A$15:$Y$52,$B$12:$M$12,FALSE))),"",+VLOOKUP($AL22,$A$15:$V$81,V$12,FALSE)/+SUM(VLOOKUP($AL22,$A$15:$Y$52,$B$12:$M$12,FALSE)))</f>
        <v>0</v>
      </c>
      <c r="BH22" s="42">
        <f t="shared" si="6"/>
        <v>0</v>
      </c>
      <c r="BI22" s="42">
        <f t="shared" si="6"/>
        <v>0</v>
      </c>
      <c r="BJ22" s="42">
        <f t="shared" si="6"/>
        <v>0</v>
      </c>
      <c r="BK22" s="42">
        <f t="shared" si="7"/>
        <v>0</v>
      </c>
      <c r="BM22" s="9">
        <v>0</v>
      </c>
      <c r="BN22" s="9">
        <v>0</v>
      </c>
      <c r="BO22" s="9">
        <v>0</v>
      </c>
      <c r="BP22" s="38">
        <f t="shared" si="8"/>
        <v>0</v>
      </c>
      <c r="BQ22" s="39" t="str">
        <f t="shared" si="9"/>
        <v>ko</v>
      </c>
    </row>
    <row r="23" spans="1:69" x14ac:dyDescent="0.25">
      <c r="B23">
        <v>1016</v>
      </c>
      <c r="C23">
        <v>1124</v>
      </c>
      <c r="D23">
        <v>550</v>
      </c>
      <c r="E23">
        <v>229</v>
      </c>
      <c r="F23">
        <v>692</v>
      </c>
      <c r="G23">
        <v>1139</v>
      </c>
      <c r="H23">
        <v>1225</v>
      </c>
      <c r="I23">
        <v>679</v>
      </c>
      <c r="J23">
        <v>1009</v>
      </c>
      <c r="K23">
        <v>1137</v>
      </c>
      <c r="L23">
        <v>916</v>
      </c>
      <c r="M23">
        <v>585</v>
      </c>
      <c r="N23">
        <v>1049</v>
      </c>
      <c r="O23">
        <v>944</v>
      </c>
      <c r="P23">
        <v>1226</v>
      </c>
      <c r="Q23">
        <v>961</v>
      </c>
      <c r="R23">
        <v>829</v>
      </c>
      <c r="S23">
        <v>1041</v>
      </c>
      <c r="T23">
        <v>1030</v>
      </c>
      <c r="U23">
        <v>538</v>
      </c>
      <c r="V23">
        <v>838</v>
      </c>
      <c r="AL23" s="32" t="str">
        <f t="shared" si="2"/>
        <v/>
      </c>
      <c r="AM23" s="33" t="str" cm="1">
        <f t="array" ref="AM23">IF(ISERROR(+VLOOKUP($AL23,$A$15:$M$198,B$12,FALSE)/+SUM(VLOOKUP($AL23,$A$16:$M$52,$B$12:$M$12,FALSE))),"",(+VLOOKUP($AL23,$A$15:$M$198,B$12,FALSE)/+SUM(VLOOKUP($AL23,$A$16:$M$52,$B$12:$M$12,FALSE))))</f>
        <v/>
      </c>
      <c r="AN23" s="33" t="str" cm="1">
        <f t="array" ref="AN23">IF(ISERROR(+VLOOKUP($AL23,$A$15:$M$198,C$12,FALSE)/+SUM(VLOOKUP($AL23,$A$16:$M$52,$B$12:$M$12,FALSE))),"",(+VLOOKUP($AL23,$A$15:$M$198,C$12,FALSE)/+SUM(VLOOKUP($AL23,$A$16:$M$52,$B$12:$M$12,FALSE))))</f>
        <v/>
      </c>
      <c r="AO23" s="33" t="str" cm="1">
        <f t="array" ref="AO23">IF(ISERROR(+VLOOKUP($AL23,$A$15:$M$198,D$12,FALSE)/+SUM(VLOOKUP($AL23,$A$16:$M$52,$B$12:$M$12,FALSE))),"",(+VLOOKUP($AL23,$A$15:$M$198,D$12,FALSE)/+SUM(VLOOKUP($AL23,$A$16:$M$52,$B$12:$M$12,FALSE))))</f>
        <v/>
      </c>
      <c r="AP23" s="33" t="str" cm="1">
        <f t="array" ref="AP23">IF(ISERROR(+VLOOKUP($AL23,$A$15:$M$198,E$12,FALSE)/+SUM(VLOOKUP($AL23,$A$16:$M$52,$B$12:$M$12,FALSE))),"",(+VLOOKUP($AL23,$A$15:$M$198,E$12,FALSE)/+SUM(VLOOKUP($AL23,$A$16:$M$52,$B$12:$M$12,FALSE))))</f>
        <v/>
      </c>
      <c r="AQ23" s="33" t="str" cm="1">
        <f t="array" ref="AQ23">IF(ISERROR(+VLOOKUP($AL23,$A$15:$M$198,F$12,FALSE)/+SUM(VLOOKUP($AL23,$A$16:$M$52,$B$12:$M$12,FALSE))),"",(+VLOOKUP($AL23,$A$15:$M$198,F$12,FALSE)/+SUM(VLOOKUP($AL23,$A$16:$M$52,$B$12:$M$12,FALSE))))</f>
        <v/>
      </c>
      <c r="AR23" s="33" t="str" cm="1">
        <f t="array" ref="AR23">IF(ISERROR(+VLOOKUP($AL23,$A$15:$M$198,G$12,FALSE)/+SUM(VLOOKUP($AL23,$A$16:$M$52,$B$12:$M$12,FALSE))),"",(+VLOOKUP($AL23,$A$15:$M$198,G$12,FALSE)/+SUM(VLOOKUP($AL23,$A$16:$M$52,$B$12:$M$12,FALSE))))</f>
        <v/>
      </c>
      <c r="AS23" s="33" t="str" cm="1">
        <f t="array" ref="AS23">IF(ISERROR(+VLOOKUP($AL23,$A$15:$M$198,H$12,FALSE)/+SUM(VLOOKUP($AL23,$A$16:$M$52,$B$12:$M$12,FALSE))),"",(+VLOOKUP($AL23,$A$15:$M$198,H$12,FALSE)/+SUM(VLOOKUP($AL23,$A$16:$M$52,$B$12:$M$12,FALSE))))</f>
        <v/>
      </c>
      <c r="AT23" s="33" t="str" cm="1">
        <f t="array" ref="AT23">IF(ISERROR(+VLOOKUP($AL23,$A$15:$M$198,I$12,FALSE)/+SUM(VLOOKUP($AL23,$A$16:$M$52,$B$12:$M$12,FALSE))),"",(+VLOOKUP($AL23,$A$15:$M$198,I$12,FALSE)/+SUM(VLOOKUP($AL23,$A$16:$M$52,$B$12:$M$12,FALSE))))</f>
        <v/>
      </c>
      <c r="AU23" s="33" t="str" cm="1">
        <f t="array" ref="AU23">IF(ISERROR(+VLOOKUP($AL23,$A$15:$M$198,J$12,FALSE)/+SUM(VLOOKUP($AL23,$A$16:$M$52,$B$12:$M$12,FALSE))),"",(+VLOOKUP($AL23,$A$15:$M$198,J$12,FALSE)/+SUM(VLOOKUP($AL23,$A$16:$M$52,$B$12:$M$12,FALSE))))</f>
        <v/>
      </c>
      <c r="AV23" s="33" t="str" cm="1">
        <f t="array" ref="AV23">IF(ISERROR(+VLOOKUP($AL23,$A$15:$M$198,K$12,FALSE)/+SUM(VLOOKUP($AL23,$A$16:$M$52,$B$12:$M$12,FALSE))),"",(+VLOOKUP($AL23,$A$15:$M$198,K$12,FALSE)/+SUM(VLOOKUP($AL23,$A$16:$M$52,$B$12:$M$12,FALSE))))</f>
        <v/>
      </c>
      <c r="AW23" s="33" t="str" cm="1">
        <f t="array" ref="AW23">IF(ISERROR(+VLOOKUP($AL23,$A$15:$M$198,L$12,FALSE)/+SUM(VLOOKUP($AL23,$A$16:$M$52,$B$12:$M$12,FALSE))),"",(+VLOOKUP($AL23,$A$15:$M$198,L$12,FALSE)/+SUM(VLOOKUP($AL23,$A$16:$M$52,$B$12:$M$12,FALSE))))</f>
        <v/>
      </c>
      <c r="AX23" s="33" t="str" cm="1">
        <f t="array" ref="AX23">IF(ISERROR(+VLOOKUP($AL23,$A$15:$M$198,M$12,FALSE)/+SUM(VLOOKUP($AL23,$A$16:$M$52,$B$12:$M$12,FALSE))),"",(+VLOOKUP($AL23,$A$15:$M$198,M$12,FALSE)/+SUM(VLOOKUP($AL23,$A$16:$M$52,$B$12:$M$12,FALSE))))</f>
        <v/>
      </c>
      <c r="AY23" s="34" t="str" cm="1">
        <f t="array" ref="AY23">IF(ISERROR(+VLOOKUP($AL23,$A$15:$V$81,N$12,FALSE)/+SUM(VLOOKUP($AL23,$A$15:$Y$52,$B$12:$M$12,FALSE))),"",+VLOOKUP($AL23,$A$15:$V$81,N$12,FALSE)/+SUM(VLOOKUP($AL23,$A$15:$Y$52,$B$12:$M$12,FALSE)))</f>
        <v/>
      </c>
      <c r="AZ23" s="34" t="str" cm="1">
        <f t="array" ref="AZ23">IF(ISERROR(+VLOOKUP($AL23,$A$15:$V$81,O$12,FALSE)/+SUM(VLOOKUP($AL23,$A$15:$Y$52,$B$12:$M$12,FALSE))),"",+VLOOKUP($AL23,$A$15:$V$81,O$12,FALSE)/+SUM(VLOOKUP($AL23,$A$15:$Y$52,$B$12:$M$12,FALSE)))</f>
        <v/>
      </c>
      <c r="BA23" s="34" t="str" cm="1">
        <f t="array" ref="BA23">IF(ISERROR(+VLOOKUP($AL23,$A$15:$V$81,P$12,FALSE)/+SUM(VLOOKUP($AL23,$A$15:$Y$52,$B$12:$M$12,FALSE))),"",+VLOOKUP($AL23,$A$15:$V$81,P$12,FALSE)/+SUM(VLOOKUP($AL23,$A$15:$Y$52,$B$12:$M$12,FALSE)))</f>
        <v/>
      </c>
      <c r="BB23" s="34" t="str" cm="1">
        <f t="array" ref="BB23">IF(ISERROR(+VLOOKUP($AL23,$A$15:$V$81,Q$12,FALSE)/+SUM(VLOOKUP($AL23,$A$15:$Y$52,$B$12:$M$12,FALSE))),"",+VLOOKUP($AL23,$A$15:$V$81,Q$12,FALSE)/+SUM(VLOOKUP($AL23,$A$15:$Y$52,$B$12:$M$12,FALSE)))</f>
        <v/>
      </c>
      <c r="BC23" s="34" t="str" cm="1">
        <f t="array" ref="BC23">IF(ISERROR(+VLOOKUP($AL23,$A$15:$V$81,R$12,FALSE)/+SUM(VLOOKUP($AL23,$A$15:$Y$52,$B$12:$M$12,FALSE))),"",+VLOOKUP($AL23,$A$15:$V$81,R$12,FALSE)/+SUM(VLOOKUP($AL23,$A$15:$Y$52,$B$12:$M$12,FALSE)))</f>
        <v/>
      </c>
      <c r="BD23" s="34" t="str" cm="1">
        <f t="array" ref="BD23">IF(ISERROR(+VLOOKUP($AL23,$A$15:$V$81,S$12,FALSE)/+SUM(VLOOKUP($AL23,$A$15:$Y$52,$B$12:$M$12,FALSE))),"",+VLOOKUP($AL23,$A$15:$V$81,S$12,FALSE)/+SUM(VLOOKUP($AL23,$A$15:$Y$52,$B$12:$M$12,FALSE)))</f>
        <v/>
      </c>
      <c r="BE23" s="34" t="str" cm="1">
        <f t="array" ref="BE23">IF(ISERROR(+VLOOKUP($AL23,$A$15:$V$81,T$12,FALSE)/+SUM(VLOOKUP($AL23,$A$15:$Y$52,$B$12:$M$12,FALSE))),"",+VLOOKUP($AL23,$A$15:$V$81,T$12,FALSE)/+SUM(VLOOKUP($AL23,$A$15:$Y$52,$B$12:$M$12,FALSE)))</f>
        <v/>
      </c>
      <c r="BF23" s="34" t="str" cm="1">
        <f t="array" ref="BF23">IF(ISERROR(+VLOOKUP($AL23,$A$15:$V$81,U$12,FALSE)/+SUM(VLOOKUP($AL23,$A$15:$Y$52,$B$12:$M$12,FALSE))),"",+VLOOKUP($AL23,$A$15:$V$81,U$12,FALSE)/+SUM(VLOOKUP($AL23,$A$15:$Y$52,$B$12:$M$12,FALSE)))</f>
        <v/>
      </c>
      <c r="BG23" s="34" t="str" cm="1">
        <f t="array" ref="BG23">IF(ISERROR(+VLOOKUP($AL23,$A$15:$V$81,V$12,FALSE)/+SUM(VLOOKUP($AL23,$A$15:$Y$52,$B$12:$M$12,FALSE))),"",+VLOOKUP($AL23,$A$15:$V$81,V$12,FALSE)/+SUM(VLOOKUP($AL23,$A$15:$Y$52,$B$12:$M$12,FALSE)))</f>
        <v/>
      </c>
      <c r="BH23" s="35"/>
      <c r="BI23" s="35"/>
      <c r="BJ23" s="35"/>
      <c r="BK23" s="35"/>
      <c r="BM23" s="9">
        <v>6.696084947318573E-2</v>
      </c>
      <c r="BN23" s="9">
        <v>4.5476038578489614E-2</v>
      </c>
      <c r="BO23" s="9">
        <v>7.1354859058826756E-2</v>
      </c>
      <c r="BP23" s="38">
        <f t="shared" si="8"/>
        <v>0.18379174711050211</v>
      </c>
      <c r="BQ23" s="39" t="str">
        <f t="shared" si="9"/>
        <v>ko</v>
      </c>
    </row>
    <row r="24" spans="1:69" x14ac:dyDescent="0.25">
      <c r="A24" t="s">
        <v>29</v>
      </c>
      <c r="B24">
        <v>10</v>
      </c>
      <c r="C24">
        <v>23</v>
      </c>
      <c r="D24">
        <v>24</v>
      </c>
      <c r="E24">
        <v>10</v>
      </c>
      <c r="F24">
        <v>16</v>
      </c>
      <c r="G24">
        <v>33</v>
      </c>
      <c r="H24">
        <v>46</v>
      </c>
      <c r="I24">
        <v>30</v>
      </c>
      <c r="J24">
        <v>31</v>
      </c>
      <c r="K24">
        <v>39</v>
      </c>
      <c r="L24">
        <v>35</v>
      </c>
      <c r="M24">
        <v>23</v>
      </c>
      <c r="N24">
        <v>47</v>
      </c>
      <c r="O24">
        <v>48</v>
      </c>
      <c r="P24">
        <v>43</v>
      </c>
      <c r="Q24">
        <v>47</v>
      </c>
      <c r="R24">
        <v>38</v>
      </c>
      <c r="S24">
        <v>85</v>
      </c>
      <c r="T24">
        <v>57</v>
      </c>
      <c r="U24">
        <v>34</v>
      </c>
      <c r="V24">
        <v>35</v>
      </c>
      <c r="AL24" s="40" t="str">
        <f t="shared" si="2"/>
        <v>Z65 - BROOKLYN</v>
      </c>
      <c r="AM24" s="9" cm="1">
        <f t="array" ref="AM24">IF(ISERROR(+VLOOKUP($AL24,$A$15:$M$198,B$12,FALSE)/+SUM(VLOOKUP($AL24,$A$16:$M$52,$B$12:$M$12,FALSE))),"",(+VLOOKUP($AL24,$A$15:$M$198,B$12,FALSE)/+SUM(VLOOKUP($AL24,$A$16:$M$52,$B$12:$M$12,FALSE))))</f>
        <v>3.125E-2</v>
      </c>
      <c r="AN24" s="9" cm="1">
        <f t="array" ref="AN24">IF(ISERROR(+VLOOKUP($AL24,$A$15:$M$198,C$12,FALSE)/+SUM(VLOOKUP($AL24,$A$16:$M$52,$B$12:$M$12,FALSE))),"",(+VLOOKUP($AL24,$A$15:$M$198,C$12,FALSE)/+SUM(VLOOKUP($AL24,$A$16:$M$52,$B$12:$M$12,FALSE))))</f>
        <v>7.1874999999999994E-2</v>
      </c>
      <c r="AO24" s="9" cm="1">
        <f t="array" ref="AO24">IF(ISERROR(+VLOOKUP($AL24,$A$15:$M$198,D$12,FALSE)/+SUM(VLOOKUP($AL24,$A$16:$M$52,$B$12:$M$12,FALSE))),"",(+VLOOKUP($AL24,$A$15:$M$198,D$12,FALSE)/+SUM(VLOOKUP($AL24,$A$16:$M$52,$B$12:$M$12,FALSE))))</f>
        <v>7.4999999999999997E-2</v>
      </c>
      <c r="AP24" s="9" cm="1">
        <f t="array" ref="AP24">IF(ISERROR(+VLOOKUP($AL24,$A$15:$M$198,E$12,FALSE)/+SUM(VLOOKUP($AL24,$A$16:$M$52,$B$12:$M$12,FALSE))),"",(+VLOOKUP($AL24,$A$15:$M$198,E$12,FALSE)/+SUM(VLOOKUP($AL24,$A$16:$M$52,$B$12:$M$12,FALSE))))</f>
        <v>3.125E-2</v>
      </c>
      <c r="AQ24" s="9" cm="1">
        <f t="array" ref="AQ24">IF(ISERROR(+VLOOKUP($AL24,$A$15:$M$198,F$12,FALSE)/+SUM(VLOOKUP($AL24,$A$16:$M$52,$B$12:$M$12,FALSE))),"",(+VLOOKUP($AL24,$A$15:$M$198,F$12,FALSE)/+SUM(VLOOKUP($AL24,$A$16:$M$52,$B$12:$M$12,FALSE))))</f>
        <v>0.05</v>
      </c>
      <c r="AR24" s="9" cm="1">
        <f t="array" ref="AR24">IF(ISERROR(+VLOOKUP($AL24,$A$15:$M$198,G$12,FALSE)/+SUM(VLOOKUP($AL24,$A$16:$M$52,$B$12:$M$12,FALSE))),"",(+VLOOKUP($AL24,$A$15:$M$198,G$12,FALSE)/+SUM(VLOOKUP($AL24,$A$16:$M$52,$B$12:$M$12,FALSE))))</f>
        <v>0.10312499999999999</v>
      </c>
      <c r="AS24" s="9" cm="1">
        <f t="array" ref="AS24">IF(ISERROR(+VLOOKUP($AL24,$A$15:$M$198,H$12,FALSE)/+SUM(VLOOKUP($AL24,$A$16:$M$52,$B$12:$M$12,FALSE))),"",(+VLOOKUP($AL24,$A$15:$M$198,H$12,FALSE)/+SUM(VLOOKUP($AL24,$A$16:$M$52,$B$12:$M$12,FALSE))))</f>
        <v>0.14374999999999999</v>
      </c>
      <c r="AT24" s="9" cm="1">
        <f t="array" ref="AT24">IF(ISERROR(+VLOOKUP($AL24,$A$15:$M$198,I$12,FALSE)/+SUM(VLOOKUP($AL24,$A$16:$M$52,$B$12:$M$12,FALSE))),"",(+VLOOKUP($AL24,$A$15:$M$198,I$12,FALSE)/+SUM(VLOOKUP($AL24,$A$16:$M$52,$B$12:$M$12,FALSE))))</f>
        <v>9.375E-2</v>
      </c>
      <c r="AU24" s="9" cm="1">
        <f t="array" ref="AU24">IF(ISERROR(+VLOOKUP($AL24,$A$15:$M$198,J$12,FALSE)/+SUM(VLOOKUP($AL24,$A$16:$M$52,$B$12:$M$12,FALSE))),"",(+VLOOKUP($AL24,$A$15:$M$198,J$12,FALSE)/+SUM(VLOOKUP($AL24,$A$16:$M$52,$B$12:$M$12,FALSE))))</f>
        <v>9.6875000000000003E-2</v>
      </c>
      <c r="AV24" s="9" cm="1">
        <f t="array" ref="AV24">IF(ISERROR(+VLOOKUP($AL24,$A$15:$M$198,K$12,FALSE)/+SUM(VLOOKUP($AL24,$A$16:$M$52,$B$12:$M$12,FALSE))),"",(+VLOOKUP($AL24,$A$15:$M$198,K$12,FALSE)/+SUM(VLOOKUP($AL24,$A$16:$M$52,$B$12:$M$12,FALSE))))</f>
        <v>0.121875</v>
      </c>
      <c r="AW24" s="9" cm="1">
        <f t="array" ref="AW24">IF(ISERROR(+VLOOKUP($AL24,$A$15:$M$198,L$12,FALSE)/+SUM(VLOOKUP($AL24,$A$16:$M$52,$B$12:$M$12,FALSE))),"",(+VLOOKUP($AL24,$A$15:$M$198,L$12,FALSE)/+SUM(VLOOKUP($AL24,$A$16:$M$52,$B$12:$M$12,FALSE))))</f>
        <v>0.109375</v>
      </c>
      <c r="AX24" s="9" cm="1">
        <f t="array" ref="AX24">IF(ISERROR(+VLOOKUP($AL24,$A$15:$M$198,M$12,FALSE)/+SUM(VLOOKUP($AL24,$A$16:$M$52,$B$12:$M$12,FALSE))),"",(+VLOOKUP($AL24,$A$15:$M$198,M$12,FALSE)/+SUM(VLOOKUP($AL24,$A$16:$M$52,$B$12:$M$12,FALSE))))</f>
        <v>7.1874999999999994E-2</v>
      </c>
      <c r="AY24" s="41" cm="1">
        <f t="array" ref="AY24">IF(ISERROR(+VLOOKUP($AL24,$A$15:$V$81,N$12,FALSE)/+SUM(VLOOKUP($AL24,$A$15:$Y$52,$B$12:$M$12,FALSE))),"",+VLOOKUP($AL24,$A$15:$V$81,N$12,FALSE)/+SUM(VLOOKUP($AL24,$A$15:$Y$52,$B$12:$M$12,FALSE)))</f>
        <v>0.14687500000000001</v>
      </c>
      <c r="AZ24" s="41" cm="1">
        <f t="array" ref="AZ24">IF(ISERROR(+VLOOKUP($AL24,$A$15:$V$81,O$12,FALSE)/+SUM(VLOOKUP($AL24,$A$15:$Y$52,$B$12:$M$12,FALSE))),"",+VLOOKUP($AL24,$A$15:$V$81,O$12,FALSE)/+SUM(VLOOKUP($AL24,$A$15:$Y$52,$B$12:$M$12,FALSE)))</f>
        <v>0.15</v>
      </c>
      <c r="BA24" s="41" cm="1">
        <f t="array" ref="BA24">IF(ISERROR(+VLOOKUP($AL24,$A$15:$V$81,P$12,FALSE)/+SUM(VLOOKUP($AL24,$A$15:$Y$52,$B$12:$M$12,FALSE))),"",+VLOOKUP($AL24,$A$15:$V$81,P$12,FALSE)/+SUM(VLOOKUP($AL24,$A$15:$Y$52,$B$12:$M$12,FALSE)))</f>
        <v>0.13437499999999999</v>
      </c>
      <c r="BB24" s="41" cm="1">
        <f t="array" ref="BB24">IF(ISERROR(+VLOOKUP($AL24,$A$15:$V$81,Q$12,FALSE)/+SUM(VLOOKUP($AL24,$A$15:$Y$52,$B$12:$M$12,FALSE))),"",+VLOOKUP($AL24,$A$15:$V$81,Q$12,FALSE)/+SUM(VLOOKUP($AL24,$A$15:$Y$52,$B$12:$M$12,FALSE)))</f>
        <v>0.14687500000000001</v>
      </c>
      <c r="BC24" s="41" cm="1">
        <f t="array" ref="BC24">IF(ISERROR(+VLOOKUP($AL24,$A$15:$V$81,R$12,FALSE)/+SUM(VLOOKUP($AL24,$A$15:$Y$52,$B$12:$M$12,FALSE))),"",+VLOOKUP($AL24,$A$15:$V$81,R$12,FALSE)/+SUM(VLOOKUP($AL24,$A$15:$Y$52,$B$12:$M$12,FALSE)))</f>
        <v>0.11874999999999999</v>
      </c>
      <c r="BD24" s="41" cm="1">
        <f t="array" ref="BD24">IF(ISERROR(+VLOOKUP($AL24,$A$15:$V$81,S$12,FALSE)/+SUM(VLOOKUP($AL24,$A$15:$Y$52,$B$12:$M$12,FALSE))),"",+VLOOKUP($AL24,$A$15:$V$81,S$12,FALSE)/+SUM(VLOOKUP($AL24,$A$15:$Y$52,$B$12:$M$12,FALSE)))</f>
        <v>0.265625</v>
      </c>
      <c r="BE24" s="41" cm="1">
        <f t="array" ref="BE24">IF(ISERROR(+VLOOKUP($AL24,$A$15:$V$81,T$12,FALSE)/+SUM(VLOOKUP($AL24,$A$15:$Y$52,$B$12:$M$12,FALSE))),"",+VLOOKUP($AL24,$A$15:$V$81,T$12,FALSE)/+SUM(VLOOKUP($AL24,$A$15:$Y$52,$B$12:$M$12,FALSE)))</f>
        <v>0.17812500000000001</v>
      </c>
      <c r="BF24" s="41" cm="1">
        <f t="array" ref="BF24">IF(ISERROR(+VLOOKUP($AL24,$A$15:$V$81,U$12,FALSE)/+SUM(VLOOKUP($AL24,$A$15:$Y$52,$B$12:$M$12,FALSE))),"",+VLOOKUP($AL24,$A$15:$V$81,U$12,FALSE)/+SUM(VLOOKUP($AL24,$A$15:$Y$52,$B$12:$M$12,FALSE)))</f>
        <v>0.10625</v>
      </c>
      <c r="BG24" s="41" cm="1">
        <f t="array" ref="BG24">IF(ISERROR(+VLOOKUP($AL24,$A$15:$V$81,V$12,FALSE)/+SUM(VLOOKUP($AL24,$A$15:$Y$52,$B$12:$M$12,FALSE))),"",+VLOOKUP($AL24,$A$15:$V$81,V$12,FALSE)/+SUM(VLOOKUP($AL24,$A$15:$Y$52,$B$12:$M$12,FALSE)))</f>
        <v>0.109375</v>
      </c>
      <c r="BH24" s="42" cm="1">
        <f t="array" ref="BH24">IF(ISERROR((_xlfn.FORECAST.ETS(BH$13,$B24:$Y24,$B$12:$Y$12,1,1))/+SUM(VLOOKUP($AL24,$A$15:$Y$52,$N$12:$Y$12,FALSE))),"",(_xlfn.FORECAST.ETS(BH$13,$B24:$Y24,$B$12:$Y$12,1,1))/+SUM(VLOOKUP($AL24,$A$15:$Y$52,$N$12:$Y$12,FALSE)))</f>
        <v>6.5471263268073815E-2</v>
      </c>
      <c r="BI24" s="42" cm="1">
        <f t="array" ref="BI24">IF(ISERROR((_xlfn.FORECAST.ETS(BI$13,$B24:$Y24,$B$12:$Y$12,1,1))/+SUM(VLOOKUP($AL24,$A$15:$Y$52,$N$12:$Y$12,FALSE))),"",(_xlfn.FORECAST.ETS(BI$13,$B24:$Y24,$B$12:$Y$12,1,1))/+SUM(VLOOKUP($AL24,$A$15:$Y$52,$N$12:$Y$12,FALSE)))</f>
        <v>6.9686715145075531E-2</v>
      </c>
      <c r="BJ24" s="42" cm="1">
        <f t="array" ref="BJ24">IF(ISERROR((_xlfn.FORECAST.ETS(BJ$13,$B24:$Y24,$B$12:$Y$12,1,1))/+SUM(VLOOKUP($AL24,$A$15:$Y$52,$N$12:$Y$12,FALSE))),"",(_xlfn.FORECAST.ETS(BJ$13,$B24:$Y24,$B$12:$Y$12,1,1))/+SUM(VLOOKUP($AL24,$A$15:$Y$52,$N$12:$Y$12,FALSE)))</f>
        <v>7.390216702207722E-2</v>
      </c>
      <c r="BK24" s="42">
        <f t="shared" si="7"/>
        <v>1.5653101454352265</v>
      </c>
      <c r="BM24" s="9">
        <v>6.5471263268073815E-2</v>
      </c>
      <c r="BN24" s="9">
        <v>6.9686715145075531E-2</v>
      </c>
      <c r="BO24" s="9">
        <v>7.390216702207722E-2</v>
      </c>
      <c r="BP24" s="38">
        <f t="shared" si="8"/>
        <v>1.5653101454352265</v>
      </c>
      <c r="BQ24" s="39" t="str">
        <f t="shared" si="9"/>
        <v>ko</v>
      </c>
    </row>
    <row r="25" spans="1:69" x14ac:dyDescent="0.25">
      <c r="A25" t="s">
        <v>30</v>
      </c>
      <c r="B25">
        <v>35</v>
      </c>
      <c r="C25">
        <v>85</v>
      </c>
      <c r="D25">
        <v>16</v>
      </c>
      <c r="E25">
        <v>5</v>
      </c>
      <c r="F25">
        <v>42</v>
      </c>
      <c r="G25">
        <v>88</v>
      </c>
      <c r="H25">
        <v>73</v>
      </c>
      <c r="I25">
        <v>14</v>
      </c>
      <c r="J25">
        <v>42</v>
      </c>
      <c r="K25">
        <v>144</v>
      </c>
      <c r="L25">
        <v>27</v>
      </c>
      <c r="M25">
        <v>47</v>
      </c>
      <c r="N25">
        <v>69</v>
      </c>
      <c r="O25">
        <v>49</v>
      </c>
      <c r="P25">
        <v>98</v>
      </c>
      <c r="Q25">
        <v>40</v>
      </c>
      <c r="R25">
        <v>29</v>
      </c>
      <c r="S25">
        <v>49</v>
      </c>
      <c r="T25">
        <v>16</v>
      </c>
      <c r="U25">
        <v>19</v>
      </c>
      <c r="V25">
        <v>22</v>
      </c>
      <c r="AL25" s="40" t="str">
        <f t="shared" si="2"/>
        <v>Z60 - CHANTIER</v>
      </c>
      <c r="AM25" s="9" cm="1">
        <f t="array" ref="AM25">IF(ISERROR(+VLOOKUP($AL25,$A$15:$M$198,B$12,FALSE)/+SUM(VLOOKUP($AL25,$A$16:$M$52,$B$12:$M$12,FALSE))),"",(+VLOOKUP($AL25,$A$15:$M$198,B$12,FALSE)/+SUM(VLOOKUP($AL25,$A$16:$M$52,$B$12:$M$12,FALSE))))</f>
        <v>5.6634304207119741E-2</v>
      </c>
      <c r="AN25" s="9" cm="1">
        <f t="array" ref="AN25">IF(ISERROR(+VLOOKUP($AL25,$A$15:$M$198,C$12,FALSE)/+SUM(VLOOKUP($AL25,$A$16:$M$52,$B$12:$M$12,FALSE))),"",(+VLOOKUP($AL25,$A$15:$M$198,C$12,FALSE)/+SUM(VLOOKUP($AL25,$A$16:$M$52,$B$12:$M$12,FALSE))))</f>
        <v>0.13754045307443366</v>
      </c>
      <c r="AO25" s="9" cm="1">
        <f t="array" ref="AO25">IF(ISERROR(+VLOOKUP($AL25,$A$15:$M$198,D$12,FALSE)/+SUM(VLOOKUP($AL25,$A$16:$M$52,$B$12:$M$12,FALSE))),"",(+VLOOKUP($AL25,$A$15:$M$198,D$12,FALSE)/+SUM(VLOOKUP($AL25,$A$16:$M$52,$B$12:$M$12,FALSE))))</f>
        <v>2.5889967637540454E-2</v>
      </c>
      <c r="AP25" s="9" cm="1">
        <f t="array" ref="AP25">IF(ISERROR(+VLOOKUP($AL25,$A$15:$M$198,E$12,FALSE)/+SUM(VLOOKUP($AL25,$A$16:$M$52,$B$12:$M$12,FALSE))),"",(+VLOOKUP($AL25,$A$15:$M$198,E$12,FALSE)/+SUM(VLOOKUP($AL25,$A$16:$M$52,$B$12:$M$12,FALSE))))</f>
        <v>8.0906148867313909E-3</v>
      </c>
      <c r="AQ25" s="9" cm="1">
        <f t="array" ref="AQ25">IF(ISERROR(+VLOOKUP($AL25,$A$15:$M$198,F$12,FALSE)/+SUM(VLOOKUP($AL25,$A$16:$M$52,$B$12:$M$12,FALSE))),"",(+VLOOKUP($AL25,$A$15:$M$198,F$12,FALSE)/+SUM(VLOOKUP($AL25,$A$16:$M$52,$B$12:$M$12,FALSE))))</f>
        <v>6.7961165048543687E-2</v>
      </c>
      <c r="AR25" s="9" cm="1">
        <f t="array" ref="AR25">IF(ISERROR(+VLOOKUP($AL25,$A$15:$M$198,G$12,FALSE)/+SUM(VLOOKUP($AL25,$A$16:$M$52,$B$12:$M$12,FALSE))),"",(+VLOOKUP($AL25,$A$15:$M$198,G$12,FALSE)/+SUM(VLOOKUP($AL25,$A$16:$M$52,$B$12:$M$12,FALSE))))</f>
        <v>0.14239482200647249</v>
      </c>
      <c r="AS25" s="9" cm="1">
        <f t="array" ref="AS25">IF(ISERROR(+VLOOKUP($AL25,$A$15:$M$198,H$12,FALSE)/+SUM(VLOOKUP($AL25,$A$16:$M$52,$B$12:$M$12,FALSE))),"",(+VLOOKUP($AL25,$A$15:$M$198,H$12,FALSE)/+SUM(VLOOKUP($AL25,$A$16:$M$52,$B$12:$M$12,FALSE))))</f>
        <v>0.11812297734627832</v>
      </c>
      <c r="AT25" s="9" cm="1">
        <f t="array" ref="AT25">IF(ISERROR(+VLOOKUP($AL25,$A$15:$M$198,I$12,FALSE)/+SUM(VLOOKUP($AL25,$A$16:$M$52,$B$12:$M$12,FALSE))),"",(+VLOOKUP($AL25,$A$15:$M$198,I$12,FALSE)/+SUM(VLOOKUP($AL25,$A$16:$M$52,$B$12:$M$12,FALSE))))</f>
        <v>2.2653721682847898E-2</v>
      </c>
      <c r="AU25" s="9" cm="1">
        <f t="array" ref="AU25">IF(ISERROR(+VLOOKUP($AL25,$A$15:$M$198,J$12,FALSE)/+SUM(VLOOKUP($AL25,$A$16:$M$52,$B$12:$M$12,FALSE))),"",(+VLOOKUP($AL25,$A$15:$M$198,J$12,FALSE)/+SUM(VLOOKUP($AL25,$A$16:$M$52,$B$12:$M$12,FALSE))))</f>
        <v>6.7961165048543687E-2</v>
      </c>
      <c r="AV25" s="9" cm="1">
        <f t="array" ref="AV25">IF(ISERROR(+VLOOKUP($AL25,$A$15:$M$198,K$12,FALSE)/+SUM(VLOOKUP($AL25,$A$16:$M$52,$B$12:$M$12,FALSE))),"",(+VLOOKUP($AL25,$A$15:$M$198,K$12,FALSE)/+SUM(VLOOKUP($AL25,$A$16:$M$52,$B$12:$M$12,FALSE))))</f>
        <v>0.23300970873786409</v>
      </c>
      <c r="AW25" s="9" cm="1">
        <f t="array" ref="AW25">IF(ISERROR(+VLOOKUP($AL25,$A$15:$M$198,L$12,FALSE)/+SUM(VLOOKUP($AL25,$A$16:$M$52,$B$12:$M$12,FALSE))),"",(+VLOOKUP($AL25,$A$15:$M$198,L$12,FALSE)/+SUM(VLOOKUP($AL25,$A$16:$M$52,$B$12:$M$12,FALSE))))</f>
        <v>4.3689320388349516E-2</v>
      </c>
      <c r="AX25" s="9" cm="1">
        <f t="array" ref="AX25">IF(ISERROR(+VLOOKUP($AL25,$A$15:$M$198,M$12,FALSE)/+SUM(VLOOKUP($AL25,$A$16:$M$52,$B$12:$M$12,FALSE))),"",(+VLOOKUP($AL25,$A$15:$M$198,M$12,FALSE)/+SUM(VLOOKUP($AL25,$A$16:$M$52,$B$12:$M$12,FALSE))))</f>
        <v>7.605177993527508E-2</v>
      </c>
      <c r="AY25" s="41" cm="1">
        <f t="array" ref="AY25">IF(ISERROR(+VLOOKUP($AL25,$A$15:$V$81,N$12,FALSE)/+SUM(VLOOKUP($AL25,$A$15:$Y$52,$B$12:$M$12,FALSE))),"",+VLOOKUP($AL25,$A$15:$V$81,N$12,FALSE)/+SUM(VLOOKUP($AL25,$A$15:$Y$52,$B$12:$M$12,FALSE)))</f>
        <v>0.11165048543689321</v>
      </c>
      <c r="AZ25" s="41" cm="1">
        <f t="array" ref="AZ25">IF(ISERROR(+VLOOKUP($AL25,$A$15:$V$81,O$12,FALSE)/+SUM(VLOOKUP($AL25,$A$15:$Y$52,$B$12:$M$12,FALSE))),"",+VLOOKUP($AL25,$A$15:$V$81,O$12,FALSE)/+SUM(VLOOKUP($AL25,$A$15:$Y$52,$B$12:$M$12,FALSE)))</f>
        <v>7.9288025889967639E-2</v>
      </c>
      <c r="BA25" s="41" cm="1">
        <f t="array" ref="BA25">IF(ISERROR(+VLOOKUP($AL25,$A$15:$V$81,P$12,FALSE)/+SUM(VLOOKUP($AL25,$A$15:$Y$52,$B$12:$M$12,FALSE))),"",+VLOOKUP($AL25,$A$15:$V$81,P$12,FALSE)/+SUM(VLOOKUP($AL25,$A$15:$Y$52,$B$12:$M$12,FALSE)))</f>
        <v>0.15857605177993528</v>
      </c>
      <c r="BB25" s="41" cm="1">
        <f t="array" ref="BB25">IF(ISERROR(+VLOOKUP($AL25,$A$15:$V$81,Q$12,FALSE)/+SUM(VLOOKUP($AL25,$A$15:$Y$52,$B$12:$M$12,FALSE))),"",+VLOOKUP($AL25,$A$15:$V$81,Q$12,FALSE)/+SUM(VLOOKUP($AL25,$A$15:$Y$52,$B$12:$M$12,FALSE)))</f>
        <v>6.4724919093851127E-2</v>
      </c>
      <c r="BC25" s="41" cm="1">
        <f t="array" ref="BC25">IF(ISERROR(+VLOOKUP($AL25,$A$15:$V$81,R$12,FALSE)/+SUM(VLOOKUP($AL25,$A$15:$Y$52,$B$12:$M$12,FALSE))),"",+VLOOKUP($AL25,$A$15:$V$81,R$12,FALSE)/+SUM(VLOOKUP($AL25,$A$15:$Y$52,$B$12:$M$12,FALSE)))</f>
        <v>4.6925566343042069E-2</v>
      </c>
      <c r="BD25" s="41" cm="1">
        <f t="array" ref="BD25">IF(ISERROR(+VLOOKUP($AL25,$A$15:$V$81,S$12,FALSE)/+SUM(VLOOKUP($AL25,$A$15:$Y$52,$B$12:$M$12,FALSE))),"",+VLOOKUP($AL25,$A$15:$V$81,S$12,FALSE)/+SUM(VLOOKUP($AL25,$A$15:$Y$52,$B$12:$M$12,FALSE)))</f>
        <v>7.9288025889967639E-2</v>
      </c>
      <c r="BE25" s="41" cm="1">
        <f t="array" ref="BE25">IF(ISERROR(+VLOOKUP($AL25,$A$15:$V$81,T$12,FALSE)/+SUM(VLOOKUP($AL25,$A$15:$Y$52,$B$12:$M$12,FALSE))),"",+VLOOKUP($AL25,$A$15:$V$81,T$12,FALSE)/+SUM(VLOOKUP($AL25,$A$15:$Y$52,$B$12:$M$12,FALSE)))</f>
        <v>2.5889967637540454E-2</v>
      </c>
      <c r="BF25" s="41" cm="1">
        <f t="array" ref="BF25">IF(ISERROR(+VLOOKUP($AL25,$A$15:$V$81,U$12,FALSE)/+SUM(VLOOKUP($AL25,$A$15:$Y$52,$B$12:$M$12,FALSE))),"",+VLOOKUP($AL25,$A$15:$V$81,U$12,FALSE)/+SUM(VLOOKUP($AL25,$A$15:$Y$52,$B$12:$M$12,FALSE)))</f>
        <v>3.0744336569579287E-2</v>
      </c>
      <c r="BG25" s="41" cm="1">
        <f t="array" ref="BG25">IF(ISERROR(+VLOOKUP($AL25,$A$15:$V$81,V$12,FALSE)/+SUM(VLOOKUP($AL25,$A$15:$Y$52,$B$12:$M$12,FALSE))),"",+VLOOKUP($AL25,$A$15:$V$81,V$12,FALSE)/+SUM(VLOOKUP($AL25,$A$15:$Y$52,$B$12:$M$12,FALSE)))</f>
        <v>3.5598705501618123E-2</v>
      </c>
      <c r="BH25" s="42" cm="1">
        <f t="array" ref="BH25">IF(ISERROR((_xlfn.FORECAST.ETS(BH$13,$B25:$Y25,$B$12:$Y$12,1,1))/+SUM(VLOOKUP($AL25,$A$15:$Y$52,$N$12:$Y$12,FALSE))),"",(_xlfn.FORECAST.ETS(BH$13,$B25:$Y25,$B$12:$Y$12,1,1))/+SUM(VLOOKUP($AL25,$A$15:$Y$52,$N$12:$Y$12,FALSE)))</f>
        <v>0.11493935671559176</v>
      </c>
      <c r="BI25" s="42" cm="1">
        <f t="array" ref="BI25">IF(ISERROR((_xlfn.FORECAST.ETS(BI$13,$B25:$Y25,$B$12:$Y$12,1,1))/+SUM(VLOOKUP($AL25,$A$15:$Y$52,$N$12:$Y$12,FALSE))),"",(_xlfn.FORECAST.ETS(BI$13,$B25:$Y25,$B$12:$Y$12,1,1))/+SUM(VLOOKUP($AL25,$A$15:$Y$52,$N$12:$Y$12,FALSE)))</f>
        <v>0.11342544771042169</v>
      </c>
      <c r="BJ25" s="42" cm="1">
        <f t="array" ref="BJ25">IF(ISERROR((_xlfn.FORECAST.ETS(BJ$13,$B25:$Y25,$B$12:$Y$12,1,1))/+SUM(VLOOKUP($AL25,$A$15:$Y$52,$N$12:$Y$12,FALSE))),"",(_xlfn.FORECAST.ETS(BJ$13,$B25:$Y25,$B$12:$Y$12,1,1))/+SUM(VLOOKUP($AL25,$A$15:$Y$52,$N$12:$Y$12,FALSE)))</f>
        <v>0.11191153870525147</v>
      </c>
      <c r="BK25" s="42">
        <f t="shared" si="7"/>
        <v>0.97296242727365989</v>
      </c>
      <c r="BM25" s="9">
        <v>0.11493935671559176</v>
      </c>
      <c r="BN25" s="9">
        <v>0.11342544771042169</v>
      </c>
      <c r="BO25" s="9">
        <v>0.11191153870525147</v>
      </c>
      <c r="BP25" s="38">
        <f t="shared" si="8"/>
        <v>0.97296242727365989</v>
      </c>
      <c r="BQ25" s="39" t="str">
        <f t="shared" si="9"/>
        <v>ko</v>
      </c>
    </row>
    <row r="26" spans="1:69" x14ac:dyDescent="0.25">
      <c r="A26" t="s">
        <v>31</v>
      </c>
      <c r="B26">
        <v>154</v>
      </c>
      <c r="C26">
        <v>143</v>
      </c>
      <c r="D26">
        <v>87</v>
      </c>
      <c r="E26">
        <v>40</v>
      </c>
      <c r="F26">
        <v>104</v>
      </c>
      <c r="G26">
        <v>146</v>
      </c>
      <c r="H26">
        <v>170</v>
      </c>
      <c r="I26">
        <v>90</v>
      </c>
      <c r="J26">
        <v>140</v>
      </c>
      <c r="K26">
        <v>137</v>
      </c>
      <c r="L26">
        <v>141</v>
      </c>
      <c r="M26">
        <v>73</v>
      </c>
      <c r="N26">
        <v>128</v>
      </c>
      <c r="O26">
        <v>129</v>
      </c>
      <c r="P26">
        <v>198</v>
      </c>
      <c r="Q26">
        <v>141</v>
      </c>
      <c r="R26">
        <v>105</v>
      </c>
      <c r="S26">
        <v>133</v>
      </c>
      <c r="T26">
        <v>151</v>
      </c>
      <c r="U26">
        <v>52</v>
      </c>
      <c r="V26">
        <v>113</v>
      </c>
      <c r="AL26" s="40" t="str">
        <f t="shared" si="2"/>
        <v>Z57 - EDEN</v>
      </c>
      <c r="AM26" s="9" cm="1">
        <f t="array" ref="AM26">IF(ISERROR(+VLOOKUP($AL26,$A$15:$M$198,B$12,FALSE)/+SUM(VLOOKUP($AL26,$A$16:$M$52,$B$12:$M$12,FALSE))),"",(+VLOOKUP($AL26,$A$15:$M$198,B$12,FALSE)/+SUM(VLOOKUP($AL26,$A$16:$M$52,$B$12:$M$12,FALSE))))</f>
        <v>0.1080701754385965</v>
      </c>
      <c r="AN26" s="9" cm="1">
        <f t="array" ref="AN26">IF(ISERROR(+VLOOKUP($AL26,$A$15:$M$198,C$12,FALSE)/+SUM(VLOOKUP($AL26,$A$16:$M$52,$B$12:$M$12,FALSE))),"",(+VLOOKUP($AL26,$A$15:$M$198,C$12,FALSE)/+SUM(VLOOKUP($AL26,$A$16:$M$52,$B$12:$M$12,FALSE))))</f>
        <v>0.10035087719298245</v>
      </c>
      <c r="AO26" s="9" cm="1">
        <f t="array" ref="AO26">IF(ISERROR(+VLOOKUP($AL26,$A$15:$M$198,D$12,FALSE)/+SUM(VLOOKUP($AL26,$A$16:$M$52,$B$12:$M$12,FALSE))),"",(+VLOOKUP($AL26,$A$15:$M$198,D$12,FALSE)/+SUM(VLOOKUP($AL26,$A$16:$M$52,$B$12:$M$12,FALSE))))</f>
        <v>6.1052631578947365E-2</v>
      </c>
      <c r="AP26" s="9" cm="1">
        <f t="array" ref="AP26">IF(ISERROR(+VLOOKUP($AL26,$A$15:$M$198,E$12,FALSE)/+SUM(VLOOKUP($AL26,$A$16:$M$52,$B$12:$M$12,FALSE))),"",(+VLOOKUP($AL26,$A$15:$M$198,E$12,FALSE)/+SUM(VLOOKUP($AL26,$A$16:$M$52,$B$12:$M$12,FALSE))))</f>
        <v>2.8070175438596492E-2</v>
      </c>
      <c r="AQ26" s="9" cm="1">
        <f t="array" ref="AQ26">IF(ISERROR(+VLOOKUP($AL26,$A$15:$M$198,F$12,FALSE)/+SUM(VLOOKUP($AL26,$A$16:$M$52,$B$12:$M$12,FALSE))),"",(+VLOOKUP($AL26,$A$15:$M$198,F$12,FALSE)/+SUM(VLOOKUP($AL26,$A$16:$M$52,$B$12:$M$12,FALSE))))</f>
        <v>7.2982456140350871E-2</v>
      </c>
      <c r="AR26" s="9" cm="1">
        <f t="array" ref="AR26">IF(ISERROR(+VLOOKUP($AL26,$A$15:$M$198,G$12,FALSE)/+SUM(VLOOKUP($AL26,$A$16:$M$52,$B$12:$M$12,FALSE))),"",(+VLOOKUP($AL26,$A$15:$M$198,G$12,FALSE)/+SUM(VLOOKUP($AL26,$A$16:$M$52,$B$12:$M$12,FALSE))))</f>
        <v>0.10245614035087719</v>
      </c>
      <c r="AS26" s="9" cm="1">
        <f t="array" ref="AS26">IF(ISERROR(+VLOOKUP($AL26,$A$15:$M$198,H$12,FALSE)/+SUM(VLOOKUP($AL26,$A$16:$M$52,$B$12:$M$12,FALSE))),"",(+VLOOKUP($AL26,$A$15:$M$198,H$12,FALSE)/+SUM(VLOOKUP($AL26,$A$16:$M$52,$B$12:$M$12,FALSE))))</f>
        <v>0.11929824561403508</v>
      </c>
      <c r="AT26" s="9" cm="1">
        <f t="array" ref="AT26">IF(ISERROR(+VLOOKUP($AL26,$A$15:$M$198,I$12,FALSE)/+SUM(VLOOKUP($AL26,$A$16:$M$52,$B$12:$M$12,FALSE))),"",(+VLOOKUP($AL26,$A$15:$M$198,I$12,FALSE)/+SUM(VLOOKUP($AL26,$A$16:$M$52,$B$12:$M$12,FALSE))))</f>
        <v>6.3157894736842107E-2</v>
      </c>
      <c r="AU26" s="9" cm="1">
        <f t="array" ref="AU26">IF(ISERROR(+VLOOKUP($AL26,$A$15:$M$198,J$12,FALSE)/+SUM(VLOOKUP($AL26,$A$16:$M$52,$B$12:$M$12,FALSE))),"",(+VLOOKUP($AL26,$A$15:$M$198,J$12,FALSE)/+SUM(VLOOKUP($AL26,$A$16:$M$52,$B$12:$M$12,FALSE))))</f>
        <v>9.8245614035087719E-2</v>
      </c>
      <c r="AV26" s="9" cm="1">
        <f t="array" ref="AV26">IF(ISERROR(+VLOOKUP($AL26,$A$15:$M$198,K$12,FALSE)/+SUM(VLOOKUP($AL26,$A$16:$M$52,$B$12:$M$12,FALSE))),"",(+VLOOKUP($AL26,$A$15:$M$198,K$12,FALSE)/+SUM(VLOOKUP($AL26,$A$16:$M$52,$B$12:$M$12,FALSE))))</f>
        <v>9.6140350877192984E-2</v>
      </c>
      <c r="AW26" s="9" cm="1">
        <f t="array" ref="AW26">IF(ISERROR(+VLOOKUP($AL26,$A$15:$M$198,L$12,FALSE)/+SUM(VLOOKUP($AL26,$A$16:$M$52,$B$12:$M$12,FALSE))),"",(+VLOOKUP($AL26,$A$15:$M$198,L$12,FALSE)/+SUM(VLOOKUP($AL26,$A$16:$M$52,$B$12:$M$12,FALSE))))</f>
        <v>9.8947368421052631E-2</v>
      </c>
      <c r="AX26" s="9" cm="1">
        <f t="array" ref="AX26">IF(ISERROR(+VLOOKUP($AL26,$A$15:$M$198,M$12,FALSE)/+SUM(VLOOKUP($AL26,$A$16:$M$52,$B$12:$M$12,FALSE))),"",(+VLOOKUP($AL26,$A$15:$M$198,M$12,FALSE)/+SUM(VLOOKUP($AL26,$A$16:$M$52,$B$12:$M$12,FALSE))))</f>
        <v>5.1228070175438595E-2</v>
      </c>
      <c r="AY26" s="41" cm="1">
        <f t="array" ref="AY26">IF(ISERROR(+VLOOKUP($AL26,$A$15:$V$81,N$12,FALSE)/+SUM(VLOOKUP($AL26,$A$15:$Y$52,$B$12:$M$12,FALSE))),"",+VLOOKUP($AL26,$A$15:$V$81,N$12,FALSE)/+SUM(VLOOKUP($AL26,$A$15:$Y$52,$B$12:$M$12,FALSE)))</f>
        <v>8.9824561403508765E-2</v>
      </c>
      <c r="AZ26" s="41" cm="1">
        <f t="array" ref="AZ26">IF(ISERROR(+VLOOKUP($AL26,$A$15:$V$81,O$12,FALSE)/+SUM(VLOOKUP($AL26,$A$15:$Y$52,$B$12:$M$12,FALSE))),"",+VLOOKUP($AL26,$A$15:$V$81,O$12,FALSE)/+SUM(VLOOKUP($AL26,$A$15:$Y$52,$B$12:$M$12,FALSE)))</f>
        <v>9.0526315789473691E-2</v>
      </c>
      <c r="BA26" s="41" cm="1">
        <f t="array" ref="BA26">IF(ISERROR(+VLOOKUP($AL26,$A$15:$V$81,P$12,FALSE)/+SUM(VLOOKUP($AL26,$A$15:$Y$52,$B$12:$M$12,FALSE))),"",+VLOOKUP($AL26,$A$15:$V$81,P$12,FALSE)/+SUM(VLOOKUP($AL26,$A$15:$Y$52,$B$12:$M$12,FALSE)))</f>
        <v>0.13894736842105262</v>
      </c>
      <c r="BB26" s="41" cm="1">
        <f t="array" ref="BB26">IF(ISERROR(+VLOOKUP($AL26,$A$15:$V$81,Q$12,FALSE)/+SUM(VLOOKUP($AL26,$A$15:$Y$52,$B$12:$M$12,FALSE))),"",+VLOOKUP($AL26,$A$15:$V$81,Q$12,FALSE)/+SUM(VLOOKUP($AL26,$A$15:$Y$52,$B$12:$M$12,FALSE)))</f>
        <v>9.8947368421052631E-2</v>
      </c>
      <c r="BC26" s="41" cm="1">
        <f t="array" ref="BC26">IF(ISERROR(+VLOOKUP($AL26,$A$15:$V$81,R$12,FALSE)/+SUM(VLOOKUP($AL26,$A$15:$Y$52,$B$12:$M$12,FALSE))),"",+VLOOKUP($AL26,$A$15:$V$81,R$12,FALSE)/+SUM(VLOOKUP($AL26,$A$15:$Y$52,$B$12:$M$12,FALSE)))</f>
        <v>7.3684210526315783E-2</v>
      </c>
      <c r="BD26" s="41" cm="1">
        <f t="array" ref="BD26">IF(ISERROR(+VLOOKUP($AL26,$A$15:$V$81,S$12,FALSE)/+SUM(VLOOKUP($AL26,$A$15:$Y$52,$B$12:$M$12,FALSE))),"",+VLOOKUP($AL26,$A$15:$V$81,S$12,FALSE)/+SUM(VLOOKUP($AL26,$A$15:$Y$52,$B$12:$M$12,FALSE)))</f>
        <v>9.3333333333333338E-2</v>
      </c>
      <c r="BE26" s="41" cm="1">
        <f t="array" ref="BE26">IF(ISERROR(+VLOOKUP($AL26,$A$15:$V$81,T$12,FALSE)/+SUM(VLOOKUP($AL26,$A$15:$Y$52,$B$12:$M$12,FALSE))),"",+VLOOKUP($AL26,$A$15:$V$81,T$12,FALSE)/+SUM(VLOOKUP($AL26,$A$15:$Y$52,$B$12:$M$12,FALSE)))</f>
        <v>0.10596491228070175</v>
      </c>
      <c r="BF26" s="41" cm="1">
        <f t="array" ref="BF26">IF(ISERROR(+VLOOKUP($AL26,$A$15:$V$81,U$12,FALSE)/+SUM(VLOOKUP($AL26,$A$15:$Y$52,$B$12:$M$12,FALSE))),"",+VLOOKUP($AL26,$A$15:$V$81,U$12,FALSE)/+SUM(VLOOKUP($AL26,$A$15:$Y$52,$B$12:$M$12,FALSE)))</f>
        <v>3.6491228070175435E-2</v>
      </c>
      <c r="BG26" s="41" cm="1">
        <f t="array" ref="BG26">IF(ISERROR(+VLOOKUP($AL26,$A$15:$V$81,V$12,FALSE)/+SUM(VLOOKUP($AL26,$A$15:$Y$52,$B$12:$M$12,FALSE))),"",+VLOOKUP($AL26,$A$15:$V$81,V$12,FALSE)/+SUM(VLOOKUP($AL26,$A$15:$Y$52,$B$12:$M$12,FALSE)))</f>
        <v>7.929824561403509E-2</v>
      </c>
      <c r="BH26" s="42" cm="1">
        <f t="array" ref="BH26">IF(ISERROR((_xlfn.FORECAST.ETS(BH$13,$B26:$Y26,$B$12:$Y$12,1,1))/+SUM(VLOOKUP($AL26,$A$15:$Y$52,$N$12:$Y$12,FALSE))),"",(_xlfn.FORECAST.ETS(BH$13,$B26:$Y26,$B$12:$Y$12,1,1))/+SUM(VLOOKUP($AL26,$A$15:$Y$52,$N$12:$Y$12,FALSE)))</f>
        <v>9.2612083568605313E-2</v>
      </c>
      <c r="BI26" s="42" cm="1">
        <f t="array" ref="BI26">IF(ISERROR((_xlfn.FORECAST.ETS(BI$13,$B26:$Y26,$B$12:$Y$12,1,1))/+SUM(VLOOKUP($AL26,$A$15:$Y$52,$N$12:$Y$12,FALSE))),"",(_xlfn.FORECAST.ETS(BI$13,$B26:$Y26,$B$12:$Y$12,1,1))/+SUM(VLOOKUP($AL26,$A$15:$Y$52,$N$12:$Y$12,FALSE)))</f>
        <v>0.11021147595152866</v>
      </c>
      <c r="BJ26" s="42" cm="1">
        <f t="array" ref="BJ26">IF(ISERROR((_xlfn.FORECAST.ETS(BJ$13,$B26:$Y26,$B$12:$Y$12,1,1))/+SUM(VLOOKUP($AL26,$A$15:$Y$52,$N$12:$Y$12,FALSE))),"",(_xlfn.FORECAST.ETS(BJ$13,$B26:$Y26,$B$12:$Y$12,1,1))/+SUM(VLOOKUP($AL26,$A$15:$Y$52,$N$12:$Y$12,FALSE)))</f>
        <v>0.10359821792639187</v>
      </c>
      <c r="BK26" s="42">
        <f t="shared" si="7"/>
        <v>1.1134393213061748</v>
      </c>
      <c r="BM26" s="9">
        <v>9.2612083568605313E-2</v>
      </c>
      <c r="BN26" s="9">
        <v>0.11021147595152866</v>
      </c>
      <c r="BO26" s="9">
        <v>0.10359821792639187</v>
      </c>
      <c r="BP26" s="38">
        <f t="shared" si="8"/>
        <v>1.1134393213061748</v>
      </c>
      <c r="BQ26" s="39" t="str">
        <f t="shared" si="9"/>
        <v>ko</v>
      </c>
    </row>
    <row r="27" spans="1:69" x14ac:dyDescent="0.25">
      <c r="A27" t="s">
        <v>32</v>
      </c>
      <c r="B27">
        <v>31</v>
      </c>
      <c r="C27">
        <v>49</v>
      </c>
      <c r="D27">
        <v>25</v>
      </c>
      <c r="E27">
        <v>5</v>
      </c>
      <c r="F27">
        <v>23</v>
      </c>
      <c r="G27">
        <v>28</v>
      </c>
      <c r="H27">
        <v>31</v>
      </c>
      <c r="I27">
        <v>25</v>
      </c>
      <c r="J27">
        <v>20</v>
      </c>
      <c r="K27">
        <v>28</v>
      </c>
      <c r="L27">
        <v>10</v>
      </c>
      <c r="M27">
        <v>10</v>
      </c>
      <c r="N27">
        <v>15</v>
      </c>
      <c r="O27">
        <v>18</v>
      </c>
      <c r="P27">
        <v>15</v>
      </c>
      <c r="Q27">
        <v>19</v>
      </c>
      <c r="R27">
        <v>19</v>
      </c>
      <c r="S27">
        <v>14</v>
      </c>
      <c r="T27">
        <v>34</v>
      </c>
      <c r="U27">
        <v>6</v>
      </c>
      <c r="V27">
        <v>18</v>
      </c>
      <c r="AL27" s="40" t="str">
        <f t="shared" si="2"/>
        <v>Y54 - FLOTILLE</v>
      </c>
      <c r="AM27" s="9" cm="1">
        <f t="array" ref="AM27">IF(ISERROR(+VLOOKUP($AL27,$A$15:$M$198,B$12,FALSE)/+SUM(VLOOKUP($AL27,$A$16:$M$52,$B$12:$M$12,FALSE))),"",(+VLOOKUP($AL27,$A$15:$M$198,B$12,FALSE)/+SUM(VLOOKUP($AL27,$A$16:$M$52,$B$12:$M$12,FALSE))))</f>
        <v>0.10877192982456141</v>
      </c>
      <c r="AN27" s="9" cm="1">
        <f t="array" ref="AN27">IF(ISERROR(+VLOOKUP($AL27,$A$15:$M$198,C$12,FALSE)/+SUM(VLOOKUP($AL27,$A$16:$M$52,$B$12:$M$12,FALSE))),"",(+VLOOKUP($AL27,$A$15:$M$198,C$12,FALSE)/+SUM(VLOOKUP($AL27,$A$16:$M$52,$B$12:$M$12,FALSE))))</f>
        <v>0.17192982456140352</v>
      </c>
      <c r="AO27" s="9" cm="1">
        <f t="array" ref="AO27">IF(ISERROR(+VLOOKUP($AL27,$A$15:$M$198,D$12,FALSE)/+SUM(VLOOKUP($AL27,$A$16:$M$52,$B$12:$M$12,FALSE))),"",(+VLOOKUP($AL27,$A$15:$M$198,D$12,FALSE)/+SUM(VLOOKUP($AL27,$A$16:$M$52,$B$12:$M$12,FALSE))))</f>
        <v>8.771929824561403E-2</v>
      </c>
      <c r="AP27" s="9" cm="1">
        <f t="array" ref="AP27">IF(ISERROR(+VLOOKUP($AL27,$A$15:$M$198,E$12,FALSE)/+SUM(VLOOKUP($AL27,$A$16:$M$52,$B$12:$M$12,FALSE))),"",(+VLOOKUP($AL27,$A$15:$M$198,E$12,FALSE)/+SUM(VLOOKUP($AL27,$A$16:$M$52,$B$12:$M$12,FALSE))))</f>
        <v>1.7543859649122806E-2</v>
      </c>
      <c r="AQ27" s="9" cm="1">
        <f t="array" ref="AQ27">IF(ISERROR(+VLOOKUP($AL27,$A$15:$M$198,F$12,FALSE)/+SUM(VLOOKUP($AL27,$A$16:$M$52,$B$12:$M$12,FALSE))),"",(+VLOOKUP($AL27,$A$15:$M$198,F$12,FALSE)/+SUM(VLOOKUP($AL27,$A$16:$M$52,$B$12:$M$12,FALSE))))</f>
        <v>8.0701754385964913E-2</v>
      </c>
      <c r="AR27" s="9" cm="1">
        <f t="array" ref="AR27">IF(ISERROR(+VLOOKUP($AL27,$A$15:$M$198,G$12,FALSE)/+SUM(VLOOKUP($AL27,$A$16:$M$52,$B$12:$M$12,FALSE))),"",(+VLOOKUP($AL27,$A$15:$M$198,G$12,FALSE)/+SUM(VLOOKUP($AL27,$A$16:$M$52,$B$12:$M$12,FALSE))))</f>
        <v>9.8245614035087719E-2</v>
      </c>
      <c r="AS27" s="9" cm="1">
        <f t="array" ref="AS27">IF(ISERROR(+VLOOKUP($AL27,$A$15:$M$198,H$12,FALSE)/+SUM(VLOOKUP($AL27,$A$16:$M$52,$B$12:$M$12,FALSE))),"",(+VLOOKUP($AL27,$A$15:$M$198,H$12,FALSE)/+SUM(VLOOKUP($AL27,$A$16:$M$52,$B$12:$M$12,FALSE))))</f>
        <v>0.10877192982456141</v>
      </c>
      <c r="AT27" s="9" cm="1">
        <f t="array" ref="AT27">IF(ISERROR(+VLOOKUP($AL27,$A$15:$M$198,I$12,FALSE)/+SUM(VLOOKUP($AL27,$A$16:$M$52,$B$12:$M$12,FALSE))),"",(+VLOOKUP($AL27,$A$15:$M$198,I$12,FALSE)/+SUM(VLOOKUP($AL27,$A$16:$M$52,$B$12:$M$12,FALSE))))</f>
        <v>8.771929824561403E-2</v>
      </c>
      <c r="AU27" s="9" cm="1">
        <f t="array" ref="AU27">IF(ISERROR(+VLOOKUP($AL27,$A$15:$M$198,J$12,FALSE)/+SUM(VLOOKUP($AL27,$A$16:$M$52,$B$12:$M$12,FALSE))),"",(+VLOOKUP($AL27,$A$15:$M$198,J$12,FALSE)/+SUM(VLOOKUP($AL27,$A$16:$M$52,$B$12:$M$12,FALSE))))</f>
        <v>7.0175438596491224E-2</v>
      </c>
      <c r="AV27" s="9" cm="1">
        <f t="array" ref="AV27">IF(ISERROR(+VLOOKUP($AL27,$A$15:$M$198,K$12,FALSE)/+SUM(VLOOKUP($AL27,$A$16:$M$52,$B$12:$M$12,FALSE))),"",(+VLOOKUP($AL27,$A$15:$M$198,K$12,FALSE)/+SUM(VLOOKUP($AL27,$A$16:$M$52,$B$12:$M$12,FALSE))))</f>
        <v>9.8245614035087719E-2</v>
      </c>
      <c r="AW27" s="9" cm="1">
        <f t="array" ref="AW27">IF(ISERROR(+VLOOKUP($AL27,$A$15:$M$198,L$12,FALSE)/+SUM(VLOOKUP($AL27,$A$16:$M$52,$B$12:$M$12,FALSE))),"",(+VLOOKUP($AL27,$A$15:$M$198,L$12,FALSE)/+SUM(VLOOKUP($AL27,$A$16:$M$52,$B$12:$M$12,FALSE))))</f>
        <v>3.5087719298245612E-2</v>
      </c>
      <c r="AX27" s="9" cm="1">
        <f t="array" ref="AX27">IF(ISERROR(+VLOOKUP($AL27,$A$15:$M$198,M$12,FALSE)/+SUM(VLOOKUP($AL27,$A$16:$M$52,$B$12:$M$12,FALSE))),"",(+VLOOKUP($AL27,$A$15:$M$198,M$12,FALSE)/+SUM(VLOOKUP($AL27,$A$16:$M$52,$B$12:$M$12,FALSE))))</f>
        <v>3.5087719298245612E-2</v>
      </c>
      <c r="AY27" s="41" cm="1">
        <f t="array" ref="AY27">IF(ISERROR(+VLOOKUP($AL27,$A$15:$V$81,N$12,FALSE)/+SUM(VLOOKUP($AL27,$A$15:$Y$52,$B$12:$M$12,FALSE))),"",+VLOOKUP($AL27,$A$15:$V$81,N$12,FALSE)/+SUM(VLOOKUP($AL27,$A$15:$Y$52,$B$12:$M$12,FALSE)))</f>
        <v>5.2631578947368418E-2</v>
      </c>
      <c r="AZ27" s="41" cm="1">
        <f t="array" ref="AZ27">IF(ISERROR(+VLOOKUP($AL27,$A$15:$V$81,O$12,FALSE)/+SUM(VLOOKUP($AL27,$A$15:$Y$52,$B$12:$M$12,FALSE))),"",+VLOOKUP($AL27,$A$15:$V$81,O$12,FALSE)/+SUM(VLOOKUP($AL27,$A$15:$Y$52,$B$12:$M$12,FALSE)))</f>
        <v>6.3157894736842107E-2</v>
      </c>
      <c r="BA27" s="41" cm="1">
        <f t="array" ref="BA27">IF(ISERROR(+VLOOKUP($AL27,$A$15:$V$81,P$12,FALSE)/+SUM(VLOOKUP($AL27,$A$15:$Y$52,$B$12:$M$12,FALSE))),"",+VLOOKUP($AL27,$A$15:$V$81,P$12,FALSE)/+SUM(VLOOKUP($AL27,$A$15:$Y$52,$B$12:$M$12,FALSE)))</f>
        <v>5.2631578947368418E-2</v>
      </c>
      <c r="BB27" s="41" cm="1">
        <f t="array" ref="BB27">IF(ISERROR(+VLOOKUP($AL27,$A$15:$V$81,Q$12,FALSE)/+SUM(VLOOKUP($AL27,$A$15:$Y$52,$B$12:$M$12,FALSE))),"",+VLOOKUP($AL27,$A$15:$V$81,Q$12,FALSE)/+SUM(VLOOKUP($AL27,$A$15:$Y$52,$B$12:$M$12,FALSE)))</f>
        <v>6.6666666666666666E-2</v>
      </c>
      <c r="BC27" s="41" cm="1">
        <f t="array" ref="BC27">IF(ISERROR(+VLOOKUP($AL27,$A$15:$V$81,R$12,FALSE)/+SUM(VLOOKUP($AL27,$A$15:$Y$52,$B$12:$M$12,FALSE))),"",+VLOOKUP($AL27,$A$15:$V$81,R$12,FALSE)/+SUM(VLOOKUP($AL27,$A$15:$Y$52,$B$12:$M$12,FALSE)))</f>
        <v>6.6666666666666666E-2</v>
      </c>
      <c r="BD27" s="41" cm="1">
        <f t="array" ref="BD27">IF(ISERROR(+VLOOKUP($AL27,$A$15:$V$81,S$12,FALSE)/+SUM(VLOOKUP($AL27,$A$15:$Y$52,$B$12:$M$12,FALSE))),"",+VLOOKUP($AL27,$A$15:$V$81,S$12,FALSE)/+SUM(VLOOKUP($AL27,$A$15:$Y$52,$B$12:$M$12,FALSE)))</f>
        <v>4.912280701754386E-2</v>
      </c>
      <c r="BE27" s="41" cm="1">
        <f t="array" ref="BE27">IF(ISERROR(+VLOOKUP($AL27,$A$15:$V$81,T$12,FALSE)/+SUM(VLOOKUP($AL27,$A$15:$Y$52,$B$12:$M$12,FALSE))),"",+VLOOKUP($AL27,$A$15:$V$81,T$12,FALSE)/+SUM(VLOOKUP($AL27,$A$15:$Y$52,$B$12:$M$12,FALSE)))</f>
        <v>0.11929824561403508</v>
      </c>
      <c r="BF27" s="41" cm="1">
        <f t="array" ref="BF27">IF(ISERROR(+VLOOKUP($AL27,$A$15:$V$81,U$12,FALSE)/+SUM(VLOOKUP($AL27,$A$15:$Y$52,$B$12:$M$12,FALSE))),"",+VLOOKUP($AL27,$A$15:$V$81,U$12,FALSE)/+SUM(VLOOKUP($AL27,$A$15:$Y$52,$B$12:$M$12,FALSE)))</f>
        <v>2.1052631578947368E-2</v>
      </c>
      <c r="BG27" s="41" cm="1">
        <f t="array" ref="BG27">IF(ISERROR(+VLOOKUP($AL27,$A$15:$V$81,V$12,FALSE)/+SUM(VLOOKUP($AL27,$A$15:$Y$52,$B$12:$M$12,FALSE))),"",+VLOOKUP($AL27,$A$15:$V$81,V$12,FALSE)/+SUM(VLOOKUP($AL27,$A$15:$Y$52,$B$12:$M$12,FALSE)))</f>
        <v>6.3157894736842107E-2</v>
      </c>
      <c r="BH27" s="42" cm="1">
        <f t="array" ref="BH27">IF(ISERROR((_xlfn.FORECAST.ETS(BH$13,$B27:$Y27,$B$12:$Y$12,1,1))/+SUM(VLOOKUP($AL27,$A$15:$Y$52,$N$12:$Y$12,FALSE))),"",(_xlfn.FORECAST.ETS(BH$13,$B27:$Y27,$B$12:$Y$12,1,1))/+SUM(VLOOKUP($AL27,$A$15:$Y$52,$N$12:$Y$12,FALSE)))</f>
        <v>0.15894793265449675</v>
      </c>
      <c r="BI27" s="42" cm="1">
        <f t="array" ref="BI27">IF(ISERROR((_xlfn.FORECAST.ETS(BI$13,$B27:$Y27,$B$12:$Y$12,1,1))/+SUM(VLOOKUP($AL27,$A$15:$Y$52,$N$12:$Y$12,FALSE))),"",(_xlfn.FORECAST.ETS(BI$13,$B27:$Y27,$B$12:$Y$12,1,1))/+SUM(VLOOKUP($AL27,$A$15:$Y$52,$N$12:$Y$12,FALSE)))</f>
        <v>0.15399496844542407</v>
      </c>
      <c r="BJ27" s="42" cm="1">
        <f t="array" ref="BJ27">IF(ISERROR((_xlfn.FORECAST.ETS(BJ$13,$B27:$Y27,$B$12:$Y$12,1,1))/+SUM(VLOOKUP($AL27,$A$15:$Y$52,$N$12:$Y$12,FALSE))),"",(_xlfn.FORECAST.ETS(BJ$13,$B27:$Y27,$B$12:$Y$12,1,1))/+SUM(VLOOKUP($AL27,$A$15:$Y$52,$N$12:$Y$12,FALSE)))</f>
        <v>0.14904200423635136</v>
      </c>
      <c r="BK27" s="42">
        <f t="shared" si="7"/>
        <v>1.0163708702485528</v>
      </c>
      <c r="BM27" s="9">
        <v>0.15894793265449675</v>
      </c>
      <c r="BN27" s="9">
        <v>0.15399496844542407</v>
      </c>
      <c r="BO27" s="9">
        <v>0.14904200423635136</v>
      </c>
      <c r="BP27" s="38">
        <f t="shared" si="8"/>
        <v>1.0163708702485528</v>
      </c>
      <c r="BQ27" s="39" t="str">
        <f t="shared" si="9"/>
        <v>ko</v>
      </c>
    </row>
    <row r="28" spans="1:69" x14ac:dyDescent="0.25">
      <c r="A28" t="s">
        <v>33</v>
      </c>
      <c r="B28">
        <v>41</v>
      </c>
      <c r="C28">
        <v>16</v>
      </c>
      <c r="D28">
        <v>13</v>
      </c>
      <c r="E28">
        <v>5</v>
      </c>
      <c r="F28">
        <v>34</v>
      </c>
      <c r="G28">
        <v>26</v>
      </c>
      <c r="H28">
        <v>13</v>
      </c>
      <c r="I28">
        <v>17</v>
      </c>
      <c r="J28">
        <v>23</v>
      </c>
      <c r="K28">
        <v>23</v>
      </c>
      <c r="L28">
        <v>25</v>
      </c>
      <c r="M28">
        <v>16</v>
      </c>
      <c r="N28">
        <v>43</v>
      </c>
      <c r="O28">
        <v>30</v>
      </c>
      <c r="P28">
        <v>20</v>
      </c>
      <c r="Q28">
        <v>36</v>
      </c>
      <c r="R28">
        <v>28</v>
      </c>
      <c r="S28">
        <v>24</v>
      </c>
      <c r="T28">
        <v>36</v>
      </c>
      <c r="U28">
        <v>17</v>
      </c>
      <c r="V28">
        <v>9</v>
      </c>
      <c r="AL28" s="40" t="str">
        <f t="shared" si="2"/>
        <v>Z54 - HORIZON</v>
      </c>
      <c r="AM28" s="9" cm="1">
        <f t="array" ref="AM28">IF(ISERROR(+VLOOKUP($AL28,$A$15:$M$198,B$12,FALSE)/+SUM(VLOOKUP($AL28,$A$16:$M$52,$B$12:$M$12,FALSE))),"",(+VLOOKUP($AL28,$A$15:$M$198,B$12,FALSE)/+SUM(VLOOKUP($AL28,$A$16:$M$52,$B$12:$M$12,FALSE))))</f>
        <v>0.1626984126984127</v>
      </c>
      <c r="AN28" s="9" cm="1">
        <f t="array" ref="AN28">IF(ISERROR(+VLOOKUP($AL28,$A$15:$M$198,C$12,FALSE)/+SUM(VLOOKUP($AL28,$A$16:$M$52,$B$12:$M$12,FALSE))),"",(+VLOOKUP($AL28,$A$15:$M$198,C$12,FALSE)/+SUM(VLOOKUP($AL28,$A$16:$M$52,$B$12:$M$12,FALSE))))</f>
        <v>6.3492063492063489E-2</v>
      </c>
      <c r="AO28" s="9" cm="1">
        <f t="array" ref="AO28">IF(ISERROR(+VLOOKUP($AL28,$A$15:$M$198,D$12,FALSE)/+SUM(VLOOKUP($AL28,$A$16:$M$52,$B$12:$M$12,FALSE))),"",(+VLOOKUP($AL28,$A$15:$M$198,D$12,FALSE)/+SUM(VLOOKUP($AL28,$A$16:$M$52,$B$12:$M$12,FALSE))))</f>
        <v>5.1587301587301584E-2</v>
      </c>
      <c r="AP28" s="9" cm="1">
        <f t="array" ref="AP28">IF(ISERROR(+VLOOKUP($AL28,$A$15:$M$198,E$12,FALSE)/+SUM(VLOOKUP($AL28,$A$16:$M$52,$B$12:$M$12,FALSE))),"",(+VLOOKUP($AL28,$A$15:$M$198,E$12,FALSE)/+SUM(VLOOKUP($AL28,$A$16:$M$52,$B$12:$M$12,FALSE))))</f>
        <v>1.984126984126984E-2</v>
      </c>
      <c r="AQ28" s="9" cm="1">
        <f t="array" ref="AQ28">IF(ISERROR(+VLOOKUP($AL28,$A$15:$M$198,F$12,FALSE)/+SUM(VLOOKUP($AL28,$A$16:$M$52,$B$12:$M$12,FALSE))),"",(+VLOOKUP($AL28,$A$15:$M$198,F$12,FALSE)/+SUM(VLOOKUP($AL28,$A$16:$M$52,$B$12:$M$12,FALSE))))</f>
        <v>0.13492063492063491</v>
      </c>
      <c r="AR28" s="9" cm="1">
        <f t="array" ref="AR28">IF(ISERROR(+VLOOKUP($AL28,$A$15:$M$198,G$12,FALSE)/+SUM(VLOOKUP($AL28,$A$16:$M$52,$B$12:$M$12,FALSE))),"",(+VLOOKUP($AL28,$A$15:$M$198,G$12,FALSE)/+SUM(VLOOKUP($AL28,$A$16:$M$52,$B$12:$M$12,FALSE))))</f>
        <v>0.10317460317460317</v>
      </c>
      <c r="AS28" s="9" cm="1">
        <f t="array" ref="AS28">IF(ISERROR(+VLOOKUP($AL28,$A$15:$M$198,H$12,FALSE)/+SUM(VLOOKUP($AL28,$A$16:$M$52,$B$12:$M$12,FALSE))),"",(+VLOOKUP($AL28,$A$15:$M$198,H$12,FALSE)/+SUM(VLOOKUP($AL28,$A$16:$M$52,$B$12:$M$12,FALSE))))</f>
        <v>5.1587301587301584E-2</v>
      </c>
      <c r="AT28" s="9" cm="1">
        <f t="array" ref="AT28">IF(ISERROR(+VLOOKUP($AL28,$A$15:$M$198,I$12,FALSE)/+SUM(VLOOKUP($AL28,$A$16:$M$52,$B$12:$M$12,FALSE))),"",(+VLOOKUP($AL28,$A$15:$M$198,I$12,FALSE)/+SUM(VLOOKUP($AL28,$A$16:$M$52,$B$12:$M$12,FALSE))))</f>
        <v>6.7460317460317457E-2</v>
      </c>
      <c r="AU28" s="9" cm="1">
        <f t="array" ref="AU28">IF(ISERROR(+VLOOKUP($AL28,$A$15:$M$198,J$12,FALSE)/+SUM(VLOOKUP($AL28,$A$16:$M$52,$B$12:$M$12,FALSE))),"",(+VLOOKUP($AL28,$A$15:$M$198,J$12,FALSE)/+SUM(VLOOKUP($AL28,$A$16:$M$52,$B$12:$M$12,FALSE))))</f>
        <v>9.1269841269841265E-2</v>
      </c>
      <c r="AV28" s="9" cm="1">
        <f t="array" ref="AV28">IF(ISERROR(+VLOOKUP($AL28,$A$15:$M$198,K$12,FALSE)/+SUM(VLOOKUP($AL28,$A$16:$M$52,$B$12:$M$12,FALSE))),"",(+VLOOKUP($AL28,$A$15:$M$198,K$12,FALSE)/+SUM(VLOOKUP($AL28,$A$16:$M$52,$B$12:$M$12,FALSE))))</f>
        <v>9.1269841269841265E-2</v>
      </c>
      <c r="AW28" s="9" cm="1">
        <f t="array" ref="AW28">IF(ISERROR(+VLOOKUP($AL28,$A$15:$M$198,L$12,FALSE)/+SUM(VLOOKUP($AL28,$A$16:$M$52,$B$12:$M$12,FALSE))),"",(+VLOOKUP($AL28,$A$15:$M$198,L$12,FALSE)/+SUM(VLOOKUP($AL28,$A$16:$M$52,$B$12:$M$12,FALSE))))</f>
        <v>9.9206349206349201E-2</v>
      </c>
      <c r="AX28" s="9" cm="1">
        <f t="array" ref="AX28">IF(ISERROR(+VLOOKUP($AL28,$A$15:$M$198,M$12,FALSE)/+SUM(VLOOKUP($AL28,$A$16:$M$52,$B$12:$M$12,FALSE))),"",(+VLOOKUP($AL28,$A$15:$M$198,M$12,FALSE)/+SUM(VLOOKUP($AL28,$A$16:$M$52,$B$12:$M$12,FALSE))))</f>
        <v>6.3492063492063489E-2</v>
      </c>
      <c r="AY28" s="41" cm="1">
        <f t="array" ref="AY28">IF(ISERROR(+VLOOKUP($AL28,$A$15:$V$81,N$12,FALSE)/+SUM(VLOOKUP($AL28,$A$15:$Y$52,$B$12:$M$12,FALSE))),"",+VLOOKUP($AL28,$A$15:$V$81,N$12,FALSE)/+SUM(VLOOKUP($AL28,$A$15:$Y$52,$B$12:$M$12,FALSE)))</f>
        <v>0.17063492063492064</v>
      </c>
      <c r="AZ28" s="41" cm="1">
        <f t="array" ref="AZ28">IF(ISERROR(+VLOOKUP($AL28,$A$15:$V$81,O$12,FALSE)/+SUM(VLOOKUP($AL28,$A$15:$Y$52,$B$12:$M$12,FALSE))),"",+VLOOKUP($AL28,$A$15:$V$81,O$12,FALSE)/+SUM(VLOOKUP($AL28,$A$15:$Y$52,$B$12:$M$12,FALSE)))</f>
        <v>0.11904761904761904</v>
      </c>
      <c r="BA28" s="41" cm="1">
        <f t="array" ref="BA28">IF(ISERROR(+VLOOKUP($AL28,$A$15:$V$81,P$12,FALSE)/+SUM(VLOOKUP($AL28,$A$15:$Y$52,$B$12:$M$12,FALSE))),"",+VLOOKUP($AL28,$A$15:$V$81,P$12,FALSE)/+SUM(VLOOKUP($AL28,$A$15:$Y$52,$B$12:$M$12,FALSE)))</f>
        <v>7.9365079365079361E-2</v>
      </c>
      <c r="BB28" s="41" cm="1">
        <f t="array" ref="BB28">IF(ISERROR(+VLOOKUP($AL28,$A$15:$V$81,Q$12,FALSE)/+SUM(VLOOKUP($AL28,$A$15:$Y$52,$B$12:$M$12,FALSE))),"",+VLOOKUP($AL28,$A$15:$V$81,Q$12,FALSE)/+SUM(VLOOKUP($AL28,$A$15:$Y$52,$B$12:$M$12,FALSE)))</f>
        <v>0.14285714285714285</v>
      </c>
      <c r="BC28" s="41" cm="1">
        <f t="array" ref="BC28">IF(ISERROR(+VLOOKUP($AL28,$A$15:$V$81,R$12,FALSE)/+SUM(VLOOKUP($AL28,$A$15:$Y$52,$B$12:$M$12,FALSE))),"",+VLOOKUP($AL28,$A$15:$V$81,R$12,FALSE)/+SUM(VLOOKUP($AL28,$A$15:$Y$52,$B$12:$M$12,FALSE)))</f>
        <v>0.1111111111111111</v>
      </c>
      <c r="BD28" s="41" cm="1">
        <f t="array" ref="BD28">IF(ISERROR(+VLOOKUP($AL28,$A$15:$V$81,S$12,FALSE)/+SUM(VLOOKUP($AL28,$A$15:$Y$52,$B$12:$M$12,FALSE))),"",+VLOOKUP($AL28,$A$15:$V$81,S$12,FALSE)/+SUM(VLOOKUP($AL28,$A$15:$Y$52,$B$12:$M$12,FALSE)))</f>
        <v>9.5238095238095233E-2</v>
      </c>
      <c r="BE28" s="41" cm="1">
        <f t="array" ref="BE28">IF(ISERROR(+VLOOKUP($AL28,$A$15:$V$81,T$12,FALSE)/+SUM(VLOOKUP($AL28,$A$15:$Y$52,$B$12:$M$12,FALSE))),"",+VLOOKUP($AL28,$A$15:$V$81,T$12,FALSE)/+SUM(VLOOKUP($AL28,$A$15:$Y$52,$B$12:$M$12,FALSE)))</f>
        <v>0.14285714285714285</v>
      </c>
      <c r="BF28" s="41" cm="1">
        <f t="array" ref="BF28">IF(ISERROR(+VLOOKUP($AL28,$A$15:$V$81,U$12,FALSE)/+SUM(VLOOKUP($AL28,$A$15:$Y$52,$B$12:$M$12,FALSE))),"",+VLOOKUP($AL28,$A$15:$V$81,U$12,FALSE)/+SUM(VLOOKUP($AL28,$A$15:$Y$52,$B$12:$M$12,FALSE)))</f>
        <v>6.7460317460317457E-2</v>
      </c>
      <c r="BG28" s="41" cm="1">
        <f t="array" ref="BG28">IF(ISERROR(+VLOOKUP($AL28,$A$15:$V$81,V$12,FALSE)/+SUM(VLOOKUP($AL28,$A$15:$Y$52,$B$12:$M$12,FALSE))),"",+VLOOKUP($AL28,$A$15:$V$81,V$12,FALSE)/+SUM(VLOOKUP($AL28,$A$15:$Y$52,$B$12:$M$12,FALSE)))</f>
        <v>3.5714285714285712E-2</v>
      </c>
      <c r="BH28" s="42" cm="1">
        <f t="array" ref="BH28">IF(ISERROR((_xlfn.FORECAST.ETS(BH$13,$B28:$Y28,$B$12:$Y$12,1,1))/+SUM(VLOOKUP($AL28,$A$15:$Y$52,$N$12:$Y$12,FALSE))),"",(_xlfn.FORECAST.ETS(BH$13,$B28:$Y28,$B$12:$Y$12,1,1))/+SUM(VLOOKUP($AL28,$A$15:$Y$52,$N$12:$Y$12,FALSE)))</f>
        <v>8.7810775399382743E-2</v>
      </c>
      <c r="BI28" s="42" cm="1">
        <f t="array" ref="BI28">IF(ISERROR((_xlfn.FORECAST.ETS(BI$13,$B28:$Y28,$B$12:$Y$12,1,1))/+SUM(VLOOKUP($AL28,$A$15:$Y$52,$N$12:$Y$12,FALSE))),"",(_xlfn.FORECAST.ETS(BI$13,$B28:$Y28,$B$12:$Y$12,1,1))/+SUM(VLOOKUP($AL28,$A$15:$Y$52,$N$12:$Y$12,FALSE)))</f>
        <v>8.8111602106802758E-2</v>
      </c>
      <c r="BJ28" s="42" cm="1">
        <f t="array" ref="BJ28">IF(ISERROR((_xlfn.FORECAST.ETS(BJ$13,$B28:$Y28,$B$12:$Y$12,1,1))/+SUM(VLOOKUP($AL28,$A$15:$Y$52,$N$12:$Y$12,FALSE))),"",(_xlfn.FORECAST.ETS(BJ$13,$B28:$Y28,$B$12:$Y$12,1,1))/+SUM(VLOOKUP($AL28,$A$15:$Y$52,$N$12:$Y$12,FALSE)))</f>
        <v>8.8412428814222871E-2</v>
      </c>
      <c r="BK28" s="42">
        <f t="shared" si="7"/>
        <v>1.2286205206061227</v>
      </c>
      <c r="BM28" s="9">
        <v>8.7810775399382743E-2</v>
      </c>
      <c r="BN28" s="9">
        <v>8.8111602106802758E-2</v>
      </c>
      <c r="BO28" s="9">
        <v>8.8412428814222871E-2</v>
      </c>
      <c r="BP28" s="38">
        <f t="shared" si="8"/>
        <v>1.2286205206061227</v>
      </c>
      <c r="BQ28" s="39" t="str">
        <f t="shared" si="9"/>
        <v>ko</v>
      </c>
    </row>
    <row r="29" spans="1:69" x14ac:dyDescent="0.25">
      <c r="B29">
        <v>3</v>
      </c>
      <c r="C29">
        <v>8</v>
      </c>
      <c r="D29">
        <v>5</v>
      </c>
      <c r="E29">
        <v>0</v>
      </c>
      <c r="F29">
        <v>3</v>
      </c>
      <c r="G29">
        <v>6</v>
      </c>
      <c r="H29">
        <v>11</v>
      </c>
      <c r="I29">
        <v>2</v>
      </c>
      <c r="J29">
        <v>4</v>
      </c>
      <c r="K29">
        <v>4</v>
      </c>
      <c r="L29">
        <v>9</v>
      </c>
      <c r="M29">
        <v>3</v>
      </c>
      <c r="N29">
        <v>7</v>
      </c>
      <c r="O29">
        <v>0</v>
      </c>
      <c r="P29">
        <v>0</v>
      </c>
      <c r="Q29">
        <v>0</v>
      </c>
      <c r="R29">
        <v>0</v>
      </c>
      <c r="S29">
        <v>0</v>
      </c>
      <c r="T29">
        <v>1</v>
      </c>
      <c r="U29">
        <v>0</v>
      </c>
      <c r="V29">
        <v>0</v>
      </c>
      <c r="AL29" s="40" t="str">
        <f t="shared" si="2"/>
        <v/>
      </c>
      <c r="AM29" s="9" t="str" cm="1">
        <f t="array" ref="AM29">IF(ISERROR(+VLOOKUP($AL29,$A$15:$M$198,B$12,FALSE)/+SUM(VLOOKUP($AL29,$A$16:$M$52,$B$12:$M$12,FALSE))),"",(+VLOOKUP($AL29,$A$15:$M$198,B$12,FALSE)/+SUM(VLOOKUP($AL29,$A$16:$M$52,$B$12:$M$12,FALSE))))</f>
        <v/>
      </c>
      <c r="AN29" s="9" t="str" cm="1">
        <f t="array" ref="AN29">IF(ISERROR(+VLOOKUP($AL29,$A$15:$M$198,C$12,FALSE)/+SUM(VLOOKUP($AL29,$A$16:$M$52,$B$12:$M$12,FALSE))),"",(+VLOOKUP($AL29,$A$15:$M$198,C$12,FALSE)/+SUM(VLOOKUP($AL29,$A$16:$M$52,$B$12:$M$12,FALSE))))</f>
        <v/>
      </c>
      <c r="AO29" s="9" t="str" cm="1">
        <f t="array" ref="AO29">IF(ISERROR(+VLOOKUP($AL29,$A$15:$M$198,D$12,FALSE)/+SUM(VLOOKUP($AL29,$A$16:$M$52,$B$12:$M$12,FALSE))),"",(+VLOOKUP($AL29,$A$15:$M$198,D$12,FALSE)/+SUM(VLOOKUP($AL29,$A$16:$M$52,$B$12:$M$12,FALSE))))</f>
        <v/>
      </c>
      <c r="AP29" s="9" t="str" cm="1">
        <f t="array" ref="AP29">IF(ISERROR(+VLOOKUP($AL29,$A$15:$M$198,E$12,FALSE)/+SUM(VLOOKUP($AL29,$A$16:$M$52,$B$12:$M$12,FALSE))),"",(+VLOOKUP($AL29,$A$15:$M$198,E$12,FALSE)/+SUM(VLOOKUP($AL29,$A$16:$M$52,$B$12:$M$12,FALSE))))</f>
        <v/>
      </c>
      <c r="AQ29" s="9" t="str" cm="1">
        <f t="array" ref="AQ29">IF(ISERROR(+VLOOKUP($AL29,$A$15:$M$198,F$12,FALSE)/+SUM(VLOOKUP($AL29,$A$16:$M$52,$B$12:$M$12,FALSE))),"",(+VLOOKUP($AL29,$A$15:$M$198,F$12,FALSE)/+SUM(VLOOKUP($AL29,$A$16:$M$52,$B$12:$M$12,FALSE))))</f>
        <v/>
      </c>
      <c r="AR29" s="9" t="str" cm="1">
        <f t="array" ref="AR29">IF(ISERROR(+VLOOKUP($AL29,$A$15:$M$198,G$12,FALSE)/+SUM(VLOOKUP($AL29,$A$16:$M$52,$B$12:$M$12,FALSE))),"",(+VLOOKUP($AL29,$A$15:$M$198,G$12,FALSE)/+SUM(VLOOKUP($AL29,$A$16:$M$52,$B$12:$M$12,FALSE))))</f>
        <v/>
      </c>
      <c r="AS29" s="9" t="str" cm="1">
        <f t="array" ref="AS29">IF(ISERROR(+VLOOKUP($AL29,$A$15:$M$198,H$12,FALSE)/+SUM(VLOOKUP($AL29,$A$16:$M$52,$B$12:$M$12,FALSE))),"",(+VLOOKUP($AL29,$A$15:$M$198,H$12,FALSE)/+SUM(VLOOKUP($AL29,$A$16:$M$52,$B$12:$M$12,FALSE))))</f>
        <v/>
      </c>
      <c r="AT29" s="9" t="str" cm="1">
        <f t="array" ref="AT29">IF(ISERROR(+VLOOKUP($AL29,$A$15:$M$198,I$12,FALSE)/+SUM(VLOOKUP($AL29,$A$16:$M$52,$B$12:$M$12,FALSE))),"",(+VLOOKUP($AL29,$A$15:$M$198,I$12,FALSE)/+SUM(VLOOKUP($AL29,$A$16:$M$52,$B$12:$M$12,FALSE))))</f>
        <v/>
      </c>
      <c r="AU29" s="9" t="str" cm="1">
        <f t="array" ref="AU29">IF(ISERROR(+VLOOKUP($AL29,$A$15:$M$198,J$12,FALSE)/+SUM(VLOOKUP($AL29,$A$16:$M$52,$B$12:$M$12,FALSE))),"",(+VLOOKUP($AL29,$A$15:$M$198,J$12,FALSE)/+SUM(VLOOKUP($AL29,$A$16:$M$52,$B$12:$M$12,FALSE))))</f>
        <v/>
      </c>
      <c r="AV29" s="9" t="str" cm="1">
        <f t="array" ref="AV29">IF(ISERROR(+VLOOKUP($AL29,$A$15:$M$198,K$12,FALSE)/+SUM(VLOOKUP($AL29,$A$16:$M$52,$B$12:$M$12,FALSE))),"",(+VLOOKUP($AL29,$A$15:$M$198,K$12,FALSE)/+SUM(VLOOKUP($AL29,$A$16:$M$52,$B$12:$M$12,FALSE))))</f>
        <v/>
      </c>
      <c r="AW29" s="9" t="str" cm="1">
        <f t="array" ref="AW29">IF(ISERROR(+VLOOKUP($AL29,$A$15:$M$198,L$12,FALSE)/+SUM(VLOOKUP($AL29,$A$16:$M$52,$B$12:$M$12,FALSE))),"",(+VLOOKUP($AL29,$A$15:$M$198,L$12,FALSE)/+SUM(VLOOKUP($AL29,$A$16:$M$52,$B$12:$M$12,FALSE))))</f>
        <v/>
      </c>
      <c r="AX29" s="9" t="str" cm="1">
        <f t="array" ref="AX29">IF(ISERROR(+VLOOKUP($AL29,$A$15:$M$198,M$12,FALSE)/+SUM(VLOOKUP($AL29,$A$16:$M$52,$B$12:$M$12,FALSE))),"",(+VLOOKUP($AL29,$A$15:$M$198,M$12,FALSE)/+SUM(VLOOKUP($AL29,$A$16:$M$52,$B$12:$M$12,FALSE))))</f>
        <v/>
      </c>
      <c r="AY29" s="41" t="str" cm="1">
        <f t="array" ref="AY29">IF(ISERROR(+VLOOKUP($AL29,$A$15:$V$81,N$12,FALSE)/+SUM(VLOOKUP($AL29,$A$15:$Y$52,$B$12:$M$12,FALSE))),"",+VLOOKUP($AL29,$A$15:$V$81,N$12,FALSE)/+SUM(VLOOKUP($AL29,$A$15:$Y$52,$B$12:$M$12,FALSE)))</f>
        <v/>
      </c>
      <c r="AZ29" s="41" t="str" cm="1">
        <f t="array" ref="AZ29">IF(ISERROR(+VLOOKUP($AL29,$A$15:$V$81,O$12,FALSE)/+SUM(VLOOKUP($AL29,$A$15:$Y$52,$B$12:$M$12,FALSE))),"",+VLOOKUP($AL29,$A$15:$V$81,O$12,FALSE)/+SUM(VLOOKUP($AL29,$A$15:$Y$52,$B$12:$M$12,FALSE)))</f>
        <v/>
      </c>
      <c r="BA29" s="41" t="str" cm="1">
        <f t="array" ref="BA29">IF(ISERROR(+VLOOKUP($AL29,$A$15:$V$81,P$12,FALSE)/+SUM(VLOOKUP($AL29,$A$15:$Y$52,$B$12:$M$12,FALSE))),"",+VLOOKUP($AL29,$A$15:$V$81,P$12,FALSE)/+SUM(VLOOKUP($AL29,$A$15:$Y$52,$B$12:$M$12,FALSE)))</f>
        <v/>
      </c>
      <c r="BB29" s="41" t="str" cm="1">
        <f t="array" ref="BB29">IF(ISERROR(+VLOOKUP($AL29,$A$15:$V$81,Q$12,FALSE)/+SUM(VLOOKUP($AL29,$A$15:$Y$52,$B$12:$M$12,FALSE))),"",+VLOOKUP($AL29,$A$15:$V$81,Q$12,FALSE)/+SUM(VLOOKUP($AL29,$A$15:$Y$52,$B$12:$M$12,FALSE)))</f>
        <v/>
      </c>
      <c r="BC29" s="41" t="str" cm="1">
        <f t="array" ref="BC29">IF(ISERROR(+VLOOKUP($AL29,$A$15:$V$81,R$12,FALSE)/+SUM(VLOOKUP($AL29,$A$15:$Y$52,$B$12:$M$12,FALSE))),"",+VLOOKUP($AL29,$A$15:$V$81,R$12,FALSE)/+SUM(VLOOKUP($AL29,$A$15:$Y$52,$B$12:$M$12,FALSE)))</f>
        <v/>
      </c>
      <c r="BD29" s="41" t="str" cm="1">
        <f t="array" ref="BD29">IF(ISERROR(+VLOOKUP($AL29,$A$15:$V$81,S$12,FALSE)/+SUM(VLOOKUP($AL29,$A$15:$Y$52,$B$12:$M$12,FALSE))),"",+VLOOKUP($AL29,$A$15:$V$81,S$12,FALSE)/+SUM(VLOOKUP($AL29,$A$15:$Y$52,$B$12:$M$12,FALSE)))</f>
        <v/>
      </c>
      <c r="BE29" s="41" t="str" cm="1">
        <f t="array" ref="BE29">IF(ISERROR(+VLOOKUP($AL29,$A$15:$V$81,T$12,FALSE)/+SUM(VLOOKUP($AL29,$A$15:$Y$52,$B$12:$M$12,FALSE))),"",+VLOOKUP($AL29,$A$15:$V$81,T$12,FALSE)/+SUM(VLOOKUP($AL29,$A$15:$Y$52,$B$12:$M$12,FALSE)))</f>
        <v/>
      </c>
      <c r="BF29" s="41" t="str" cm="1">
        <f t="array" ref="BF29">IF(ISERROR(+VLOOKUP($AL29,$A$15:$V$81,U$12,FALSE)/+SUM(VLOOKUP($AL29,$A$15:$Y$52,$B$12:$M$12,FALSE))),"",+VLOOKUP($AL29,$A$15:$V$81,U$12,FALSE)/+SUM(VLOOKUP($AL29,$A$15:$Y$52,$B$12:$M$12,FALSE)))</f>
        <v/>
      </c>
      <c r="BG29" s="41" t="str" cm="1">
        <f t="array" ref="BG29">IF(ISERROR(+VLOOKUP($AL29,$A$15:$V$81,V$12,FALSE)/+SUM(VLOOKUP($AL29,$A$15:$Y$52,$B$12:$M$12,FALSE))),"",+VLOOKUP($AL29,$A$15:$V$81,V$12,FALSE)/+SUM(VLOOKUP($AL29,$A$15:$Y$52,$B$12:$M$12,FALSE)))</f>
        <v/>
      </c>
      <c r="BH29" s="42" t="str" cm="1">
        <f t="array" ref="BH29">IF(ISERROR((_xlfn.FORECAST.ETS(BH$13,$B29:$Y29,$B$12:$Y$12,1,1))/+SUM(VLOOKUP($AL29,$A$15:$Y$52,$N$12:$Y$12,FALSE))),"",(_xlfn.FORECAST.ETS(BH$13,$B29:$Y29,$B$12:$Y$12,1,1))/+SUM(VLOOKUP($AL29,$A$15:$Y$52,$N$12:$Y$12,FALSE)))</f>
        <v/>
      </c>
      <c r="BI29" s="42" t="str" cm="1">
        <f t="array" ref="BI29">IF(ISERROR((_xlfn.FORECAST.ETS(BI$13,$B29:$Y29,$B$12:$Y$12,1,1))/+SUM(VLOOKUP($AL29,$A$15:$Y$52,$N$12:$Y$12,FALSE))),"",(_xlfn.FORECAST.ETS(BI$13,$B29:$Y29,$B$12:$Y$12,1,1))/+SUM(VLOOKUP($AL29,$A$15:$Y$52,$N$12:$Y$12,FALSE)))</f>
        <v/>
      </c>
      <c r="BJ29" s="42" t="str" cm="1">
        <f t="array" ref="BJ29">IF(ISERROR((_xlfn.FORECAST.ETS(BJ$13,$B29:$Y29,$B$12:$Y$12,1,1))/+SUM(VLOOKUP($AL29,$A$15:$Y$52,$N$12:$Y$12,FALSE))),"",(_xlfn.FORECAST.ETS(BJ$13,$B29:$Y29,$B$12:$Y$12,1,1))/+SUM(VLOOKUP($AL29,$A$15:$Y$52,$N$12:$Y$12,FALSE)))</f>
        <v/>
      </c>
      <c r="BK29" s="42">
        <f t="shared" si="7"/>
        <v>0</v>
      </c>
      <c r="BM29" s="9">
        <v>0.39660422364480424</v>
      </c>
      <c r="BN29" s="9">
        <v>0.3628176730968839</v>
      </c>
      <c r="BO29" s="9">
        <v>0.32903112254896461</v>
      </c>
      <c r="BP29" s="38">
        <f t="shared" si="8"/>
        <v>1.0884530192906527</v>
      </c>
      <c r="BQ29" s="39" t="str">
        <f t="shared" si="9"/>
        <v>ko</v>
      </c>
    </row>
    <row r="30" spans="1:69" x14ac:dyDescent="0.25">
      <c r="B30">
        <v>420</v>
      </c>
      <c r="C30">
        <v>529</v>
      </c>
      <c r="D30">
        <v>225</v>
      </c>
      <c r="E30">
        <v>74</v>
      </c>
      <c r="F30">
        <v>221</v>
      </c>
      <c r="G30">
        <v>475</v>
      </c>
      <c r="H30">
        <v>486</v>
      </c>
      <c r="I30">
        <v>322</v>
      </c>
      <c r="J30">
        <v>477</v>
      </c>
      <c r="K30">
        <v>437</v>
      </c>
      <c r="L30">
        <v>313</v>
      </c>
      <c r="M30">
        <v>188</v>
      </c>
      <c r="N30">
        <v>346</v>
      </c>
      <c r="O30">
        <v>273</v>
      </c>
      <c r="P30">
        <v>364</v>
      </c>
      <c r="Q30">
        <v>306</v>
      </c>
      <c r="R30">
        <v>280</v>
      </c>
      <c r="S30">
        <v>276</v>
      </c>
      <c r="T30">
        <v>340</v>
      </c>
      <c r="U30">
        <v>150</v>
      </c>
      <c r="V30">
        <v>210</v>
      </c>
      <c r="AL30" s="40" t="str">
        <f t="shared" si="2"/>
        <v/>
      </c>
      <c r="AM30" s="9" t="str" cm="1">
        <f t="array" ref="AM30">IF(ISERROR(+VLOOKUP($AL30,$A$15:$M$198,B$12,FALSE)/+SUM(VLOOKUP($AL30,$A$16:$M$52,$B$12:$M$12,FALSE))),"",(+VLOOKUP($AL30,$A$15:$M$198,B$12,FALSE)/+SUM(VLOOKUP($AL30,$A$16:$M$52,$B$12:$M$12,FALSE))))</f>
        <v/>
      </c>
      <c r="AN30" s="9" t="str" cm="1">
        <f t="array" ref="AN30">IF(ISERROR(+VLOOKUP($AL30,$A$15:$M$198,C$12,FALSE)/+SUM(VLOOKUP($AL30,$A$16:$M$52,$B$12:$M$12,FALSE))),"",(+VLOOKUP($AL30,$A$15:$M$198,C$12,FALSE)/+SUM(VLOOKUP($AL30,$A$16:$M$52,$B$12:$M$12,FALSE))))</f>
        <v/>
      </c>
      <c r="AO30" s="9" t="str" cm="1">
        <f t="array" ref="AO30">IF(ISERROR(+VLOOKUP($AL30,$A$15:$M$198,D$12,FALSE)/+SUM(VLOOKUP($AL30,$A$16:$M$52,$B$12:$M$12,FALSE))),"",(+VLOOKUP($AL30,$A$15:$M$198,D$12,FALSE)/+SUM(VLOOKUP($AL30,$A$16:$M$52,$B$12:$M$12,FALSE))))</f>
        <v/>
      </c>
      <c r="AP30" s="9" t="str" cm="1">
        <f t="array" ref="AP30">IF(ISERROR(+VLOOKUP($AL30,$A$15:$M$198,E$12,FALSE)/+SUM(VLOOKUP($AL30,$A$16:$M$52,$B$12:$M$12,FALSE))),"",(+VLOOKUP($AL30,$A$15:$M$198,E$12,FALSE)/+SUM(VLOOKUP($AL30,$A$16:$M$52,$B$12:$M$12,FALSE))))</f>
        <v/>
      </c>
      <c r="AQ30" s="9" t="str" cm="1">
        <f t="array" ref="AQ30">IF(ISERROR(+VLOOKUP($AL30,$A$15:$M$198,F$12,FALSE)/+SUM(VLOOKUP($AL30,$A$16:$M$52,$B$12:$M$12,FALSE))),"",(+VLOOKUP($AL30,$A$15:$M$198,F$12,FALSE)/+SUM(VLOOKUP($AL30,$A$16:$M$52,$B$12:$M$12,FALSE))))</f>
        <v/>
      </c>
      <c r="AR30" s="9" t="str" cm="1">
        <f t="array" ref="AR30">IF(ISERROR(+VLOOKUP($AL30,$A$15:$M$198,G$12,FALSE)/+SUM(VLOOKUP($AL30,$A$16:$M$52,$B$12:$M$12,FALSE))),"",(+VLOOKUP($AL30,$A$15:$M$198,G$12,FALSE)/+SUM(VLOOKUP($AL30,$A$16:$M$52,$B$12:$M$12,FALSE))))</f>
        <v/>
      </c>
      <c r="AS30" s="9" t="str" cm="1">
        <f t="array" ref="AS30">IF(ISERROR(+VLOOKUP($AL30,$A$15:$M$198,H$12,FALSE)/+SUM(VLOOKUP($AL30,$A$16:$M$52,$B$12:$M$12,FALSE))),"",(+VLOOKUP($AL30,$A$15:$M$198,H$12,FALSE)/+SUM(VLOOKUP($AL30,$A$16:$M$52,$B$12:$M$12,FALSE))))</f>
        <v/>
      </c>
      <c r="AT30" s="9" t="str" cm="1">
        <f t="array" ref="AT30">IF(ISERROR(+VLOOKUP($AL30,$A$15:$M$198,I$12,FALSE)/+SUM(VLOOKUP($AL30,$A$16:$M$52,$B$12:$M$12,FALSE))),"",(+VLOOKUP($AL30,$A$15:$M$198,I$12,FALSE)/+SUM(VLOOKUP($AL30,$A$16:$M$52,$B$12:$M$12,FALSE))))</f>
        <v/>
      </c>
      <c r="AU30" s="9" t="str" cm="1">
        <f t="array" ref="AU30">IF(ISERROR(+VLOOKUP($AL30,$A$15:$M$198,J$12,FALSE)/+SUM(VLOOKUP($AL30,$A$16:$M$52,$B$12:$M$12,FALSE))),"",(+VLOOKUP($AL30,$A$15:$M$198,J$12,FALSE)/+SUM(VLOOKUP($AL30,$A$16:$M$52,$B$12:$M$12,FALSE))))</f>
        <v/>
      </c>
      <c r="AV30" s="9" t="str" cm="1">
        <f t="array" ref="AV30">IF(ISERROR(+VLOOKUP($AL30,$A$15:$M$198,K$12,FALSE)/+SUM(VLOOKUP($AL30,$A$16:$M$52,$B$12:$M$12,FALSE))),"",(+VLOOKUP($AL30,$A$15:$M$198,K$12,FALSE)/+SUM(VLOOKUP($AL30,$A$16:$M$52,$B$12:$M$12,FALSE))))</f>
        <v/>
      </c>
      <c r="AW30" s="9" t="str" cm="1">
        <f t="array" ref="AW30">IF(ISERROR(+VLOOKUP($AL30,$A$15:$M$198,L$12,FALSE)/+SUM(VLOOKUP($AL30,$A$16:$M$52,$B$12:$M$12,FALSE))),"",(+VLOOKUP($AL30,$A$15:$M$198,L$12,FALSE)/+SUM(VLOOKUP($AL30,$A$16:$M$52,$B$12:$M$12,FALSE))))</f>
        <v/>
      </c>
      <c r="AX30" s="9" t="str" cm="1">
        <f t="array" ref="AX30">IF(ISERROR(+VLOOKUP($AL30,$A$15:$M$198,M$12,FALSE)/+SUM(VLOOKUP($AL30,$A$16:$M$52,$B$12:$M$12,FALSE))),"",(+VLOOKUP($AL30,$A$15:$M$198,M$12,FALSE)/+SUM(VLOOKUP($AL30,$A$16:$M$52,$B$12:$M$12,FALSE))))</f>
        <v/>
      </c>
      <c r="AY30" s="41" t="str" cm="1">
        <f t="array" ref="AY30">IF(ISERROR(+VLOOKUP($AL30,$A$15:$V$81,N$12,FALSE)/+SUM(VLOOKUP($AL30,$A$15:$Y$52,$B$12:$M$12,FALSE))),"",+VLOOKUP($AL30,$A$15:$V$81,N$12,FALSE)/+SUM(VLOOKUP($AL30,$A$15:$Y$52,$B$12:$M$12,FALSE)))</f>
        <v/>
      </c>
      <c r="AZ30" s="41" t="str" cm="1">
        <f t="array" ref="AZ30">IF(ISERROR(+VLOOKUP($AL30,$A$15:$V$81,O$12,FALSE)/+SUM(VLOOKUP($AL30,$A$15:$Y$52,$B$12:$M$12,FALSE))),"",+VLOOKUP($AL30,$A$15:$V$81,O$12,FALSE)/+SUM(VLOOKUP($AL30,$A$15:$Y$52,$B$12:$M$12,FALSE)))</f>
        <v/>
      </c>
      <c r="BA30" s="41" t="str" cm="1">
        <f t="array" ref="BA30">IF(ISERROR(+VLOOKUP($AL30,$A$15:$V$81,P$12,FALSE)/+SUM(VLOOKUP($AL30,$A$15:$Y$52,$B$12:$M$12,FALSE))),"",+VLOOKUP($AL30,$A$15:$V$81,P$12,FALSE)/+SUM(VLOOKUP($AL30,$A$15:$Y$52,$B$12:$M$12,FALSE)))</f>
        <v/>
      </c>
      <c r="BB30" s="41" t="str" cm="1">
        <f t="array" ref="BB30">IF(ISERROR(+VLOOKUP($AL30,$A$15:$V$81,Q$12,FALSE)/+SUM(VLOOKUP($AL30,$A$15:$Y$52,$B$12:$M$12,FALSE))),"",+VLOOKUP($AL30,$A$15:$V$81,Q$12,FALSE)/+SUM(VLOOKUP($AL30,$A$15:$Y$52,$B$12:$M$12,FALSE)))</f>
        <v/>
      </c>
      <c r="BC30" s="41" t="str" cm="1">
        <f t="array" ref="BC30">IF(ISERROR(+VLOOKUP($AL30,$A$15:$V$81,R$12,FALSE)/+SUM(VLOOKUP($AL30,$A$15:$Y$52,$B$12:$M$12,FALSE))),"",+VLOOKUP($AL30,$A$15:$V$81,R$12,FALSE)/+SUM(VLOOKUP($AL30,$A$15:$Y$52,$B$12:$M$12,FALSE)))</f>
        <v/>
      </c>
      <c r="BD30" s="41" t="str" cm="1">
        <f t="array" ref="BD30">IF(ISERROR(+VLOOKUP($AL30,$A$15:$V$81,S$12,FALSE)/+SUM(VLOOKUP($AL30,$A$15:$Y$52,$B$12:$M$12,FALSE))),"",+VLOOKUP($AL30,$A$15:$V$81,S$12,FALSE)/+SUM(VLOOKUP($AL30,$A$15:$Y$52,$B$12:$M$12,FALSE)))</f>
        <v/>
      </c>
      <c r="BE30" s="41" t="str" cm="1">
        <f t="array" ref="BE30">IF(ISERROR(+VLOOKUP($AL30,$A$15:$V$81,T$12,FALSE)/+SUM(VLOOKUP($AL30,$A$15:$Y$52,$B$12:$M$12,FALSE))),"",+VLOOKUP($AL30,$A$15:$V$81,T$12,FALSE)/+SUM(VLOOKUP($AL30,$A$15:$Y$52,$B$12:$M$12,FALSE)))</f>
        <v/>
      </c>
      <c r="BF30" s="41" t="str" cm="1">
        <f t="array" ref="BF30">IF(ISERROR(+VLOOKUP($AL30,$A$15:$V$81,U$12,FALSE)/+SUM(VLOOKUP($AL30,$A$15:$Y$52,$B$12:$M$12,FALSE))),"",+VLOOKUP($AL30,$A$15:$V$81,U$12,FALSE)/+SUM(VLOOKUP($AL30,$A$15:$Y$52,$B$12:$M$12,FALSE)))</f>
        <v/>
      </c>
      <c r="BG30" s="41" t="str" cm="1">
        <f t="array" ref="BG30">IF(ISERROR(+VLOOKUP($AL30,$A$15:$V$81,V$12,FALSE)/+SUM(VLOOKUP($AL30,$A$15:$Y$52,$B$12:$M$12,FALSE))),"",+VLOOKUP($AL30,$A$15:$V$81,V$12,FALSE)/+SUM(VLOOKUP($AL30,$A$15:$Y$52,$B$12:$M$12,FALSE)))</f>
        <v/>
      </c>
      <c r="BH30" s="42" t="str" cm="1">
        <f t="array" ref="BH30">IF(ISERROR((_xlfn.FORECAST.ETS(BH$13,$B30:$Y30,$B$12:$Y$12,1,1))/+SUM(VLOOKUP($AL30,$A$15:$Y$52,$N$12:$Y$12,FALSE))),"",(_xlfn.FORECAST.ETS(BH$13,$B30:$Y30,$B$12:$Y$12,1,1))/+SUM(VLOOKUP($AL30,$A$15:$Y$52,$N$12:$Y$12,FALSE)))</f>
        <v/>
      </c>
      <c r="BI30" s="42" t="str" cm="1">
        <f t="array" ref="BI30">IF(ISERROR((_xlfn.FORECAST.ETS(BI$13,$B30:$Y30,$B$12:$Y$12,1,1))/+SUM(VLOOKUP($AL30,$A$15:$Y$52,$N$12:$Y$12,FALSE))),"",(_xlfn.FORECAST.ETS(BI$13,$B30:$Y30,$B$12:$Y$12,1,1))/+SUM(VLOOKUP($AL30,$A$15:$Y$52,$N$12:$Y$12,FALSE)))</f>
        <v/>
      </c>
      <c r="BJ30" s="42" t="str" cm="1">
        <f t="array" ref="BJ30">IF(ISERROR((_xlfn.FORECAST.ETS(BJ$13,$B30:$Y30,$B$12:$Y$12,1,1))/+SUM(VLOOKUP($AL30,$A$15:$Y$52,$N$12:$Y$12,FALSE))),"",(_xlfn.FORECAST.ETS(BJ$13,$B30:$Y30,$B$12:$Y$12,1,1))/+SUM(VLOOKUP($AL30,$A$15:$Y$52,$N$12:$Y$12,FALSE)))</f>
        <v/>
      </c>
      <c r="BK30" s="42">
        <f t="shared" si="7"/>
        <v>0</v>
      </c>
      <c r="BM30" s="9">
        <v>0.1452435289893575</v>
      </c>
      <c r="BN30" s="9">
        <v>0.14250530833665875</v>
      </c>
      <c r="BO30" s="9">
        <v>0.13976708768396015</v>
      </c>
      <c r="BP30" s="38">
        <f t="shared" si="8"/>
        <v>0.42751592500997637</v>
      </c>
      <c r="BQ30" s="39" t="str">
        <f t="shared" si="9"/>
        <v>ko</v>
      </c>
    </row>
    <row r="31" spans="1:69" x14ac:dyDescent="0.25">
      <c r="B31">
        <v>322</v>
      </c>
      <c r="C31">
        <v>271</v>
      </c>
      <c r="D31">
        <v>155</v>
      </c>
      <c r="E31">
        <v>90</v>
      </c>
      <c r="F31">
        <v>249</v>
      </c>
      <c r="G31">
        <v>337</v>
      </c>
      <c r="H31">
        <v>395</v>
      </c>
      <c r="I31">
        <v>179</v>
      </c>
      <c r="J31">
        <v>272</v>
      </c>
      <c r="K31">
        <v>325</v>
      </c>
      <c r="L31">
        <v>356</v>
      </c>
      <c r="M31">
        <v>225</v>
      </c>
      <c r="N31">
        <v>394</v>
      </c>
      <c r="O31">
        <v>397</v>
      </c>
      <c r="P31">
        <v>488</v>
      </c>
      <c r="Q31">
        <v>372</v>
      </c>
      <c r="R31">
        <v>330</v>
      </c>
      <c r="S31">
        <v>460</v>
      </c>
      <c r="T31">
        <v>395</v>
      </c>
      <c r="U31">
        <v>260</v>
      </c>
      <c r="V31">
        <v>431</v>
      </c>
      <c r="AL31" s="40" t="str">
        <f t="shared" ref="AL31:AL43" si="10">+IF(A31=0,"",A31)</f>
        <v/>
      </c>
      <c r="AM31" s="9" t="str" cm="1">
        <f t="array" ref="AM31">IF(ISERROR(+VLOOKUP($AL31,$A$15:$M$198,B$12,FALSE)/+SUM(VLOOKUP($AL31,$A$16:$M$52,$B$12:$M$12,FALSE))),"",(+VLOOKUP($AL31,$A$15:$M$198,B$12,FALSE)/+SUM(VLOOKUP($AL31,$A$16:$M$52,$B$12:$M$12,FALSE))))</f>
        <v/>
      </c>
      <c r="AN31" s="9" t="str" cm="1">
        <f t="array" ref="AN31">IF(ISERROR(+VLOOKUP($AL31,$A$15:$M$198,C$12,FALSE)/+SUM(VLOOKUP($AL31,$A$16:$M$52,$B$12:$M$12,FALSE))),"",(+VLOOKUP($AL31,$A$15:$M$198,C$12,FALSE)/+SUM(VLOOKUP($AL31,$A$16:$M$52,$B$12:$M$12,FALSE))))</f>
        <v/>
      </c>
      <c r="AO31" s="9" t="str" cm="1">
        <f t="array" ref="AO31">IF(ISERROR(+VLOOKUP($AL31,$A$15:$M$198,D$12,FALSE)/+SUM(VLOOKUP($AL31,$A$16:$M$52,$B$12:$M$12,FALSE))),"",(+VLOOKUP($AL31,$A$15:$M$198,D$12,FALSE)/+SUM(VLOOKUP($AL31,$A$16:$M$52,$B$12:$M$12,FALSE))))</f>
        <v/>
      </c>
      <c r="AP31" s="9" t="str" cm="1">
        <f t="array" ref="AP31">IF(ISERROR(+VLOOKUP($AL31,$A$15:$M$198,E$12,FALSE)/+SUM(VLOOKUP($AL31,$A$16:$M$52,$B$12:$M$12,FALSE))),"",(+VLOOKUP($AL31,$A$15:$M$198,E$12,FALSE)/+SUM(VLOOKUP($AL31,$A$16:$M$52,$B$12:$M$12,FALSE))))</f>
        <v/>
      </c>
      <c r="AQ31" s="9" t="str" cm="1">
        <f t="array" ref="AQ31">IF(ISERROR(+VLOOKUP($AL31,$A$15:$M$198,F$12,FALSE)/+SUM(VLOOKUP($AL31,$A$16:$M$52,$B$12:$M$12,FALSE))),"",(+VLOOKUP($AL31,$A$15:$M$198,F$12,FALSE)/+SUM(VLOOKUP($AL31,$A$16:$M$52,$B$12:$M$12,FALSE))))</f>
        <v/>
      </c>
      <c r="AR31" s="9" t="str" cm="1">
        <f t="array" ref="AR31">IF(ISERROR(+VLOOKUP($AL31,$A$15:$M$198,G$12,FALSE)/+SUM(VLOOKUP($AL31,$A$16:$M$52,$B$12:$M$12,FALSE))),"",(+VLOOKUP($AL31,$A$15:$M$198,G$12,FALSE)/+SUM(VLOOKUP($AL31,$A$16:$M$52,$B$12:$M$12,FALSE))))</f>
        <v/>
      </c>
      <c r="AS31" s="9" t="str" cm="1">
        <f t="array" ref="AS31">IF(ISERROR(+VLOOKUP($AL31,$A$15:$M$198,H$12,FALSE)/+SUM(VLOOKUP($AL31,$A$16:$M$52,$B$12:$M$12,FALSE))),"",(+VLOOKUP($AL31,$A$15:$M$198,H$12,FALSE)/+SUM(VLOOKUP($AL31,$A$16:$M$52,$B$12:$M$12,FALSE))))</f>
        <v/>
      </c>
      <c r="AT31" s="9" t="str" cm="1">
        <f t="array" ref="AT31">IF(ISERROR(+VLOOKUP($AL31,$A$15:$M$198,I$12,FALSE)/+SUM(VLOOKUP($AL31,$A$16:$M$52,$B$12:$M$12,FALSE))),"",(+VLOOKUP($AL31,$A$15:$M$198,I$12,FALSE)/+SUM(VLOOKUP($AL31,$A$16:$M$52,$B$12:$M$12,FALSE))))</f>
        <v/>
      </c>
      <c r="AU31" s="9" t="str" cm="1">
        <f t="array" ref="AU31">IF(ISERROR(+VLOOKUP($AL31,$A$15:$M$198,J$12,FALSE)/+SUM(VLOOKUP($AL31,$A$16:$M$52,$B$12:$M$12,FALSE))),"",(+VLOOKUP($AL31,$A$15:$M$198,J$12,FALSE)/+SUM(VLOOKUP($AL31,$A$16:$M$52,$B$12:$M$12,FALSE))))</f>
        <v/>
      </c>
      <c r="AV31" s="9" t="str" cm="1">
        <f t="array" ref="AV31">IF(ISERROR(+VLOOKUP($AL31,$A$15:$M$198,K$12,FALSE)/+SUM(VLOOKUP($AL31,$A$16:$M$52,$B$12:$M$12,FALSE))),"",(+VLOOKUP($AL31,$A$15:$M$198,K$12,FALSE)/+SUM(VLOOKUP($AL31,$A$16:$M$52,$B$12:$M$12,FALSE))))</f>
        <v/>
      </c>
      <c r="AW31" s="9" t="str" cm="1">
        <f t="array" ref="AW31">IF(ISERROR(+VLOOKUP($AL31,$A$15:$M$198,L$12,FALSE)/+SUM(VLOOKUP($AL31,$A$16:$M$52,$B$12:$M$12,FALSE))),"",(+VLOOKUP($AL31,$A$15:$M$198,L$12,FALSE)/+SUM(VLOOKUP($AL31,$A$16:$M$52,$B$12:$M$12,FALSE))))</f>
        <v/>
      </c>
      <c r="AX31" s="9" t="str" cm="1">
        <f t="array" ref="AX31">IF(ISERROR(+VLOOKUP($AL31,$A$15:$M$198,M$12,FALSE)/+SUM(VLOOKUP($AL31,$A$16:$M$52,$B$12:$M$12,FALSE))),"",(+VLOOKUP($AL31,$A$15:$M$198,M$12,FALSE)/+SUM(VLOOKUP($AL31,$A$16:$M$52,$B$12:$M$12,FALSE))))</f>
        <v/>
      </c>
      <c r="AY31" s="41" t="str" cm="1">
        <f t="array" ref="AY31">IF(ISERROR(+VLOOKUP($AL31,$A$15:$V$81,N$12,FALSE)/+SUM(VLOOKUP($AL31,$A$15:$Y$52,$B$12:$M$12,FALSE))),"",+VLOOKUP($AL31,$A$15:$V$81,N$12,FALSE)/+SUM(VLOOKUP($AL31,$A$15:$Y$52,$B$12:$M$12,FALSE)))</f>
        <v/>
      </c>
      <c r="AZ31" s="41" t="str" cm="1">
        <f t="array" ref="AZ31">IF(ISERROR(+VLOOKUP($AL31,$A$15:$V$81,O$12,FALSE)/+SUM(VLOOKUP($AL31,$A$15:$Y$52,$B$12:$M$12,FALSE))),"",+VLOOKUP($AL31,$A$15:$V$81,O$12,FALSE)/+SUM(VLOOKUP($AL31,$A$15:$Y$52,$B$12:$M$12,FALSE)))</f>
        <v/>
      </c>
      <c r="BA31" s="41" t="str" cm="1">
        <f t="array" ref="BA31">IF(ISERROR(+VLOOKUP($AL31,$A$15:$V$81,P$12,FALSE)/+SUM(VLOOKUP($AL31,$A$15:$Y$52,$B$12:$M$12,FALSE))),"",+VLOOKUP($AL31,$A$15:$V$81,P$12,FALSE)/+SUM(VLOOKUP($AL31,$A$15:$Y$52,$B$12:$M$12,FALSE)))</f>
        <v/>
      </c>
      <c r="BB31" s="41" t="str" cm="1">
        <f t="array" ref="BB31">IF(ISERROR(+VLOOKUP($AL31,$A$15:$V$81,Q$12,FALSE)/+SUM(VLOOKUP($AL31,$A$15:$Y$52,$B$12:$M$12,FALSE))),"",+VLOOKUP($AL31,$A$15:$V$81,Q$12,FALSE)/+SUM(VLOOKUP($AL31,$A$15:$Y$52,$B$12:$M$12,FALSE)))</f>
        <v/>
      </c>
      <c r="BC31" s="41" t="str" cm="1">
        <f t="array" ref="BC31">IF(ISERROR(+VLOOKUP($AL31,$A$15:$V$81,R$12,FALSE)/+SUM(VLOOKUP($AL31,$A$15:$Y$52,$B$12:$M$12,FALSE))),"",+VLOOKUP($AL31,$A$15:$V$81,R$12,FALSE)/+SUM(VLOOKUP($AL31,$A$15:$Y$52,$B$12:$M$12,FALSE)))</f>
        <v/>
      </c>
      <c r="BD31" s="41" t="str" cm="1">
        <f t="array" ref="BD31">IF(ISERROR(+VLOOKUP($AL31,$A$15:$V$81,S$12,FALSE)/+SUM(VLOOKUP($AL31,$A$15:$Y$52,$B$12:$M$12,FALSE))),"",+VLOOKUP($AL31,$A$15:$V$81,S$12,FALSE)/+SUM(VLOOKUP($AL31,$A$15:$Y$52,$B$12:$M$12,FALSE)))</f>
        <v/>
      </c>
      <c r="BE31" s="41" t="str" cm="1">
        <f t="array" ref="BE31">IF(ISERROR(+VLOOKUP($AL31,$A$15:$V$81,T$12,FALSE)/+SUM(VLOOKUP($AL31,$A$15:$Y$52,$B$12:$M$12,FALSE))),"",+VLOOKUP($AL31,$A$15:$V$81,T$12,FALSE)/+SUM(VLOOKUP($AL31,$A$15:$Y$52,$B$12:$M$12,FALSE)))</f>
        <v/>
      </c>
      <c r="BF31" s="41" t="str" cm="1">
        <f t="array" ref="BF31">IF(ISERROR(+VLOOKUP($AL31,$A$15:$V$81,U$12,FALSE)/+SUM(VLOOKUP($AL31,$A$15:$Y$52,$B$12:$M$12,FALSE))),"",+VLOOKUP($AL31,$A$15:$V$81,U$12,FALSE)/+SUM(VLOOKUP($AL31,$A$15:$Y$52,$B$12:$M$12,FALSE)))</f>
        <v/>
      </c>
      <c r="BG31" s="41" t="str" cm="1">
        <f t="array" ref="BG31">IF(ISERROR(+VLOOKUP($AL31,$A$15:$V$81,V$12,FALSE)/+SUM(VLOOKUP($AL31,$A$15:$Y$52,$B$12:$M$12,FALSE))),"",+VLOOKUP($AL31,$A$15:$V$81,V$12,FALSE)/+SUM(VLOOKUP($AL31,$A$15:$Y$52,$B$12:$M$12,FALSE)))</f>
        <v/>
      </c>
      <c r="BH31" s="42" t="str" cm="1">
        <f t="array" ref="BH31">IF(ISERROR((_xlfn.FORECAST.ETS(BH$13,$B31:$Y31,$B$12:$Y$12,1,1))/+SUM(VLOOKUP($AL31,$A$15:$Y$52,$N$12:$Y$12,FALSE))),"",(_xlfn.FORECAST.ETS(BH$13,$B31:$Y31,$B$12:$Y$12,1,1))/+SUM(VLOOKUP($AL31,$A$15:$Y$52,$N$12:$Y$12,FALSE)))</f>
        <v/>
      </c>
      <c r="BI31" s="42" t="str" cm="1">
        <f t="array" ref="BI31">IF(ISERROR((_xlfn.FORECAST.ETS(BI$13,$B31:$Y31,$B$12:$Y$12,1,1))/+SUM(VLOOKUP($AL31,$A$15:$Y$52,$N$12:$Y$12,FALSE))),"",(_xlfn.FORECAST.ETS(BI$13,$B31:$Y31,$B$12:$Y$12,1,1))/+SUM(VLOOKUP($AL31,$A$15:$Y$52,$N$12:$Y$12,FALSE)))</f>
        <v/>
      </c>
      <c r="BJ31" s="42" t="str" cm="1">
        <f t="array" ref="BJ31">IF(ISERROR((_xlfn.FORECAST.ETS(BJ$13,$B31:$Y31,$B$12:$Y$12,1,1))/+SUM(VLOOKUP($AL31,$A$15:$Y$52,$N$12:$Y$12,FALSE))),"",(_xlfn.FORECAST.ETS(BJ$13,$B31:$Y31,$B$12:$Y$12,1,1))/+SUM(VLOOKUP($AL31,$A$15:$Y$52,$N$12:$Y$12,FALSE)))</f>
        <v/>
      </c>
      <c r="BK31" s="42">
        <f t="shared" si="7"/>
        <v>0</v>
      </c>
      <c r="BM31" s="9">
        <v>8.4452754404994571E-2</v>
      </c>
      <c r="BN31" s="9">
        <v>9.7817738365893761E-2</v>
      </c>
      <c r="BO31" s="9">
        <v>9.6435454814320046E-2</v>
      </c>
      <c r="BP31" s="38">
        <f t="shared" si="8"/>
        <v>0.27870594758520839</v>
      </c>
      <c r="BQ31" s="39" t="str">
        <f t="shared" si="9"/>
        <v>ko</v>
      </c>
    </row>
    <row r="32" spans="1:69" x14ac:dyDescent="0.25">
      <c r="B32">
        <v>249</v>
      </c>
      <c r="C32">
        <v>245</v>
      </c>
      <c r="D32">
        <v>220</v>
      </c>
      <c r="E32">
        <v>123</v>
      </c>
      <c r="F32">
        <v>161</v>
      </c>
      <c r="G32">
        <v>268</v>
      </c>
      <c r="H32">
        <v>318</v>
      </c>
      <c r="I32">
        <v>208</v>
      </c>
      <c r="J32">
        <v>276</v>
      </c>
      <c r="K32">
        <v>220</v>
      </c>
      <c r="L32">
        <v>243</v>
      </c>
      <c r="M32">
        <v>165</v>
      </c>
      <c r="N32">
        <v>244</v>
      </c>
      <c r="O32">
        <v>283</v>
      </c>
      <c r="P32">
        <v>283</v>
      </c>
      <c r="Q32">
        <v>223</v>
      </c>
      <c r="R32">
        <v>249</v>
      </c>
      <c r="S32">
        <v>341</v>
      </c>
      <c r="T32">
        <v>247</v>
      </c>
      <c r="U32">
        <v>178</v>
      </c>
      <c r="V32">
        <v>178</v>
      </c>
      <c r="AL32" s="32" t="str">
        <f t="shared" si="10"/>
        <v/>
      </c>
      <c r="AM32" s="33" t="str" cm="1">
        <f t="array" ref="AM32">IF(ISERROR(+VLOOKUP($AL32,$A$15:$M$198,B$12,FALSE)/+SUM(VLOOKUP($AL32,$A$16:$M$52,$B$12:$M$12,FALSE))),"",(+VLOOKUP($AL32,$A$15:$M$198,B$12,FALSE)/+SUM(VLOOKUP($AL32,$A$16:$M$52,$B$12:$M$12,FALSE))))</f>
        <v/>
      </c>
      <c r="AN32" s="33" t="str" cm="1">
        <f t="array" ref="AN32">IF(ISERROR(+VLOOKUP($AL32,$A$15:$M$198,C$12,FALSE)/+SUM(VLOOKUP($AL32,$A$16:$M$52,$B$12:$M$12,FALSE))),"",(+VLOOKUP($AL32,$A$15:$M$198,C$12,FALSE)/+SUM(VLOOKUP($AL32,$A$16:$M$52,$B$12:$M$12,FALSE))))</f>
        <v/>
      </c>
      <c r="AO32" s="33" t="str" cm="1">
        <f t="array" ref="AO32">IF(ISERROR(+VLOOKUP($AL32,$A$15:$M$198,D$12,FALSE)/+SUM(VLOOKUP($AL32,$A$16:$M$52,$B$12:$M$12,FALSE))),"",(+VLOOKUP($AL32,$A$15:$M$198,D$12,FALSE)/+SUM(VLOOKUP($AL32,$A$16:$M$52,$B$12:$M$12,FALSE))))</f>
        <v/>
      </c>
      <c r="AP32" s="33" t="str" cm="1">
        <f t="array" ref="AP32">IF(ISERROR(+VLOOKUP($AL32,$A$15:$M$198,E$12,FALSE)/+SUM(VLOOKUP($AL32,$A$16:$M$52,$B$12:$M$12,FALSE))),"",(+VLOOKUP($AL32,$A$15:$M$198,E$12,FALSE)/+SUM(VLOOKUP($AL32,$A$16:$M$52,$B$12:$M$12,FALSE))))</f>
        <v/>
      </c>
      <c r="AQ32" s="33" t="str" cm="1">
        <f t="array" ref="AQ32">IF(ISERROR(+VLOOKUP($AL32,$A$15:$M$198,F$12,FALSE)/+SUM(VLOOKUP($AL32,$A$16:$M$52,$B$12:$M$12,FALSE))),"",(+VLOOKUP($AL32,$A$15:$M$198,F$12,FALSE)/+SUM(VLOOKUP($AL32,$A$16:$M$52,$B$12:$M$12,FALSE))))</f>
        <v/>
      </c>
      <c r="AR32" s="33" t="str" cm="1">
        <f t="array" ref="AR32">IF(ISERROR(+VLOOKUP($AL32,$A$15:$M$198,G$12,FALSE)/+SUM(VLOOKUP($AL32,$A$16:$M$52,$B$12:$M$12,FALSE))),"",(+VLOOKUP($AL32,$A$15:$M$198,G$12,FALSE)/+SUM(VLOOKUP($AL32,$A$16:$M$52,$B$12:$M$12,FALSE))))</f>
        <v/>
      </c>
      <c r="AS32" s="33" t="str" cm="1">
        <f t="array" ref="AS32">IF(ISERROR(+VLOOKUP($AL32,$A$15:$M$198,H$12,FALSE)/+SUM(VLOOKUP($AL32,$A$16:$M$52,$B$12:$M$12,FALSE))),"",(+VLOOKUP($AL32,$A$15:$M$198,H$12,FALSE)/+SUM(VLOOKUP($AL32,$A$16:$M$52,$B$12:$M$12,FALSE))))</f>
        <v/>
      </c>
      <c r="AT32" s="33" t="str" cm="1">
        <f t="array" ref="AT32">IF(ISERROR(+VLOOKUP($AL32,$A$15:$M$198,I$12,FALSE)/+SUM(VLOOKUP($AL32,$A$16:$M$52,$B$12:$M$12,FALSE))),"",(+VLOOKUP($AL32,$A$15:$M$198,I$12,FALSE)/+SUM(VLOOKUP($AL32,$A$16:$M$52,$B$12:$M$12,FALSE))))</f>
        <v/>
      </c>
      <c r="AU32" s="33" t="str" cm="1">
        <f t="array" ref="AU32">IF(ISERROR(+VLOOKUP($AL32,$A$15:$M$198,J$12,FALSE)/+SUM(VLOOKUP($AL32,$A$16:$M$52,$B$12:$M$12,FALSE))),"",(+VLOOKUP($AL32,$A$15:$M$198,J$12,FALSE)/+SUM(VLOOKUP($AL32,$A$16:$M$52,$B$12:$M$12,FALSE))))</f>
        <v/>
      </c>
      <c r="AV32" s="33" t="str" cm="1">
        <f t="array" ref="AV32">IF(ISERROR(+VLOOKUP($AL32,$A$15:$M$198,K$12,FALSE)/+SUM(VLOOKUP($AL32,$A$16:$M$52,$B$12:$M$12,FALSE))),"",(+VLOOKUP($AL32,$A$15:$M$198,K$12,FALSE)/+SUM(VLOOKUP($AL32,$A$16:$M$52,$B$12:$M$12,FALSE))))</f>
        <v/>
      </c>
      <c r="AW32" s="33" t="str" cm="1">
        <f t="array" ref="AW32">IF(ISERROR(+VLOOKUP($AL32,$A$15:$M$198,L$12,FALSE)/+SUM(VLOOKUP($AL32,$A$16:$M$52,$B$12:$M$12,FALSE))),"",(+VLOOKUP($AL32,$A$15:$M$198,L$12,FALSE)/+SUM(VLOOKUP($AL32,$A$16:$M$52,$B$12:$M$12,FALSE))))</f>
        <v/>
      </c>
      <c r="AX32" s="33" t="str" cm="1">
        <f t="array" ref="AX32">IF(ISERROR(+VLOOKUP($AL32,$A$15:$M$198,M$12,FALSE)/+SUM(VLOOKUP($AL32,$A$16:$M$52,$B$12:$M$12,FALSE))),"",(+VLOOKUP($AL32,$A$15:$M$198,M$12,FALSE)/+SUM(VLOOKUP($AL32,$A$16:$M$52,$B$12:$M$12,FALSE))))</f>
        <v/>
      </c>
      <c r="AY32" s="34" t="str" cm="1">
        <f t="array" ref="AY32">IF(ISERROR(+VLOOKUP($AL32,$A$15:$V$81,N$12,FALSE)/+SUM(VLOOKUP($AL32,$A$15:$Y$52,$B$12:$M$12,FALSE))),"",+VLOOKUP($AL32,$A$15:$V$81,N$12,FALSE)/+SUM(VLOOKUP($AL32,$A$15:$Y$52,$B$12:$M$12,FALSE)))</f>
        <v/>
      </c>
      <c r="AZ32" s="34" t="str" cm="1">
        <f t="array" ref="AZ32">IF(ISERROR(+VLOOKUP($AL32,$A$15:$V$81,O$12,FALSE)/+SUM(VLOOKUP($AL32,$A$15:$Y$52,$B$12:$M$12,FALSE))),"",+VLOOKUP($AL32,$A$15:$V$81,O$12,FALSE)/+SUM(VLOOKUP($AL32,$A$15:$Y$52,$B$12:$M$12,FALSE)))</f>
        <v/>
      </c>
      <c r="BA32" s="34" t="str" cm="1">
        <f t="array" ref="BA32">IF(ISERROR(+VLOOKUP($AL32,$A$15:$V$81,P$12,FALSE)/+SUM(VLOOKUP($AL32,$A$15:$Y$52,$B$12:$M$12,FALSE))),"",+VLOOKUP($AL32,$A$15:$V$81,P$12,FALSE)/+SUM(VLOOKUP($AL32,$A$15:$Y$52,$B$12:$M$12,FALSE)))</f>
        <v/>
      </c>
      <c r="BB32" s="34" t="str" cm="1">
        <f t="array" ref="BB32">IF(ISERROR(+VLOOKUP($AL32,$A$15:$V$81,Q$12,FALSE)/+SUM(VLOOKUP($AL32,$A$15:$Y$52,$B$12:$M$12,FALSE))),"",+VLOOKUP($AL32,$A$15:$V$81,Q$12,FALSE)/+SUM(VLOOKUP($AL32,$A$15:$Y$52,$B$12:$M$12,FALSE)))</f>
        <v/>
      </c>
      <c r="BC32" s="34" t="str" cm="1">
        <f t="array" ref="BC32">IF(ISERROR(+VLOOKUP($AL32,$A$15:$V$81,R$12,FALSE)/+SUM(VLOOKUP($AL32,$A$15:$Y$52,$B$12:$M$12,FALSE))),"",+VLOOKUP($AL32,$A$15:$V$81,R$12,FALSE)/+SUM(VLOOKUP($AL32,$A$15:$Y$52,$B$12:$M$12,FALSE)))</f>
        <v/>
      </c>
      <c r="BD32" s="34" t="str" cm="1">
        <f t="array" ref="BD32">IF(ISERROR(+VLOOKUP($AL32,$A$15:$V$81,S$12,FALSE)/+SUM(VLOOKUP($AL32,$A$15:$Y$52,$B$12:$M$12,FALSE))),"",+VLOOKUP($AL32,$A$15:$V$81,S$12,FALSE)/+SUM(VLOOKUP($AL32,$A$15:$Y$52,$B$12:$M$12,FALSE)))</f>
        <v/>
      </c>
      <c r="BE32" s="34" t="str" cm="1">
        <f t="array" ref="BE32">IF(ISERROR(+VLOOKUP($AL32,$A$15:$V$81,T$12,FALSE)/+SUM(VLOOKUP($AL32,$A$15:$Y$52,$B$12:$M$12,FALSE))),"",+VLOOKUP($AL32,$A$15:$V$81,T$12,FALSE)/+SUM(VLOOKUP($AL32,$A$15:$Y$52,$B$12:$M$12,FALSE)))</f>
        <v/>
      </c>
      <c r="BF32" s="34" t="str" cm="1">
        <f t="array" ref="BF32">IF(ISERROR(+VLOOKUP($AL32,$A$15:$V$81,U$12,FALSE)/+SUM(VLOOKUP($AL32,$A$15:$Y$52,$B$12:$M$12,FALSE))),"",+VLOOKUP($AL32,$A$15:$V$81,U$12,FALSE)/+SUM(VLOOKUP($AL32,$A$15:$Y$52,$B$12:$M$12,FALSE)))</f>
        <v/>
      </c>
      <c r="BG32" s="34" t="str" cm="1">
        <f t="array" ref="BG32">IF(ISERROR(+VLOOKUP($AL32,$A$15:$V$81,V$12,FALSE)/+SUM(VLOOKUP($AL32,$A$15:$Y$52,$B$12:$M$12,FALSE))),"",+VLOOKUP($AL32,$A$15:$V$81,V$12,FALSE)/+SUM(VLOOKUP($AL32,$A$15:$Y$52,$B$12:$M$12,FALSE)))</f>
        <v/>
      </c>
      <c r="BH32" s="35" t="str" cm="1">
        <f t="array" ref="BH32">IF(ISERROR((_xlfn.FORECAST.ETS(BH$13,$B32:$Y32,$B$12:$Y$12,1,1))/+SUM(VLOOKUP($AL32,$A$15:$Y$52,$N$12:$Y$12,FALSE))),"",(_xlfn.FORECAST.ETS(BH$13,$B32:$Y32,$B$12:$Y$12,1,1))/+SUM(VLOOKUP($AL32,$A$15:$Y$52,$N$12:$Y$12,FALSE)))</f>
        <v/>
      </c>
      <c r="BI32" s="35" t="str" cm="1">
        <f t="array" ref="BI32">IF(ISERROR((_xlfn.FORECAST.ETS(BI$13,$B32:$Y32,$B$12:$Y$12,1,1))/+SUM(VLOOKUP($AL32,$A$15:$Y$52,$N$12:$Y$12,FALSE))),"",(_xlfn.FORECAST.ETS(BI$13,$B32:$Y32,$B$12:$Y$12,1,1))/+SUM(VLOOKUP($AL32,$A$15:$Y$52,$N$12:$Y$12,FALSE)))</f>
        <v/>
      </c>
      <c r="BJ32" s="35" t="str" cm="1">
        <f t="array" ref="BJ32">IF(ISERROR((_xlfn.FORECAST.ETS(BJ$13,$B32:$Y32,$B$12:$Y$12,1,1))/+SUM(VLOOKUP($AL32,$A$15:$Y$52,$N$12:$Y$12,FALSE))),"",(_xlfn.FORECAST.ETS(BJ$13,$B32:$Y32,$B$12:$Y$12,1,1))/+SUM(VLOOKUP($AL32,$A$15:$Y$52,$N$12:$Y$12,FALSE)))</f>
        <v/>
      </c>
      <c r="BK32" s="35"/>
      <c r="BM32" s="9">
        <v>7.9528950436152032E-2</v>
      </c>
      <c r="BN32" s="9">
        <v>9.1466968416701669E-2</v>
      </c>
      <c r="BO32" s="9">
        <v>9.7647221206926732E-2</v>
      </c>
      <c r="BP32" s="38">
        <f t="shared" si="8"/>
        <v>0.26864314005978041</v>
      </c>
      <c r="BQ32" s="39" t="str">
        <f t="shared" si="9"/>
        <v>ko</v>
      </c>
    </row>
    <row r="33" spans="1:69" x14ac:dyDescent="0.25">
      <c r="A33" t="s">
        <v>35</v>
      </c>
      <c r="B33">
        <v>103</v>
      </c>
      <c r="C33">
        <v>113</v>
      </c>
      <c r="D33">
        <v>140</v>
      </c>
      <c r="E33">
        <v>71</v>
      </c>
      <c r="F33">
        <v>50</v>
      </c>
      <c r="G33">
        <v>125</v>
      </c>
      <c r="H33">
        <v>87</v>
      </c>
      <c r="I33">
        <v>98</v>
      </c>
      <c r="J33">
        <v>96</v>
      </c>
      <c r="K33">
        <v>60</v>
      </c>
      <c r="L33">
        <v>111</v>
      </c>
      <c r="M33">
        <v>60</v>
      </c>
      <c r="N33">
        <v>80</v>
      </c>
      <c r="O33">
        <v>126</v>
      </c>
      <c r="P33">
        <v>100</v>
      </c>
      <c r="Q33">
        <v>83</v>
      </c>
      <c r="R33">
        <v>100</v>
      </c>
      <c r="S33">
        <v>147</v>
      </c>
      <c r="T33">
        <v>108</v>
      </c>
      <c r="U33">
        <v>72</v>
      </c>
      <c r="V33">
        <v>87</v>
      </c>
      <c r="AL33" s="40" t="str">
        <f t="shared" si="10"/>
        <v>AQUASTYLE</v>
      </c>
      <c r="AM33" s="9" cm="1">
        <f t="array" ref="AM33">IF(ISERROR(+VLOOKUP($AL33,$A$15:$M$198,B$12,FALSE)/+SUM(VLOOKUP($AL33,$A$16:$M$52,$B$12:$M$12,FALSE))),"",(+VLOOKUP($AL33,$A$15:$M$198,B$12,FALSE)/+SUM(VLOOKUP($AL33,$A$16:$M$52,$B$12:$M$12,FALSE))))</f>
        <v>9.2459605026929986E-2</v>
      </c>
      <c r="AN33" s="9" cm="1">
        <f t="array" ref="AN33">IF(ISERROR(+VLOOKUP($AL33,$A$15:$M$198,C$12,FALSE)/+SUM(VLOOKUP($AL33,$A$16:$M$52,$B$12:$M$12,FALSE))),"",(+VLOOKUP($AL33,$A$15:$M$198,C$12,FALSE)/+SUM(VLOOKUP($AL33,$A$16:$M$52,$B$12:$M$12,FALSE))))</f>
        <v>0.10143626570915619</v>
      </c>
      <c r="AO33" s="9" cm="1">
        <f t="array" ref="AO33">IF(ISERROR(+VLOOKUP($AL33,$A$15:$M$198,D$12,FALSE)/+SUM(VLOOKUP($AL33,$A$16:$M$52,$B$12:$M$12,FALSE))),"",(+VLOOKUP($AL33,$A$15:$M$198,D$12,FALSE)/+SUM(VLOOKUP($AL33,$A$16:$M$52,$B$12:$M$12,FALSE))))</f>
        <v>0.12567324955116696</v>
      </c>
      <c r="AP33" s="9" cm="1">
        <f t="array" ref="AP33">IF(ISERROR(+VLOOKUP($AL33,$A$15:$M$198,E$12,FALSE)/+SUM(VLOOKUP($AL33,$A$16:$M$52,$B$12:$M$12,FALSE))),"",(+VLOOKUP($AL33,$A$15:$M$198,E$12,FALSE)/+SUM(VLOOKUP($AL33,$A$16:$M$52,$B$12:$M$12,FALSE))))</f>
        <v>6.3734290843806107E-2</v>
      </c>
      <c r="AQ33" s="9" cm="1">
        <f t="array" ref="AQ33">IF(ISERROR(+VLOOKUP($AL33,$A$15:$M$198,F$12,FALSE)/+SUM(VLOOKUP($AL33,$A$16:$M$52,$B$12:$M$12,FALSE))),"",(+VLOOKUP($AL33,$A$15:$M$198,F$12,FALSE)/+SUM(VLOOKUP($AL33,$A$16:$M$52,$B$12:$M$12,FALSE))))</f>
        <v>4.4883303411131059E-2</v>
      </c>
      <c r="AR33" s="9" cm="1">
        <f t="array" ref="AR33">IF(ISERROR(+VLOOKUP($AL33,$A$15:$M$198,G$12,FALSE)/+SUM(VLOOKUP($AL33,$A$16:$M$52,$B$12:$M$12,FALSE))),"",(+VLOOKUP($AL33,$A$15:$M$198,G$12,FALSE)/+SUM(VLOOKUP($AL33,$A$16:$M$52,$B$12:$M$12,FALSE))))</f>
        <v>0.11220825852782765</v>
      </c>
      <c r="AS33" s="9" cm="1">
        <f t="array" ref="AS33">IF(ISERROR(+VLOOKUP($AL33,$A$15:$M$198,H$12,FALSE)/+SUM(VLOOKUP($AL33,$A$16:$M$52,$B$12:$M$12,FALSE))),"",(+VLOOKUP($AL33,$A$15:$M$198,H$12,FALSE)/+SUM(VLOOKUP($AL33,$A$16:$M$52,$B$12:$M$12,FALSE))))</f>
        <v>7.8096947935368047E-2</v>
      </c>
      <c r="AT33" s="9" cm="1">
        <f t="array" ref="AT33">IF(ISERROR(+VLOOKUP($AL33,$A$15:$M$198,I$12,FALSE)/+SUM(VLOOKUP($AL33,$A$16:$M$52,$B$12:$M$12,FALSE))),"",(+VLOOKUP($AL33,$A$15:$M$198,I$12,FALSE)/+SUM(VLOOKUP($AL33,$A$16:$M$52,$B$12:$M$12,FALSE))))</f>
        <v>8.7971274685816878E-2</v>
      </c>
      <c r="AU33" s="9" cm="1">
        <f t="array" ref="AU33">IF(ISERROR(+VLOOKUP($AL33,$A$15:$M$198,J$12,FALSE)/+SUM(VLOOKUP($AL33,$A$16:$M$52,$B$12:$M$12,FALSE))),"",(+VLOOKUP($AL33,$A$15:$M$198,J$12,FALSE)/+SUM(VLOOKUP($AL33,$A$16:$M$52,$B$12:$M$12,FALSE))))</f>
        <v>8.6175942549371637E-2</v>
      </c>
      <c r="AV33" s="9" cm="1">
        <f t="array" ref="AV33">IF(ISERROR(+VLOOKUP($AL33,$A$15:$M$198,K$12,FALSE)/+SUM(VLOOKUP($AL33,$A$16:$M$52,$B$12:$M$12,FALSE))),"",(+VLOOKUP($AL33,$A$15:$M$198,K$12,FALSE)/+SUM(VLOOKUP($AL33,$A$16:$M$52,$B$12:$M$12,FALSE))))</f>
        <v>5.385996409335727E-2</v>
      </c>
      <c r="AW33" s="9" cm="1">
        <f t="array" ref="AW33">IF(ISERROR(+VLOOKUP($AL33,$A$15:$M$198,L$12,FALSE)/+SUM(VLOOKUP($AL33,$A$16:$M$52,$B$12:$M$12,FALSE))),"",(+VLOOKUP($AL33,$A$15:$M$198,L$12,FALSE)/+SUM(VLOOKUP($AL33,$A$16:$M$52,$B$12:$M$12,FALSE))))</f>
        <v>9.9640933572710949E-2</v>
      </c>
      <c r="AX33" s="9" cm="1">
        <f t="array" ref="AX33">IF(ISERROR(+VLOOKUP($AL33,$A$15:$M$198,M$12,FALSE)/+SUM(VLOOKUP($AL33,$A$16:$M$52,$B$12:$M$12,FALSE))),"",(+VLOOKUP($AL33,$A$15:$M$198,M$12,FALSE)/+SUM(VLOOKUP($AL33,$A$16:$M$52,$B$12:$M$12,FALSE))))</f>
        <v>5.385996409335727E-2</v>
      </c>
      <c r="AY33" s="41" cm="1">
        <f t="array" ref="AY33">IF(ISERROR(+VLOOKUP($AL33,$A$15:$V$81,N$12,FALSE)/+SUM(VLOOKUP($AL33,$A$15:$Y$52,$B$12:$M$12,FALSE))),"",+VLOOKUP($AL33,$A$15:$V$81,N$12,FALSE)/+SUM(VLOOKUP($AL33,$A$15:$Y$52,$B$12:$M$12,FALSE)))</f>
        <v>7.1813285457809697E-2</v>
      </c>
      <c r="AZ33" s="41" cm="1">
        <f t="array" ref="AZ33">IF(ISERROR(+VLOOKUP($AL33,$A$15:$V$81,O$12,FALSE)/+SUM(VLOOKUP($AL33,$A$15:$Y$52,$B$12:$M$12,FALSE))),"",+VLOOKUP($AL33,$A$15:$V$81,O$12,FALSE)/+SUM(VLOOKUP($AL33,$A$15:$Y$52,$B$12:$M$12,FALSE)))</f>
        <v>0.11310592459605028</v>
      </c>
      <c r="BA33" s="41" cm="1">
        <f t="array" ref="BA33">IF(ISERROR(+VLOOKUP($AL33,$A$15:$V$81,P$12,FALSE)/+SUM(VLOOKUP($AL33,$A$15:$Y$52,$B$12:$M$12,FALSE))),"",+VLOOKUP($AL33,$A$15:$V$81,P$12,FALSE)/+SUM(VLOOKUP($AL33,$A$15:$Y$52,$B$12:$M$12,FALSE)))</f>
        <v>8.9766606822262118E-2</v>
      </c>
      <c r="BB33" s="41" cm="1">
        <f t="array" ref="BB33">IF(ISERROR(+VLOOKUP($AL33,$A$15:$V$81,Q$12,FALSE)/+SUM(VLOOKUP($AL33,$A$15:$Y$52,$B$12:$M$12,FALSE))),"",+VLOOKUP($AL33,$A$15:$V$81,Q$12,FALSE)/+SUM(VLOOKUP($AL33,$A$15:$Y$52,$B$12:$M$12,FALSE)))</f>
        <v>7.4506283662477552E-2</v>
      </c>
      <c r="BC33" s="41" cm="1">
        <f t="array" ref="BC33">IF(ISERROR(+VLOOKUP($AL33,$A$15:$V$81,R$12,FALSE)/+SUM(VLOOKUP($AL33,$A$15:$Y$52,$B$12:$M$12,FALSE))),"",+VLOOKUP($AL33,$A$15:$V$81,R$12,FALSE)/+SUM(VLOOKUP($AL33,$A$15:$Y$52,$B$12:$M$12,FALSE)))</f>
        <v>8.9766606822262118E-2</v>
      </c>
      <c r="BD33" s="41" cm="1">
        <f t="array" ref="BD33">IF(ISERROR(+VLOOKUP($AL33,$A$15:$V$81,S$12,FALSE)/+SUM(VLOOKUP($AL33,$A$15:$Y$52,$B$12:$M$12,FALSE))),"",+VLOOKUP($AL33,$A$15:$V$81,S$12,FALSE)/+SUM(VLOOKUP($AL33,$A$15:$Y$52,$B$12:$M$12,FALSE)))</f>
        <v>0.13195691202872531</v>
      </c>
      <c r="BE33" s="41" cm="1">
        <f t="array" ref="BE33">IF(ISERROR(+VLOOKUP($AL33,$A$15:$V$81,T$12,FALSE)/+SUM(VLOOKUP($AL33,$A$15:$Y$52,$B$12:$M$12,FALSE))),"",+VLOOKUP($AL33,$A$15:$V$81,T$12,FALSE)/+SUM(VLOOKUP($AL33,$A$15:$Y$52,$B$12:$M$12,FALSE)))</f>
        <v>9.6947935368043081E-2</v>
      </c>
      <c r="BF33" s="41" cm="1">
        <f t="array" ref="BF33">IF(ISERROR(+VLOOKUP($AL33,$A$15:$V$81,U$12,FALSE)/+SUM(VLOOKUP($AL33,$A$15:$Y$52,$B$12:$M$12,FALSE))),"",+VLOOKUP($AL33,$A$15:$V$81,U$12,FALSE)/+SUM(VLOOKUP($AL33,$A$15:$Y$52,$B$12:$M$12,FALSE)))</f>
        <v>6.4631956912028721E-2</v>
      </c>
      <c r="BG33" s="41" cm="1">
        <f t="array" ref="BG33">IF(ISERROR(+VLOOKUP($AL33,$A$15:$V$81,V$12,FALSE)/+SUM(VLOOKUP($AL33,$A$15:$Y$52,$B$12:$M$12,FALSE))),"",+VLOOKUP($AL33,$A$15:$V$81,V$12,FALSE)/+SUM(VLOOKUP($AL33,$A$15:$Y$52,$B$12:$M$12,FALSE)))</f>
        <v>7.8096947935368047E-2</v>
      </c>
      <c r="BH33" s="42" cm="1">
        <f t="array" ref="BH33">IF(ISERROR((_xlfn.FORECAST.ETS(BH$13,$B33:$Y33,$B$12:$Y$12,1,1))/+SUM(VLOOKUP($AL33,$A$15:$Y$52,$N$12:$Y$12,FALSE))),"",(_xlfn.FORECAST.ETS(BH$13,$B33:$Y33,$B$12:$Y$12,1,1))/+SUM(VLOOKUP($AL33,$A$15:$Y$52,$N$12:$Y$12,FALSE)))</f>
        <v>0.11331332958813362</v>
      </c>
      <c r="BI33" s="42" cm="1">
        <f t="array" ref="BI33">IF(ISERROR((_xlfn.FORECAST.ETS(BI$13,$B33:$Y33,$B$12:$Y$12,1,1))/+SUM(VLOOKUP($AL33,$A$15:$Y$52,$N$12:$Y$12,FALSE))),"",(_xlfn.FORECAST.ETS(BI$13,$B33:$Y33,$B$12:$Y$12,1,1))/+SUM(VLOOKUP($AL33,$A$15:$Y$52,$N$12:$Y$12,FALSE)))</f>
        <v>0.11309614456552031</v>
      </c>
      <c r="BJ33" s="42" cm="1">
        <f t="array" ref="BJ33">IF(ISERROR((_xlfn.FORECAST.ETS(BJ$13,$B33:$Y33,$B$12:$Y$12,1,1))/+SUM(VLOOKUP($AL33,$A$15:$Y$52,$N$12:$Y$12,FALSE))),"",(_xlfn.FORECAST.ETS(BJ$13,$B33:$Y33,$B$12:$Y$12,1,1))/+SUM(VLOOKUP($AL33,$A$15:$Y$52,$N$12:$Y$12,FALSE)))</f>
        <v>0.11287895954290698</v>
      </c>
      <c r="BK33" s="42">
        <f t="shared" si="7"/>
        <v>1.1498808933015878</v>
      </c>
      <c r="BM33" s="9">
        <v>0.11331332958813362</v>
      </c>
      <c r="BN33" s="9">
        <v>0.11309614456552031</v>
      </c>
      <c r="BO33" s="9">
        <v>0.11287895954290698</v>
      </c>
      <c r="BP33" s="38">
        <f t="shared" si="8"/>
        <v>1.1498808933015878</v>
      </c>
      <c r="BQ33" s="39" t="str">
        <f t="shared" si="9"/>
        <v>ko</v>
      </c>
    </row>
    <row r="34" spans="1:69" x14ac:dyDescent="0.25">
      <c r="A34" t="s">
        <v>36</v>
      </c>
      <c r="B34">
        <v>64</v>
      </c>
      <c r="C34">
        <v>29</v>
      </c>
      <c r="D34">
        <v>25</v>
      </c>
      <c r="E34">
        <v>20</v>
      </c>
      <c r="F34">
        <v>28</v>
      </c>
      <c r="G34">
        <v>52</v>
      </c>
      <c r="H34">
        <v>66</v>
      </c>
      <c r="I34">
        <v>35</v>
      </c>
      <c r="J34">
        <v>63</v>
      </c>
      <c r="K34">
        <v>39</v>
      </c>
      <c r="L34">
        <v>42</v>
      </c>
      <c r="M34">
        <v>27</v>
      </c>
      <c r="N34">
        <v>42</v>
      </c>
      <c r="O34">
        <v>43</v>
      </c>
      <c r="P34">
        <v>35</v>
      </c>
      <c r="Q34">
        <v>43</v>
      </c>
      <c r="R34">
        <v>48</v>
      </c>
      <c r="S34">
        <v>94</v>
      </c>
      <c r="T34">
        <v>15</v>
      </c>
      <c r="U34">
        <v>39</v>
      </c>
      <c r="V34">
        <v>29</v>
      </c>
      <c r="AL34" s="40" t="str">
        <f t="shared" si="10"/>
        <v>AQUAMOON</v>
      </c>
      <c r="AM34" s="9" cm="1">
        <f t="array" ref="AM34">IF(ISERROR(+VLOOKUP($AL34,$A$15:$M$198,B$12,FALSE)/+SUM(VLOOKUP($AL34,$A$16:$M$52,$B$12:$M$12,FALSE))),"",(+VLOOKUP($AL34,$A$15:$M$198,B$12,FALSE)/+SUM(VLOOKUP($AL34,$A$16:$M$52,$B$12:$M$12,FALSE))))</f>
        <v>0.1306122448979592</v>
      </c>
      <c r="AN34" s="9" cm="1">
        <f t="array" ref="AN34">IF(ISERROR(+VLOOKUP($AL34,$A$15:$M$198,C$12,FALSE)/+SUM(VLOOKUP($AL34,$A$16:$M$52,$B$12:$M$12,FALSE))),"",(+VLOOKUP($AL34,$A$15:$M$198,C$12,FALSE)/+SUM(VLOOKUP($AL34,$A$16:$M$52,$B$12:$M$12,FALSE))))</f>
        <v>5.9183673469387757E-2</v>
      </c>
      <c r="AO34" s="9" cm="1">
        <f t="array" ref="AO34">IF(ISERROR(+VLOOKUP($AL34,$A$15:$M$198,D$12,FALSE)/+SUM(VLOOKUP($AL34,$A$16:$M$52,$B$12:$M$12,FALSE))),"",(+VLOOKUP($AL34,$A$15:$M$198,D$12,FALSE)/+SUM(VLOOKUP($AL34,$A$16:$M$52,$B$12:$M$12,FALSE))))</f>
        <v>5.1020408163265307E-2</v>
      </c>
      <c r="AP34" s="9" cm="1">
        <f t="array" ref="AP34">IF(ISERROR(+VLOOKUP($AL34,$A$15:$M$198,E$12,FALSE)/+SUM(VLOOKUP($AL34,$A$16:$M$52,$B$12:$M$12,FALSE))),"",(+VLOOKUP($AL34,$A$15:$M$198,E$12,FALSE)/+SUM(VLOOKUP($AL34,$A$16:$M$52,$B$12:$M$12,FALSE))))</f>
        <v>4.0816326530612242E-2</v>
      </c>
      <c r="AQ34" s="9" cm="1">
        <f t="array" ref="AQ34">IF(ISERROR(+VLOOKUP($AL34,$A$15:$M$198,F$12,FALSE)/+SUM(VLOOKUP($AL34,$A$16:$M$52,$B$12:$M$12,FALSE))),"",(+VLOOKUP($AL34,$A$15:$M$198,F$12,FALSE)/+SUM(VLOOKUP($AL34,$A$16:$M$52,$B$12:$M$12,FALSE))))</f>
        <v>5.7142857142857141E-2</v>
      </c>
      <c r="AR34" s="9" cm="1">
        <f t="array" ref="AR34">IF(ISERROR(+VLOOKUP($AL34,$A$15:$M$198,G$12,FALSE)/+SUM(VLOOKUP($AL34,$A$16:$M$52,$B$12:$M$12,FALSE))),"",(+VLOOKUP($AL34,$A$15:$M$198,G$12,FALSE)/+SUM(VLOOKUP($AL34,$A$16:$M$52,$B$12:$M$12,FALSE))))</f>
        <v>0.10612244897959183</v>
      </c>
      <c r="AS34" s="9" cm="1">
        <f t="array" ref="AS34">IF(ISERROR(+VLOOKUP($AL34,$A$15:$M$198,H$12,FALSE)/+SUM(VLOOKUP($AL34,$A$16:$M$52,$B$12:$M$12,FALSE))),"",(+VLOOKUP($AL34,$A$15:$M$198,H$12,FALSE)/+SUM(VLOOKUP($AL34,$A$16:$M$52,$B$12:$M$12,FALSE))))</f>
        <v>0.13469387755102041</v>
      </c>
      <c r="AT34" s="9" cm="1">
        <f t="array" ref="AT34">IF(ISERROR(+VLOOKUP($AL34,$A$15:$M$198,I$12,FALSE)/+SUM(VLOOKUP($AL34,$A$16:$M$52,$B$12:$M$12,FALSE))),"",(+VLOOKUP($AL34,$A$15:$M$198,I$12,FALSE)/+SUM(VLOOKUP($AL34,$A$16:$M$52,$B$12:$M$12,FALSE))))</f>
        <v>7.1428571428571425E-2</v>
      </c>
      <c r="AU34" s="9" cm="1">
        <f t="array" ref="AU34">IF(ISERROR(+VLOOKUP($AL34,$A$15:$M$198,J$12,FALSE)/+SUM(VLOOKUP($AL34,$A$16:$M$52,$B$12:$M$12,FALSE))),"",(+VLOOKUP($AL34,$A$15:$M$198,J$12,FALSE)/+SUM(VLOOKUP($AL34,$A$16:$M$52,$B$12:$M$12,FALSE))))</f>
        <v>0.12857142857142856</v>
      </c>
      <c r="AV34" s="9" cm="1">
        <f t="array" ref="AV34">IF(ISERROR(+VLOOKUP($AL34,$A$15:$M$198,K$12,FALSE)/+SUM(VLOOKUP($AL34,$A$16:$M$52,$B$12:$M$12,FALSE))),"",(+VLOOKUP($AL34,$A$15:$M$198,K$12,FALSE)/+SUM(VLOOKUP($AL34,$A$16:$M$52,$B$12:$M$12,FALSE))))</f>
        <v>7.9591836734693874E-2</v>
      </c>
      <c r="AW34" s="9" cm="1">
        <f t="array" ref="AW34">IF(ISERROR(+VLOOKUP($AL34,$A$15:$M$198,L$12,FALSE)/+SUM(VLOOKUP($AL34,$A$16:$M$52,$B$12:$M$12,FALSE))),"",(+VLOOKUP($AL34,$A$15:$M$198,L$12,FALSE)/+SUM(VLOOKUP($AL34,$A$16:$M$52,$B$12:$M$12,FALSE))))</f>
        <v>8.5714285714285715E-2</v>
      </c>
      <c r="AX34" s="9" cm="1">
        <f t="array" ref="AX34">IF(ISERROR(+VLOOKUP($AL34,$A$15:$M$198,M$12,FALSE)/+SUM(VLOOKUP($AL34,$A$16:$M$52,$B$12:$M$12,FALSE))),"",(+VLOOKUP($AL34,$A$15:$M$198,M$12,FALSE)/+SUM(VLOOKUP($AL34,$A$16:$M$52,$B$12:$M$12,FALSE))))</f>
        <v>5.5102040816326532E-2</v>
      </c>
      <c r="AY34" s="41" cm="1">
        <f t="array" ref="AY34">IF(ISERROR(+VLOOKUP($AL34,$A$15:$V$81,N$12,FALSE)/+SUM(VLOOKUP($AL34,$A$15:$Y$52,$B$12:$M$12,FALSE))),"",+VLOOKUP($AL34,$A$15:$V$81,N$12,FALSE)/+SUM(VLOOKUP($AL34,$A$15:$Y$52,$B$12:$M$12,FALSE)))</f>
        <v>8.5714285714285715E-2</v>
      </c>
      <c r="AZ34" s="41" cm="1">
        <f t="array" ref="AZ34">IF(ISERROR(+VLOOKUP($AL34,$A$15:$V$81,O$12,FALSE)/+SUM(VLOOKUP($AL34,$A$15:$Y$52,$B$12:$M$12,FALSE))),"",+VLOOKUP($AL34,$A$15:$V$81,O$12,FALSE)/+SUM(VLOOKUP($AL34,$A$15:$Y$52,$B$12:$M$12,FALSE)))</f>
        <v>8.7755102040816324E-2</v>
      </c>
      <c r="BA34" s="41" cm="1">
        <f t="array" ref="BA34">IF(ISERROR(+VLOOKUP($AL34,$A$15:$V$81,P$12,FALSE)/+SUM(VLOOKUP($AL34,$A$15:$Y$52,$B$12:$M$12,FALSE))),"",+VLOOKUP($AL34,$A$15:$V$81,P$12,FALSE)/+SUM(VLOOKUP($AL34,$A$15:$Y$52,$B$12:$M$12,FALSE)))</f>
        <v>7.1428571428571425E-2</v>
      </c>
      <c r="BB34" s="41" cm="1">
        <f t="array" ref="BB34">IF(ISERROR(+VLOOKUP($AL34,$A$15:$V$81,Q$12,FALSE)/+SUM(VLOOKUP($AL34,$A$15:$Y$52,$B$12:$M$12,FALSE))),"",+VLOOKUP($AL34,$A$15:$V$81,Q$12,FALSE)/+SUM(VLOOKUP($AL34,$A$15:$Y$52,$B$12:$M$12,FALSE)))</f>
        <v>8.7755102040816324E-2</v>
      </c>
      <c r="BC34" s="41" cm="1">
        <f t="array" ref="BC34">IF(ISERROR(+VLOOKUP($AL34,$A$15:$V$81,R$12,FALSE)/+SUM(VLOOKUP($AL34,$A$15:$Y$52,$B$12:$M$12,FALSE))),"",+VLOOKUP($AL34,$A$15:$V$81,R$12,FALSE)/+SUM(VLOOKUP($AL34,$A$15:$Y$52,$B$12:$M$12,FALSE)))</f>
        <v>9.7959183673469383E-2</v>
      </c>
      <c r="BD34" s="41" cm="1">
        <f t="array" ref="BD34">IF(ISERROR(+VLOOKUP($AL34,$A$15:$V$81,S$12,FALSE)/+SUM(VLOOKUP($AL34,$A$15:$Y$52,$B$12:$M$12,FALSE))),"",+VLOOKUP($AL34,$A$15:$V$81,S$12,FALSE)/+SUM(VLOOKUP($AL34,$A$15:$Y$52,$B$12:$M$12,FALSE)))</f>
        <v>0.19183673469387755</v>
      </c>
      <c r="BE34" s="41" cm="1">
        <f t="array" ref="BE34">IF(ISERROR(+VLOOKUP($AL34,$A$15:$V$81,T$12,FALSE)/+SUM(VLOOKUP($AL34,$A$15:$Y$52,$B$12:$M$12,FALSE))),"",+VLOOKUP($AL34,$A$15:$V$81,T$12,FALSE)/+SUM(VLOOKUP($AL34,$A$15:$Y$52,$B$12:$M$12,FALSE)))</f>
        <v>3.0612244897959183E-2</v>
      </c>
      <c r="BF34" s="41" cm="1">
        <f t="array" ref="BF34">IF(ISERROR(+VLOOKUP($AL34,$A$15:$V$81,U$12,FALSE)/+SUM(VLOOKUP($AL34,$A$15:$Y$52,$B$12:$M$12,FALSE))),"",+VLOOKUP($AL34,$A$15:$V$81,U$12,FALSE)/+SUM(VLOOKUP($AL34,$A$15:$Y$52,$B$12:$M$12,FALSE)))</f>
        <v>7.9591836734693874E-2</v>
      </c>
      <c r="BG34" s="41" cm="1">
        <f t="array" ref="BG34">IF(ISERROR(+VLOOKUP($AL34,$A$15:$V$81,V$12,FALSE)/+SUM(VLOOKUP($AL34,$A$15:$Y$52,$B$12:$M$12,FALSE))),"",+VLOOKUP($AL34,$A$15:$V$81,V$12,FALSE)/+SUM(VLOOKUP($AL34,$A$15:$Y$52,$B$12:$M$12,FALSE)))</f>
        <v>5.9183673469387757E-2</v>
      </c>
      <c r="BH34" s="42" cm="1">
        <f t="array" ref="BH34">IF(ISERROR((_xlfn.FORECAST.ETS(BH$13,$B34:$Y34,$B$12:$Y$12,1,1))/+SUM(VLOOKUP($AL34,$A$15:$Y$52,$N$12:$Y$12,FALSE))),"",(_xlfn.FORECAST.ETS(BH$13,$B34:$Y34,$B$12:$Y$12,1,1))/+SUM(VLOOKUP($AL34,$A$15:$Y$52,$N$12:$Y$12,FALSE)))</f>
        <v>7.7563358777756219E-2</v>
      </c>
      <c r="BI34" s="42" cm="1">
        <f t="array" ref="BI34">IF(ISERROR((_xlfn.FORECAST.ETS(BI$13,$B34:$Y34,$B$12:$Y$12,1,1))/+SUM(VLOOKUP($AL34,$A$15:$Y$52,$N$12:$Y$12,FALSE))),"",(_xlfn.FORECAST.ETS(BI$13,$B34:$Y34,$B$12:$Y$12,1,1))/+SUM(VLOOKUP($AL34,$A$15:$Y$52,$N$12:$Y$12,FALSE)))</f>
        <v>7.7774777815943802E-2</v>
      </c>
      <c r="BJ34" s="42" cm="1">
        <f t="array" ref="BJ34">IF(ISERROR((_xlfn.FORECAST.ETS(BJ$13,$B34:$Y34,$B$12:$Y$12,1,1))/+SUM(VLOOKUP($AL34,$A$15:$Y$52,$N$12:$Y$12,FALSE))),"",(_xlfn.FORECAST.ETS(BJ$13,$B34:$Y34,$B$12:$Y$12,1,1))/+SUM(VLOOKUP($AL34,$A$15:$Y$52,$N$12:$Y$12,FALSE)))</f>
        <v>7.7986196854131343E-2</v>
      </c>
      <c r="BK34" s="42">
        <f t="shared" si="7"/>
        <v>1.0251610681417089</v>
      </c>
      <c r="BM34" s="9">
        <v>7.7563358777756219E-2</v>
      </c>
      <c r="BN34" s="9">
        <v>7.7774777815943802E-2</v>
      </c>
      <c r="BO34" s="9">
        <v>7.7986196854131343E-2</v>
      </c>
      <c r="BP34" s="38">
        <f t="shared" si="8"/>
        <v>1.0251610681417089</v>
      </c>
      <c r="BQ34" s="39" t="str">
        <f t="shared" si="9"/>
        <v>ko</v>
      </c>
    </row>
    <row r="35" spans="1:69" x14ac:dyDescent="0.25">
      <c r="A35" t="s">
        <v>37</v>
      </c>
      <c r="B35">
        <v>18</v>
      </c>
      <c r="C35">
        <v>16</v>
      </c>
      <c r="D35">
        <v>6</v>
      </c>
      <c r="E35">
        <v>0</v>
      </c>
      <c r="F35">
        <v>14</v>
      </c>
      <c r="G35">
        <v>15</v>
      </c>
      <c r="H35">
        <v>50</v>
      </c>
      <c r="I35">
        <v>12</v>
      </c>
      <c r="J35">
        <v>9</v>
      </c>
      <c r="K35">
        <v>14</v>
      </c>
      <c r="L35">
        <v>14</v>
      </c>
      <c r="M35">
        <v>5</v>
      </c>
      <c r="N35">
        <v>19</v>
      </c>
      <c r="O35">
        <v>19</v>
      </c>
      <c r="P35">
        <v>15</v>
      </c>
      <c r="Q35">
        <v>15</v>
      </c>
      <c r="R35">
        <v>10</v>
      </c>
      <c r="S35">
        <v>15</v>
      </c>
      <c r="T35">
        <v>7</v>
      </c>
      <c r="U35">
        <v>4</v>
      </c>
      <c r="V35">
        <v>9</v>
      </c>
      <c r="AL35" s="40" t="str">
        <f t="shared" si="10"/>
        <v>AQUACHROME</v>
      </c>
      <c r="AM35" s="9" cm="1">
        <f t="array" ref="AM35">IF(ISERROR(+VLOOKUP($AL35,$A$15:$M$198,B$12,FALSE)/+SUM(VLOOKUP($AL35,$A$16:$M$52,$B$12:$M$12,FALSE))),"",(+VLOOKUP($AL35,$A$15:$M$198,B$12,FALSE)/+SUM(VLOOKUP($AL35,$A$16:$M$52,$B$12:$M$12,FALSE))))</f>
        <v>0.10404624277456648</v>
      </c>
      <c r="AN35" s="9" cm="1">
        <f t="array" ref="AN35">IF(ISERROR(+VLOOKUP($AL35,$A$15:$M$198,C$12,FALSE)/+SUM(VLOOKUP($AL35,$A$16:$M$52,$B$12:$M$12,FALSE))),"",(+VLOOKUP($AL35,$A$15:$M$198,C$12,FALSE)/+SUM(VLOOKUP($AL35,$A$16:$M$52,$B$12:$M$12,FALSE))))</f>
        <v>9.2485549132947972E-2</v>
      </c>
      <c r="AO35" s="9" cm="1">
        <f t="array" ref="AO35">IF(ISERROR(+VLOOKUP($AL35,$A$15:$M$198,D$12,FALSE)/+SUM(VLOOKUP($AL35,$A$16:$M$52,$B$12:$M$12,FALSE))),"",(+VLOOKUP($AL35,$A$15:$M$198,D$12,FALSE)/+SUM(VLOOKUP($AL35,$A$16:$M$52,$B$12:$M$12,FALSE))))</f>
        <v>3.4682080924855488E-2</v>
      </c>
      <c r="AP35" s="9" cm="1">
        <f t="array" ref="AP35">IF(ISERROR(+VLOOKUP($AL35,$A$15:$M$198,E$12,FALSE)/+SUM(VLOOKUP($AL35,$A$16:$M$52,$B$12:$M$12,FALSE))),"",(+VLOOKUP($AL35,$A$15:$M$198,E$12,FALSE)/+SUM(VLOOKUP($AL35,$A$16:$M$52,$B$12:$M$12,FALSE))))</f>
        <v>0</v>
      </c>
      <c r="AQ35" s="9" cm="1">
        <f t="array" ref="AQ35">IF(ISERROR(+VLOOKUP($AL35,$A$15:$M$198,F$12,FALSE)/+SUM(VLOOKUP($AL35,$A$16:$M$52,$B$12:$M$12,FALSE))),"",(+VLOOKUP($AL35,$A$15:$M$198,F$12,FALSE)/+SUM(VLOOKUP($AL35,$A$16:$M$52,$B$12:$M$12,FALSE))))</f>
        <v>8.0924855491329481E-2</v>
      </c>
      <c r="AR35" s="9" cm="1">
        <f t="array" ref="AR35">IF(ISERROR(+VLOOKUP($AL35,$A$15:$M$198,G$12,FALSE)/+SUM(VLOOKUP($AL35,$A$16:$M$52,$B$12:$M$12,FALSE))),"",(+VLOOKUP($AL35,$A$15:$M$198,G$12,FALSE)/+SUM(VLOOKUP($AL35,$A$16:$M$52,$B$12:$M$12,FALSE))))</f>
        <v>8.6705202312138727E-2</v>
      </c>
      <c r="AS35" s="9" cm="1">
        <f t="array" ref="AS35">IF(ISERROR(+VLOOKUP($AL35,$A$15:$M$198,H$12,FALSE)/+SUM(VLOOKUP($AL35,$A$16:$M$52,$B$12:$M$12,FALSE))),"",(+VLOOKUP($AL35,$A$15:$M$198,H$12,FALSE)/+SUM(VLOOKUP($AL35,$A$16:$M$52,$B$12:$M$12,FALSE))))</f>
        <v>0.28901734104046245</v>
      </c>
      <c r="AT35" s="9" cm="1">
        <f t="array" ref="AT35">IF(ISERROR(+VLOOKUP($AL35,$A$15:$M$198,I$12,FALSE)/+SUM(VLOOKUP($AL35,$A$16:$M$52,$B$12:$M$12,FALSE))),"",(+VLOOKUP($AL35,$A$15:$M$198,I$12,FALSE)/+SUM(VLOOKUP($AL35,$A$16:$M$52,$B$12:$M$12,FALSE))))</f>
        <v>6.9364161849710976E-2</v>
      </c>
      <c r="AU35" s="9" cm="1">
        <f t="array" ref="AU35">IF(ISERROR(+VLOOKUP($AL35,$A$15:$M$198,J$12,FALSE)/+SUM(VLOOKUP($AL35,$A$16:$M$52,$B$12:$M$12,FALSE))),"",(+VLOOKUP($AL35,$A$15:$M$198,J$12,FALSE)/+SUM(VLOOKUP($AL35,$A$16:$M$52,$B$12:$M$12,FALSE))))</f>
        <v>5.2023121387283239E-2</v>
      </c>
      <c r="AV35" s="9" cm="1">
        <f t="array" ref="AV35">IF(ISERROR(+VLOOKUP($AL35,$A$15:$M$198,K$12,FALSE)/+SUM(VLOOKUP($AL35,$A$16:$M$52,$B$12:$M$12,FALSE))),"",(+VLOOKUP($AL35,$A$15:$M$198,K$12,FALSE)/+SUM(VLOOKUP($AL35,$A$16:$M$52,$B$12:$M$12,FALSE))))</f>
        <v>8.0924855491329481E-2</v>
      </c>
      <c r="AW35" s="9" cm="1">
        <f t="array" ref="AW35">IF(ISERROR(+VLOOKUP($AL35,$A$15:$M$198,L$12,FALSE)/+SUM(VLOOKUP($AL35,$A$16:$M$52,$B$12:$M$12,FALSE))),"",(+VLOOKUP($AL35,$A$15:$M$198,L$12,FALSE)/+SUM(VLOOKUP($AL35,$A$16:$M$52,$B$12:$M$12,FALSE))))</f>
        <v>8.0924855491329481E-2</v>
      </c>
      <c r="AX35" s="9" cm="1">
        <f t="array" ref="AX35">IF(ISERROR(+VLOOKUP($AL35,$A$15:$M$198,M$12,FALSE)/+SUM(VLOOKUP($AL35,$A$16:$M$52,$B$12:$M$12,FALSE))),"",(+VLOOKUP($AL35,$A$15:$M$198,M$12,FALSE)/+SUM(VLOOKUP($AL35,$A$16:$M$52,$B$12:$M$12,FALSE))))</f>
        <v>2.8901734104046242E-2</v>
      </c>
      <c r="AY35" s="41" cm="1">
        <f t="array" ref="AY35">IF(ISERROR(+VLOOKUP($AL35,$A$15:$V$81,N$12,FALSE)/+SUM(VLOOKUP($AL35,$A$15:$Y$52,$B$12:$M$12,FALSE))),"",+VLOOKUP($AL35,$A$15:$V$81,N$12,FALSE)/+SUM(VLOOKUP($AL35,$A$15:$Y$52,$B$12:$M$12,FALSE)))</f>
        <v>0.10982658959537572</v>
      </c>
      <c r="AZ35" s="41" cm="1">
        <f t="array" ref="AZ35">IF(ISERROR(+VLOOKUP($AL35,$A$15:$V$81,O$12,FALSE)/+SUM(VLOOKUP($AL35,$A$15:$Y$52,$B$12:$M$12,FALSE))),"",+VLOOKUP($AL35,$A$15:$V$81,O$12,FALSE)/+SUM(VLOOKUP($AL35,$A$15:$Y$52,$B$12:$M$12,FALSE)))</f>
        <v>0.10982658959537572</v>
      </c>
      <c r="BA35" s="41" cm="1">
        <f t="array" ref="BA35">IF(ISERROR(+VLOOKUP($AL35,$A$15:$V$81,P$12,FALSE)/+SUM(VLOOKUP($AL35,$A$15:$Y$52,$B$12:$M$12,FALSE))),"",+VLOOKUP($AL35,$A$15:$V$81,P$12,FALSE)/+SUM(VLOOKUP($AL35,$A$15:$Y$52,$B$12:$M$12,FALSE)))</f>
        <v>8.6705202312138727E-2</v>
      </c>
      <c r="BB35" s="41" cm="1">
        <f t="array" ref="BB35">IF(ISERROR(+VLOOKUP($AL35,$A$15:$V$81,Q$12,FALSE)/+SUM(VLOOKUP($AL35,$A$15:$Y$52,$B$12:$M$12,FALSE))),"",+VLOOKUP($AL35,$A$15:$V$81,Q$12,FALSE)/+SUM(VLOOKUP($AL35,$A$15:$Y$52,$B$12:$M$12,FALSE)))</f>
        <v>8.6705202312138727E-2</v>
      </c>
      <c r="BC35" s="41" cm="1">
        <f t="array" ref="BC35">IF(ISERROR(+VLOOKUP($AL35,$A$15:$V$81,R$12,FALSE)/+SUM(VLOOKUP($AL35,$A$15:$Y$52,$B$12:$M$12,FALSE))),"",+VLOOKUP($AL35,$A$15:$V$81,R$12,FALSE)/+SUM(VLOOKUP($AL35,$A$15:$Y$52,$B$12:$M$12,FALSE)))</f>
        <v>5.7803468208092484E-2</v>
      </c>
      <c r="BD35" s="41" cm="1">
        <f t="array" ref="BD35">IF(ISERROR(+VLOOKUP($AL35,$A$15:$V$81,S$12,FALSE)/+SUM(VLOOKUP($AL35,$A$15:$Y$52,$B$12:$M$12,FALSE))),"",+VLOOKUP($AL35,$A$15:$V$81,S$12,FALSE)/+SUM(VLOOKUP($AL35,$A$15:$Y$52,$B$12:$M$12,FALSE)))</f>
        <v>8.6705202312138727E-2</v>
      </c>
      <c r="BE35" s="41" cm="1">
        <f t="array" ref="BE35">IF(ISERROR(+VLOOKUP($AL35,$A$15:$V$81,T$12,FALSE)/+SUM(VLOOKUP($AL35,$A$15:$Y$52,$B$12:$M$12,FALSE))),"",+VLOOKUP($AL35,$A$15:$V$81,T$12,FALSE)/+SUM(VLOOKUP($AL35,$A$15:$Y$52,$B$12:$M$12,FALSE)))</f>
        <v>4.046242774566474E-2</v>
      </c>
      <c r="BF35" s="41" cm="1">
        <f t="array" ref="BF35">IF(ISERROR(+VLOOKUP($AL35,$A$15:$V$81,U$12,FALSE)/+SUM(VLOOKUP($AL35,$A$15:$Y$52,$B$12:$M$12,FALSE))),"",+VLOOKUP($AL35,$A$15:$V$81,U$12,FALSE)/+SUM(VLOOKUP($AL35,$A$15:$Y$52,$B$12:$M$12,FALSE)))</f>
        <v>2.3121387283236993E-2</v>
      </c>
      <c r="BG35" s="41" cm="1">
        <f t="array" ref="BG35">IF(ISERROR(+VLOOKUP($AL35,$A$15:$V$81,V$12,FALSE)/+SUM(VLOOKUP($AL35,$A$15:$Y$52,$B$12:$M$12,FALSE))),"",+VLOOKUP($AL35,$A$15:$V$81,V$12,FALSE)/+SUM(VLOOKUP($AL35,$A$15:$Y$52,$B$12:$M$12,FALSE)))</f>
        <v>5.2023121387283239E-2</v>
      </c>
      <c r="BH35" s="42" cm="1">
        <f t="array" ref="BH35">IF(ISERROR((_xlfn.FORECAST.ETS(BH$13,$B35:$Y35,$B$12:$Y$12,1,1))/+SUM(VLOOKUP($AL35,$A$15:$Y$52,$N$12:$Y$12,FALSE))),"",(_xlfn.FORECAST.ETS(BH$13,$B35:$Y35,$B$12:$Y$12,1,1))/+SUM(VLOOKUP($AL35,$A$15:$Y$52,$N$12:$Y$12,FALSE)))</f>
        <v>0.13922971157160421</v>
      </c>
      <c r="BI35" s="42" cm="1">
        <f t="array" ref="BI35">IF(ISERROR((_xlfn.FORECAST.ETS(BI$13,$B35:$Y35,$B$12:$Y$12,1,1))/+SUM(VLOOKUP($AL35,$A$15:$Y$52,$N$12:$Y$12,FALSE))),"",(_xlfn.FORECAST.ETS(BI$13,$B35:$Y35,$B$12:$Y$12,1,1))/+SUM(VLOOKUP($AL35,$A$15:$Y$52,$N$12:$Y$12,FALSE)))</f>
        <v>0.13647760790774247</v>
      </c>
      <c r="BJ35" s="42" cm="1">
        <f t="array" ref="BJ35">IF(ISERROR((_xlfn.FORECAST.ETS(BJ$13,$B35:$Y35,$B$12:$Y$12,1,1))/+SUM(VLOOKUP($AL35,$A$15:$Y$52,$N$12:$Y$12,FALSE))),"",(_xlfn.FORECAST.ETS(BJ$13,$B35:$Y35,$B$12:$Y$12,1,1))/+SUM(VLOOKUP($AL35,$A$15:$Y$52,$N$12:$Y$12,FALSE)))</f>
        <v>0.13372550424388091</v>
      </c>
      <c r="BK35" s="42">
        <f t="shared" si="7"/>
        <v>1.0626120144746727</v>
      </c>
      <c r="BM35" s="9">
        <v>0.13922971157160421</v>
      </c>
      <c r="BN35" s="9">
        <v>0.13647760790774247</v>
      </c>
      <c r="BO35" s="9">
        <v>0.13372550424388091</v>
      </c>
      <c r="BP35" s="38">
        <f t="shared" si="8"/>
        <v>1.0626120144746727</v>
      </c>
      <c r="BQ35" s="39" t="str">
        <f t="shared" si="9"/>
        <v>ko</v>
      </c>
    </row>
    <row r="36" spans="1:69" x14ac:dyDescent="0.25">
      <c r="A36" t="s">
        <v>38</v>
      </c>
      <c r="B36">
        <v>15</v>
      </c>
      <c r="C36">
        <v>9</v>
      </c>
      <c r="D36">
        <v>9</v>
      </c>
      <c r="E36">
        <v>3</v>
      </c>
      <c r="F36">
        <v>10</v>
      </c>
      <c r="G36">
        <v>12</v>
      </c>
      <c r="H36">
        <v>13</v>
      </c>
      <c r="I36">
        <v>7</v>
      </c>
      <c r="J36">
        <v>13</v>
      </c>
      <c r="K36">
        <v>9</v>
      </c>
      <c r="L36">
        <v>7</v>
      </c>
      <c r="M36">
        <v>9</v>
      </c>
      <c r="N36">
        <v>16</v>
      </c>
      <c r="O36">
        <v>7</v>
      </c>
      <c r="P36">
        <v>9</v>
      </c>
      <c r="Q36">
        <v>4</v>
      </c>
      <c r="R36">
        <v>9</v>
      </c>
      <c r="S36">
        <v>6</v>
      </c>
      <c r="T36">
        <v>4</v>
      </c>
      <c r="U36">
        <v>3</v>
      </c>
      <c r="V36">
        <v>6</v>
      </c>
      <c r="AL36" s="40" t="str">
        <f t="shared" si="10"/>
        <v>AQUADESIGN</v>
      </c>
      <c r="AM36" s="9" cm="1">
        <f t="array" ref="AM36">IF(ISERROR(+VLOOKUP($AL36,$A$15:$M$198,B$12,FALSE)/+SUM(VLOOKUP($AL36,$A$16:$M$52,$B$12:$M$12,FALSE))),"",(+VLOOKUP($AL36,$A$15:$M$198,B$12,FALSE)/+SUM(VLOOKUP($AL36,$A$16:$M$52,$B$12:$M$12,FALSE))))</f>
        <v>0.12931034482758622</v>
      </c>
      <c r="AN36" s="9" cm="1">
        <f t="array" ref="AN36">IF(ISERROR(+VLOOKUP($AL36,$A$15:$M$198,C$12,FALSE)/+SUM(VLOOKUP($AL36,$A$16:$M$52,$B$12:$M$12,FALSE))),"",(+VLOOKUP($AL36,$A$15:$M$198,C$12,FALSE)/+SUM(VLOOKUP($AL36,$A$16:$M$52,$B$12:$M$12,FALSE))))</f>
        <v>7.7586206896551727E-2</v>
      </c>
      <c r="AO36" s="9" cm="1">
        <f t="array" ref="AO36">IF(ISERROR(+VLOOKUP($AL36,$A$15:$M$198,D$12,FALSE)/+SUM(VLOOKUP($AL36,$A$16:$M$52,$B$12:$M$12,FALSE))),"",(+VLOOKUP($AL36,$A$15:$M$198,D$12,FALSE)/+SUM(VLOOKUP($AL36,$A$16:$M$52,$B$12:$M$12,FALSE))))</f>
        <v>7.7586206896551727E-2</v>
      </c>
      <c r="AP36" s="9" cm="1">
        <f t="array" ref="AP36">IF(ISERROR(+VLOOKUP($AL36,$A$15:$M$198,E$12,FALSE)/+SUM(VLOOKUP($AL36,$A$16:$M$52,$B$12:$M$12,FALSE))),"",(+VLOOKUP($AL36,$A$15:$M$198,E$12,FALSE)/+SUM(VLOOKUP($AL36,$A$16:$M$52,$B$12:$M$12,FALSE))))</f>
        <v>2.5862068965517241E-2</v>
      </c>
      <c r="AQ36" s="9" cm="1">
        <f t="array" ref="AQ36">IF(ISERROR(+VLOOKUP($AL36,$A$15:$M$198,F$12,FALSE)/+SUM(VLOOKUP($AL36,$A$16:$M$52,$B$12:$M$12,FALSE))),"",(+VLOOKUP($AL36,$A$15:$M$198,F$12,FALSE)/+SUM(VLOOKUP($AL36,$A$16:$M$52,$B$12:$M$12,FALSE))))</f>
        <v>8.6206896551724144E-2</v>
      </c>
      <c r="AR36" s="9" cm="1">
        <f t="array" ref="AR36">IF(ISERROR(+VLOOKUP($AL36,$A$15:$M$198,G$12,FALSE)/+SUM(VLOOKUP($AL36,$A$16:$M$52,$B$12:$M$12,FALSE))),"",(+VLOOKUP($AL36,$A$15:$M$198,G$12,FALSE)/+SUM(VLOOKUP($AL36,$A$16:$M$52,$B$12:$M$12,FALSE))))</f>
        <v>0.10344827586206896</v>
      </c>
      <c r="AS36" s="9" cm="1">
        <f t="array" ref="AS36">IF(ISERROR(+VLOOKUP($AL36,$A$15:$M$198,H$12,FALSE)/+SUM(VLOOKUP($AL36,$A$16:$M$52,$B$12:$M$12,FALSE))),"",(+VLOOKUP($AL36,$A$15:$M$198,H$12,FALSE)/+SUM(VLOOKUP($AL36,$A$16:$M$52,$B$12:$M$12,FALSE))))</f>
        <v>0.11206896551724138</v>
      </c>
      <c r="AT36" s="9" cm="1">
        <f t="array" ref="AT36">IF(ISERROR(+VLOOKUP($AL36,$A$15:$M$198,I$12,FALSE)/+SUM(VLOOKUP($AL36,$A$16:$M$52,$B$12:$M$12,FALSE))),"",(+VLOOKUP($AL36,$A$15:$M$198,I$12,FALSE)/+SUM(VLOOKUP($AL36,$A$16:$M$52,$B$12:$M$12,FALSE))))</f>
        <v>6.0344827586206899E-2</v>
      </c>
      <c r="AU36" s="9" cm="1">
        <f t="array" ref="AU36">IF(ISERROR(+VLOOKUP($AL36,$A$15:$M$198,J$12,FALSE)/+SUM(VLOOKUP($AL36,$A$16:$M$52,$B$12:$M$12,FALSE))),"",(+VLOOKUP($AL36,$A$15:$M$198,J$12,FALSE)/+SUM(VLOOKUP($AL36,$A$16:$M$52,$B$12:$M$12,FALSE))))</f>
        <v>0.11206896551724138</v>
      </c>
      <c r="AV36" s="9" cm="1">
        <f t="array" ref="AV36">IF(ISERROR(+VLOOKUP($AL36,$A$15:$M$198,K$12,FALSE)/+SUM(VLOOKUP($AL36,$A$16:$M$52,$B$12:$M$12,FALSE))),"",(+VLOOKUP($AL36,$A$15:$M$198,K$12,FALSE)/+SUM(VLOOKUP($AL36,$A$16:$M$52,$B$12:$M$12,FALSE))))</f>
        <v>7.7586206896551727E-2</v>
      </c>
      <c r="AW36" s="9" cm="1">
        <f t="array" ref="AW36">IF(ISERROR(+VLOOKUP($AL36,$A$15:$M$198,L$12,FALSE)/+SUM(VLOOKUP($AL36,$A$16:$M$52,$B$12:$M$12,FALSE))),"",(+VLOOKUP($AL36,$A$15:$M$198,L$12,FALSE)/+SUM(VLOOKUP($AL36,$A$16:$M$52,$B$12:$M$12,FALSE))))</f>
        <v>6.0344827586206899E-2</v>
      </c>
      <c r="AX36" s="9" cm="1">
        <f t="array" ref="AX36">IF(ISERROR(+VLOOKUP($AL36,$A$15:$M$198,M$12,FALSE)/+SUM(VLOOKUP($AL36,$A$16:$M$52,$B$12:$M$12,FALSE))),"",(+VLOOKUP($AL36,$A$15:$M$198,M$12,FALSE)/+SUM(VLOOKUP($AL36,$A$16:$M$52,$B$12:$M$12,FALSE))))</f>
        <v>7.7586206896551727E-2</v>
      </c>
      <c r="AY36" s="41" cm="1">
        <f t="array" ref="AY36">IF(ISERROR(+VLOOKUP($AL36,$A$15:$V$81,N$12,FALSE)/+SUM(VLOOKUP($AL36,$A$15:$Y$52,$B$12:$M$12,FALSE))),"",+VLOOKUP($AL36,$A$15:$V$81,N$12,FALSE)/+SUM(VLOOKUP($AL36,$A$15:$Y$52,$B$12:$M$12,FALSE)))</f>
        <v>0.13793103448275862</v>
      </c>
      <c r="AZ36" s="41" cm="1">
        <f t="array" ref="AZ36">IF(ISERROR(+VLOOKUP($AL36,$A$15:$V$81,O$12,FALSE)/+SUM(VLOOKUP($AL36,$A$15:$Y$52,$B$12:$M$12,FALSE))),"",+VLOOKUP($AL36,$A$15:$V$81,O$12,FALSE)/+SUM(VLOOKUP($AL36,$A$15:$Y$52,$B$12:$M$12,FALSE)))</f>
        <v>6.0344827586206899E-2</v>
      </c>
      <c r="BA36" s="41" cm="1">
        <f t="array" ref="BA36">IF(ISERROR(+VLOOKUP($AL36,$A$15:$V$81,P$12,FALSE)/+SUM(VLOOKUP($AL36,$A$15:$Y$52,$B$12:$M$12,FALSE))),"",+VLOOKUP($AL36,$A$15:$V$81,P$12,FALSE)/+SUM(VLOOKUP($AL36,$A$15:$Y$52,$B$12:$M$12,FALSE)))</f>
        <v>7.7586206896551727E-2</v>
      </c>
      <c r="BB36" s="41" cm="1">
        <f t="array" ref="BB36">IF(ISERROR(+VLOOKUP($AL36,$A$15:$V$81,Q$12,FALSE)/+SUM(VLOOKUP($AL36,$A$15:$Y$52,$B$12:$M$12,FALSE))),"",+VLOOKUP($AL36,$A$15:$V$81,Q$12,FALSE)/+SUM(VLOOKUP($AL36,$A$15:$Y$52,$B$12:$M$12,FALSE)))</f>
        <v>3.4482758620689655E-2</v>
      </c>
      <c r="BC36" s="41" cm="1">
        <f t="array" ref="BC36">IF(ISERROR(+VLOOKUP($AL36,$A$15:$V$81,R$12,FALSE)/+SUM(VLOOKUP($AL36,$A$15:$Y$52,$B$12:$M$12,FALSE))),"",+VLOOKUP($AL36,$A$15:$V$81,R$12,FALSE)/+SUM(VLOOKUP($AL36,$A$15:$Y$52,$B$12:$M$12,FALSE)))</f>
        <v>7.7586206896551727E-2</v>
      </c>
      <c r="BD36" s="41" cm="1">
        <f t="array" ref="BD36">IF(ISERROR(+VLOOKUP($AL36,$A$15:$V$81,S$12,FALSE)/+SUM(VLOOKUP($AL36,$A$15:$Y$52,$B$12:$M$12,FALSE))),"",+VLOOKUP($AL36,$A$15:$V$81,S$12,FALSE)/+SUM(VLOOKUP($AL36,$A$15:$Y$52,$B$12:$M$12,FALSE)))</f>
        <v>5.1724137931034482E-2</v>
      </c>
      <c r="BE36" s="41" cm="1">
        <f t="array" ref="BE36">IF(ISERROR(+VLOOKUP($AL36,$A$15:$V$81,T$12,FALSE)/+SUM(VLOOKUP($AL36,$A$15:$Y$52,$B$12:$M$12,FALSE))),"",+VLOOKUP($AL36,$A$15:$V$81,T$12,FALSE)/+SUM(VLOOKUP($AL36,$A$15:$Y$52,$B$12:$M$12,FALSE)))</f>
        <v>3.4482758620689655E-2</v>
      </c>
      <c r="BF36" s="41" cm="1">
        <f t="array" ref="BF36">IF(ISERROR(+VLOOKUP($AL36,$A$15:$V$81,U$12,FALSE)/+SUM(VLOOKUP($AL36,$A$15:$Y$52,$B$12:$M$12,FALSE))),"",+VLOOKUP($AL36,$A$15:$V$81,U$12,FALSE)/+SUM(VLOOKUP($AL36,$A$15:$Y$52,$B$12:$M$12,FALSE)))</f>
        <v>2.5862068965517241E-2</v>
      </c>
      <c r="BG36" s="41" cm="1">
        <f t="array" ref="BG36">IF(ISERROR(+VLOOKUP($AL36,$A$15:$V$81,V$12,FALSE)/+SUM(VLOOKUP($AL36,$A$15:$Y$52,$B$12:$M$12,FALSE))),"",+VLOOKUP($AL36,$A$15:$V$81,V$12,FALSE)/+SUM(VLOOKUP($AL36,$A$15:$Y$52,$B$12:$M$12,FALSE)))</f>
        <v>5.1724137931034482E-2</v>
      </c>
      <c r="BH36" s="42" cm="1">
        <f t="array" ref="BH36">IF(ISERROR((_xlfn.FORECAST.ETS(BH$13,$B36:$Y36,$B$12:$Y$12,1,1))/+SUM(VLOOKUP($AL36,$A$15:$Y$52,$N$12:$Y$12,FALSE))),"",(_xlfn.FORECAST.ETS(BH$13,$B36:$Y36,$B$12:$Y$12,1,1))/+SUM(VLOOKUP($AL36,$A$15:$Y$52,$N$12:$Y$12,FALSE)))</f>
        <v>0.1457922037728708</v>
      </c>
      <c r="BI36" s="42" cm="1">
        <f t="array" ref="BI36">IF(ISERROR((_xlfn.FORECAST.ETS(BI$13,$B36:$Y36,$B$12:$Y$12,1,1))/+SUM(VLOOKUP($AL36,$A$15:$Y$52,$N$12:$Y$12,FALSE))),"",(_xlfn.FORECAST.ETS(BI$13,$B36:$Y36,$B$12:$Y$12,1,1))/+SUM(VLOOKUP($AL36,$A$15:$Y$52,$N$12:$Y$12,FALSE)))</f>
        <v>0.14093233431692428</v>
      </c>
      <c r="BJ36" s="42" cm="1">
        <f t="array" ref="BJ36">IF(ISERROR((_xlfn.FORECAST.ETS(BJ$13,$B36:$Y36,$B$12:$Y$12,1,1))/+SUM(VLOOKUP($AL36,$A$15:$Y$52,$N$12:$Y$12,FALSE))),"",(_xlfn.FORECAST.ETS(BJ$13,$B36:$Y36,$B$12:$Y$12,1,1))/+SUM(VLOOKUP($AL36,$A$15:$Y$52,$N$12:$Y$12,FALSE)))</f>
        <v>0.13607246486097802</v>
      </c>
      <c r="BK36" s="42">
        <f t="shared" si="7"/>
        <v>0.97452114088180763</v>
      </c>
      <c r="BM36" s="9">
        <v>0.1457922037728708</v>
      </c>
      <c r="BN36" s="9">
        <v>0.14093233431692428</v>
      </c>
      <c r="BO36" s="9">
        <v>0.13607246486097802</v>
      </c>
      <c r="BP36" s="38">
        <f t="shared" si="8"/>
        <v>0.97452114088180763</v>
      </c>
      <c r="BQ36" s="39" t="str">
        <f t="shared" si="9"/>
        <v>ko</v>
      </c>
    </row>
    <row r="37" spans="1:69" x14ac:dyDescent="0.25">
      <c r="A37" t="s">
        <v>39</v>
      </c>
      <c r="B37">
        <v>12</v>
      </c>
      <c r="C37">
        <v>12</v>
      </c>
      <c r="D37">
        <v>2</v>
      </c>
      <c r="E37">
        <v>3</v>
      </c>
      <c r="F37">
        <v>7</v>
      </c>
      <c r="G37">
        <v>7</v>
      </c>
      <c r="H37">
        <v>8</v>
      </c>
      <c r="I37">
        <v>8</v>
      </c>
      <c r="J37">
        <v>4</v>
      </c>
      <c r="K37">
        <v>7</v>
      </c>
      <c r="L37">
        <v>3</v>
      </c>
      <c r="M37">
        <v>5</v>
      </c>
      <c r="N37">
        <v>15</v>
      </c>
      <c r="O37">
        <v>4</v>
      </c>
      <c r="P37">
        <v>0</v>
      </c>
      <c r="Q37">
        <v>0</v>
      </c>
      <c r="R37">
        <v>0</v>
      </c>
      <c r="S37">
        <v>0</v>
      </c>
      <c r="T37">
        <v>0</v>
      </c>
      <c r="U37">
        <v>-1</v>
      </c>
      <c r="V37">
        <v>0</v>
      </c>
      <c r="AL37" s="40" t="str">
        <f t="shared" si="10"/>
        <v>AQUASLIM</v>
      </c>
      <c r="AM37" s="9" cm="1">
        <f t="array" ref="AM37">IF(ISERROR(+VLOOKUP($AL37,$A$15:$M$198,B$12,FALSE)/+SUM(VLOOKUP($AL37,$A$16:$M$52,$B$12:$M$12,FALSE))),"",(+VLOOKUP($AL37,$A$15:$M$198,B$12,FALSE)/+SUM(VLOOKUP($AL37,$A$16:$M$52,$B$12:$M$12,FALSE))))</f>
        <v>0.15384615384615385</v>
      </c>
      <c r="AN37" s="9" cm="1">
        <f t="array" ref="AN37">IF(ISERROR(+VLOOKUP($AL37,$A$15:$M$198,C$12,FALSE)/+SUM(VLOOKUP($AL37,$A$16:$M$52,$B$12:$M$12,FALSE))),"",(+VLOOKUP($AL37,$A$15:$M$198,C$12,FALSE)/+SUM(VLOOKUP($AL37,$A$16:$M$52,$B$12:$M$12,FALSE))))</f>
        <v>0.15384615384615385</v>
      </c>
      <c r="AO37" s="9" cm="1">
        <f t="array" ref="AO37">IF(ISERROR(+VLOOKUP($AL37,$A$15:$M$198,D$12,FALSE)/+SUM(VLOOKUP($AL37,$A$16:$M$52,$B$12:$M$12,FALSE))),"",(+VLOOKUP($AL37,$A$15:$M$198,D$12,FALSE)/+SUM(VLOOKUP($AL37,$A$16:$M$52,$B$12:$M$12,FALSE))))</f>
        <v>2.564102564102564E-2</v>
      </c>
      <c r="AP37" s="9" cm="1">
        <f t="array" ref="AP37">IF(ISERROR(+VLOOKUP($AL37,$A$15:$M$198,E$12,FALSE)/+SUM(VLOOKUP($AL37,$A$16:$M$52,$B$12:$M$12,FALSE))),"",(+VLOOKUP($AL37,$A$15:$M$198,E$12,FALSE)/+SUM(VLOOKUP($AL37,$A$16:$M$52,$B$12:$M$12,FALSE))))</f>
        <v>3.8461538461538464E-2</v>
      </c>
      <c r="AQ37" s="9" cm="1">
        <f t="array" ref="AQ37">IF(ISERROR(+VLOOKUP($AL37,$A$15:$M$198,F$12,FALSE)/+SUM(VLOOKUP($AL37,$A$16:$M$52,$B$12:$M$12,FALSE))),"",(+VLOOKUP($AL37,$A$15:$M$198,F$12,FALSE)/+SUM(VLOOKUP($AL37,$A$16:$M$52,$B$12:$M$12,FALSE))))</f>
        <v>8.9743589743589744E-2</v>
      </c>
      <c r="AR37" s="9" cm="1">
        <f t="array" ref="AR37">IF(ISERROR(+VLOOKUP($AL37,$A$15:$M$198,G$12,FALSE)/+SUM(VLOOKUP($AL37,$A$16:$M$52,$B$12:$M$12,FALSE))),"",(+VLOOKUP($AL37,$A$15:$M$198,G$12,FALSE)/+SUM(VLOOKUP($AL37,$A$16:$M$52,$B$12:$M$12,FALSE))))</f>
        <v>8.9743589743589744E-2</v>
      </c>
      <c r="AS37" s="9" cm="1">
        <f t="array" ref="AS37">IF(ISERROR(+VLOOKUP($AL37,$A$15:$M$198,H$12,FALSE)/+SUM(VLOOKUP($AL37,$A$16:$M$52,$B$12:$M$12,FALSE))),"",(+VLOOKUP($AL37,$A$15:$M$198,H$12,FALSE)/+SUM(VLOOKUP($AL37,$A$16:$M$52,$B$12:$M$12,FALSE))))</f>
        <v>0.10256410256410256</v>
      </c>
      <c r="AT37" s="9" cm="1">
        <f t="array" ref="AT37">IF(ISERROR(+VLOOKUP($AL37,$A$15:$M$198,I$12,FALSE)/+SUM(VLOOKUP($AL37,$A$16:$M$52,$B$12:$M$12,FALSE))),"",(+VLOOKUP($AL37,$A$15:$M$198,I$12,FALSE)/+SUM(VLOOKUP($AL37,$A$16:$M$52,$B$12:$M$12,FALSE))))</f>
        <v>0.10256410256410256</v>
      </c>
      <c r="AU37" s="9" cm="1">
        <f t="array" ref="AU37">IF(ISERROR(+VLOOKUP($AL37,$A$15:$M$198,J$12,FALSE)/+SUM(VLOOKUP($AL37,$A$16:$M$52,$B$12:$M$12,FALSE))),"",(+VLOOKUP($AL37,$A$15:$M$198,J$12,FALSE)/+SUM(VLOOKUP($AL37,$A$16:$M$52,$B$12:$M$12,FALSE))))</f>
        <v>5.128205128205128E-2</v>
      </c>
      <c r="AV37" s="9" cm="1">
        <f t="array" ref="AV37">IF(ISERROR(+VLOOKUP($AL37,$A$15:$M$198,K$12,FALSE)/+SUM(VLOOKUP($AL37,$A$16:$M$52,$B$12:$M$12,FALSE))),"",(+VLOOKUP($AL37,$A$15:$M$198,K$12,FALSE)/+SUM(VLOOKUP($AL37,$A$16:$M$52,$B$12:$M$12,FALSE))))</f>
        <v>8.9743589743589744E-2</v>
      </c>
      <c r="AW37" s="9" cm="1">
        <f t="array" ref="AW37">IF(ISERROR(+VLOOKUP($AL37,$A$15:$M$198,L$12,FALSE)/+SUM(VLOOKUP($AL37,$A$16:$M$52,$B$12:$M$12,FALSE))),"",(+VLOOKUP($AL37,$A$15:$M$198,L$12,FALSE)/+SUM(VLOOKUP($AL37,$A$16:$M$52,$B$12:$M$12,FALSE))))</f>
        <v>3.8461538461538464E-2</v>
      </c>
      <c r="AX37" s="9" cm="1">
        <f t="array" ref="AX37">IF(ISERROR(+VLOOKUP($AL37,$A$15:$M$198,M$12,FALSE)/+SUM(VLOOKUP($AL37,$A$16:$M$52,$B$12:$M$12,FALSE))),"",(+VLOOKUP($AL37,$A$15:$M$198,M$12,FALSE)/+SUM(VLOOKUP($AL37,$A$16:$M$52,$B$12:$M$12,FALSE))))</f>
        <v>6.4102564102564097E-2</v>
      </c>
      <c r="AY37" s="41" cm="1">
        <f t="array" ref="AY37">IF(ISERROR(+VLOOKUP($AL37,$A$15:$V$81,N$12,FALSE)/+SUM(VLOOKUP($AL37,$A$15:$Y$52,$B$12:$M$12,FALSE))),"",+VLOOKUP($AL37,$A$15:$V$81,N$12,FALSE)/+SUM(VLOOKUP($AL37,$A$15:$Y$52,$B$12:$M$12,FALSE)))</f>
        <v>0.19230769230769232</v>
      </c>
      <c r="AZ37" s="41" cm="1">
        <f t="array" ref="AZ37">IF(ISERROR(+VLOOKUP($AL37,$A$15:$V$81,O$12,FALSE)/+SUM(VLOOKUP($AL37,$A$15:$Y$52,$B$12:$M$12,FALSE))),"",+VLOOKUP($AL37,$A$15:$V$81,O$12,FALSE)/+SUM(VLOOKUP($AL37,$A$15:$Y$52,$B$12:$M$12,FALSE)))</f>
        <v>5.128205128205128E-2</v>
      </c>
      <c r="BA37" s="41" cm="1">
        <f t="array" ref="BA37">IF(ISERROR(+VLOOKUP($AL37,$A$15:$V$81,P$12,FALSE)/+SUM(VLOOKUP($AL37,$A$15:$Y$52,$B$12:$M$12,FALSE))),"",+VLOOKUP($AL37,$A$15:$V$81,P$12,FALSE)/+SUM(VLOOKUP($AL37,$A$15:$Y$52,$B$12:$M$12,FALSE)))</f>
        <v>0</v>
      </c>
      <c r="BB37" s="41" cm="1">
        <f t="array" ref="BB37">IF(ISERROR(+VLOOKUP($AL37,$A$15:$V$81,Q$12,FALSE)/+SUM(VLOOKUP($AL37,$A$15:$Y$52,$B$12:$M$12,FALSE))),"",+VLOOKUP($AL37,$A$15:$V$81,Q$12,FALSE)/+SUM(VLOOKUP($AL37,$A$15:$Y$52,$B$12:$M$12,FALSE)))</f>
        <v>0</v>
      </c>
      <c r="BC37" s="41" cm="1">
        <f t="array" ref="BC37">IF(ISERROR(+VLOOKUP($AL37,$A$15:$V$81,R$12,FALSE)/+SUM(VLOOKUP($AL37,$A$15:$Y$52,$B$12:$M$12,FALSE))),"",+VLOOKUP($AL37,$A$15:$V$81,R$12,FALSE)/+SUM(VLOOKUP($AL37,$A$15:$Y$52,$B$12:$M$12,FALSE)))</f>
        <v>0</v>
      </c>
      <c r="BD37" s="41" cm="1">
        <f t="array" ref="BD37">IF(ISERROR(+VLOOKUP($AL37,$A$15:$V$81,S$12,FALSE)/+SUM(VLOOKUP($AL37,$A$15:$Y$52,$B$12:$M$12,FALSE))),"",+VLOOKUP($AL37,$A$15:$V$81,S$12,FALSE)/+SUM(VLOOKUP($AL37,$A$15:$Y$52,$B$12:$M$12,FALSE)))</f>
        <v>0</v>
      </c>
      <c r="BE37" s="41" cm="1">
        <f t="array" ref="BE37">IF(ISERROR(+VLOOKUP($AL37,$A$15:$V$81,T$12,FALSE)/+SUM(VLOOKUP($AL37,$A$15:$Y$52,$B$12:$M$12,FALSE))),"",+VLOOKUP($AL37,$A$15:$V$81,T$12,FALSE)/+SUM(VLOOKUP($AL37,$A$15:$Y$52,$B$12:$M$12,FALSE)))</f>
        <v>0</v>
      </c>
      <c r="BF37" s="41" cm="1">
        <f t="array" ref="BF37">IF(ISERROR(+VLOOKUP($AL37,$A$15:$V$81,U$12,FALSE)/+SUM(VLOOKUP($AL37,$A$15:$Y$52,$B$12:$M$12,FALSE))),"",+VLOOKUP($AL37,$A$15:$V$81,U$12,FALSE)/+SUM(VLOOKUP($AL37,$A$15:$Y$52,$B$12:$M$12,FALSE)))</f>
        <v>-1.282051282051282E-2</v>
      </c>
      <c r="BG37" s="41" cm="1">
        <f t="array" ref="BG37">IF(ISERROR(+VLOOKUP($AL37,$A$15:$V$81,V$12,FALSE)/+SUM(VLOOKUP($AL37,$A$15:$Y$52,$B$12:$M$12,FALSE))),"",+VLOOKUP($AL37,$A$15:$V$81,V$12,FALSE)/+SUM(VLOOKUP($AL37,$A$15:$Y$52,$B$12:$M$12,FALSE)))</f>
        <v>0</v>
      </c>
      <c r="BH37" s="42" cm="1">
        <f t="array" ref="BH37">IF(ISERROR((_xlfn.FORECAST.ETS(BH$13,$B37:$Y37,$B$12:$Y$12,1,1))/+SUM(VLOOKUP($AL37,$A$15:$Y$52,$N$12:$Y$12,FALSE))),"",(_xlfn.FORECAST.ETS(BH$13,$B37:$Y37,$B$12:$Y$12,1,1))/+SUM(VLOOKUP($AL37,$A$15:$Y$52,$N$12:$Y$12,FALSE)))</f>
        <v>0.32601875828677418</v>
      </c>
      <c r="BI37" s="42" cm="1">
        <f t="array" ref="BI37">IF(ISERROR((_xlfn.FORECAST.ETS(BI$13,$B37:$Y37,$B$12:$Y$12,1,1))/+SUM(VLOOKUP($AL37,$A$15:$Y$52,$N$12:$Y$12,FALSE))),"",(_xlfn.FORECAST.ETS(BI$13,$B37:$Y37,$B$12:$Y$12,1,1))/+SUM(VLOOKUP($AL37,$A$15:$Y$52,$N$12:$Y$12,FALSE)))</f>
        <v>0.29773423421953121</v>
      </c>
      <c r="BJ37" s="42" cm="1">
        <f t="array" ref="BJ37">IF(ISERROR((_xlfn.FORECAST.ETS(BJ$13,$B37:$Y37,$B$12:$Y$12,1,1))/+SUM(VLOOKUP($AL37,$A$15:$Y$52,$N$12:$Y$12,FALSE))),"",(_xlfn.FORECAST.ETS(BJ$13,$B37:$Y37,$B$12:$Y$12,1,1))/+SUM(VLOOKUP($AL37,$A$15:$Y$52,$N$12:$Y$12,FALSE)))</f>
        <v>0.26944971015228819</v>
      </c>
      <c r="BK37" s="42">
        <f t="shared" si="7"/>
        <v>1.1239719334278244</v>
      </c>
      <c r="BM37" s="9">
        <v>0.32601875828677418</v>
      </c>
      <c r="BN37" s="9">
        <v>0.29773423421953121</v>
      </c>
      <c r="BO37" s="9">
        <v>0.26944971015228819</v>
      </c>
      <c r="BP37" s="38">
        <f t="shared" si="8"/>
        <v>1.1239719334278244</v>
      </c>
      <c r="BQ37" s="39" t="str">
        <f t="shared" si="9"/>
        <v>ko</v>
      </c>
    </row>
    <row r="38" spans="1:69" x14ac:dyDescent="0.25">
      <c r="A38" t="s">
        <v>40</v>
      </c>
      <c r="B38">
        <v>5</v>
      </c>
      <c r="C38">
        <v>8</v>
      </c>
      <c r="D38">
        <v>3</v>
      </c>
      <c r="E38">
        <v>3</v>
      </c>
      <c r="F38">
        <v>7</v>
      </c>
      <c r="G38">
        <v>4</v>
      </c>
      <c r="H38">
        <v>20</v>
      </c>
      <c r="I38">
        <v>3</v>
      </c>
      <c r="J38">
        <v>15</v>
      </c>
      <c r="K38">
        <v>12</v>
      </c>
      <c r="L38">
        <v>9</v>
      </c>
      <c r="M38">
        <v>10</v>
      </c>
      <c r="N38">
        <v>15</v>
      </c>
      <c r="O38">
        <v>12</v>
      </c>
      <c r="P38">
        <v>9</v>
      </c>
      <c r="Q38">
        <v>11</v>
      </c>
      <c r="R38">
        <v>7</v>
      </c>
      <c r="S38">
        <v>14</v>
      </c>
      <c r="T38">
        <v>12</v>
      </c>
      <c r="U38">
        <v>13</v>
      </c>
      <c r="V38">
        <v>4</v>
      </c>
      <c r="AL38" s="40" t="str">
        <f t="shared" si="10"/>
        <v>AQUAGLASS 2</v>
      </c>
      <c r="AM38" s="9" cm="1">
        <f t="array" ref="AM38">IF(ISERROR(+VLOOKUP($AL38,$A$15:$M$198,B$12,FALSE)/+SUM(VLOOKUP($AL38,$A$16:$M$52,$B$12:$M$12,FALSE))),"",(+VLOOKUP($AL38,$A$15:$M$198,B$12,FALSE)/+SUM(VLOOKUP($AL38,$A$16:$M$52,$B$12:$M$12,FALSE))))</f>
        <v>5.0505050505050504E-2</v>
      </c>
      <c r="AN38" s="9" cm="1">
        <f t="array" ref="AN38">IF(ISERROR(+VLOOKUP($AL38,$A$15:$M$198,C$12,FALSE)/+SUM(VLOOKUP($AL38,$A$16:$M$52,$B$12:$M$12,FALSE))),"",(+VLOOKUP($AL38,$A$15:$M$198,C$12,FALSE)/+SUM(VLOOKUP($AL38,$A$16:$M$52,$B$12:$M$12,FALSE))))</f>
        <v>8.0808080808080815E-2</v>
      </c>
      <c r="AO38" s="9" cm="1">
        <f t="array" ref="AO38">IF(ISERROR(+VLOOKUP($AL38,$A$15:$M$198,D$12,FALSE)/+SUM(VLOOKUP($AL38,$A$16:$M$52,$B$12:$M$12,FALSE))),"",(+VLOOKUP($AL38,$A$15:$M$198,D$12,FALSE)/+SUM(VLOOKUP($AL38,$A$16:$M$52,$B$12:$M$12,FALSE))))</f>
        <v>3.0303030303030304E-2</v>
      </c>
      <c r="AP38" s="9" cm="1">
        <f t="array" ref="AP38">IF(ISERROR(+VLOOKUP($AL38,$A$15:$M$198,E$12,FALSE)/+SUM(VLOOKUP($AL38,$A$16:$M$52,$B$12:$M$12,FALSE))),"",(+VLOOKUP($AL38,$A$15:$M$198,E$12,FALSE)/+SUM(VLOOKUP($AL38,$A$16:$M$52,$B$12:$M$12,FALSE))))</f>
        <v>3.0303030303030304E-2</v>
      </c>
      <c r="AQ38" s="9" cm="1">
        <f t="array" ref="AQ38">IF(ISERROR(+VLOOKUP($AL38,$A$15:$M$198,F$12,FALSE)/+SUM(VLOOKUP($AL38,$A$16:$M$52,$B$12:$M$12,FALSE))),"",(+VLOOKUP($AL38,$A$15:$M$198,F$12,FALSE)/+SUM(VLOOKUP($AL38,$A$16:$M$52,$B$12:$M$12,FALSE))))</f>
        <v>7.0707070707070704E-2</v>
      </c>
      <c r="AR38" s="9" cm="1">
        <f t="array" ref="AR38">IF(ISERROR(+VLOOKUP($AL38,$A$15:$M$198,G$12,FALSE)/+SUM(VLOOKUP($AL38,$A$16:$M$52,$B$12:$M$12,FALSE))),"",(+VLOOKUP($AL38,$A$15:$M$198,G$12,FALSE)/+SUM(VLOOKUP($AL38,$A$16:$M$52,$B$12:$M$12,FALSE))))</f>
        <v>4.0404040404040407E-2</v>
      </c>
      <c r="AS38" s="9" cm="1">
        <f t="array" ref="AS38">IF(ISERROR(+VLOOKUP($AL38,$A$15:$M$198,H$12,FALSE)/+SUM(VLOOKUP($AL38,$A$16:$M$52,$B$12:$M$12,FALSE))),"",(+VLOOKUP($AL38,$A$15:$M$198,H$12,FALSE)/+SUM(VLOOKUP($AL38,$A$16:$M$52,$B$12:$M$12,FALSE))))</f>
        <v>0.20202020202020202</v>
      </c>
      <c r="AT38" s="9" cm="1">
        <f t="array" ref="AT38">IF(ISERROR(+VLOOKUP($AL38,$A$15:$M$198,I$12,FALSE)/+SUM(VLOOKUP($AL38,$A$16:$M$52,$B$12:$M$12,FALSE))),"",(+VLOOKUP($AL38,$A$15:$M$198,I$12,FALSE)/+SUM(VLOOKUP($AL38,$A$16:$M$52,$B$12:$M$12,FALSE))))</f>
        <v>3.0303030303030304E-2</v>
      </c>
      <c r="AU38" s="9" cm="1">
        <f t="array" ref="AU38">IF(ISERROR(+VLOOKUP($AL38,$A$15:$M$198,J$12,FALSE)/+SUM(VLOOKUP($AL38,$A$16:$M$52,$B$12:$M$12,FALSE))),"",(+VLOOKUP($AL38,$A$15:$M$198,J$12,FALSE)/+SUM(VLOOKUP($AL38,$A$16:$M$52,$B$12:$M$12,FALSE))))</f>
        <v>0.15151515151515152</v>
      </c>
      <c r="AV38" s="9" cm="1">
        <f t="array" ref="AV38">IF(ISERROR(+VLOOKUP($AL38,$A$15:$M$198,K$12,FALSE)/+SUM(VLOOKUP($AL38,$A$16:$M$52,$B$12:$M$12,FALSE))),"",(+VLOOKUP($AL38,$A$15:$M$198,K$12,FALSE)/+SUM(VLOOKUP($AL38,$A$16:$M$52,$B$12:$M$12,FALSE))))</f>
        <v>0.12121212121212122</v>
      </c>
      <c r="AW38" s="9" cm="1">
        <f t="array" ref="AW38">IF(ISERROR(+VLOOKUP($AL38,$A$15:$M$198,L$12,FALSE)/+SUM(VLOOKUP($AL38,$A$16:$M$52,$B$12:$M$12,FALSE))),"",(+VLOOKUP($AL38,$A$15:$M$198,L$12,FALSE)/+SUM(VLOOKUP($AL38,$A$16:$M$52,$B$12:$M$12,FALSE))))</f>
        <v>9.0909090909090912E-2</v>
      </c>
      <c r="AX38" s="9" cm="1">
        <f t="array" ref="AX38">IF(ISERROR(+VLOOKUP($AL38,$A$15:$M$198,M$12,FALSE)/+SUM(VLOOKUP($AL38,$A$16:$M$52,$B$12:$M$12,FALSE))),"",(+VLOOKUP($AL38,$A$15:$M$198,M$12,FALSE)/+SUM(VLOOKUP($AL38,$A$16:$M$52,$B$12:$M$12,FALSE))))</f>
        <v>0.10101010101010101</v>
      </c>
      <c r="AY38" s="41" cm="1">
        <f t="array" ref="AY38">IF(ISERROR(+VLOOKUP($AL38,$A$15:$V$81,N$12,FALSE)/+SUM(VLOOKUP($AL38,$A$15:$Y$52,$B$12:$M$12,FALSE))),"",+VLOOKUP($AL38,$A$15:$V$81,N$12,FALSE)/+SUM(VLOOKUP($AL38,$A$15:$Y$52,$B$12:$M$12,FALSE)))</f>
        <v>0.15151515151515152</v>
      </c>
      <c r="AZ38" s="41" cm="1">
        <f t="array" ref="AZ38">IF(ISERROR(+VLOOKUP($AL38,$A$15:$V$81,O$12,FALSE)/+SUM(VLOOKUP($AL38,$A$15:$Y$52,$B$12:$M$12,FALSE))),"",+VLOOKUP($AL38,$A$15:$V$81,O$12,FALSE)/+SUM(VLOOKUP($AL38,$A$15:$Y$52,$B$12:$M$12,FALSE)))</f>
        <v>0.12121212121212122</v>
      </c>
      <c r="BA38" s="41" cm="1">
        <f t="array" ref="BA38">IF(ISERROR(+VLOOKUP($AL38,$A$15:$V$81,P$12,FALSE)/+SUM(VLOOKUP($AL38,$A$15:$Y$52,$B$12:$M$12,FALSE))),"",+VLOOKUP($AL38,$A$15:$V$81,P$12,FALSE)/+SUM(VLOOKUP($AL38,$A$15:$Y$52,$B$12:$M$12,FALSE)))</f>
        <v>9.0909090909090912E-2</v>
      </c>
      <c r="BB38" s="41" cm="1">
        <f t="array" ref="BB38">IF(ISERROR(+VLOOKUP($AL38,$A$15:$V$81,Q$12,FALSE)/+SUM(VLOOKUP($AL38,$A$15:$Y$52,$B$12:$M$12,FALSE))),"",+VLOOKUP($AL38,$A$15:$V$81,Q$12,FALSE)/+SUM(VLOOKUP($AL38,$A$15:$Y$52,$B$12:$M$12,FALSE)))</f>
        <v>0.1111111111111111</v>
      </c>
      <c r="BC38" s="41" cm="1">
        <f t="array" ref="BC38">IF(ISERROR(+VLOOKUP($AL38,$A$15:$V$81,R$12,FALSE)/+SUM(VLOOKUP($AL38,$A$15:$Y$52,$B$12:$M$12,FALSE))),"",+VLOOKUP($AL38,$A$15:$V$81,R$12,FALSE)/+SUM(VLOOKUP($AL38,$A$15:$Y$52,$B$12:$M$12,FALSE)))</f>
        <v>7.0707070707070704E-2</v>
      </c>
      <c r="BD38" s="41" cm="1">
        <f t="array" ref="BD38">IF(ISERROR(+VLOOKUP($AL38,$A$15:$V$81,S$12,FALSE)/+SUM(VLOOKUP($AL38,$A$15:$Y$52,$B$12:$M$12,FALSE))),"",+VLOOKUP($AL38,$A$15:$V$81,S$12,FALSE)/+SUM(VLOOKUP($AL38,$A$15:$Y$52,$B$12:$M$12,FALSE)))</f>
        <v>0.14141414141414141</v>
      </c>
      <c r="BE38" s="41" cm="1">
        <f t="array" ref="BE38">IF(ISERROR(+VLOOKUP($AL38,$A$15:$V$81,T$12,FALSE)/+SUM(VLOOKUP($AL38,$A$15:$Y$52,$B$12:$M$12,FALSE))),"",+VLOOKUP($AL38,$A$15:$V$81,T$12,FALSE)/+SUM(VLOOKUP($AL38,$A$15:$Y$52,$B$12:$M$12,FALSE)))</f>
        <v>0.12121212121212122</v>
      </c>
      <c r="BF38" s="41" cm="1">
        <f t="array" ref="BF38">IF(ISERROR(+VLOOKUP($AL38,$A$15:$V$81,U$12,FALSE)/+SUM(VLOOKUP($AL38,$A$15:$Y$52,$B$12:$M$12,FALSE))),"",+VLOOKUP($AL38,$A$15:$V$81,U$12,FALSE)/+SUM(VLOOKUP($AL38,$A$15:$Y$52,$B$12:$M$12,FALSE)))</f>
        <v>0.13131313131313133</v>
      </c>
      <c r="BG38" s="41" cm="1">
        <f t="array" ref="BG38">IF(ISERROR(+VLOOKUP($AL38,$A$15:$V$81,V$12,FALSE)/+SUM(VLOOKUP($AL38,$A$15:$Y$52,$B$12:$M$12,FALSE))),"",+VLOOKUP($AL38,$A$15:$V$81,V$12,FALSE)/+SUM(VLOOKUP($AL38,$A$15:$Y$52,$B$12:$M$12,FALSE)))</f>
        <v>4.0404040404040407E-2</v>
      </c>
      <c r="BH38" s="42" cm="1">
        <f t="array" ref="BH38">IF(ISERROR((_xlfn.FORECAST.ETS(BH$13,$B38:$Y38,$B$12:$Y$12,1,1))/+SUM(VLOOKUP($AL38,$A$15:$Y$52,$N$12:$Y$12,FALSE))),"",(_xlfn.FORECAST.ETS(BH$13,$B38:$Y38,$B$12:$Y$12,1,1))/+SUM(VLOOKUP($AL38,$A$15:$Y$52,$N$12:$Y$12,FALSE)))</f>
        <v>8.6057477112109051E-2</v>
      </c>
      <c r="BI38" s="42" cm="1">
        <f t="array" ref="BI38">IF(ISERROR((_xlfn.FORECAST.ETS(BI$13,$B38:$Y38,$B$12:$Y$12,1,1))/+SUM(VLOOKUP($AL38,$A$15:$Y$52,$N$12:$Y$12,FALSE))),"",(_xlfn.FORECAST.ETS(BI$13,$B38:$Y38,$B$12:$Y$12,1,1))/+SUM(VLOOKUP($AL38,$A$15:$Y$52,$N$12:$Y$12,FALSE)))</f>
        <v>8.8856830116269672E-2</v>
      </c>
      <c r="BJ38" s="42" cm="1">
        <f t="array" ref="BJ38">IF(ISERROR((_xlfn.FORECAST.ETS(BJ$13,$B38:$Y38,$B$12:$Y$12,1,1))/+SUM(VLOOKUP($AL38,$A$15:$Y$52,$N$12:$Y$12,FALSE))),"",(_xlfn.FORECAST.ETS(BJ$13,$B38:$Y38,$B$12:$Y$12,1,1))/+SUM(VLOOKUP($AL38,$A$15:$Y$52,$N$12:$Y$12,FALSE)))</f>
        <v>9.1656183120430362E-2</v>
      </c>
      <c r="BK38" s="42">
        <f t="shared" si="7"/>
        <v>1.246368470146789</v>
      </c>
      <c r="BM38" s="9">
        <v>8.6057477112109051E-2</v>
      </c>
      <c r="BN38" s="9">
        <v>8.8856830116269672E-2</v>
      </c>
      <c r="BO38" s="9">
        <v>9.1656183120430362E-2</v>
      </c>
      <c r="BP38" s="38">
        <f t="shared" si="8"/>
        <v>1.246368470146789</v>
      </c>
      <c r="BQ38" s="39" t="str">
        <f t="shared" si="9"/>
        <v>ko</v>
      </c>
    </row>
    <row r="39" spans="1:69" x14ac:dyDescent="0.25">
      <c r="A39" t="s">
        <v>41</v>
      </c>
      <c r="B39">
        <v>6</v>
      </c>
      <c r="C39">
        <v>7</v>
      </c>
      <c r="D39">
        <v>3</v>
      </c>
      <c r="E39">
        <v>4</v>
      </c>
      <c r="F39">
        <v>8</v>
      </c>
      <c r="G39">
        <v>5</v>
      </c>
      <c r="H39">
        <v>12</v>
      </c>
      <c r="I39">
        <v>9</v>
      </c>
      <c r="J39">
        <v>9</v>
      </c>
      <c r="K39">
        <v>14</v>
      </c>
      <c r="L39">
        <v>6</v>
      </c>
      <c r="M39">
        <v>2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AL39" s="40" t="str">
        <f t="shared" si="10"/>
        <v>AQUALINE</v>
      </c>
      <c r="AM39" s="9" cm="1">
        <f t="array" ref="AM39">IF(ISERROR(+VLOOKUP($AL39,$A$15:$M$198,B$12,FALSE)/+SUM(VLOOKUP($AL39,$A$16:$M$52,$B$12:$M$12,FALSE))),"",(+VLOOKUP($AL39,$A$15:$M$198,B$12,FALSE)/+SUM(VLOOKUP($AL39,$A$16:$M$52,$B$12:$M$12,FALSE))))</f>
        <v>7.0588235294117646E-2</v>
      </c>
      <c r="AN39" s="9" cm="1">
        <f t="array" ref="AN39">IF(ISERROR(+VLOOKUP($AL39,$A$15:$M$198,C$12,FALSE)/+SUM(VLOOKUP($AL39,$A$16:$M$52,$B$12:$M$12,FALSE))),"",(+VLOOKUP($AL39,$A$15:$M$198,C$12,FALSE)/+SUM(VLOOKUP($AL39,$A$16:$M$52,$B$12:$M$12,FALSE))))</f>
        <v>8.2352941176470587E-2</v>
      </c>
      <c r="AO39" s="9" cm="1">
        <f t="array" ref="AO39">IF(ISERROR(+VLOOKUP($AL39,$A$15:$M$198,D$12,FALSE)/+SUM(VLOOKUP($AL39,$A$16:$M$52,$B$12:$M$12,FALSE))),"",(+VLOOKUP($AL39,$A$15:$M$198,D$12,FALSE)/+SUM(VLOOKUP($AL39,$A$16:$M$52,$B$12:$M$12,FALSE))))</f>
        <v>3.5294117647058823E-2</v>
      </c>
      <c r="AP39" s="9" cm="1">
        <f t="array" ref="AP39">IF(ISERROR(+VLOOKUP($AL39,$A$15:$M$198,E$12,FALSE)/+SUM(VLOOKUP($AL39,$A$16:$M$52,$B$12:$M$12,FALSE))),"",(+VLOOKUP($AL39,$A$15:$M$198,E$12,FALSE)/+SUM(VLOOKUP($AL39,$A$16:$M$52,$B$12:$M$12,FALSE))))</f>
        <v>4.7058823529411764E-2</v>
      </c>
      <c r="AQ39" s="9" cm="1">
        <f t="array" ref="AQ39">IF(ISERROR(+VLOOKUP($AL39,$A$15:$M$198,F$12,FALSE)/+SUM(VLOOKUP($AL39,$A$16:$M$52,$B$12:$M$12,FALSE))),"",(+VLOOKUP($AL39,$A$15:$M$198,F$12,FALSE)/+SUM(VLOOKUP($AL39,$A$16:$M$52,$B$12:$M$12,FALSE))))</f>
        <v>9.4117647058823528E-2</v>
      </c>
      <c r="AR39" s="9" cm="1">
        <f t="array" ref="AR39">IF(ISERROR(+VLOOKUP($AL39,$A$15:$M$198,G$12,FALSE)/+SUM(VLOOKUP($AL39,$A$16:$M$52,$B$12:$M$12,FALSE))),"",(+VLOOKUP($AL39,$A$15:$M$198,G$12,FALSE)/+SUM(VLOOKUP($AL39,$A$16:$M$52,$B$12:$M$12,FALSE))))</f>
        <v>5.8823529411764705E-2</v>
      </c>
      <c r="AS39" s="9" cm="1">
        <f t="array" ref="AS39">IF(ISERROR(+VLOOKUP($AL39,$A$15:$M$198,H$12,FALSE)/+SUM(VLOOKUP($AL39,$A$16:$M$52,$B$12:$M$12,FALSE))),"",(+VLOOKUP($AL39,$A$15:$M$198,H$12,FALSE)/+SUM(VLOOKUP($AL39,$A$16:$M$52,$B$12:$M$12,FALSE))))</f>
        <v>0.14117647058823529</v>
      </c>
      <c r="AT39" s="9" cm="1">
        <f t="array" ref="AT39">IF(ISERROR(+VLOOKUP($AL39,$A$15:$M$198,I$12,FALSE)/+SUM(VLOOKUP($AL39,$A$16:$M$52,$B$12:$M$12,FALSE))),"",(+VLOOKUP($AL39,$A$15:$M$198,I$12,FALSE)/+SUM(VLOOKUP($AL39,$A$16:$M$52,$B$12:$M$12,FALSE))))</f>
        <v>0.10588235294117647</v>
      </c>
      <c r="AU39" s="9" cm="1">
        <f t="array" ref="AU39">IF(ISERROR(+VLOOKUP($AL39,$A$15:$M$198,J$12,FALSE)/+SUM(VLOOKUP($AL39,$A$16:$M$52,$B$12:$M$12,FALSE))),"",(+VLOOKUP($AL39,$A$15:$M$198,J$12,FALSE)/+SUM(VLOOKUP($AL39,$A$16:$M$52,$B$12:$M$12,FALSE))))</f>
        <v>0.10588235294117647</v>
      </c>
      <c r="AV39" s="9" cm="1">
        <f t="array" ref="AV39">IF(ISERROR(+VLOOKUP($AL39,$A$15:$M$198,K$12,FALSE)/+SUM(VLOOKUP($AL39,$A$16:$M$52,$B$12:$M$12,FALSE))),"",(+VLOOKUP($AL39,$A$15:$M$198,K$12,FALSE)/+SUM(VLOOKUP($AL39,$A$16:$M$52,$B$12:$M$12,FALSE))))</f>
        <v>0.16470588235294117</v>
      </c>
      <c r="AW39" s="9" cm="1">
        <f t="array" ref="AW39">IF(ISERROR(+VLOOKUP($AL39,$A$15:$M$198,L$12,FALSE)/+SUM(VLOOKUP($AL39,$A$16:$M$52,$B$12:$M$12,FALSE))),"",(+VLOOKUP($AL39,$A$15:$M$198,L$12,FALSE)/+SUM(VLOOKUP($AL39,$A$16:$M$52,$B$12:$M$12,FALSE))))</f>
        <v>7.0588235294117646E-2</v>
      </c>
      <c r="AX39" s="9" cm="1">
        <f t="array" ref="AX39">IF(ISERROR(+VLOOKUP($AL39,$A$15:$M$198,M$12,FALSE)/+SUM(VLOOKUP($AL39,$A$16:$M$52,$B$12:$M$12,FALSE))),"",(+VLOOKUP($AL39,$A$15:$M$198,M$12,FALSE)/+SUM(VLOOKUP($AL39,$A$16:$M$52,$B$12:$M$12,FALSE))))</f>
        <v>2.3529411764705882E-2</v>
      </c>
      <c r="AY39" s="41" cm="1">
        <f t="array" ref="AY39">IF(ISERROR(+VLOOKUP($AL39,$A$15:$V$81,N$12,FALSE)/+SUM(VLOOKUP($AL39,$A$15:$Y$52,$B$12:$M$12,FALSE))),"",+VLOOKUP($AL39,$A$15:$V$81,N$12,FALSE)/+SUM(VLOOKUP($AL39,$A$15:$Y$52,$B$12:$M$12,FALSE)))</f>
        <v>0</v>
      </c>
      <c r="AZ39" s="41" cm="1">
        <f t="array" ref="AZ39">IF(ISERROR(+VLOOKUP($AL39,$A$15:$V$81,O$12,FALSE)/+SUM(VLOOKUP($AL39,$A$15:$Y$52,$B$12:$M$12,FALSE))),"",+VLOOKUP($AL39,$A$15:$V$81,O$12,FALSE)/+SUM(VLOOKUP($AL39,$A$15:$Y$52,$B$12:$M$12,FALSE)))</f>
        <v>0</v>
      </c>
      <c r="BA39" s="41" cm="1">
        <f t="array" ref="BA39">IF(ISERROR(+VLOOKUP($AL39,$A$15:$V$81,P$12,FALSE)/+SUM(VLOOKUP($AL39,$A$15:$Y$52,$B$12:$M$12,FALSE))),"",+VLOOKUP($AL39,$A$15:$V$81,P$12,FALSE)/+SUM(VLOOKUP($AL39,$A$15:$Y$52,$B$12:$M$12,FALSE)))</f>
        <v>0</v>
      </c>
      <c r="BB39" s="41" cm="1">
        <f t="array" ref="BB39">IF(ISERROR(+VLOOKUP($AL39,$A$15:$V$81,Q$12,FALSE)/+SUM(VLOOKUP($AL39,$A$15:$Y$52,$B$12:$M$12,FALSE))),"",+VLOOKUP($AL39,$A$15:$V$81,Q$12,FALSE)/+SUM(VLOOKUP($AL39,$A$15:$Y$52,$B$12:$M$12,FALSE)))</f>
        <v>0</v>
      </c>
      <c r="BC39" s="41" cm="1">
        <f t="array" ref="BC39">IF(ISERROR(+VLOOKUP($AL39,$A$15:$V$81,R$12,FALSE)/+SUM(VLOOKUP($AL39,$A$15:$Y$52,$B$12:$M$12,FALSE))),"",+VLOOKUP($AL39,$A$15:$V$81,R$12,FALSE)/+SUM(VLOOKUP($AL39,$A$15:$Y$52,$B$12:$M$12,FALSE)))</f>
        <v>0</v>
      </c>
      <c r="BD39" s="41" cm="1">
        <f t="array" ref="BD39">IF(ISERROR(+VLOOKUP($AL39,$A$15:$V$81,S$12,FALSE)/+SUM(VLOOKUP($AL39,$A$15:$Y$52,$B$12:$M$12,FALSE))),"",+VLOOKUP($AL39,$A$15:$V$81,S$12,FALSE)/+SUM(VLOOKUP($AL39,$A$15:$Y$52,$B$12:$M$12,FALSE)))</f>
        <v>0</v>
      </c>
      <c r="BE39" s="41" cm="1">
        <f t="array" ref="BE39">IF(ISERROR(+VLOOKUP($AL39,$A$15:$V$81,T$12,FALSE)/+SUM(VLOOKUP($AL39,$A$15:$Y$52,$B$12:$M$12,FALSE))),"",+VLOOKUP($AL39,$A$15:$V$81,T$12,FALSE)/+SUM(VLOOKUP($AL39,$A$15:$Y$52,$B$12:$M$12,FALSE)))</f>
        <v>0</v>
      </c>
      <c r="BF39" s="41" cm="1">
        <f t="array" ref="BF39">IF(ISERROR(+VLOOKUP($AL39,$A$15:$V$81,U$12,FALSE)/+SUM(VLOOKUP($AL39,$A$15:$Y$52,$B$12:$M$12,FALSE))),"",+VLOOKUP($AL39,$A$15:$V$81,U$12,FALSE)/+SUM(VLOOKUP($AL39,$A$15:$Y$52,$B$12:$M$12,FALSE)))</f>
        <v>0</v>
      </c>
      <c r="BG39" s="41" cm="1">
        <f t="array" ref="BG39">IF(ISERROR(+VLOOKUP($AL39,$A$15:$V$81,V$12,FALSE)/+SUM(VLOOKUP($AL39,$A$15:$Y$52,$B$12:$M$12,FALSE))),"",+VLOOKUP($AL39,$A$15:$V$81,V$12,FALSE)/+SUM(VLOOKUP($AL39,$A$15:$Y$52,$B$12:$M$12,FALSE)))</f>
        <v>0</v>
      </c>
      <c r="BH39" s="42" t="str" cm="1">
        <f t="array" ref="BH39">IF(ISERROR((_xlfn.FORECAST.ETS(BH$13,$B39:$Y39,$B$12:$Y$12,1,1))/+SUM(VLOOKUP($AL39,$A$15:$Y$52,$N$12:$Y$12,FALSE))),"",(_xlfn.FORECAST.ETS(BH$13,$B39:$Y39,$B$12:$Y$12,1,1))/+SUM(VLOOKUP($AL39,$A$15:$Y$52,$N$12:$Y$12,FALSE)))</f>
        <v/>
      </c>
      <c r="BI39" s="42" t="str" cm="1">
        <f t="array" ref="BI39">IF(ISERROR((_xlfn.FORECAST.ETS(BI$13,$B39:$Y39,$B$12:$Y$12,1,1))/+SUM(VLOOKUP($AL39,$A$15:$Y$52,$N$12:$Y$12,FALSE))),"",(_xlfn.FORECAST.ETS(BI$13,$B39:$Y39,$B$12:$Y$12,1,1))/+SUM(VLOOKUP($AL39,$A$15:$Y$52,$N$12:$Y$12,FALSE)))</f>
        <v/>
      </c>
      <c r="BJ39" s="42" t="str" cm="1">
        <f t="array" ref="BJ39">IF(ISERROR((_xlfn.FORECAST.ETS(BJ$13,$B39:$Y39,$B$12:$Y$12,1,1))/+SUM(VLOOKUP($AL39,$A$15:$Y$52,$N$12:$Y$12,FALSE))),"",(_xlfn.FORECAST.ETS(BJ$13,$B39:$Y39,$B$12:$Y$12,1,1))/+SUM(VLOOKUP($AL39,$A$15:$Y$52,$N$12:$Y$12,FALSE)))</f>
        <v/>
      </c>
      <c r="BK39" s="42">
        <f t="shared" si="7"/>
        <v>0</v>
      </c>
      <c r="BM39" s="9" t="s">
        <v>34</v>
      </c>
      <c r="BN39" s="9" t="s">
        <v>34</v>
      </c>
      <c r="BO39" s="9" t="s">
        <v>34</v>
      </c>
      <c r="BP39" s="38">
        <f t="shared" si="8"/>
        <v>0</v>
      </c>
      <c r="BQ39" s="39" t="str">
        <f t="shared" si="9"/>
        <v>ko</v>
      </c>
    </row>
    <row r="40" spans="1:69" x14ac:dyDescent="0.25">
      <c r="A40" t="s">
        <v>42</v>
      </c>
      <c r="B40">
        <v>23</v>
      </c>
      <c r="C40">
        <v>45</v>
      </c>
      <c r="D40">
        <v>25</v>
      </c>
      <c r="E40">
        <v>15</v>
      </c>
      <c r="F40">
        <v>33</v>
      </c>
      <c r="G40">
        <v>39</v>
      </c>
      <c r="H40">
        <v>48</v>
      </c>
      <c r="I40">
        <v>31</v>
      </c>
      <c r="J40">
        <v>53</v>
      </c>
      <c r="K40">
        <v>50</v>
      </c>
      <c r="L40">
        <v>43</v>
      </c>
      <c r="M40">
        <v>37</v>
      </c>
      <c r="N40">
        <v>39</v>
      </c>
      <c r="O40">
        <v>54</v>
      </c>
      <c r="P40">
        <v>94</v>
      </c>
      <c r="Q40">
        <v>49</v>
      </c>
      <c r="R40">
        <v>59</v>
      </c>
      <c r="S40">
        <v>51</v>
      </c>
      <c r="T40">
        <v>68</v>
      </c>
      <c r="U40">
        <v>39</v>
      </c>
      <c r="V40">
        <v>34</v>
      </c>
      <c r="AL40" s="40" t="str">
        <f t="shared" si="10"/>
        <v>AQUAFACTORY</v>
      </c>
      <c r="AM40" s="9" cm="1">
        <f t="array" ref="AM40">IF(ISERROR(+VLOOKUP($AL40,$A$15:$M$198,B$12,FALSE)/+SUM(VLOOKUP($AL40,$A$16:$M$52,$B$12:$M$12,FALSE))),"",(+VLOOKUP($AL40,$A$15:$M$198,B$12,FALSE)/+SUM(VLOOKUP($AL40,$A$16:$M$52,$B$12:$M$12,FALSE))))</f>
        <v>5.2036199095022627E-2</v>
      </c>
      <c r="AN40" s="9" cm="1">
        <f t="array" ref="AN40">IF(ISERROR(+VLOOKUP($AL40,$A$15:$M$198,C$12,FALSE)/+SUM(VLOOKUP($AL40,$A$16:$M$52,$B$12:$M$12,FALSE))),"",(+VLOOKUP($AL40,$A$15:$M$198,C$12,FALSE)/+SUM(VLOOKUP($AL40,$A$16:$M$52,$B$12:$M$12,FALSE))))</f>
        <v>0.10180995475113122</v>
      </c>
      <c r="AO40" s="9" cm="1">
        <f t="array" ref="AO40">IF(ISERROR(+VLOOKUP($AL40,$A$15:$M$198,D$12,FALSE)/+SUM(VLOOKUP($AL40,$A$16:$M$52,$B$12:$M$12,FALSE))),"",(+VLOOKUP($AL40,$A$15:$M$198,D$12,FALSE)/+SUM(VLOOKUP($AL40,$A$16:$M$52,$B$12:$M$12,FALSE))))</f>
        <v>5.6561085972850679E-2</v>
      </c>
      <c r="AP40" s="9" cm="1">
        <f t="array" ref="AP40">IF(ISERROR(+VLOOKUP($AL40,$A$15:$M$198,E$12,FALSE)/+SUM(VLOOKUP($AL40,$A$16:$M$52,$B$12:$M$12,FALSE))),"",(+VLOOKUP($AL40,$A$15:$M$198,E$12,FALSE)/+SUM(VLOOKUP($AL40,$A$16:$M$52,$B$12:$M$12,FALSE))))</f>
        <v>3.3936651583710405E-2</v>
      </c>
      <c r="AQ40" s="9" cm="1">
        <f t="array" ref="AQ40">IF(ISERROR(+VLOOKUP($AL40,$A$15:$M$198,F$12,FALSE)/+SUM(VLOOKUP($AL40,$A$16:$M$52,$B$12:$M$12,FALSE))),"",(+VLOOKUP($AL40,$A$15:$M$198,F$12,FALSE)/+SUM(VLOOKUP($AL40,$A$16:$M$52,$B$12:$M$12,FALSE))))</f>
        <v>7.4660633484162894E-2</v>
      </c>
      <c r="AR40" s="9" cm="1">
        <f t="array" ref="AR40">IF(ISERROR(+VLOOKUP($AL40,$A$15:$M$198,G$12,FALSE)/+SUM(VLOOKUP($AL40,$A$16:$M$52,$B$12:$M$12,FALSE))),"",(+VLOOKUP($AL40,$A$15:$M$198,G$12,FALSE)/+SUM(VLOOKUP($AL40,$A$16:$M$52,$B$12:$M$12,FALSE))))</f>
        <v>8.8235294117647065E-2</v>
      </c>
      <c r="AS40" s="9" cm="1">
        <f t="array" ref="AS40">IF(ISERROR(+VLOOKUP($AL40,$A$15:$M$198,H$12,FALSE)/+SUM(VLOOKUP($AL40,$A$16:$M$52,$B$12:$M$12,FALSE))),"",(+VLOOKUP($AL40,$A$15:$M$198,H$12,FALSE)/+SUM(VLOOKUP($AL40,$A$16:$M$52,$B$12:$M$12,FALSE))))</f>
        <v>0.10859728506787331</v>
      </c>
      <c r="AT40" s="9" cm="1">
        <f t="array" ref="AT40">IF(ISERROR(+VLOOKUP($AL40,$A$15:$M$198,I$12,FALSE)/+SUM(VLOOKUP($AL40,$A$16:$M$52,$B$12:$M$12,FALSE))),"",(+VLOOKUP($AL40,$A$15:$M$198,I$12,FALSE)/+SUM(VLOOKUP($AL40,$A$16:$M$52,$B$12:$M$12,FALSE))))</f>
        <v>7.0135746606334842E-2</v>
      </c>
      <c r="AU40" s="9" cm="1">
        <f t="array" ref="AU40">IF(ISERROR(+VLOOKUP($AL40,$A$15:$M$198,J$12,FALSE)/+SUM(VLOOKUP($AL40,$A$16:$M$52,$B$12:$M$12,FALSE))),"",(+VLOOKUP($AL40,$A$15:$M$198,J$12,FALSE)/+SUM(VLOOKUP($AL40,$A$16:$M$52,$B$12:$M$12,FALSE))))</f>
        <v>0.11990950226244344</v>
      </c>
      <c r="AV40" s="9" cm="1">
        <f t="array" ref="AV40">IF(ISERROR(+VLOOKUP($AL40,$A$15:$M$198,K$12,FALSE)/+SUM(VLOOKUP($AL40,$A$16:$M$52,$B$12:$M$12,FALSE))),"",(+VLOOKUP($AL40,$A$15:$M$198,K$12,FALSE)/+SUM(VLOOKUP($AL40,$A$16:$M$52,$B$12:$M$12,FALSE))))</f>
        <v>0.11312217194570136</v>
      </c>
      <c r="AW40" s="9" cm="1">
        <f t="array" ref="AW40">IF(ISERROR(+VLOOKUP($AL40,$A$15:$M$198,L$12,FALSE)/+SUM(VLOOKUP($AL40,$A$16:$M$52,$B$12:$M$12,FALSE))),"",(+VLOOKUP($AL40,$A$15:$M$198,L$12,FALSE)/+SUM(VLOOKUP($AL40,$A$16:$M$52,$B$12:$M$12,FALSE))))</f>
        <v>9.7285067873303169E-2</v>
      </c>
      <c r="AX40" s="9" cm="1">
        <f t="array" ref="AX40">IF(ISERROR(+VLOOKUP($AL40,$A$15:$M$198,M$12,FALSE)/+SUM(VLOOKUP($AL40,$A$16:$M$52,$B$12:$M$12,FALSE))),"",(+VLOOKUP($AL40,$A$15:$M$198,M$12,FALSE)/+SUM(VLOOKUP($AL40,$A$16:$M$52,$B$12:$M$12,FALSE))))</f>
        <v>8.3710407239818999E-2</v>
      </c>
      <c r="AY40" s="41" cm="1">
        <f t="array" ref="AY40">IF(ISERROR(+VLOOKUP($AL40,$A$15:$V$81,N$12,FALSE)/+SUM(VLOOKUP($AL40,$A$15:$Y$52,$B$12:$M$12,FALSE))),"",+VLOOKUP($AL40,$A$15:$V$81,N$12,FALSE)/+SUM(VLOOKUP($AL40,$A$15:$Y$52,$B$12:$M$12,FALSE)))</f>
        <v>8.8235294117647065E-2</v>
      </c>
      <c r="AZ40" s="41" cm="1">
        <f t="array" ref="AZ40">IF(ISERROR(+VLOOKUP($AL40,$A$15:$V$81,O$12,FALSE)/+SUM(VLOOKUP($AL40,$A$15:$Y$52,$B$12:$M$12,FALSE))),"",+VLOOKUP($AL40,$A$15:$V$81,O$12,FALSE)/+SUM(VLOOKUP($AL40,$A$15:$Y$52,$B$12:$M$12,FALSE)))</f>
        <v>0.12217194570135746</v>
      </c>
      <c r="BA40" s="41" cm="1">
        <f t="array" ref="BA40">IF(ISERROR(+VLOOKUP($AL40,$A$15:$V$81,P$12,FALSE)/+SUM(VLOOKUP($AL40,$A$15:$Y$52,$B$12:$M$12,FALSE))),"",+VLOOKUP($AL40,$A$15:$V$81,P$12,FALSE)/+SUM(VLOOKUP($AL40,$A$15:$Y$52,$B$12:$M$12,FALSE)))</f>
        <v>0.21266968325791855</v>
      </c>
      <c r="BB40" s="41" cm="1">
        <f t="array" ref="BB40">IF(ISERROR(+VLOOKUP($AL40,$A$15:$V$81,Q$12,FALSE)/+SUM(VLOOKUP($AL40,$A$15:$Y$52,$B$12:$M$12,FALSE))),"",+VLOOKUP($AL40,$A$15:$V$81,Q$12,FALSE)/+SUM(VLOOKUP($AL40,$A$15:$Y$52,$B$12:$M$12,FALSE)))</f>
        <v>0.11085972850678733</v>
      </c>
      <c r="BC40" s="41" cm="1">
        <f t="array" ref="BC40">IF(ISERROR(+VLOOKUP($AL40,$A$15:$V$81,R$12,FALSE)/+SUM(VLOOKUP($AL40,$A$15:$Y$52,$B$12:$M$12,FALSE))),"",+VLOOKUP($AL40,$A$15:$V$81,R$12,FALSE)/+SUM(VLOOKUP($AL40,$A$15:$Y$52,$B$12:$M$12,FALSE)))</f>
        <v>0.1334841628959276</v>
      </c>
      <c r="BD40" s="41" cm="1">
        <f t="array" ref="BD40">IF(ISERROR(+VLOOKUP($AL40,$A$15:$V$81,S$12,FALSE)/+SUM(VLOOKUP($AL40,$A$15:$Y$52,$B$12:$M$12,FALSE))),"",+VLOOKUP($AL40,$A$15:$V$81,S$12,FALSE)/+SUM(VLOOKUP($AL40,$A$15:$Y$52,$B$12:$M$12,FALSE)))</f>
        <v>0.11538461538461539</v>
      </c>
      <c r="BE40" s="41" cm="1">
        <f t="array" ref="BE40">IF(ISERROR(+VLOOKUP($AL40,$A$15:$V$81,T$12,FALSE)/+SUM(VLOOKUP($AL40,$A$15:$Y$52,$B$12:$M$12,FALSE))),"",+VLOOKUP($AL40,$A$15:$V$81,T$12,FALSE)/+SUM(VLOOKUP($AL40,$A$15:$Y$52,$B$12:$M$12,FALSE)))</f>
        <v>0.15384615384615385</v>
      </c>
      <c r="BF40" s="41" cm="1">
        <f t="array" ref="BF40">IF(ISERROR(+VLOOKUP($AL40,$A$15:$V$81,U$12,FALSE)/+SUM(VLOOKUP($AL40,$A$15:$Y$52,$B$12:$M$12,FALSE))),"",+VLOOKUP($AL40,$A$15:$V$81,U$12,FALSE)/+SUM(VLOOKUP($AL40,$A$15:$Y$52,$B$12:$M$12,FALSE)))</f>
        <v>8.8235294117647065E-2</v>
      </c>
      <c r="BG40" s="41" cm="1">
        <f t="array" ref="BG40">IF(ISERROR(+VLOOKUP($AL40,$A$15:$V$81,V$12,FALSE)/+SUM(VLOOKUP($AL40,$A$15:$Y$52,$B$12:$M$12,FALSE))),"",+VLOOKUP($AL40,$A$15:$V$81,V$12,FALSE)/+SUM(VLOOKUP($AL40,$A$15:$Y$52,$B$12:$M$12,FALSE)))</f>
        <v>7.6923076923076927E-2</v>
      </c>
      <c r="BH40" s="42" cm="1">
        <f t="array" ref="BH40">IF(ISERROR((_xlfn.FORECAST.ETS(BH$13,$B40:$Y40,$B$12:$Y$12,1,1))/+SUM(VLOOKUP($AL40,$A$15:$Y$52,$N$12:$Y$12,FALSE))),"",(_xlfn.FORECAST.ETS(BH$13,$B40:$Y40,$B$12:$Y$12,1,1))/+SUM(VLOOKUP($AL40,$A$15:$Y$52,$N$12:$Y$12,FALSE)))</f>
        <v>3.5574281980852822E-2</v>
      </c>
      <c r="BI40" s="42" cm="1">
        <f t="array" ref="BI40">IF(ISERROR((_xlfn.FORECAST.ETS(BI$13,$B40:$Y40,$B$12:$Y$12,1,1))/+SUM(VLOOKUP($AL40,$A$15:$Y$52,$N$12:$Y$12,FALSE))),"",(_xlfn.FORECAST.ETS(BI$13,$B40:$Y40,$B$12:$Y$12,1,1))/+SUM(VLOOKUP($AL40,$A$15:$Y$52,$N$12:$Y$12,FALSE)))</f>
        <v>3.842769140510411E-2</v>
      </c>
      <c r="BJ40" s="42" cm="1">
        <f t="array" ref="BJ40">IF(ISERROR((_xlfn.FORECAST.ETS(BJ$13,$B40:$Y40,$B$12:$Y$12,1,1))/+SUM(VLOOKUP($AL40,$A$15:$Y$52,$N$12:$Y$12,FALSE))),"",(_xlfn.FORECAST.ETS(BJ$13,$B40:$Y40,$B$12:$Y$12,1,1))/+SUM(VLOOKUP($AL40,$A$15:$Y$52,$N$12:$Y$12,FALSE)))</f>
        <v>4.1281100829355453E-2</v>
      </c>
      <c r="BK40" s="42">
        <f t="shared" si="7"/>
        <v>1.2170930289664434</v>
      </c>
      <c r="BM40" s="9">
        <v>3.5574281980852822E-2</v>
      </c>
      <c r="BN40" s="9">
        <v>3.842769140510411E-2</v>
      </c>
      <c r="BO40" s="9">
        <v>4.1281100829355453E-2</v>
      </c>
      <c r="BP40" s="38">
        <f t="shared" si="8"/>
        <v>1.2170930289664434</v>
      </c>
      <c r="BQ40" s="39" t="str">
        <f t="shared" si="9"/>
        <v>ko</v>
      </c>
    </row>
    <row r="41" spans="1:69" x14ac:dyDescent="0.25">
      <c r="A41" t="s">
        <v>43</v>
      </c>
      <c r="B41">
        <v>3</v>
      </c>
      <c r="C41">
        <v>6</v>
      </c>
      <c r="D41">
        <v>5</v>
      </c>
      <c r="E41">
        <v>2</v>
      </c>
      <c r="F41">
        <v>2</v>
      </c>
      <c r="G41">
        <v>4</v>
      </c>
      <c r="H41">
        <v>5</v>
      </c>
      <c r="I41">
        <v>1</v>
      </c>
      <c r="J41">
        <v>8</v>
      </c>
      <c r="K41">
        <v>9</v>
      </c>
      <c r="L41">
        <v>4</v>
      </c>
      <c r="M41">
        <v>7</v>
      </c>
      <c r="N41">
        <v>9</v>
      </c>
      <c r="O41">
        <v>11</v>
      </c>
      <c r="P41">
        <v>6</v>
      </c>
      <c r="Q41">
        <v>4</v>
      </c>
      <c r="R41">
        <v>6</v>
      </c>
      <c r="S41">
        <v>4</v>
      </c>
      <c r="T41">
        <v>8</v>
      </c>
      <c r="U41">
        <v>5</v>
      </c>
      <c r="V41">
        <v>5</v>
      </c>
      <c r="AL41" s="40" t="str">
        <f t="shared" si="10"/>
        <v>AQUAWALL</v>
      </c>
      <c r="AM41" s="9" cm="1">
        <f t="array" ref="AM41">IF(ISERROR(+VLOOKUP($AL41,$A$15:$M$198,B$12,FALSE)/+SUM(VLOOKUP($AL41,$A$16:$M$52,$B$12:$M$12,FALSE))),"",(+VLOOKUP($AL41,$A$15:$M$198,B$12,FALSE)/+SUM(VLOOKUP($AL41,$A$16:$M$52,$B$12:$M$12,FALSE))))</f>
        <v>5.3571428571428568E-2</v>
      </c>
      <c r="AN41" s="9" cm="1">
        <f t="array" ref="AN41">IF(ISERROR(+VLOOKUP($AL41,$A$15:$M$198,C$12,FALSE)/+SUM(VLOOKUP($AL41,$A$16:$M$52,$B$12:$M$12,FALSE))),"",(+VLOOKUP($AL41,$A$15:$M$198,C$12,FALSE)/+SUM(VLOOKUP($AL41,$A$16:$M$52,$B$12:$M$12,FALSE))))</f>
        <v>0.10714285714285714</v>
      </c>
      <c r="AO41" s="9" cm="1">
        <f t="array" ref="AO41">IF(ISERROR(+VLOOKUP($AL41,$A$15:$M$198,D$12,FALSE)/+SUM(VLOOKUP($AL41,$A$16:$M$52,$B$12:$M$12,FALSE))),"",(+VLOOKUP($AL41,$A$15:$M$198,D$12,FALSE)/+SUM(VLOOKUP($AL41,$A$16:$M$52,$B$12:$M$12,FALSE))))</f>
        <v>8.9285714285714288E-2</v>
      </c>
      <c r="AP41" s="9" cm="1">
        <f t="array" ref="AP41">IF(ISERROR(+VLOOKUP($AL41,$A$15:$M$198,E$12,FALSE)/+SUM(VLOOKUP($AL41,$A$16:$M$52,$B$12:$M$12,FALSE))),"",(+VLOOKUP($AL41,$A$15:$M$198,E$12,FALSE)/+SUM(VLOOKUP($AL41,$A$16:$M$52,$B$12:$M$12,FALSE))))</f>
        <v>3.5714285714285712E-2</v>
      </c>
      <c r="AQ41" s="9" cm="1">
        <f t="array" ref="AQ41">IF(ISERROR(+VLOOKUP($AL41,$A$15:$M$198,F$12,FALSE)/+SUM(VLOOKUP($AL41,$A$16:$M$52,$B$12:$M$12,FALSE))),"",(+VLOOKUP($AL41,$A$15:$M$198,F$12,FALSE)/+SUM(VLOOKUP($AL41,$A$16:$M$52,$B$12:$M$12,FALSE))))</f>
        <v>3.5714285714285712E-2</v>
      </c>
      <c r="AR41" s="9" cm="1">
        <f t="array" ref="AR41">IF(ISERROR(+VLOOKUP($AL41,$A$15:$M$198,G$12,FALSE)/+SUM(VLOOKUP($AL41,$A$16:$M$52,$B$12:$M$12,FALSE))),"",(+VLOOKUP($AL41,$A$15:$M$198,G$12,FALSE)/+SUM(VLOOKUP($AL41,$A$16:$M$52,$B$12:$M$12,FALSE))))</f>
        <v>7.1428571428571425E-2</v>
      </c>
      <c r="AS41" s="9" cm="1">
        <f t="array" ref="AS41">IF(ISERROR(+VLOOKUP($AL41,$A$15:$M$198,H$12,FALSE)/+SUM(VLOOKUP($AL41,$A$16:$M$52,$B$12:$M$12,FALSE))),"",(+VLOOKUP($AL41,$A$15:$M$198,H$12,FALSE)/+SUM(VLOOKUP($AL41,$A$16:$M$52,$B$12:$M$12,FALSE))))</f>
        <v>8.9285714285714288E-2</v>
      </c>
      <c r="AT41" s="9" cm="1">
        <f t="array" ref="AT41">IF(ISERROR(+VLOOKUP($AL41,$A$15:$M$198,I$12,FALSE)/+SUM(VLOOKUP($AL41,$A$16:$M$52,$B$12:$M$12,FALSE))),"",(+VLOOKUP($AL41,$A$15:$M$198,I$12,FALSE)/+SUM(VLOOKUP($AL41,$A$16:$M$52,$B$12:$M$12,FALSE))))</f>
        <v>1.7857142857142856E-2</v>
      </c>
      <c r="AU41" s="9" cm="1">
        <f t="array" ref="AU41">IF(ISERROR(+VLOOKUP($AL41,$A$15:$M$198,J$12,FALSE)/+SUM(VLOOKUP($AL41,$A$16:$M$52,$B$12:$M$12,FALSE))),"",(+VLOOKUP($AL41,$A$15:$M$198,J$12,FALSE)/+SUM(VLOOKUP($AL41,$A$16:$M$52,$B$12:$M$12,FALSE))))</f>
        <v>0.14285714285714285</v>
      </c>
      <c r="AV41" s="9" cm="1">
        <f t="array" ref="AV41">IF(ISERROR(+VLOOKUP($AL41,$A$15:$M$198,K$12,FALSE)/+SUM(VLOOKUP($AL41,$A$16:$M$52,$B$12:$M$12,FALSE))),"",(+VLOOKUP($AL41,$A$15:$M$198,K$12,FALSE)/+SUM(VLOOKUP($AL41,$A$16:$M$52,$B$12:$M$12,FALSE))))</f>
        <v>0.16071428571428573</v>
      </c>
      <c r="AW41" s="9" cm="1">
        <f t="array" ref="AW41">IF(ISERROR(+VLOOKUP($AL41,$A$15:$M$198,L$12,FALSE)/+SUM(VLOOKUP($AL41,$A$16:$M$52,$B$12:$M$12,FALSE))),"",(+VLOOKUP($AL41,$A$15:$M$198,L$12,FALSE)/+SUM(VLOOKUP($AL41,$A$16:$M$52,$B$12:$M$12,FALSE))))</f>
        <v>7.1428571428571425E-2</v>
      </c>
      <c r="AX41" s="9" cm="1">
        <f t="array" ref="AX41">IF(ISERROR(+VLOOKUP($AL41,$A$15:$M$198,M$12,FALSE)/+SUM(VLOOKUP($AL41,$A$16:$M$52,$B$12:$M$12,FALSE))),"",(+VLOOKUP($AL41,$A$15:$M$198,M$12,FALSE)/+SUM(VLOOKUP($AL41,$A$16:$M$52,$B$12:$M$12,FALSE))))</f>
        <v>0.125</v>
      </c>
      <c r="AY41" s="41" cm="1">
        <f t="array" ref="AY41">IF(ISERROR(+VLOOKUP($AL41,$A$15:$V$81,N$12,FALSE)/+SUM(VLOOKUP($AL41,$A$15:$Y$52,$B$12:$M$12,FALSE))),"",+VLOOKUP($AL41,$A$15:$V$81,N$12,FALSE)/+SUM(VLOOKUP($AL41,$A$15:$Y$52,$B$12:$M$12,FALSE)))</f>
        <v>0.16071428571428573</v>
      </c>
      <c r="AZ41" s="41" cm="1">
        <f t="array" ref="AZ41">IF(ISERROR(+VLOOKUP($AL41,$A$15:$V$81,O$12,FALSE)/+SUM(VLOOKUP($AL41,$A$15:$Y$52,$B$12:$M$12,FALSE))),"",+VLOOKUP($AL41,$A$15:$V$81,O$12,FALSE)/+SUM(VLOOKUP($AL41,$A$15:$Y$52,$B$12:$M$12,FALSE)))</f>
        <v>0.19642857142857142</v>
      </c>
      <c r="BA41" s="41" cm="1">
        <f t="array" ref="BA41">IF(ISERROR(+VLOOKUP($AL41,$A$15:$V$81,P$12,FALSE)/+SUM(VLOOKUP($AL41,$A$15:$Y$52,$B$12:$M$12,FALSE))),"",+VLOOKUP($AL41,$A$15:$V$81,P$12,FALSE)/+SUM(VLOOKUP($AL41,$A$15:$Y$52,$B$12:$M$12,FALSE)))</f>
        <v>0.10714285714285714</v>
      </c>
      <c r="BB41" s="41" cm="1">
        <f t="array" ref="BB41">IF(ISERROR(+VLOOKUP($AL41,$A$15:$V$81,Q$12,FALSE)/+SUM(VLOOKUP($AL41,$A$15:$Y$52,$B$12:$M$12,FALSE))),"",+VLOOKUP($AL41,$A$15:$V$81,Q$12,FALSE)/+SUM(VLOOKUP($AL41,$A$15:$Y$52,$B$12:$M$12,FALSE)))</f>
        <v>7.1428571428571425E-2</v>
      </c>
      <c r="BC41" s="41" cm="1">
        <f t="array" ref="BC41">IF(ISERROR(+VLOOKUP($AL41,$A$15:$V$81,R$12,FALSE)/+SUM(VLOOKUP($AL41,$A$15:$Y$52,$B$12:$M$12,FALSE))),"",+VLOOKUP($AL41,$A$15:$V$81,R$12,FALSE)/+SUM(VLOOKUP($AL41,$A$15:$Y$52,$B$12:$M$12,FALSE)))</f>
        <v>0.10714285714285714</v>
      </c>
      <c r="BD41" s="41" cm="1">
        <f t="array" ref="BD41">IF(ISERROR(+VLOOKUP($AL41,$A$15:$V$81,S$12,FALSE)/+SUM(VLOOKUP($AL41,$A$15:$Y$52,$B$12:$M$12,FALSE))),"",+VLOOKUP($AL41,$A$15:$V$81,S$12,FALSE)/+SUM(VLOOKUP($AL41,$A$15:$Y$52,$B$12:$M$12,FALSE)))</f>
        <v>7.1428571428571425E-2</v>
      </c>
      <c r="BE41" s="41" cm="1">
        <f t="array" ref="BE41">IF(ISERROR(+VLOOKUP($AL41,$A$15:$V$81,T$12,FALSE)/+SUM(VLOOKUP($AL41,$A$15:$Y$52,$B$12:$M$12,FALSE))),"",+VLOOKUP($AL41,$A$15:$V$81,T$12,FALSE)/+SUM(VLOOKUP($AL41,$A$15:$Y$52,$B$12:$M$12,FALSE)))</f>
        <v>0.14285714285714285</v>
      </c>
      <c r="BF41" s="41" cm="1">
        <f t="array" ref="BF41">IF(ISERROR(+VLOOKUP($AL41,$A$15:$V$81,U$12,FALSE)/+SUM(VLOOKUP($AL41,$A$15:$Y$52,$B$12:$M$12,FALSE))),"",+VLOOKUP($AL41,$A$15:$V$81,U$12,FALSE)/+SUM(VLOOKUP($AL41,$A$15:$Y$52,$B$12:$M$12,FALSE)))</f>
        <v>8.9285714285714288E-2</v>
      </c>
      <c r="BG41" s="41" cm="1">
        <f t="array" ref="BG41">IF(ISERROR(+VLOOKUP($AL41,$A$15:$V$81,V$12,FALSE)/+SUM(VLOOKUP($AL41,$A$15:$Y$52,$B$12:$M$12,FALSE))),"",+VLOOKUP($AL41,$A$15:$V$81,V$12,FALSE)/+SUM(VLOOKUP($AL41,$A$15:$Y$52,$B$12:$M$12,FALSE)))</f>
        <v>8.9285714285714288E-2</v>
      </c>
      <c r="BH41" s="42" cm="1">
        <f t="array" ref="BH41">IF(ISERROR((_xlfn.FORECAST.ETS(BH$13,$B41:$Y41,$B$12:$Y$12,1,1))/+SUM(VLOOKUP($AL41,$A$15:$Y$52,$N$12:$Y$12,FALSE))),"",(_xlfn.FORECAST.ETS(BH$13,$B41:$Y41,$B$12:$Y$12,1,1))/+SUM(VLOOKUP($AL41,$A$15:$Y$52,$N$12:$Y$12,FALSE)))</f>
        <v>8.4448652962541101E-2</v>
      </c>
      <c r="BI41" s="42" cm="1">
        <f t="array" ref="BI41">IF(ISERROR((_xlfn.FORECAST.ETS(BI$13,$B41:$Y41,$B$12:$Y$12,1,1))/+SUM(VLOOKUP($AL41,$A$15:$Y$52,$N$12:$Y$12,FALSE))),"",(_xlfn.FORECAST.ETS(BI$13,$B41:$Y41,$B$12:$Y$12,1,1))/+SUM(VLOOKUP($AL41,$A$15:$Y$52,$N$12:$Y$12,FALSE)))</f>
        <v>8.6972170137905813E-2</v>
      </c>
      <c r="BJ41" s="42" cm="1">
        <f t="array" ref="BJ41">IF(ISERROR((_xlfn.FORECAST.ETS(BJ$13,$B41:$Y41,$B$12:$Y$12,1,1))/+SUM(VLOOKUP($AL41,$A$15:$Y$52,$N$12:$Y$12,FALSE))),"",(_xlfn.FORECAST.ETS(BJ$13,$B41:$Y41,$B$12:$Y$12,1,1))/+SUM(VLOOKUP($AL41,$A$15:$Y$52,$N$12:$Y$12,FALSE)))</f>
        <v>8.9495687313270497E-2</v>
      </c>
      <c r="BK41" s="42">
        <f t="shared" si="7"/>
        <v>1.2966307961280028</v>
      </c>
      <c r="BM41" s="9">
        <v>8.4448652962541101E-2</v>
      </c>
      <c r="BN41" s="9">
        <v>8.6972170137905813E-2</v>
      </c>
      <c r="BO41" s="9">
        <v>8.9495687313270497E-2</v>
      </c>
      <c r="BP41" s="38">
        <f t="shared" si="8"/>
        <v>1.2966307961280028</v>
      </c>
      <c r="BQ41" s="39" t="str">
        <f t="shared" si="9"/>
        <v>ko</v>
      </c>
    </row>
    <row r="42" spans="1:69" x14ac:dyDescent="0.25">
      <c r="A42" t="s">
        <v>44</v>
      </c>
      <c r="B42">
        <v>0</v>
      </c>
      <c r="C42">
        <v>0</v>
      </c>
      <c r="D42">
        <v>2</v>
      </c>
      <c r="E42">
        <v>1</v>
      </c>
      <c r="F42">
        <v>2</v>
      </c>
      <c r="G42">
        <v>4</v>
      </c>
      <c r="H42">
        <v>1</v>
      </c>
      <c r="I42">
        <v>1</v>
      </c>
      <c r="J42">
        <v>3</v>
      </c>
      <c r="K42">
        <v>1</v>
      </c>
      <c r="L42">
        <v>0</v>
      </c>
      <c r="M42">
        <v>0</v>
      </c>
      <c r="N42">
        <v>2</v>
      </c>
      <c r="O42">
        <v>3</v>
      </c>
      <c r="P42">
        <v>4</v>
      </c>
      <c r="Q42">
        <v>3</v>
      </c>
      <c r="R42">
        <v>1</v>
      </c>
      <c r="S42">
        <v>2</v>
      </c>
      <c r="T42">
        <v>6</v>
      </c>
      <c r="U42">
        <v>1</v>
      </c>
      <c r="V42">
        <v>1</v>
      </c>
      <c r="AL42" s="40" t="str">
        <f t="shared" si="10"/>
        <v>AQUAZEN</v>
      </c>
      <c r="AM42" s="9" cm="1">
        <f t="array" ref="AM42">IF(ISERROR(+VLOOKUP($AL42,$A$15:$M$198,B$12,FALSE)/+SUM(VLOOKUP($AL42,$A$16:$M$52,$B$12:$M$12,FALSE))),"",(+VLOOKUP($AL42,$A$15:$M$198,B$12,FALSE)/+SUM(VLOOKUP($AL42,$A$16:$M$52,$B$12:$M$12,FALSE))))</f>
        <v>0</v>
      </c>
      <c r="AN42" s="9" cm="1">
        <f t="array" ref="AN42">IF(ISERROR(+VLOOKUP($AL42,$A$15:$M$198,C$12,FALSE)/+SUM(VLOOKUP($AL42,$A$16:$M$52,$B$12:$M$12,FALSE))),"",(+VLOOKUP($AL42,$A$15:$M$198,C$12,FALSE)/+SUM(VLOOKUP($AL42,$A$16:$M$52,$B$12:$M$12,FALSE))))</f>
        <v>0</v>
      </c>
      <c r="AO42" s="9" cm="1">
        <f t="array" ref="AO42">IF(ISERROR(+VLOOKUP($AL42,$A$15:$M$198,D$12,FALSE)/+SUM(VLOOKUP($AL42,$A$16:$M$52,$B$12:$M$12,FALSE))),"",(+VLOOKUP($AL42,$A$15:$M$198,D$12,FALSE)/+SUM(VLOOKUP($AL42,$A$16:$M$52,$B$12:$M$12,FALSE))))</f>
        <v>0.13333333333333333</v>
      </c>
      <c r="AP42" s="9" cm="1">
        <f t="array" ref="AP42">IF(ISERROR(+VLOOKUP($AL42,$A$15:$M$198,E$12,FALSE)/+SUM(VLOOKUP($AL42,$A$16:$M$52,$B$12:$M$12,FALSE))),"",(+VLOOKUP($AL42,$A$15:$M$198,E$12,FALSE)/+SUM(VLOOKUP($AL42,$A$16:$M$52,$B$12:$M$12,FALSE))))</f>
        <v>6.6666666666666666E-2</v>
      </c>
      <c r="AQ42" s="9" cm="1">
        <f t="array" ref="AQ42">IF(ISERROR(+VLOOKUP($AL42,$A$15:$M$198,F$12,FALSE)/+SUM(VLOOKUP($AL42,$A$16:$M$52,$B$12:$M$12,FALSE))),"",(+VLOOKUP($AL42,$A$15:$M$198,F$12,FALSE)/+SUM(VLOOKUP($AL42,$A$16:$M$52,$B$12:$M$12,FALSE))))</f>
        <v>0.13333333333333333</v>
      </c>
      <c r="AR42" s="9" cm="1">
        <f t="array" ref="AR42">IF(ISERROR(+VLOOKUP($AL42,$A$15:$M$198,G$12,FALSE)/+SUM(VLOOKUP($AL42,$A$16:$M$52,$B$12:$M$12,FALSE))),"",(+VLOOKUP($AL42,$A$15:$M$198,G$12,FALSE)/+SUM(VLOOKUP($AL42,$A$16:$M$52,$B$12:$M$12,FALSE))))</f>
        <v>0.26666666666666666</v>
      </c>
      <c r="AS42" s="9" cm="1">
        <f t="array" ref="AS42">IF(ISERROR(+VLOOKUP($AL42,$A$15:$M$198,H$12,FALSE)/+SUM(VLOOKUP($AL42,$A$16:$M$52,$B$12:$M$12,FALSE))),"",(+VLOOKUP($AL42,$A$15:$M$198,H$12,FALSE)/+SUM(VLOOKUP($AL42,$A$16:$M$52,$B$12:$M$12,FALSE))))</f>
        <v>6.6666666666666666E-2</v>
      </c>
      <c r="AT42" s="9" cm="1">
        <f t="array" ref="AT42">IF(ISERROR(+VLOOKUP($AL42,$A$15:$M$198,I$12,FALSE)/+SUM(VLOOKUP($AL42,$A$16:$M$52,$B$12:$M$12,FALSE))),"",(+VLOOKUP($AL42,$A$15:$M$198,I$12,FALSE)/+SUM(VLOOKUP($AL42,$A$16:$M$52,$B$12:$M$12,FALSE))))</f>
        <v>6.6666666666666666E-2</v>
      </c>
      <c r="AU42" s="9" cm="1">
        <f t="array" ref="AU42">IF(ISERROR(+VLOOKUP($AL42,$A$15:$M$198,J$12,FALSE)/+SUM(VLOOKUP($AL42,$A$16:$M$52,$B$12:$M$12,FALSE))),"",(+VLOOKUP($AL42,$A$15:$M$198,J$12,FALSE)/+SUM(VLOOKUP($AL42,$A$16:$M$52,$B$12:$M$12,FALSE))))</f>
        <v>0.2</v>
      </c>
      <c r="AV42" s="9" cm="1">
        <f t="array" ref="AV42">IF(ISERROR(+VLOOKUP($AL42,$A$15:$M$198,K$12,FALSE)/+SUM(VLOOKUP($AL42,$A$16:$M$52,$B$12:$M$12,FALSE))),"",(+VLOOKUP($AL42,$A$15:$M$198,K$12,FALSE)/+SUM(VLOOKUP($AL42,$A$16:$M$52,$B$12:$M$12,FALSE))))</f>
        <v>6.6666666666666666E-2</v>
      </c>
      <c r="AW42" s="9" cm="1">
        <f t="array" ref="AW42">IF(ISERROR(+VLOOKUP($AL42,$A$15:$M$198,L$12,FALSE)/+SUM(VLOOKUP($AL42,$A$16:$M$52,$B$12:$M$12,FALSE))),"",(+VLOOKUP($AL42,$A$15:$M$198,L$12,FALSE)/+SUM(VLOOKUP($AL42,$A$16:$M$52,$B$12:$M$12,FALSE))))</f>
        <v>0</v>
      </c>
      <c r="AX42" s="9" cm="1">
        <f t="array" ref="AX42">IF(ISERROR(+VLOOKUP($AL42,$A$15:$M$198,M$12,FALSE)/+SUM(VLOOKUP($AL42,$A$16:$M$52,$B$12:$M$12,FALSE))),"",(+VLOOKUP($AL42,$A$15:$M$198,M$12,FALSE)/+SUM(VLOOKUP($AL42,$A$16:$M$52,$B$12:$M$12,FALSE))))</f>
        <v>0</v>
      </c>
      <c r="AY42" s="41" cm="1">
        <f t="array" ref="AY42">IF(ISERROR(+VLOOKUP($AL42,$A$15:$V$81,N$12,FALSE)/+SUM(VLOOKUP($AL42,$A$15:$Y$52,$B$12:$M$12,FALSE))),"",+VLOOKUP($AL42,$A$15:$V$81,N$12,FALSE)/+SUM(VLOOKUP($AL42,$A$15:$Y$52,$B$12:$M$12,FALSE)))</f>
        <v>0.13333333333333333</v>
      </c>
      <c r="AZ42" s="41" cm="1">
        <f t="array" ref="AZ42">IF(ISERROR(+VLOOKUP($AL42,$A$15:$V$81,O$12,FALSE)/+SUM(VLOOKUP($AL42,$A$15:$Y$52,$B$12:$M$12,FALSE))),"",+VLOOKUP($AL42,$A$15:$V$81,O$12,FALSE)/+SUM(VLOOKUP($AL42,$A$15:$Y$52,$B$12:$M$12,FALSE)))</f>
        <v>0.2</v>
      </c>
      <c r="BA42" s="41" cm="1">
        <f t="array" ref="BA42">IF(ISERROR(+VLOOKUP($AL42,$A$15:$V$81,P$12,FALSE)/+SUM(VLOOKUP($AL42,$A$15:$Y$52,$B$12:$M$12,FALSE))),"",+VLOOKUP($AL42,$A$15:$V$81,P$12,FALSE)/+SUM(VLOOKUP($AL42,$A$15:$Y$52,$B$12:$M$12,FALSE)))</f>
        <v>0.26666666666666666</v>
      </c>
      <c r="BB42" s="41" cm="1">
        <f t="array" ref="BB42">IF(ISERROR(+VLOOKUP($AL42,$A$15:$V$81,Q$12,FALSE)/+SUM(VLOOKUP($AL42,$A$15:$Y$52,$B$12:$M$12,FALSE))),"",+VLOOKUP($AL42,$A$15:$V$81,Q$12,FALSE)/+SUM(VLOOKUP($AL42,$A$15:$Y$52,$B$12:$M$12,FALSE)))</f>
        <v>0.2</v>
      </c>
      <c r="BC42" s="41" cm="1">
        <f t="array" ref="BC42">IF(ISERROR(+VLOOKUP($AL42,$A$15:$V$81,R$12,FALSE)/+SUM(VLOOKUP($AL42,$A$15:$Y$52,$B$12:$M$12,FALSE))),"",+VLOOKUP($AL42,$A$15:$V$81,R$12,FALSE)/+SUM(VLOOKUP($AL42,$A$15:$Y$52,$B$12:$M$12,FALSE)))</f>
        <v>6.6666666666666666E-2</v>
      </c>
      <c r="BD42" s="41" cm="1">
        <f t="array" ref="BD42">IF(ISERROR(+VLOOKUP($AL42,$A$15:$V$81,S$12,FALSE)/+SUM(VLOOKUP($AL42,$A$15:$Y$52,$B$12:$M$12,FALSE))),"",+VLOOKUP($AL42,$A$15:$V$81,S$12,FALSE)/+SUM(VLOOKUP($AL42,$A$15:$Y$52,$B$12:$M$12,FALSE)))</f>
        <v>0.13333333333333333</v>
      </c>
      <c r="BE42" s="41" cm="1">
        <f t="array" ref="BE42">IF(ISERROR(+VLOOKUP($AL42,$A$15:$V$81,T$12,FALSE)/+SUM(VLOOKUP($AL42,$A$15:$Y$52,$B$12:$M$12,FALSE))),"",+VLOOKUP($AL42,$A$15:$V$81,T$12,FALSE)/+SUM(VLOOKUP($AL42,$A$15:$Y$52,$B$12:$M$12,FALSE)))</f>
        <v>0.4</v>
      </c>
      <c r="BF42" s="41" cm="1">
        <f t="array" ref="BF42">IF(ISERROR(+VLOOKUP($AL42,$A$15:$V$81,U$12,FALSE)/+SUM(VLOOKUP($AL42,$A$15:$Y$52,$B$12:$M$12,FALSE))),"",+VLOOKUP($AL42,$A$15:$V$81,U$12,FALSE)/+SUM(VLOOKUP($AL42,$A$15:$Y$52,$B$12:$M$12,FALSE)))</f>
        <v>6.6666666666666666E-2</v>
      </c>
      <c r="BG42" s="41" cm="1">
        <f t="array" ref="BG42">IF(ISERROR(+VLOOKUP($AL42,$A$15:$V$81,V$12,FALSE)/+SUM(VLOOKUP($AL42,$A$15:$Y$52,$B$12:$M$12,FALSE))),"",+VLOOKUP($AL42,$A$15:$V$81,V$12,FALSE)/+SUM(VLOOKUP($AL42,$A$15:$Y$52,$B$12:$M$12,FALSE)))</f>
        <v>6.6666666666666666E-2</v>
      </c>
      <c r="BH42" s="42" cm="1">
        <f t="array" ref="BH42">IF(ISERROR((_xlfn.FORECAST.ETS(BH$13,$B42:$Y42,$B$12:$Y$12,1,1))/+SUM(VLOOKUP($AL42,$A$15:$Y$52,$N$12:$Y$12,FALSE))),"",(_xlfn.FORECAST.ETS(BH$13,$B42:$Y42,$B$12:$Y$12,1,1))/+SUM(VLOOKUP($AL42,$A$15:$Y$52,$N$12:$Y$12,FALSE)))</f>
        <v>6.5282781029670126E-2</v>
      </c>
      <c r="BI42" s="42" cm="1">
        <f t="array" ref="BI42">IF(ISERROR((_xlfn.FORECAST.ETS(BI$13,$B42:$Y42,$B$12:$Y$12,1,1))/+SUM(VLOOKUP($AL42,$A$15:$Y$52,$N$12:$Y$12,FALSE))),"",(_xlfn.FORECAST.ETS(BI$13,$B42:$Y42,$B$12:$Y$12,1,1))/+SUM(VLOOKUP($AL42,$A$15:$Y$52,$N$12:$Y$12,FALSE)))</f>
        <v>6.9069348189404717E-2</v>
      </c>
      <c r="BJ42" s="42" cm="1">
        <f t="array" ref="BJ42">IF(ISERROR((_xlfn.FORECAST.ETS(BJ$13,$B42:$Y42,$B$12:$Y$12,1,1))/+SUM(VLOOKUP($AL42,$A$15:$Y$52,$N$12:$Y$12,FALSE))),"",(_xlfn.FORECAST.ETS(BJ$13,$B42:$Y42,$B$12:$Y$12,1,1))/+SUM(VLOOKUP($AL42,$A$15:$Y$52,$N$12:$Y$12,FALSE)))</f>
        <v>7.2855915349139419E-2</v>
      </c>
      <c r="BK42" s="42">
        <f t="shared" si="7"/>
        <v>1.7405413779015475</v>
      </c>
      <c r="BM42" s="9">
        <v>6.5282781029670126E-2</v>
      </c>
      <c r="BN42" s="9">
        <v>6.9069348189404717E-2</v>
      </c>
      <c r="BO42" s="9">
        <v>7.2855915349139419E-2</v>
      </c>
      <c r="BP42" s="38">
        <f t="shared" si="8"/>
        <v>1.7405413779015475</v>
      </c>
      <c r="BQ42" s="39" t="str">
        <f t="shared" si="9"/>
        <v>ko</v>
      </c>
    </row>
    <row r="43" spans="1:69" x14ac:dyDescent="0.25">
      <c r="A43" t="s">
        <v>45</v>
      </c>
      <c r="B43">
        <v>0</v>
      </c>
      <c r="C43">
        <v>0</v>
      </c>
      <c r="D43">
        <v>0</v>
      </c>
      <c r="E43">
        <v>1</v>
      </c>
      <c r="F43">
        <v>0</v>
      </c>
      <c r="G43">
        <v>1</v>
      </c>
      <c r="H43">
        <v>8</v>
      </c>
      <c r="I43">
        <v>3</v>
      </c>
      <c r="J43">
        <v>3</v>
      </c>
      <c r="K43">
        <v>5</v>
      </c>
      <c r="L43">
        <v>4</v>
      </c>
      <c r="M43">
        <v>3</v>
      </c>
      <c r="N43">
        <v>7</v>
      </c>
      <c r="O43">
        <v>4</v>
      </c>
      <c r="P43">
        <v>11</v>
      </c>
      <c r="Q43">
        <v>11</v>
      </c>
      <c r="R43">
        <v>9</v>
      </c>
      <c r="S43">
        <v>8</v>
      </c>
      <c r="T43">
        <v>19</v>
      </c>
      <c r="U43">
        <v>3</v>
      </c>
      <c r="V43">
        <v>3</v>
      </c>
      <c r="AL43" s="40" t="str">
        <f t="shared" si="10"/>
        <v>AQUATICA</v>
      </c>
      <c r="AM43" s="9" cm="1">
        <f t="array" ref="AM43">IF(ISERROR(+VLOOKUP($AL43,$A$15:$M$198,B$12,FALSE)/+SUM(VLOOKUP($AL43,$A$16:$M$52,$B$12:$M$12,FALSE))),"",(+VLOOKUP($AL43,$A$15:$M$198,B$12,FALSE)/+SUM(VLOOKUP($AL43,$A$16:$M$52,$B$12:$M$12,FALSE))))</f>
        <v>0</v>
      </c>
      <c r="AN43" s="9" cm="1">
        <f t="array" ref="AN43">IF(ISERROR(+VLOOKUP($AL43,$A$15:$M$198,C$12,FALSE)/+SUM(VLOOKUP($AL43,$A$16:$M$52,$B$12:$M$12,FALSE))),"",(+VLOOKUP($AL43,$A$15:$M$198,C$12,FALSE)/+SUM(VLOOKUP($AL43,$A$16:$M$52,$B$12:$M$12,FALSE))))</f>
        <v>0</v>
      </c>
      <c r="AO43" s="9" cm="1">
        <f t="array" ref="AO43">IF(ISERROR(+VLOOKUP($AL43,$A$15:$M$198,D$12,FALSE)/+SUM(VLOOKUP($AL43,$A$16:$M$52,$B$12:$M$12,FALSE))),"",(+VLOOKUP($AL43,$A$15:$M$198,D$12,FALSE)/+SUM(VLOOKUP($AL43,$A$16:$M$52,$B$12:$M$12,FALSE))))</f>
        <v>0</v>
      </c>
      <c r="AP43" s="9" cm="1">
        <f t="array" ref="AP43">IF(ISERROR(+VLOOKUP($AL43,$A$15:$M$198,E$12,FALSE)/+SUM(VLOOKUP($AL43,$A$16:$M$52,$B$12:$M$12,FALSE))),"",(+VLOOKUP($AL43,$A$15:$M$198,E$12,FALSE)/+SUM(VLOOKUP($AL43,$A$16:$M$52,$B$12:$M$12,FALSE))))</f>
        <v>3.5714285714285712E-2</v>
      </c>
      <c r="AQ43" s="9" cm="1">
        <f t="array" ref="AQ43">IF(ISERROR(+VLOOKUP($AL43,$A$15:$M$198,F$12,FALSE)/+SUM(VLOOKUP($AL43,$A$16:$M$52,$B$12:$M$12,FALSE))),"",(+VLOOKUP($AL43,$A$15:$M$198,F$12,FALSE)/+SUM(VLOOKUP($AL43,$A$16:$M$52,$B$12:$M$12,FALSE))))</f>
        <v>0</v>
      </c>
      <c r="AR43" s="9" cm="1">
        <f t="array" ref="AR43">IF(ISERROR(+VLOOKUP($AL43,$A$15:$M$198,G$12,FALSE)/+SUM(VLOOKUP($AL43,$A$16:$M$52,$B$12:$M$12,FALSE))),"",(+VLOOKUP($AL43,$A$15:$M$198,G$12,FALSE)/+SUM(VLOOKUP($AL43,$A$16:$M$52,$B$12:$M$12,FALSE))))</f>
        <v>3.5714285714285712E-2</v>
      </c>
      <c r="AS43" s="9" cm="1">
        <f t="array" ref="AS43">IF(ISERROR(+VLOOKUP($AL43,$A$15:$M$198,H$12,FALSE)/+SUM(VLOOKUP($AL43,$A$16:$M$52,$B$12:$M$12,FALSE))),"",(+VLOOKUP($AL43,$A$15:$M$198,H$12,FALSE)/+SUM(VLOOKUP($AL43,$A$16:$M$52,$B$12:$M$12,FALSE))))</f>
        <v>0.2857142857142857</v>
      </c>
      <c r="AT43" s="9" cm="1">
        <f t="array" ref="AT43">IF(ISERROR(+VLOOKUP($AL43,$A$15:$M$198,I$12,FALSE)/+SUM(VLOOKUP($AL43,$A$16:$M$52,$B$12:$M$12,FALSE))),"",(+VLOOKUP($AL43,$A$15:$M$198,I$12,FALSE)/+SUM(VLOOKUP($AL43,$A$16:$M$52,$B$12:$M$12,FALSE))))</f>
        <v>0.10714285714285714</v>
      </c>
      <c r="AU43" s="9" cm="1">
        <f t="array" ref="AU43">IF(ISERROR(+VLOOKUP($AL43,$A$15:$M$198,J$12,FALSE)/+SUM(VLOOKUP($AL43,$A$16:$M$52,$B$12:$M$12,FALSE))),"",(+VLOOKUP($AL43,$A$15:$M$198,J$12,FALSE)/+SUM(VLOOKUP($AL43,$A$16:$M$52,$B$12:$M$12,FALSE))))</f>
        <v>0.10714285714285714</v>
      </c>
      <c r="AV43" s="9" cm="1">
        <f t="array" ref="AV43">IF(ISERROR(+VLOOKUP($AL43,$A$15:$M$198,K$12,FALSE)/+SUM(VLOOKUP($AL43,$A$16:$M$52,$B$12:$M$12,FALSE))),"",(+VLOOKUP($AL43,$A$15:$M$198,K$12,FALSE)/+SUM(VLOOKUP($AL43,$A$16:$M$52,$B$12:$M$12,FALSE))))</f>
        <v>0.17857142857142858</v>
      </c>
      <c r="AW43" s="9" cm="1">
        <f t="array" ref="AW43">IF(ISERROR(+VLOOKUP($AL43,$A$15:$M$198,L$12,FALSE)/+SUM(VLOOKUP($AL43,$A$16:$M$52,$B$12:$M$12,FALSE))),"",(+VLOOKUP($AL43,$A$15:$M$198,L$12,FALSE)/+SUM(VLOOKUP($AL43,$A$16:$M$52,$B$12:$M$12,FALSE))))</f>
        <v>0.14285714285714285</v>
      </c>
      <c r="AX43" s="9" cm="1">
        <f t="array" ref="AX43">IF(ISERROR(+VLOOKUP($AL43,$A$15:$M$198,M$12,FALSE)/+SUM(VLOOKUP($AL43,$A$16:$M$52,$B$12:$M$12,FALSE))),"",(+VLOOKUP($AL43,$A$15:$M$198,M$12,FALSE)/+SUM(VLOOKUP($AL43,$A$16:$M$52,$B$12:$M$12,FALSE))))</f>
        <v>0.10714285714285714</v>
      </c>
      <c r="AY43" s="41" cm="1">
        <f t="array" ref="AY43">IF(ISERROR(+VLOOKUP($AL43,$A$15:$V$81,N$12,FALSE)/+SUM(VLOOKUP($AL43,$A$15:$Y$52,$B$12:$M$12,FALSE))),"",+VLOOKUP($AL43,$A$15:$V$81,N$12,FALSE)/+SUM(VLOOKUP($AL43,$A$15:$Y$52,$B$12:$M$12,FALSE)))</f>
        <v>0.25</v>
      </c>
      <c r="AZ43" s="41" cm="1">
        <f t="array" ref="AZ43">IF(ISERROR(+VLOOKUP($AL43,$A$15:$V$81,O$12,FALSE)/+SUM(VLOOKUP($AL43,$A$15:$Y$52,$B$12:$M$12,FALSE))),"",+VLOOKUP($AL43,$A$15:$V$81,O$12,FALSE)/+SUM(VLOOKUP($AL43,$A$15:$Y$52,$B$12:$M$12,FALSE)))</f>
        <v>0.14285714285714285</v>
      </c>
      <c r="BA43" s="41" cm="1">
        <f t="array" ref="BA43">IF(ISERROR(+VLOOKUP($AL43,$A$15:$V$81,P$12,FALSE)/+SUM(VLOOKUP($AL43,$A$15:$Y$52,$B$12:$M$12,FALSE))),"",+VLOOKUP($AL43,$A$15:$V$81,P$12,FALSE)/+SUM(VLOOKUP($AL43,$A$15:$Y$52,$B$12:$M$12,FALSE)))</f>
        <v>0.39285714285714285</v>
      </c>
      <c r="BB43" s="41" cm="1">
        <f t="array" ref="BB43">IF(ISERROR(+VLOOKUP($AL43,$A$15:$V$81,Q$12,FALSE)/+SUM(VLOOKUP($AL43,$A$15:$Y$52,$B$12:$M$12,FALSE))),"",+VLOOKUP($AL43,$A$15:$V$81,Q$12,FALSE)/+SUM(VLOOKUP($AL43,$A$15:$Y$52,$B$12:$M$12,FALSE)))</f>
        <v>0.39285714285714285</v>
      </c>
      <c r="BC43" s="41" cm="1">
        <f t="array" ref="BC43">IF(ISERROR(+VLOOKUP($AL43,$A$15:$V$81,R$12,FALSE)/+SUM(VLOOKUP($AL43,$A$15:$Y$52,$B$12:$M$12,FALSE))),"",+VLOOKUP($AL43,$A$15:$V$81,R$12,FALSE)/+SUM(VLOOKUP($AL43,$A$15:$Y$52,$B$12:$M$12,FALSE)))</f>
        <v>0.32142857142857145</v>
      </c>
      <c r="BD43" s="41" cm="1">
        <f t="array" ref="BD43">IF(ISERROR(+VLOOKUP($AL43,$A$15:$V$81,S$12,FALSE)/+SUM(VLOOKUP($AL43,$A$15:$Y$52,$B$12:$M$12,FALSE))),"",+VLOOKUP($AL43,$A$15:$V$81,S$12,FALSE)/+SUM(VLOOKUP($AL43,$A$15:$Y$52,$B$12:$M$12,FALSE)))</f>
        <v>0.2857142857142857</v>
      </c>
      <c r="BE43" s="41" cm="1">
        <f t="array" ref="BE43">IF(ISERROR(+VLOOKUP($AL43,$A$15:$V$81,T$12,FALSE)/+SUM(VLOOKUP($AL43,$A$15:$Y$52,$B$12:$M$12,FALSE))),"",+VLOOKUP($AL43,$A$15:$V$81,T$12,FALSE)/+SUM(VLOOKUP($AL43,$A$15:$Y$52,$B$12:$M$12,FALSE)))</f>
        <v>0.6785714285714286</v>
      </c>
      <c r="BF43" s="41" cm="1">
        <f t="array" ref="BF43">IF(ISERROR(+VLOOKUP($AL43,$A$15:$V$81,U$12,FALSE)/+SUM(VLOOKUP($AL43,$A$15:$Y$52,$B$12:$M$12,FALSE))),"",+VLOOKUP($AL43,$A$15:$V$81,U$12,FALSE)/+SUM(VLOOKUP($AL43,$A$15:$Y$52,$B$12:$M$12,FALSE)))</f>
        <v>0.10714285714285714</v>
      </c>
      <c r="BG43" s="41" cm="1">
        <f t="array" ref="BG43">IF(ISERROR(+VLOOKUP($AL43,$A$15:$V$81,V$12,FALSE)/+SUM(VLOOKUP($AL43,$A$15:$Y$52,$B$12:$M$12,FALSE))),"",+VLOOKUP($AL43,$A$15:$V$81,V$12,FALSE)/+SUM(VLOOKUP($AL43,$A$15:$Y$52,$B$12:$M$12,FALSE)))</f>
        <v>0.10714285714285714</v>
      </c>
      <c r="BH43" s="42" cm="1">
        <f t="array" ref="BH43">IF(ISERROR((_xlfn.FORECAST.ETS(BH$13,$B43:$Y43,$B$12:$Y$12,1,1))/+SUM(VLOOKUP($AL43,$A$15:$Y$52,$N$12:$Y$12,FALSE))),"",(_xlfn.FORECAST.ETS(BH$13,$B43:$Y43,$B$12:$Y$12,1,1))/+SUM(VLOOKUP($AL43,$A$15:$Y$52,$N$12:$Y$12,FALSE)))</f>
        <v>5.3046616447176093E-2</v>
      </c>
      <c r="BI43" s="42" cm="1">
        <f t="array" ref="BI43">IF(ISERROR((_xlfn.FORECAST.ETS(BI$13,$B43:$Y43,$B$12:$Y$12,1,1))/+SUM(VLOOKUP($AL43,$A$15:$Y$52,$N$12:$Y$12,FALSE))),"",(_xlfn.FORECAST.ETS(BI$13,$B43:$Y43,$B$12:$Y$12,1,1))/+SUM(VLOOKUP($AL43,$A$15:$Y$52,$N$12:$Y$12,FALSE)))</f>
        <v>5.9664342600880244E-2</v>
      </c>
      <c r="BJ43" s="42" cm="1">
        <f t="array" ref="BJ43">IF(ISERROR((_xlfn.FORECAST.ETS(BJ$13,$B43:$Y43,$B$12:$Y$12,1,1))/+SUM(VLOOKUP($AL43,$A$15:$Y$52,$N$12:$Y$12,FALSE))),"",(_xlfn.FORECAST.ETS(BJ$13,$B43:$Y43,$B$12:$Y$12,1,1))/+SUM(VLOOKUP($AL43,$A$15:$Y$52,$N$12:$Y$12,FALSE)))</f>
        <v>6.6282068754584519E-2</v>
      </c>
      <c r="BK43" s="42">
        <f t="shared" si="7"/>
        <v>2.8575644563740696</v>
      </c>
      <c r="BM43" s="9">
        <v>5.3046616447176093E-2</v>
      </c>
      <c r="BN43" s="9">
        <v>5.9664342600880244E-2</v>
      </c>
      <c r="BO43" s="9">
        <v>6.6282068754584519E-2</v>
      </c>
      <c r="BP43" s="38">
        <f t="shared" si="8"/>
        <v>2.8575644563740696</v>
      </c>
      <c r="BQ43" s="39" t="str">
        <f t="shared" si="9"/>
        <v>ko</v>
      </c>
    </row>
    <row r="44" spans="1:69" x14ac:dyDescent="0.25"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M44" s="9"/>
      <c r="BN44" s="9"/>
      <c r="BO44" s="9"/>
      <c r="BP44" s="38"/>
      <c r="BQ44" s="39"/>
    </row>
    <row r="45" spans="1:69" x14ac:dyDescent="0.25"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M45" s="9"/>
      <c r="BN45" s="9"/>
      <c r="BO45" s="9"/>
      <c r="BP45" s="38"/>
      <c r="BQ45" s="39"/>
    </row>
    <row r="46" spans="1:69" x14ac:dyDescent="0.25"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M46" s="9"/>
      <c r="BN46" s="9"/>
      <c r="BO46" s="9"/>
      <c r="BP46" s="38"/>
      <c r="BQ46" s="39"/>
    </row>
    <row r="47" spans="1:69" x14ac:dyDescent="0.25"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M47" s="9"/>
      <c r="BN47" s="9"/>
      <c r="BO47" s="9"/>
      <c r="BP47" s="38"/>
      <c r="BQ47" s="39"/>
    </row>
    <row r="48" spans="1:69" x14ac:dyDescent="0.25"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M48" s="9"/>
      <c r="BN48" s="9"/>
      <c r="BO48" s="9"/>
      <c r="BP48" s="38"/>
      <c r="BQ48" s="39"/>
    </row>
    <row r="49" spans="39:69" x14ac:dyDescent="0.25"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M49" s="9"/>
      <c r="BN49" s="9"/>
      <c r="BO49" s="9"/>
      <c r="BP49" s="38"/>
      <c r="BQ49" s="39"/>
    </row>
    <row r="50" spans="39:69" x14ac:dyDescent="0.25"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M50" s="9"/>
      <c r="BN50" s="9"/>
      <c r="BO50" s="9"/>
      <c r="BP50" s="38"/>
      <c r="BQ50" s="39"/>
    </row>
    <row r="51" spans="39:69" x14ac:dyDescent="0.25"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M51" s="9"/>
      <c r="BN51" s="9"/>
      <c r="BO51" s="9"/>
      <c r="BP51" s="38"/>
      <c r="BQ51" s="39"/>
    </row>
    <row r="52" spans="39:69" x14ac:dyDescent="0.25"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M52" s="9"/>
      <c r="BN52" s="9"/>
      <c r="BO52" s="9"/>
      <c r="BP52" s="38"/>
      <c r="BQ52" s="39"/>
    </row>
    <row r="53" spans="39:69" x14ac:dyDescent="0.25"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M53" s="9"/>
      <c r="BN53" s="9"/>
      <c r="BO53" s="9"/>
      <c r="BP53" s="38"/>
      <c r="BQ53" s="39"/>
    </row>
    <row r="54" spans="39:69" x14ac:dyDescent="0.25"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M54" s="9"/>
      <c r="BN54" s="9"/>
      <c r="BO54" s="9"/>
      <c r="BP54" s="38"/>
      <c r="BQ54" s="39"/>
    </row>
    <row r="55" spans="39:69" x14ac:dyDescent="0.25"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M55" s="9"/>
      <c r="BN55" s="9"/>
      <c r="BO55" s="9"/>
      <c r="BP55" s="38"/>
      <c r="BQ55" s="39"/>
    </row>
    <row r="56" spans="39:69" x14ac:dyDescent="0.25"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M56" s="9"/>
      <c r="BN56" s="9"/>
      <c r="BO56" s="9"/>
      <c r="BP56" s="38"/>
      <c r="BQ56" s="39"/>
    </row>
    <row r="57" spans="39:69" x14ac:dyDescent="0.25"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M57" s="9"/>
      <c r="BN57" s="9"/>
      <c r="BO57" s="9"/>
      <c r="BP57" s="38"/>
      <c r="BQ57" s="39"/>
    </row>
    <row r="58" spans="39:69" x14ac:dyDescent="0.25"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M58" s="9"/>
      <c r="BN58" s="9"/>
      <c r="BO58" s="9"/>
      <c r="BP58" s="38"/>
      <c r="BQ58" s="39"/>
    </row>
    <row r="59" spans="39:69" x14ac:dyDescent="0.25"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M59" s="9"/>
      <c r="BN59" s="9"/>
      <c r="BO59" s="9"/>
      <c r="BP59" s="38"/>
      <c r="BQ59" s="39"/>
    </row>
    <row r="60" spans="39:69" x14ac:dyDescent="0.25"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M60" s="9"/>
      <c r="BN60" s="9"/>
      <c r="BO60" s="9"/>
      <c r="BP60" s="38"/>
      <c r="BQ60" s="39"/>
    </row>
    <row r="61" spans="39:69" x14ac:dyDescent="0.25"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M61" s="9"/>
      <c r="BN61" s="9"/>
      <c r="BO61" s="9"/>
      <c r="BP61" s="38"/>
      <c r="BQ61" s="39"/>
    </row>
    <row r="62" spans="39:69" x14ac:dyDescent="0.25"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M62" s="9"/>
      <c r="BN62" s="9"/>
      <c r="BO62" s="9"/>
      <c r="BP62" s="38"/>
      <c r="BQ62" s="39"/>
    </row>
    <row r="63" spans="39:69" x14ac:dyDescent="0.25"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M63" s="9"/>
      <c r="BN63" s="9"/>
      <c r="BO63" s="9"/>
      <c r="BP63" s="38"/>
      <c r="BQ63" s="39"/>
    </row>
    <row r="64" spans="39:69" x14ac:dyDescent="0.25"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M64" s="9"/>
      <c r="BN64" s="9"/>
      <c r="BO64" s="9"/>
      <c r="BP64" s="38"/>
      <c r="BQ64" s="39"/>
    </row>
    <row r="65" spans="39:69" x14ac:dyDescent="0.25"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M65" s="9"/>
      <c r="BN65" s="9"/>
      <c r="BO65" s="9"/>
      <c r="BP65" s="38"/>
      <c r="BQ65" s="39"/>
    </row>
    <row r="66" spans="39:69" x14ac:dyDescent="0.25"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M66" s="9"/>
      <c r="BN66" s="9"/>
      <c r="BO66" s="9"/>
      <c r="BP66" s="38"/>
      <c r="BQ66" s="39"/>
    </row>
    <row r="67" spans="39:69" x14ac:dyDescent="0.25"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M67" s="9"/>
      <c r="BN67" s="9"/>
      <c r="BO67" s="9"/>
      <c r="BP67" s="38"/>
      <c r="BQ67" s="39"/>
    </row>
    <row r="68" spans="39:69" x14ac:dyDescent="0.25"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M68" s="9"/>
      <c r="BN68" s="9"/>
      <c r="BO68" s="9"/>
      <c r="BP68" s="38"/>
      <c r="BQ68" s="39"/>
    </row>
    <row r="69" spans="39:69" x14ac:dyDescent="0.25"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M69" s="9"/>
      <c r="BN69" s="9"/>
      <c r="BO69" s="9"/>
      <c r="BP69" s="38"/>
      <c r="BQ69" s="39"/>
    </row>
    <row r="70" spans="39:69" x14ac:dyDescent="0.25"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M70" s="9"/>
      <c r="BN70" s="9"/>
      <c r="BO70" s="9"/>
      <c r="BP70" s="38"/>
      <c r="BQ70" s="39"/>
    </row>
    <row r="71" spans="39:69" x14ac:dyDescent="0.25"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M71" s="9"/>
      <c r="BN71" s="9"/>
      <c r="BO71" s="9"/>
      <c r="BP71" s="38"/>
      <c r="BQ71" s="39"/>
    </row>
    <row r="72" spans="39:69" x14ac:dyDescent="0.25"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M72" s="9"/>
      <c r="BN72" s="9"/>
      <c r="BO72" s="9"/>
      <c r="BP72" s="38"/>
      <c r="BQ72" s="39"/>
    </row>
    <row r="73" spans="39:69" x14ac:dyDescent="0.25"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M73" s="9"/>
      <c r="BN73" s="9"/>
      <c r="BO73" s="9"/>
      <c r="BP73" s="38"/>
      <c r="BQ73" s="39"/>
    </row>
    <row r="74" spans="39:69" x14ac:dyDescent="0.25">
      <c r="AM74" s="33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M74" s="9"/>
      <c r="BN74" s="9"/>
      <c r="BO74" s="9"/>
      <c r="BP74" s="38"/>
      <c r="BQ74" s="39"/>
    </row>
    <row r="75" spans="39:69" x14ac:dyDescent="0.25">
      <c r="AM75" s="33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M75" s="9"/>
      <c r="BN75" s="9"/>
      <c r="BO75" s="9"/>
      <c r="BP75" s="38"/>
      <c r="BQ75" s="39"/>
    </row>
    <row r="76" spans="39:69" x14ac:dyDescent="0.25">
      <c r="AM76" s="33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M76" s="9"/>
      <c r="BN76" s="9"/>
      <c r="BO76" s="9"/>
      <c r="BP76" s="38"/>
      <c r="BQ76" s="39"/>
    </row>
    <row r="77" spans="39:69" x14ac:dyDescent="0.25">
      <c r="AM77" s="33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M77" s="9"/>
      <c r="BN77" s="9"/>
      <c r="BO77" s="9"/>
      <c r="BP77" s="38"/>
      <c r="BQ77" s="39"/>
    </row>
    <row r="78" spans="39:69" x14ac:dyDescent="0.25">
      <c r="AM78" s="33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M78" s="9"/>
      <c r="BN78" s="9"/>
      <c r="BO78" s="9"/>
      <c r="BP78" s="38"/>
      <c r="BQ78" s="39"/>
    </row>
    <row r="79" spans="39:69" x14ac:dyDescent="0.25">
      <c r="AM79" s="33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M79" s="9"/>
      <c r="BN79" s="9"/>
      <c r="BO79" s="9"/>
      <c r="BP79" s="38"/>
      <c r="BQ79" s="39"/>
    </row>
    <row r="80" spans="39:69" x14ac:dyDescent="0.25">
      <c r="AM80" s="33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M80" s="9"/>
      <c r="BN80" s="9"/>
      <c r="BO80" s="9"/>
      <c r="BP80" s="38"/>
      <c r="BQ80" s="39"/>
    </row>
    <row r="81" spans="39:69" x14ac:dyDescent="0.25">
      <c r="AM81" s="33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M81" s="9"/>
      <c r="BN81" s="9"/>
      <c r="BO81" s="9"/>
      <c r="BP81" s="38"/>
      <c r="BQ81" s="39"/>
    </row>
    <row r="82" spans="39:69" x14ac:dyDescent="0.25">
      <c r="AM82" s="33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M82" s="9"/>
      <c r="BN82" s="9"/>
      <c r="BO82" s="9"/>
      <c r="BP82" s="38"/>
      <c r="BQ82" s="39"/>
    </row>
    <row r="83" spans="39:69" x14ac:dyDescent="0.25"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M83" s="9"/>
      <c r="BN83" s="9"/>
      <c r="BO83" s="9"/>
      <c r="BP83" s="38"/>
      <c r="BQ83" s="39"/>
    </row>
    <row r="84" spans="39:69" x14ac:dyDescent="0.25"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M84" s="9"/>
      <c r="BN84" s="9"/>
      <c r="BO84" s="9"/>
      <c r="BP84" s="38"/>
      <c r="BQ84" s="39"/>
    </row>
    <row r="85" spans="39:69" x14ac:dyDescent="0.25"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M85" s="9"/>
      <c r="BN85" s="9"/>
      <c r="BO85" s="9"/>
      <c r="BP85" s="38"/>
      <c r="BQ85" s="39"/>
    </row>
    <row r="86" spans="39:69" x14ac:dyDescent="0.25"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M86" s="9"/>
      <c r="BN86" s="9"/>
      <c r="BO86" s="9"/>
      <c r="BP86" s="38"/>
      <c r="BQ86" s="39"/>
    </row>
    <row r="87" spans="39:69" x14ac:dyDescent="0.25"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M87" s="9"/>
      <c r="BN87" s="9"/>
      <c r="BO87" s="9"/>
      <c r="BP87" s="38"/>
      <c r="BQ87" s="39"/>
    </row>
    <row r="88" spans="39:69" x14ac:dyDescent="0.25"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M88" s="9"/>
      <c r="BN88" s="9"/>
      <c r="BO88" s="9"/>
      <c r="BP88" s="38"/>
      <c r="BQ88" s="39"/>
    </row>
    <row r="89" spans="39:69" x14ac:dyDescent="0.25"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M89" s="9"/>
      <c r="BN89" s="9"/>
      <c r="BO89" s="9"/>
      <c r="BP89" s="38"/>
      <c r="BQ89" s="39"/>
    </row>
    <row r="90" spans="39:69" x14ac:dyDescent="0.25"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M90" s="9"/>
      <c r="BN90" s="9"/>
      <c r="BO90" s="9"/>
      <c r="BP90" s="38"/>
      <c r="BQ90" s="39"/>
    </row>
    <row r="91" spans="39:69" x14ac:dyDescent="0.25"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M91" s="9"/>
      <c r="BN91" s="9"/>
      <c r="BO91" s="9"/>
      <c r="BP91" s="38"/>
      <c r="BQ91" s="39"/>
    </row>
    <row r="92" spans="39:69" x14ac:dyDescent="0.25"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M92" s="9"/>
      <c r="BN92" s="9"/>
      <c r="BO92" s="9"/>
      <c r="BP92" s="38"/>
      <c r="BQ92" s="39"/>
    </row>
    <row r="93" spans="39:69" x14ac:dyDescent="0.25"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M93" s="9"/>
      <c r="BN93" s="9"/>
      <c r="BO93" s="9"/>
      <c r="BP93" s="38"/>
      <c r="BQ93" s="39"/>
    </row>
    <row r="94" spans="39:69" x14ac:dyDescent="0.25"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M94" s="9"/>
      <c r="BN94" s="9"/>
      <c r="BO94" s="9"/>
      <c r="BP94" s="38"/>
      <c r="BQ94" s="39"/>
    </row>
    <row r="95" spans="39:69" x14ac:dyDescent="0.25"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M95" s="9"/>
      <c r="BN95" s="9"/>
      <c r="BO95" s="9"/>
      <c r="BP95" s="38"/>
      <c r="BQ95" s="39"/>
    </row>
    <row r="96" spans="39:69" x14ac:dyDescent="0.25"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M96" s="9"/>
      <c r="BN96" s="9"/>
      <c r="BO96" s="9"/>
      <c r="BP96" s="38"/>
      <c r="BQ96" s="39"/>
    </row>
    <row r="97" spans="39:69" x14ac:dyDescent="0.25"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M97" s="9"/>
      <c r="BN97" s="9"/>
      <c r="BO97" s="9"/>
      <c r="BP97" s="38"/>
      <c r="BQ97" s="39"/>
    </row>
    <row r="98" spans="39:69" x14ac:dyDescent="0.25"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M98" s="9"/>
      <c r="BN98" s="9"/>
      <c r="BO98" s="9"/>
      <c r="BP98" s="38"/>
      <c r="BQ98" s="39"/>
    </row>
    <row r="99" spans="39:69" x14ac:dyDescent="0.25"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M99" s="9"/>
      <c r="BN99" s="9"/>
      <c r="BO99" s="9"/>
      <c r="BP99" s="38"/>
      <c r="BQ99" s="39"/>
    </row>
    <row r="100" spans="39:69" x14ac:dyDescent="0.25"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M100" s="9"/>
      <c r="BN100" s="9"/>
      <c r="BO100" s="9"/>
      <c r="BP100" s="38"/>
      <c r="BQ100" s="39"/>
    </row>
    <row r="101" spans="39:69" x14ac:dyDescent="0.25"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M101" s="9"/>
      <c r="BN101" s="9"/>
      <c r="BO101" s="9"/>
      <c r="BP101" s="38"/>
      <c r="BQ101" s="39"/>
    </row>
    <row r="102" spans="39:69" x14ac:dyDescent="0.25"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M102" s="9"/>
      <c r="BN102" s="9"/>
      <c r="BO102" s="9"/>
      <c r="BP102" s="38"/>
      <c r="BQ102" s="39"/>
    </row>
    <row r="103" spans="39:69" x14ac:dyDescent="0.25"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M103" s="9"/>
      <c r="BN103" s="9"/>
      <c r="BO103" s="9"/>
      <c r="BP103" s="38"/>
      <c r="BQ103" s="39"/>
    </row>
    <row r="104" spans="39:69" x14ac:dyDescent="0.25"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M104" s="9"/>
      <c r="BN104" s="9"/>
      <c r="BO104" s="9"/>
      <c r="BP104" s="38"/>
      <c r="BQ104" s="39"/>
    </row>
    <row r="105" spans="39:69" x14ac:dyDescent="0.25"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M105" s="9"/>
      <c r="BN105" s="9"/>
      <c r="BO105" s="9"/>
      <c r="BP105" s="38"/>
      <c r="BQ105" s="39"/>
    </row>
    <row r="106" spans="39:69" x14ac:dyDescent="0.25"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M106" s="9"/>
      <c r="BN106" s="9"/>
      <c r="BO106" s="9"/>
      <c r="BP106" s="38"/>
      <c r="BQ106" s="39"/>
    </row>
    <row r="107" spans="39:69" x14ac:dyDescent="0.25"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M107" s="9"/>
      <c r="BN107" s="9"/>
      <c r="BO107" s="9"/>
      <c r="BP107" s="38"/>
      <c r="BQ107" s="39"/>
    </row>
    <row r="108" spans="39:69" x14ac:dyDescent="0.25"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M108" s="9"/>
      <c r="BN108" s="9"/>
      <c r="BO108" s="9"/>
      <c r="BP108" s="38"/>
      <c r="BQ108" s="39"/>
    </row>
    <row r="109" spans="39:69" x14ac:dyDescent="0.25"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M109" s="9"/>
      <c r="BN109" s="9"/>
      <c r="BO109" s="9"/>
      <c r="BP109" s="38"/>
      <c r="BQ109" s="39"/>
    </row>
    <row r="110" spans="39:69" x14ac:dyDescent="0.25"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M110" s="9"/>
      <c r="BN110" s="9"/>
      <c r="BO110" s="9"/>
      <c r="BP110" s="38"/>
      <c r="BQ110" s="39"/>
    </row>
    <row r="111" spans="39:69" x14ac:dyDescent="0.25"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M111" s="9"/>
      <c r="BN111" s="9"/>
      <c r="BO111" s="9"/>
      <c r="BP111" s="38"/>
      <c r="BQ111" s="39"/>
    </row>
    <row r="112" spans="39:69" x14ac:dyDescent="0.25"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M112" s="9"/>
      <c r="BN112" s="9"/>
      <c r="BO112" s="9"/>
      <c r="BP112" s="38"/>
      <c r="BQ112" s="39"/>
    </row>
    <row r="113" spans="39:69" x14ac:dyDescent="0.25"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43"/>
      <c r="BM113" s="9"/>
      <c r="BN113" s="9"/>
      <c r="BO113" s="9"/>
      <c r="BP113" s="38"/>
      <c r="BQ113" s="39"/>
    </row>
    <row r="114" spans="39:69" x14ac:dyDescent="0.25"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43"/>
      <c r="BM114" s="9"/>
      <c r="BN114" s="9"/>
      <c r="BO114" s="9"/>
      <c r="BP114" s="38"/>
      <c r="BQ114" s="39"/>
    </row>
    <row r="115" spans="39:69" x14ac:dyDescent="0.25"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43"/>
      <c r="BM115" s="9"/>
      <c r="BN115" s="9"/>
      <c r="BO115" s="9"/>
      <c r="BP115" s="38"/>
      <c r="BQ115" s="39"/>
    </row>
    <row r="116" spans="39:69" x14ac:dyDescent="0.25"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43"/>
      <c r="BM116" s="9"/>
      <c r="BN116" s="9"/>
      <c r="BO116" s="9"/>
      <c r="BP116" s="38"/>
      <c r="BQ116" s="39"/>
    </row>
    <row r="117" spans="39:69" x14ac:dyDescent="0.25"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43"/>
      <c r="BM117" s="9"/>
      <c r="BN117" s="9"/>
      <c r="BO117" s="9"/>
      <c r="BP117" s="38"/>
      <c r="BQ117" s="39"/>
    </row>
    <row r="118" spans="39:69" x14ac:dyDescent="0.25"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43"/>
      <c r="BM118" s="9"/>
      <c r="BN118" s="9"/>
      <c r="BO118" s="9"/>
      <c r="BP118" s="38"/>
      <c r="BQ118" s="39"/>
    </row>
    <row r="119" spans="39:69" x14ac:dyDescent="0.25"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43"/>
      <c r="BM119" s="9"/>
      <c r="BN119" s="9"/>
      <c r="BO119" s="9"/>
      <c r="BP119" s="38"/>
      <c r="BQ119" s="39"/>
    </row>
    <row r="120" spans="39:69" x14ac:dyDescent="0.25"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43"/>
      <c r="BM120" s="9"/>
      <c r="BN120" s="9"/>
      <c r="BO120" s="9"/>
      <c r="BP120" s="38"/>
      <c r="BQ120" s="39"/>
    </row>
    <row r="121" spans="39:69" x14ac:dyDescent="0.25"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43"/>
      <c r="BM121" s="9"/>
      <c r="BN121" s="9"/>
      <c r="BO121" s="9"/>
      <c r="BP121" s="38"/>
      <c r="BQ121" s="39"/>
    </row>
    <row r="122" spans="39:69" x14ac:dyDescent="0.25"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43"/>
      <c r="BM122" s="9"/>
      <c r="BN122" s="9"/>
      <c r="BO122" s="9"/>
      <c r="BP122" s="38"/>
      <c r="BQ122" s="39"/>
    </row>
    <row r="123" spans="39:69" x14ac:dyDescent="0.25"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43"/>
      <c r="BM123" s="9"/>
      <c r="BN123" s="9"/>
      <c r="BO123" s="9"/>
      <c r="BP123" s="38"/>
      <c r="BQ123" s="39"/>
    </row>
    <row r="124" spans="39:69" x14ac:dyDescent="0.25"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34"/>
      <c r="BI124" s="34"/>
      <c r="BJ124" s="34"/>
      <c r="BK124" s="43"/>
      <c r="BM124" s="9"/>
      <c r="BN124" s="9"/>
      <c r="BO124" s="9"/>
      <c r="BP124" s="38"/>
      <c r="BQ124" s="39"/>
    </row>
    <row r="125" spans="39:69" x14ac:dyDescent="0.25"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41"/>
      <c r="BI125" s="41"/>
      <c r="BJ125" s="41"/>
      <c r="BK125" s="43"/>
      <c r="BM125" s="9"/>
      <c r="BN125" s="9"/>
      <c r="BO125" s="9"/>
      <c r="BP125" s="38"/>
      <c r="BQ125" s="39"/>
    </row>
    <row r="126" spans="39:69" x14ac:dyDescent="0.25"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41"/>
      <c r="BI126" s="41"/>
      <c r="BJ126" s="41"/>
      <c r="BK126" s="43"/>
      <c r="BM126" s="9"/>
      <c r="BN126" s="9"/>
      <c r="BO126" s="9"/>
      <c r="BP126" s="38"/>
      <c r="BQ126" s="39"/>
    </row>
    <row r="127" spans="39:69" x14ac:dyDescent="0.25"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41"/>
      <c r="BI127" s="41"/>
      <c r="BJ127" s="41"/>
      <c r="BK127" s="43"/>
      <c r="BM127" s="9"/>
      <c r="BN127" s="9"/>
      <c r="BO127" s="9"/>
      <c r="BP127" s="38"/>
      <c r="BQ127" s="39"/>
    </row>
    <row r="128" spans="39:69" x14ac:dyDescent="0.25"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41"/>
      <c r="BI128" s="41"/>
      <c r="BJ128" s="41"/>
      <c r="BK128" s="43"/>
      <c r="BM128" s="9"/>
      <c r="BN128" s="9"/>
      <c r="BO128" s="9"/>
      <c r="BP128" s="38"/>
      <c r="BQ128" s="39"/>
    </row>
    <row r="129" spans="39:69" x14ac:dyDescent="0.25"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41"/>
      <c r="BI129" s="41"/>
      <c r="BJ129" s="41"/>
      <c r="BK129" s="43"/>
      <c r="BM129" s="9"/>
      <c r="BN129" s="9"/>
      <c r="BO129" s="9"/>
      <c r="BP129" s="38"/>
      <c r="BQ129" s="39"/>
    </row>
    <row r="130" spans="39:69" x14ac:dyDescent="0.25"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41"/>
      <c r="BI130" s="41"/>
      <c r="BJ130" s="41"/>
      <c r="BK130" s="43"/>
      <c r="BM130" s="9"/>
      <c r="BN130" s="9"/>
      <c r="BO130" s="9"/>
      <c r="BP130" s="38"/>
      <c r="BQ130" s="39"/>
    </row>
    <row r="131" spans="39:69" x14ac:dyDescent="0.25"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34"/>
      <c r="BI131" s="34"/>
      <c r="BJ131" s="34"/>
      <c r="BK131" s="43"/>
      <c r="BM131" s="9"/>
      <c r="BN131" s="9"/>
      <c r="BO131" s="9"/>
      <c r="BP131" s="38"/>
      <c r="BQ131" s="39"/>
    </row>
    <row r="132" spans="39:69" x14ac:dyDescent="0.25"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41"/>
      <c r="BI132" s="41"/>
      <c r="BJ132" s="41"/>
      <c r="BK132" s="43"/>
      <c r="BM132" s="9"/>
      <c r="BN132" s="9"/>
      <c r="BO132" s="9"/>
      <c r="BP132" s="38"/>
      <c r="BQ132" s="39"/>
    </row>
    <row r="133" spans="39:69" x14ac:dyDescent="0.25"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41"/>
      <c r="BI133" s="41"/>
      <c r="BJ133" s="41"/>
      <c r="BK133" s="43"/>
      <c r="BM133" s="9"/>
      <c r="BN133" s="9"/>
      <c r="BO133" s="9"/>
      <c r="BP133" s="38"/>
      <c r="BQ133" s="39"/>
    </row>
    <row r="134" spans="39:69" x14ac:dyDescent="0.25"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41"/>
      <c r="BI134" s="41"/>
      <c r="BJ134" s="41"/>
      <c r="BK134" s="43"/>
      <c r="BM134" s="9"/>
      <c r="BN134" s="9"/>
      <c r="BO134" s="9"/>
      <c r="BP134" s="38"/>
      <c r="BQ134" s="39"/>
    </row>
    <row r="135" spans="39:69" x14ac:dyDescent="0.25"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41"/>
      <c r="BI135" s="41"/>
      <c r="BJ135" s="41"/>
      <c r="BK135" s="43"/>
      <c r="BM135" s="9"/>
      <c r="BN135" s="9"/>
      <c r="BO135" s="9"/>
      <c r="BP135" s="38"/>
      <c r="BQ135" s="39"/>
    </row>
    <row r="136" spans="39:69" x14ac:dyDescent="0.25"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41"/>
      <c r="BI136" s="41"/>
      <c r="BJ136" s="41"/>
      <c r="BK136" s="43"/>
      <c r="BM136" s="9"/>
      <c r="BN136" s="9"/>
      <c r="BO136" s="9"/>
      <c r="BP136" s="38"/>
      <c r="BQ136" s="39"/>
    </row>
    <row r="137" spans="39:69" x14ac:dyDescent="0.25"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41"/>
      <c r="BI137" s="41"/>
      <c r="BJ137" s="41"/>
      <c r="BK137" s="43"/>
      <c r="BM137" s="9"/>
      <c r="BN137" s="9"/>
      <c r="BO137" s="9"/>
      <c r="BP137" s="38"/>
      <c r="BQ137" s="39"/>
    </row>
    <row r="138" spans="39:69" x14ac:dyDescent="0.25"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41"/>
      <c r="BI138" s="41"/>
      <c r="BJ138" s="41"/>
      <c r="BK138" s="43"/>
      <c r="BM138" s="9"/>
      <c r="BN138" s="9"/>
      <c r="BO138" s="9"/>
      <c r="BP138" s="38"/>
      <c r="BQ138" s="39"/>
    </row>
    <row r="139" spans="39:69" x14ac:dyDescent="0.25"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41"/>
      <c r="BI139" s="41"/>
      <c r="BJ139" s="41"/>
      <c r="BK139" s="43"/>
      <c r="BM139" s="9"/>
      <c r="BN139" s="9"/>
      <c r="BO139" s="9"/>
      <c r="BP139" s="38"/>
      <c r="BQ139" s="39"/>
    </row>
    <row r="140" spans="39:69" x14ac:dyDescent="0.25"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34"/>
      <c r="BI140" s="34"/>
      <c r="BJ140" s="34"/>
      <c r="BK140" s="43"/>
      <c r="BM140" s="9"/>
      <c r="BN140" s="9"/>
      <c r="BO140" s="9"/>
      <c r="BP140" s="38"/>
      <c r="BQ140" s="39"/>
    </row>
    <row r="141" spans="39:69" x14ac:dyDescent="0.25"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41"/>
      <c r="BI141" s="41"/>
      <c r="BJ141" s="41"/>
      <c r="BK141" s="43"/>
      <c r="BM141" s="9"/>
      <c r="BN141" s="9"/>
      <c r="BO141" s="9"/>
      <c r="BP141" s="38"/>
      <c r="BQ141" s="39"/>
    </row>
    <row r="142" spans="39:69" x14ac:dyDescent="0.25"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41"/>
      <c r="BI142" s="41"/>
      <c r="BJ142" s="41"/>
      <c r="BK142" s="43"/>
      <c r="BM142" s="9"/>
      <c r="BN142" s="9"/>
      <c r="BO142" s="9"/>
      <c r="BP142" s="38"/>
      <c r="BQ142" s="39"/>
    </row>
    <row r="143" spans="39:69" x14ac:dyDescent="0.25"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41"/>
      <c r="BI143" s="41"/>
      <c r="BJ143" s="41"/>
      <c r="BK143" s="43"/>
      <c r="BM143" s="9"/>
      <c r="BN143" s="9"/>
      <c r="BO143" s="9"/>
      <c r="BP143" s="38"/>
      <c r="BQ143" s="39"/>
    </row>
    <row r="144" spans="39:69" x14ac:dyDescent="0.25"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41"/>
      <c r="BI144" s="41"/>
      <c r="BJ144" s="41"/>
      <c r="BK144" s="43"/>
      <c r="BM144" s="9"/>
      <c r="BN144" s="9"/>
      <c r="BO144" s="9"/>
      <c r="BP144" s="38"/>
      <c r="BQ144" s="39"/>
    </row>
    <row r="145" spans="39:69" x14ac:dyDescent="0.25"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41"/>
      <c r="BI145" s="41"/>
      <c r="BJ145" s="41"/>
      <c r="BK145" s="43"/>
      <c r="BM145" s="9"/>
      <c r="BN145" s="9"/>
      <c r="BO145" s="9"/>
      <c r="BP145" s="38"/>
      <c r="BQ145" s="39"/>
    </row>
    <row r="146" spans="39:69" x14ac:dyDescent="0.25"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41"/>
      <c r="BI146" s="41"/>
      <c r="BJ146" s="41"/>
      <c r="BK146" s="43"/>
      <c r="BM146" s="9"/>
      <c r="BN146" s="9"/>
      <c r="BO146" s="9"/>
      <c r="BP146" s="38"/>
      <c r="BQ146" s="39"/>
    </row>
    <row r="147" spans="39:69" x14ac:dyDescent="0.25"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41"/>
      <c r="BI147" s="41"/>
      <c r="BJ147" s="41"/>
      <c r="BK147" s="43"/>
      <c r="BM147" s="9"/>
      <c r="BN147" s="9"/>
      <c r="BO147" s="9"/>
      <c r="BP147" s="38"/>
      <c r="BQ147" s="39"/>
    </row>
    <row r="148" spans="39:69" x14ac:dyDescent="0.25"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41"/>
      <c r="BI148" s="41"/>
      <c r="BJ148" s="41"/>
      <c r="BK148" s="43"/>
      <c r="BM148" s="9"/>
      <c r="BN148" s="9"/>
      <c r="BO148" s="9"/>
      <c r="BP148" s="38"/>
      <c r="BQ148" s="39"/>
    </row>
    <row r="149" spans="39:69" x14ac:dyDescent="0.25"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41"/>
      <c r="BI149" s="41"/>
      <c r="BJ149" s="41"/>
      <c r="BK149" s="43"/>
      <c r="BM149" s="9"/>
      <c r="BN149" s="9"/>
      <c r="BO149" s="9"/>
      <c r="BP149" s="38"/>
      <c r="BQ149" s="39"/>
    </row>
    <row r="150" spans="39:69" x14ac:dyDescent="0.25"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41"/>
      <c r="BI150" s="41"/>
      <c r="BJ150" s="41"/>
      <c r="BK150" s="43"/>
      <c r="BM150" s="9"/>
      <c r="BN150" s="9"/>
      <c r="BO150" s="9"/>
      <c r="BP150" s="38"/>
      <c r="BQ150" s="39"/>
    </row>
    <row r="151" spans="39:69" x14ac:dyDescent="0.25"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41"/>
      <c r="BI151" s="41"/>
      <c r="BJ151" s="41"/>
      <c r="BK151" s="43"/>
      <c r="BM151" s="9"/>
      <c r="BN151" s="9"/>
      <c r="BO151" s="9"/>
      <c r="BP151" s="38"/>
      <c r="BQ151" s="39"/>
    </row>
    <row r="152" spans="39:69" x14ac:dyDescent="0.25"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34"/>
      <c r="BI152" s="34"/>
      <c r="BJ152" s="34"/>
      <c r="BK152" s="43"/>
      <c r="BM152" s="9"/>
      <c r="BN152" s="9"/>
      <c r="BO152" s="9"/>
      <c r="BP152" s="38"/>
      <c r="BQ152" s="39"/>
    </row>
    <row r="153" spans="39:69" x14ac:dyDescent="0.25">
      <c r="BH153" s="41"/>
      <c r="BI153" s="41"/>
      <c r="BJ153" s="41"/>
      <c r="BK153" s="43"/>
      <c r="BM153" s="9"/>
      <c r="BN153" s="9"/>
      <c r="BO153" s="9"/>
      <c r="BP153" s="38"/>
      <c r="BQ153" s="39"/>
    </row>
    <row r="154" spans="39:69" x14ac:dyDescent="0.25">
      <c r="BH154" s="41"/>
      <c r="BI154" s="41"/>
      <c r="BJ154" s="41"/>
      <c r="BK154" s="43"/>
      <c r="BM154" s="9"/>
      <c r="BN154" s="9"/>
      <c r="BO154" s="9"/>
      <c r="BP154" s="38"/>
      <c r="BQ154" s="39"/>
    </row>
    <row r="155" spans="39:69" x14ac:dyDescent="0.25">
      <c r="BH155" s="41"/>
      <c r="BI155" s="41"/>
      <c r="BJ155" s="41"/>
      <c r="BK155" s="43"/>
      <c r="BM155" s="9"/>
      <c r="BN155" s="9"/>
      <c r="BO155" s="9"/>
      <c r="BP155" s="38"/>
      <c r="BQ155" s="39"/>
    </row>
    <row r="156" spans="39:69" x14ac:dyDescent="0.25">
      <c r="BH156" s="41"/>
      <c r="BI156" s="41"/>
      <c r="BJ156" s="41"/>
      <c r="BK156" s="43"/>
      <c r="BM156" s="9"/>
      <c r="BN156" s="9"/>
      <c r="BO156" s="9"/>
      <c r="BP156" s="38"/>
      <c r="BQ156" s="39"/>
    </row>
    <row r="157" spans="39:69" x14ac:dyDescent="0.25">
      <c r="BH157" s="41"/>
      <c r="BI157" s="41"/>
      <c r="BJ157" s="41"/>
      <c r="BK157" s="43"/>
      <c r="BM157" s="9"/>
      <c r="BN157" s="9"/>
      <c r="BO157" s="9"/>
      <c r="BP157" s="38"/>
      <c r="BQ157" s="39"/>
    </row>
    <row r="158" spans="39:69" x14ac:dyDescent="0.25">
      <c r="BH158" s="41"/>
      <c r="BI158" s="41"/>
      <c r="BJ158" s="41"/>
      <c r="BK158" s="43"/>
      <c r="BM158" s="9"/>
      <c r="BN158" s="9"/>
      <c r="BO158" s="9"/>
      <c r="BP158" s="38"/>
      <c r="BQ158" s="39"/>
    </row>
    <row r="159" spans="39:69" x14ac:dyDescent="0.25">
      <c r="BH159" s="41"/>
      <c r="BI159" s="41"/>
      <c r="BJ159" s="41"/>
      <c r="BK159" s="43"/>
      <c r="BM159" s="9"/>
      <c r="BN159" s="9"/>
      <c r="BO159" s="9"/>
      <c r="BP159" s="38"/>
      <c r="BQ159" s="39"/>
    </row>
    <row r="160" spans="39:69" x14ac:dyDescent="0.25">
      <c r="BH160" s="41"/>
      <c r="BI160" s="41"/>
      <c r="BJ160" s="41"/>
      <c r="BK160" s="43"/>
      <c r="BM160" s="9"/>
      <c r="BN160" s="9"/>
      <c r="BO160" s="9"/>
      <c r="BP160" s="38"/>
      <c r="BQ160" s="39"/>
    </row>
    <row r="161" spans="60:69" x14ac:dyDescent="0.25">
      <c r="BH161" s="41"/>
      <c r="BI161" s="41"/>
      <c r="BJ161" s="41"/>
      <c r="BK161" s="43"/>
      <c r="BM161" s="9"/>
      <c r="BN161" s="9"/>
      <c r="BO161" s="9"/>
      <c r="BP161" s="38"/>
      <c r="BQ161" s="39"/>
    </row>
    <row r="162" spans="60:69" x14ac:dyDescent="0.25">
      <c r="BH162" s="34"/>
      <c r="BI162" s="34"/>
      <c r="BJ162" s="34"/>
      <c r="BK162" s="43"/>
      <c r="BM162" s="9"/>
      <c r="BN162" s="9"/>
      <c r="BO162" s="9"/>
      <c r="BP162" s="38"/>
      <c r="BQ162" s="39"/>
    </row>
    <row r="163" spans="60:69" x14ac:dyDescent="0.25">
      <c r="BH163" s="41"/>
      <c r="BI163" s="41"/>
      <c r="BJ163" s="41"/>
      <c r="BK163" s="43"/>
      <c r="BM163" s="9"/>
      <c r="BN163" s="9"/>
      <c r="BO163" s="9"/>
      <c r="BP163" s="38"/>
      <c r="BQ163" s="39"/>
    </row>
    <row r="164" spans="60:69" x14ac:dyDescent="0.25">
      <c r="BH164" s="41"/>
      <c r="BI164" s="41"/>
      <c r="BJ164" s="41"/>
      <c r="BK164" s="43"/>
      <c r="BM164" s="9"/>
      <c r="BN164" s="9"/>
      <c r="BO164" s="9"/>
      <c r="BP164" s="38"/>
      <c r="BQ164" s="39"/>
    </row>
    <row r="165" spans="60:69" x14ac:dyDescent="0.25">
      <c r="BH165" s="34"/>
      <c r="BI165" s="34"/>
      <c r="BJ165" s="34"/>
      <c r="BK165" s="43"/>
      <c r="BM165" s="9"/>
      <c r="BN165" s="9"/>
      <c r="BO165" s="9"/>
      <c r="BP165" s="38"/>
      <c r="BQ165" s="39"/>
    </row>
    <row r="166" spans="60:69" x14ac:dyDescent="0.25">
      <c r="BH166" s="41"/>
      <c r="BI166" s="41"/>
      <c r="BJ166" s="41"/>
      <c r="BK166" s="43"/>
      <c r="BM166" s="9"/>
      <c r="BN166" s="9"/>
      <c r="BO166" s="9"/>
      <c r="BP166" s="38"/>
      <c r="BQ166" s="39"/>
    </row>
    <row r="167" spans="60:69" x14ac:dyDescent="0.25">
      <c r="BH167" s="41"/>
      <c r="BI167" s="41"/>
      <c r="BJ167" s="41"/>
      <c r="BK167" s="43"/>
      <c r="BM167" s="9"/>
      <c r="BN167" s="9"/>
      <c r="BO167" s="9"/>
      <c r="BP167" s="38"/>
      <c r="BQ167" s="39"/>
    </row>
    <row r="168" spans="60:69" x14ac:dyDescent="0.25">
      <c r="BH168" s="41"/>
      <c r="BI168" s="41"/>
      <c r="BJ168" s="41"/>
      <c r="BK168" s="43"/>
      <c r="BM168" s="9"/>
      <c r="BN168" s="9"/>
      <c r="BO168" s="9"/>
      <c r="BP168" s="38"/>
      <c r="BQ168" s="39"/>
    </row>
    <row r="169" spans="60:69" x14ac:dyDescent="0.25">
      <c r="BH169" s="34"/>
      <c r="BI169" s="34"/>
      <c r="BJ169" s="34"/>
      <c r="BK169" s="43"/>
      <c r="BM169" s="9"/>
      <c r="BN169" s="9"/>
      <c r="BO169" s="9"/>
      <c r="BP169" s="38"/>
      <c r="BQ169" s="39"/>
    </row>
    <row r="170" spans="60:69" x14ac:dyDescent="0.25">
      <c r="BH170" s="41"/>
      <c r="BI170" s="41"/>
      <c r="BJ170" s="41"/>
      <c r="BK170" s="43"/>
      <c r="BM170" s="9"/>
      <c r="BN170" s="9"/>
      <c r="BO170" s="9"/>
      <c r="BP170" s="38"/>
      <c r="BQ170" s="39"/>
    </row>
    <row r="171" spans="60:69" x14ac:dyDescent="0.25">
      <c r="BH171" s="41"/>
      <c r="BI171" s="41"/>
      <c r="BJ171" s="41"/>
      <c r="BK171" s="43"/>
      <c r="BM171" s="9"/>
      <c r="BN171" s="9"/>
      <c r="BO171" s="9"/>
      <c r="BP171" s="38"/>
      <c r="BQ171" s="39"/>
    </row>
    <row r="172" spans="60:69" x14ac:dyDescent="0.25">
      <c r="BH172" s="41"/>
      <c r="BI172" s="41"/>
      <c r="BJ172" s="41"/>
      <c r="BK172" s="43"/>
      <c r="BM172" s="9"/>
      <c r="BN172" s="9"/>
      <c r="BO172" s="9"/>
      <c r="BP172" s="38"/>
      <c r="BQ172" s="39"/>
    </row>
    <row r="173" spans="60:69" x14ac:dyDescent="0.25">
      <c r="BH173" s="41"/>
      <c r="BI173" s="41"/>
      <c r="BJ173" s="41"/>
      <c r="BK173" s="43"/>
      <c r="BM173" s="9"/>
      <c r="BN173" s="9"/>
      <c r="BO173" s="9"/>
      <c r="BP173" s="38"/>
      <c r="BQ173" s="39"/>
    </row>
    <row r="174" spans="60:69" x14ac:dyDescent="0.25">
      <c r="BH174" s="41"/>
      <c r="BI174" s="41"/>
      <c r="BJ174" s="41"/>
      <c r="BK174" s="43"/>
      <c r="BM174" s="9"/>
      <c r="BN174" s="9"/>
      <c r="BO174" s="9"/>
      <c r="BP174" s="38"/>
      <c r="BQ174" s="39"/>
    </row>
    <row r="175" spans="60:69" x14ac:dyDescent="0.25">
      <c r="BH175" s="41"/>
      <c r="BI175" s="41"/>
      <c r="BJ175" s="41"/>
      <c r="BK175" s="43"/>
      <c r="BM175" s="9"/>
      <c r="BN175" s="9"/>
      <c r="BO175" s="9"/>
      <c r="BP175" s="38"/>
      <c r="BQ175" s="39"/>
    </row>
    <row r="176" spans="60:69" x14ac:dyDescent="0.25">
      <c r="BH176" s="41"/>
      <c r="BI176" s="41"/>
      <c r="BJ176" s="41"/>
      <c r="BK176" s="43"/>
      <c r="BM176" s="9"/>
      <c r="BN176" s="9"/>
      <c r="BO176" s="9"/>
      <c r="BP176" s="38"/>
      <c r="BQ176" s="39"/>
    </row>
    <row r="177" spans="60:69" x14ac:dyDescent="0.25">
      <c r="BH177" s="41"/>
      <c r="BI177" s="41"/>
      <c r="BJ177" s="41"/>
      <c r="BK177" s="43"/>
      <c r="BM177" s="9"/>
      <c r="BN177" s="9"/>
      <c r="BO177" s="9"/>
      <c r="BP177" s="38"/>
      <c r="BQ177" s="39"/>
    </row>
    <row r="178" spans="60:69" x14ac:dyDescent="0.25">
      <c r="BH178" s="41"/>
      <c r="BI178" s="41"/>
      <c r="BJ178" s="41"/>
      <c r="BK178" s="43"/>
      <c r="BM178" s="9"/>
      <c r="BN178" s="9"/>
      <c r="BO178" s="9"/>
      <c r="BP178" s="38"/>
      <c r="BQ178" s="39"/>
    </row>
    <row r="179" spans="60:69" x14ac:dyDescent="0.25">
      <c r="BH179" s="34"/>
      <c r="BI179" s="34"/>
      <c r="BJ179" s="34"/>
      <c r="BK179" s="43"/>
      <c r="BM179" s="9"/>
      <c r="BN179" s="9"/>
      <c r="BO179" s="9"/>
      <c r="BP179" s="38"/>
      <c r="BQ179" s="39"/>
    </row>
    <row r="180" spans="60:69" x14ac:dyDescent="0.25">
      <c r="BH180" s="41"/>
      <c r="BI180" s="41"/>
      <c r="BJ180" s="41"/>
      <c r="BK180" s="43"/>
      <c r="BM180" s="9"/>
      <c r="BN180" s="9"/>
      <c r="BO180" s="9"/>
      <c r="BP180" s="38"/>
      <c r="BQ180" s="39"/>
    </row>
    <row r="181" spans="60:69" x14ac:dyDescent="0.25">
      <c r="BH181" s="41"/>
      <c r="BI181" s="41"/>
      <c r="BJ181" s="41"/>
      <c r="BK181" s="43"/>
      <c r="BM181" s="9"/>
      <c r="BN181" s="9"/>
      <c r="BO181" s="9"/>
      <c r="BP181" s="38"/>
      <c r="BQ181" s="39"/>
    </row>
    <row r="182" spans="60:69" x14ac:dyDescent="0.25">
      <c r="BH182" s="41"/>
      <c r="BI182" s="41"/>
      <c r="BJ182" s="41"/>
      <c r="BK182" s="43"/>
      <c r="BM182" s="9"/>
      <c r="BN182" s="9"/>
      <c r="BO182" s="9"/>
      <c r="BP182" s="38"/>
      <c r="BQ182" s="39"/>
    </row>
    <row r="183" spans="60:69" x14ac:dyDescent="0.25">
      <c r="BH183" s="41"/>
      <c r="BI183" s="41"/>
      <c r="BJ183" s="41"/>
      <c r="BK183" s="43"/>
      <c r="BM183" s="9"/>
      <c r="BN183" s="9"/>
      <c r="BO183" s="9"/>
      <c r="BP183" s="38"/>
      <c r="BQ183" s="39"/>
    </row>
    <row r="184" spans="60:69" x14ac:dyDescent="0.25">
      <c r="BH184" s="41"/>
      <c r="BI184" s="41"/>
      <c r="BJ184" s="41"/>
      <c r="BK184" s="43"/>
      <c r="BM184" s="9"/>
      <c r="BN184" s="9"/>
      <c r="BO184" s="9"/>
      <c r="BP184" s="38"/>
      <c r="BQ184" s="39"/>
    </row>
    <row r="185" spans="60:69" x14ac:dyDescent="0.25">
      <c r="BH185" s="41"/>
      <c r="BI185" s="41"/>
      <c r="BJ185" s="41"/>
      <c r="BK185" s="43"/>
      <c r="BM185" s="9"/>
      <c r="BN185" s="9"/>
      <c r="BO185" s="9"/>
      <c r="BP185" s="38"/>
      <c r="BQ185" s="39"/>
    </row>
    <row r="186" spans="60:69" x14ac:dyDescent="0.25">
      <c r="BH186" s="41"/>
      <c r="BI186" s="41"/>
      <c r="BJ186" s="41"/>
      <c r="BK186" s="43"/>
      <c r="BM186" s="9"/>
      <c r="BN186" s="9"/>
      <c r="BO186" s="9"/>
      <c r="BP186" s="38"/>
      <c r="BQ186" s="39"/>
    </row>
    <row r="187" spans="60:69" x14ac:dyDescent="0.25">
      <c r="BH187" s="41"/>
      <c r="BI187" s="41"/>
      <c r="BJ187" s="41"/>
      <c r="BK187" s="43"/>
      <c r="BM187" s="9"/>
      <c r="BN187" s="9"/>
      <c r="BO187" s="9"/>
      <c r="BP187" s="38"/>
      <c r="BQ187" s="39"/>
    </row>
    <row r="188" spans="60:69" x14ac:dyDescent="0.25">
      <c r="BH188" s="41"/>
      <c r="BI188" s="41"/>
      <c r="BJ188" s="41"/>
      <c r="BK188" s="43"/>
      <c r="BM188" s="9"/>
      <c r="BN188" s="9"/>
      <c r="BO188" s="9"/>
      <c r="BP188" s="38"/>
      <c r="BQ188" s="39"/>
    </row>
    <row r="189" spans="60:69" x14ac:dyDescent="0.25">
      <c r="BH189" s="41"/>
      <c r="BI189" s="41"/>
      <c r="BJ189" s="41"/>
      <c r="BK189" s="43"/>
      <c r="BM189" s="9"/>
      <c r="BN189" s="9"/>
      <c r="BO189" s="9"/>
      <c r="BP189" s="38"/>
      <c r="BQ189" s="39"/>
    </row>
    <row r="190" spans="60:69" x14ac:dyDescent="0.25">
      <c r="BH190" s="41"/>
      <c r="BI190" s="41"/>
      <c r="BJ190" s="41"/>
      <c r="BK190" s="43"/>
      <c r="BM190" s="9"/>
      <c r="BN190" s="9"/>
      <c r="BO190" s="9"/>
      <c r="BP190" s="38"/>
      <c r="BQ190" s="39"/>
    </row>
    <row r="191" spans="60:69" x14ac:dyDescent="0.25">
      <c r="BH191" s="41"/>
      <c r="BI191" s="41"/>
      <c r="BJ191" s="41"/>
      <c r="BK191" s="43"/>
      <c r="BM191" s="9"/>
      <c r="BN191" s="9"/>
      <c r="BO191" s="9"/>
      <c r="BP191" s="38"/>
      <c r="BQ191" s="39"/>
    </row>
    <row r="192" spans="60:69" x14ac:dyDescent="0.25">
      <c r="BH192" s="41"/>
      <c r="BI192" s="41"/>
      <c r="BJ192" s="41"/>
      <c r="BK192" s="43"/>
      <c r="BM192" s="9"/>
      <c r="BN192" s="9"/>
      <c r="BO192" s="9"/>
      <c r="BP192" s="38"/>
      <c r="BQ192" s="39"/>
    </row>
    <row r="193" spans="39:69" x14ac:dyDescent="0.25">
      <c r="BH193" s="41"/>
      <c r="BI193" s="41"/>
      <c r="BJ193" s="41"/>
      <c r="BK193" s="43"/>
      <c r="BM193" s="9"/>
      <c r="BN193" s="9"/>
      <c r="BO193" s="9"/>
      <c r="BP193" s="38"/>
      <c r="BQ193" s="39"/>
    </row>
    <row r="194" spans="39:69" x14ac:dyDescent="0.25">
      <c r="BH194" s="34"/>
      <c r="BI194" s="34"/>
      <c r="BJ194" s="34"/>
      <c r="BK194" s="43"/>
      <c r="BM194" s="9"/>
      <c r="BN194" s="9"/>
      <c r="BO194" s="9"/>
      <c r="BP194" s="38"/>
      <c r="BQ194" s="39"/>
    </row>
    <row r="195" spans="39:69" x14ac:dyDescent="0.25">
      <c r="BH195" s="41"/>
      <c r="BI195" s="41"/>
      <c r="BJ195" s="41"/>
      <c r="BK195" s="43"/>
      <c r="BM195" s="9"/>
      <c r="BN195" s="9"/>
      <c r="BO195" s="9"/>
      <c r="BP195" s="38"/>
      <c r="BQ195" s="39"/>
    </row>
    <row r="196" spans="39:69" x14ac:dyDescent="0.25">
      <c r="AM196" s="33"/>
      <c r="BG196" s="27"/>
      <c r="BH196" s="41"/>
      <c r="BI196" s="41"/>
      <c r="BJ196" s="41"/>
      <c r="BK196" s="43"/>
      <c r="BM196" s="9"/>
      <c r="BN196" s="9"/>
      <c r="BO196" s="9"/>
      <c r="BP196" s="38"/>
      <c r="BQ196" s="39"/>
    </row>
    <row r="197" spans="39:69" x14ac:dyDescent="0.25">
      <c r="AM197" s="33"/>
      <c r="BG197" s="33"/>
      <c r="BH197" s="41"/>
      <c r="BI197" s="41"/>
      <c r="BJ197" s="41"/>
      <c r="BK197" s="43"/>
      <c r="BM197" s="9"/>
      <c r="BN197" s="9"/>
      <c r="BO197" s="9"/>
      <c r="BP197" s="38"/>
      <c r="BQ197" s="39"/>
    </row>
    <row r="198" spans="39:69" x14ac:dyDescent="0.25">
      <c r="AM198" s="33"/>
      <c r="BG198" s="9"/>
      <c r="BH198" s="41"/>
      <c r="BI198" s="41"/>
      <c r="BJ198" s="41"/>
      <c r="BK198" s="43"/>
      <c r="BM198" s="9"/>
      <c r="BN198" s="9"/>
      <c r="BO198" s="9"/>
      <c r="BP198" s="38"/>
      <c r="BQ198" s="39"/>
    </row>
    <row r="199" spans="39:69" x14ac:dyDescent="0.25">
      <c r="AM199" s="33"/>
      <c r="BG199" s="9"/>
      <c r="BH199" s="41"/>
      <c r="BI199" s="41"/>
      <c r="BJ199" s="41"/>
      <c r="BK199" s="43"/>
      <c r="BM199" s="9"/>
      <c r="BN199" s="9"/>
      <c r="BO199" s="9"/>
      <c r="BP199" s="38"/>
      <c r="BQ199" s="39"/>
    </row>
    <row r="200" spans="39:69" x14ac:dyDescent="0.25">
      <c r="AM200" s="33"/>
      <c r="BG200" s="9"/>
      <c r="BH200" s="41"/>
      <c r="BI200" s="41"/>
      <c r="BJ200" s="41"/>
      <c r="BK200" s="43"/>
      <c r="BM200" s="9"/>
      <c r="BN200" s="9"/>
      <c r="BO200" s="9"/>
      <c r="BP200" s="38"/>
      <c r="BQ200" s="39"/>
    </row>
    <row r="201" spans="39:69" x14ac:dyDescent="0.25">
      <c r="AM201" s="33"/>
      <c r="BG201" s="9"/>
      <c r="BH201" s="41"/>
      <c r="BI201" s="41"/>
      <c r="BJ201" s="41"/>
      <c r="BK201" s="43"/>
      <c r="BM201" s="9"/>
      <c r="BN201" s="9"/>
      <c r="BO201" s="9"/>
      <c r="BP201" s="38"/>
      <c r="BQ201" s="39"/>
    </row>
    <row r="202" spans="39:69" x14ac:dyDescent="0.25">
      <c r="AM202" s="33"/>
      <c r="BG202" s="9"/>
      <c r="BH202" s="41"/>
      <c r="BI202" s="41"/>
      <c r="BJ202" s="41"/>
      <c r="BK202" s="43"/>
      <c r="BM202" s="9"/>
      <c r="BN202" s="9"/>
      <c r="BO202" s="9"/>
      <c r="BP202" s="38"/>
      <c r="BQ202" s="39"/>
    </row>
    <row r="203" spans="39:69" x14ac:dyDescent="0.25">
      <c r="AM203" s="33"/>
      <c r="BG203" s="9"/>
      <c r="BH203" s="41"/>
      <c r="BI203" s="41"/>
      <c r="BJ203" s="41"/>
      <c r="BK203" s="43"/>
      <c r="BM203" s="9"/>
      <c r="BN203" s="9"/>
      <c r="BO203" s="9"/>
      <c r="BP203" s="38"/>
      <c r="BQ203" s="39"/>
    </row>
    <row r="204" spans="39:69" x14ac:dyDescent="0.25">
      <c r="AM204" s="33"/>
      <c r="BG204" s="33"/>
      <c r="BH204" s="41"/>
      <c r="BI204" s="41"/>
      <c r="BJ204" s="41"/>
      <c r="BK204" s="43"/>
      <c r="BM204" s="9"/>
      <c r="BN204" s="9"/>
      <c r="BO204" s="9"/>
      <c r="BP204" s="38"/>
      <c r="BQ204" s="39"/>
    </row>
    <row r="205" spans="39:69" x14ac:dyDescent="0.25">
      <c r="AM205" s="33"/>
      <c r="BG205" s="9"/>
      <c r="BH205" s="41"/>
      <c r="BI205" s="41"/>
      <c r="BJ205" s="41"/>
      <c r="BK205" s="43"/>
      <c r="BM205" s="9"/>
      <c r="BN205" s="9"/>
      <c r="BO205" s="9"/>
      <c r="BP205" s="38"/>
      <c r="BQ205" s="39"/>
    </row>
    <row r="206" spans="39:69" x14ac:dyDescent="0.25">
      <c r="AM206" s="33"/>
      <c r="BG206" s="9"/>
      <c r="BH206" s="41"/>
      <c r="BI206" s="41"/>
      <c r="BJ206" s="41"/>
      <c r="BK206" s="43"/>
      <c r="BM206" s="9"/>
      <c r="BN206" s="9"/>
      <c r="BO206" s="9"/>
      <c r="BP206" s="38"/>
      <c r="BQ206" s="39"/>
    </row>
    <row r="207" spans="39:69" x14ac:dyDescent="0.25">
      <c r="AM207" s="33"/>
      <c r="BG207" s="9"/>
      <c r="BH207" s="9"/>
      <c r="BI207" s="9"/>
      <c r="BJ207" s="9"/>
      <c r="BK207" s="43"/>
      <c r="BM207" s="9"/>
      <c r="BN207" s="9"/>
      <c r="BO207" s="9"/>
      <c r="BP207" s="38"/>
      <c r="BQ207" s="39"/>
    </row>
    <row r="208" spans="39:69" x14ac:dyDescent="0.25">
      <c r="AM208" s="33"/>
      <c r="BG208" s="9"/>
      <c r="BH208" s="9"/>
      <c r="BI208" s="9"/>
      <c r="BJ208" s="9"/>
      <c r="BK208" s="43"/>
      <c r="BM208" s="9"/>
      <c r="BN208" s="9"/>
      <c r="BO208" s="9"/>
      <c r="BP208" s="38"/>
      <c r="BQ208" s="39"/>
    </row>
    <row r="209" spans="39:69" x14ac:dyDescent="0.25">
      <c r="AM209" s="33"/>
      <c r="BG209" s="9"/>
      <c r="BH209" s="9"/>
      <c r="BI209" s="9"/>
      <c r="BJ209" s="9"/>
      <c r="BK209" s="43"/>
      <c r="BM209" s="9"/>
      <c r="BN209" s="9"/>
      <c r="BO209" s="9"/>
      <c r="BP209" s="38"/>
      <c r="BQ209" s="39"/>
    </row>
    <row r="210" spans="39:69" x14ac:dyDescent="0.25">
      <c r="BG210" s="9"/>
      <c r="BH210" s="9"/>
      <c r="BI210" s="9"/>
      <c r="BJ210" s="9"/>
      <c r="BK210" s="43"/>
      <c r="BM210" s="9"/>
      <c r="BN210" s="9"/>
      <c r="BO210" s="9"/>
      <c r="BP210" s="38"/>
      <c r="BQ210" s="39"/>
    </row>
    <row r="211" spans="39:69" x14ac:dyDescent="0.25">
      <c r="BG211" s="9"/>
      <c r="BH211" s="9"/>
      <c r="BI211" s="9"/>
      <c r="BJ211" s="9"/>
      <c r="BK211" s="43"/>
      <c r="BM211" s="9"/>
      <c r="BN211" s="9"/>
      <c r="BO211" s="9"/>
      <c r="BP211" s="38"/>
      <c r="BQ211" s="39"/>
    </row>
    <row r="212" spans="39:69" x14ac:dyDescent="0.25">
      <c r="BG212" s="9"/>
      <c r="BH212" s="9"/>
      <c r="BI212" s="9"/>
      <c r="BJ212" s="9"/>
      <c r="BK212" s="43"/>
      <c r="BM212" s="9"/>
      <c r="BN212" s="9"/>
      <c r="BO212" s="9"/>
      <c r="BP212" s="38"/>
      <c r="BQ212" s="39"/>
    </row>
    <row r="213" spans="39:69" x14ac:dyDescent="0.25">
      <c r="BG213" s="33"/>
      <c r="BH213" s="33"/>
      <c r="BI213" s="33"/>
      <c r="BJ213" s="33"/>
      <c r="BK213" s="43"/>
      <c r="BM213" s="9"/>
      <c r="BN213" s="9"/>
      <c r="BO213" s="9"/>
      <c r="BP213" s="38"/>
      <c r="BQ213" s="39"/>
    </row>
    <row r="214" spans="39:69" x14ac:dyDescent="0.25">
      <c r="BG214" s="9"/>
      <c r="BH214" s="9"/>
      <c r="BI214" s="9"/>
      <c r="BJ214" s="9"/>
      <c r="BK214" s="43"/>
      <c r="BM214" s="9"/>
      <c r="BN214" s="9"/>
      <c r="BO214" s="9"/>
      <c r="BP214" s="38"/>
      <c r="BQ214" s="39"/>
    </row>
    <row r="215" spans="39:69" x14ac:dyDescent="0.25">
      <c r="BG215" s="9"/>
      <c r="BH215" s="9"/>
      <c r="BI215" s="9"/>
      <c r="BJ215" s="9"/>
      <c r="BK215" s="43"/>
      <c r="BM215" s="9"/>
      <c r="BN215" s="9"/>
      <c r="BO215" s="9"/>
      <c r="BP215" s="38"/>
      <c r="BQ215" s="39"/>
    </row>
    <row r="216" spans="39:69" x14ac:dyDescent="0.25">
      <c r="BG216" s="9"/>
      <c r="BH216" s="9"/>
      <c r="BI216" s="9"/>
      <c r="BJ216" s="9"/>
      <c r="BK216" s="43"/>
      <c r="BM216" s="9"/>
      <c r="BN216" s="9"/>
      <c r="BO216" s="9"/>
      <c r="BP216" s="38"/>
      <c r="BQ216" s="39"/>
    </row>
    <row r="217" spans="39:69" x14ac:dyDescent="0.25">
      <c r="BG217" s="9"/>
      <c r="BH217" s="9"/>
      <c r="BI217" s="9"/>
      <c r="BJ217" s="9"/>
      <c r="BK217" s="43"/>
      <c r="BM217" s="9"/>
      <c r="BN217" s="9"/>
      <c r="BO217" s="9"/>
      <c r="BP217" s="38"/>
      <c r="BQ217" s="39"/>
    </row>
    <row r="218" spans="39:69" x14ac:dyDescent="0.25">
      <c r="BG218" s="9"/>
      <c r="BH218" s="9"/>
      <c r="BI218" s="9"/>
      <c r="BJ218" s="9"/>
      <c r="BK218" s="43"/>
      <c r="BM218" s="9"/>
      <c r="BN218" s="9"/>
      <c r="BO218" s="9"/>
      <c r="BP218" s="38"/>
      <c r="BQ218" s="39"/>
    </row>
    <row r="219" spans="39:69" x14ac:dyDescent="0.25">
      <c r="BG219" s="9"/>
      <c r="BH219" s="9"/>
      <c r="BI219" s="9"/>
      <c r="BJ219" s="9"/>
      <c r="BK219" s="43"/>
      <c r="BM219" s="9"/>
      <c r="BN219" s="9"/>
      <c r="BO219" s="9"/>
      <c r="BP219" s="38"/>
      <c r="BQ219" s="39"/>
    </row>
    <row r="220" spans="39:69" x14ac:dyDescent="0.25">
      <c r="BG220" s="9"/>
      <c r="BH220" s="9"/>
      <c r="BI220" s="9"/>
      <c r="BJ220" s="9"/>
      <c r="BK220" s="43"/>
      <c r="BM220" s="9"/>
      <c r="BN220" s="9"/>
      <c r="BO220" s="9"/>
      <c r="BP220" s="38"/>
      <c r="BQ220" s="39"/>
    </row>
    <row r="221" spans="39:69" x14ac:dyDescent="0.25">
      <c r="BG221" s="9"/>
      <c r="BH221" s="9"/>
      <c r="BI221" s="9"/>
      <c r="BJ221" s="9"/>
      <c r="BK221" s="43"/>
      <c r="BM221" s="9"/>
      <c r="BN221" s="9"/>
      <c r="BO221" s="9"/>
      <c r="BP221" s="38"/>
      <c r="BQ221" s="39"/>
    </row>
    <row r="222" spans="39:69" x14ac:dyDescent="0.25">
      <c r="BG222" s="9"/>
      <c r="BH222" s="9"/>
      <c r="BI222" s="9"/>
      <c r="BJ222" s="9"/>
      <c r="BK222" s="43"/>
      <c r="BM222" s="9"/>
      <c r="BN222" s="9"/>
      <c r="BO222" s="9"/>
      <c r="BP222" s="38"/>
      <c r="BQ222" s="39"/>
    </row>
    <row r="223" spans="39:69" x14ac:dyDescent="0.25">
      <c r="BG223" s="9"/>
      <c r="BH223" s="9"/>
      <c r="BI223" s="9"/>
      <c r="BJ223" s="9"/>
      <c r="BK223" s="43"/>
    </row>
    <row r="224" spans="39:69" x14ac:dyDescent="0.25">
      <c r="BG224" s="9"/>
      <c r="BH224" s="9"/>
      <c r="BI224" s="9"/>
      <c r="BJ224" s="9"/>
      <c r="BK224" s="43"/>
    </row>
    <row r="225" spans="59:63" x14ac:dyDescent="0.25">
      <c r="BG225" s="33"/>
      <c r="BH225" s="33"/>
      <c r="BI225" s="33"/>
      <c r="BJ225" s="33"/>
      <c r="BK225" s="43"/>
    </row>
    <row r="226" spans="59:63" x14ac:dyDescent="0.25">
      <c r="BG226" s="9"/>
      <c r="BH226" s="9"/>
      <c r="BI226" s="9"/>
      <c r="BJ226" s="9"/>
      <c r="BK226" s="43"/>
    </row>
    <row r="227" spans="59:63" x14ac:dyDescent="0.25">
      <c r="BG227" s="9"/>
      <c r="BH227" s="9"/>
      <c r="BI227" s="9"/>
      <c r="BJ227" s="9"/>
      <c r="BK227" s="43"/>
    </row>
    <row r="228" spans="59:63" x14ac:dyDescent="0.25">
      <c r="BG228" s="9"/>
      <c r="BH228" s="9"/>
      <c r="BI228" s="9"/>
      <c r="BJ228" s="9"/>
      <c r="BK228" s="43"/>
    </row>
    <row r="229" spans="59:63" x14ac:dyDescent="0.25">
      <c r="BG229" s="9"/>
      <c r="BH229" s="9"/>
      <c r="BI229" s="9"/>
      <c r="BJ229" s="9"/>
      <c r="BK229" s="43"/>
    </row>
    <row r="230" spans="59:63" x14ac:dyDescent="0.25">
      <c r="BG230" s="9"/>
      <c r="BH230" s="9"/>
      <c r="BI230" s="9"/>
      <c r="BJ230" s="9"/>
      <c r="BK230" s="43"/>
    </row>
    <row r="231" spans="59:63" x14ac:dyDescent="0.25">
      <c r="BG231" s="9"/>
      <c r="BH231" s="9"/>
      <c r="BI231" s="9"/>
      <c r="BJ231" s="9"/>
      <c r="BK231" s="43"/>
    </row>
    <row r="232" spans="59:63" x14ac:dyDescent="0.25">
      <c r="BG232" s="9"/>
      <c r="BH232" s="9"/>
      <c r="BI232" s="9"/>
      <c r="BJ232" s="9"/>
      <c r="BK232" s="43"/>
    </row>
    <row r="233" spans="59:63" x14ac:dyDescent="0.25">
      <c r="BG233" s="9"/>
      <c r="BH233" s="9"/>
      <c r="BI233" s="9"/>
      <c r="BJ233" s="9"/>
      <c r="BK233" s="43"/>
    </row>
    <row r="234" spans="59:63" x14ac:dyDescent="0.25">
      <c r="BG234" s="9"/>
      <c r="BH234" s="9"/>
      <c r="BI234" s="9"/>
      <c r="BJ234" s="9"/>
      <c r="BK234" s="43"/>
    </row>
    <row r="235" spans="59:63" x14ac:dyDescent="0.25">
      <c r="BG235" s="33"/>
      <c r="BH235" s="33"/>
      <c r="BI235" s="33"/>
      <c r="BJ235" s="33"/>
      <c r="BK235" s="43"/>
    </row>
    <row r="236" spans="59:63" x14ac:dyDescent="0.25">
      <c r="BG236" s="9"/>
      <c r="BH236" s="9"/>
      <c r="BI236" s="9"/>
      <c r="BJ236" s="9"/>
      <c r="BK236" s="43"/>
    </row>
    <row r="237" spans="59:63" x14ac:dyDescent="0.25">
      <c r="BG237" s="9"/>
      <c r="BH237" s="9"/>
      <c r="BI237" s="9"/>
      <c r="BJ237" s="9"/>
      <c r="BK237" s="43"/>
    </row>
    <row r="238" spans="59:63" x14ac:dyDescent="0.25">
      <c r="BG238" s="33"/>
      <c r="BH238" s="33"/>
      <c r="BI238" s="33"/>
      <c r="BJ238" s="33"/>
      <c r="BK238" s="43"/>
    </row>
    <row r="239" spans="59:63" x14ac:dyDescent="0.25">
      <c r="BG239" s="9"/>
      <c r="BH239" s="9"/>
      <c r="BI239" s="9"/>
      <c r="BJ239" s="9"/>
      <c r="BK239" s="43"/>
    </row>
    <row r="240" spans="59:63" x14ac:dyDescent="0.25">
      <c r="BG240" s="9"/>
      <c r="BH240" s="9"/>
      <c r="BI240" s="9"/>
      <c r="BJ240" s="9"/>
      <c r="BK240" s="43"/>
    </row>
    <row r="241" spans="59:63" x14ac:dyDescent="0.25">
      <c r="BG241" s="9"/>
      <c r="BH241" s="9"/>
      <c r="BI241" s="9"/>
      <c r="BJ241" s="9"/>
      <c r="BK241" s="43"/>
    </row>
    <row r="242" spans="59:63" x14ac:dyDescent="0.25">
      <c r="BG242" s="33"/>
      <c r="BH242" s="33"/>
      <c r="BI242" s="33"/>
      <c r="BJ242" s="33"/>
      <c r="BK242" s="43"/>
    </row>
    <row r="243" spans="59:63" x14ac:dyDescent="0.25">
      <c r="BG243" s="9"/>
      <c r="BH243" s="9"/>
      <c r="BI243" s="9"/>
      <c r="BJ243" s="9"/>
      <c r="BK243" s="43"/>
    </row>
    <row r="244" spans="59:63" x14ac:dyDescent="0.25">
      <c r="BG244" s="9"/>
      <c r="BH244" s="9"/>
      <c r="BI244" s="9"/>
      <c r="BJ244" s="9"/>
      <c r="BK244" s="43"/>
    </row>
    <row r="245" spans="59:63" x14ac:dyDescent="0.25">
      <c r="BG245" s="9"/>
      <c r="BH245" s="9"/>
      <c r="BI245" s="9"/>
      <c r="BJ245" s="9"/>
      <c r="BK245" s="43"/>
    </row>
    <row r="246" spans="59:63" x14ac:dyDescent="0.25">
      <c r="BG246" s="9"/>
      <c r="BH246" s="9"/>
      <c r="BI246" s="9"/>
      <c r="BJ246" s="9"/>
      <c r="BK246" s="43"/>
    </row>
    <row r="247" spans="59:63" x14ac:dyDescent="0.25">
      <c r="BG247" s="9"/>
      <c r="BH247" s="9"/>
      <c r="BI247" s="9"/>
      <c r="BJ247" s="9"/>
      <c r="BK247" s="43"/>
    </row>
    <row r="248" spans="59:63" x14ac:dyDescent="0.25">
      <c r="BG248" s="9"/>
      <c r="BH248" s="9"/>
      <c r="BI248" s="9"/>
      <c r="BJ248" s="9"/>
      <c r="BK248" s="43"/>
    </row>
    <row r="249" spans="59:63" x14ac:dyDescent="0.25">
      <c r="BG249" s="9"/>
      <c r="BH249" s="9"/>
      <c r="BI249" s="9"/>
      <c r="BJ249" s="9"/>
      <c r="BK249" s="43"/>
    </row>
    <row r="250" spans="59:63" x14ac:dyDescent="0.25">
      <c r="BG250" s="9"/>
      <c r="BH250" s="9"/>
      <c r="BI250" s="9"/>
      <c r="BJ250" s="9"/>
      <c r="BK250" s="43"/>
    </row>
    <row r="251" spans="59:63" x14ac:dyDescent="0.25">
      <c r="BG251" s="9"/>
      <c r="BH251" s="9"/>
      <c r="BI251" s="9"/>
      <c r="BJ251" s="9"/>
      <c r="BK251" s="43"/>
    </row>
    <row r="252" spans="59:63" x14ac:dyDescent="0.25">
      <c r="BG252" s="33"/>
      <c r="BH252" s="33"/>
      <c r="BI252" s="33"/>
      <c r="BJ252" s="33"/>
      <c r="BK252" s="43"/>
    </row>
    <row r="253" spans="59:63" x14ac:dyDescent="0.25">
      <c r="BG253" s="9"/>
      <c r="BH253" s="9"/>
      <c r="BI253" s="9"/>
      <c r="BJ253" s="9"/>
      <c r="BK253" s="43"/>
    </row>
    <row r="254" spans="59:63" x14ac:dyDescent="0.25">
      <c r="BG254" s="9"/>
      <c r="BH254" s="9"/>
      <c r="BI254" s="9"/>
      <c r="BJ254" s="9"/>
      <c r="BK254" s="43"/>
    </row>
    <row r="255" spans="59:63" x14ac:dyDescent="0.25">
      <c r="BG255" s="9"/>
      <c r="BH255" s="9"/>
      <c r="BI255" s="9"/>
      <c r="BJ255" s="9"/>
      <c r="BK255" s="43"/>
    </row>
    <row r="256" spans="59:63" x14ac:dyDescent="0.25">
      <c r="BG256" s="9"/>
      <c r="BH256" s="9"/>
      <c r="BI256" s="9"/>
      <c r="BJ256" s="9"/>
      <c r="BK256" s="43"/>
    </row>
    <row r="257" spans="59:63" x14ac:dyDescent="0.25">
      <c r="BG257" s="9"/>
      <c r="BH257" s="9"/>
      <c r="BI257" s="9"/>
      <c r="BJ257" s="9"/>
      <c r="BK257" s="43"/>
    </row>
    <row r="258" spans="59:63" x14ac:dyDescent="0.25">
      <c r="BG258" s="9"/>
      <c r="BH258" s="9"/>
      <c r="BI258" s="9"/>
      <c r="BJ258" s="9"/>
      <c r="BK258" s="43"/>
    </row>
    <row r="259" spans="59:63" x14ac:dyDescent="0.25">
      <c r="BG259" s="9"/>
      <c r="BH259" s="9"/>
      <c r="BI259" s="9"/>
      <c r="BJ259" s="9"/>
      <c r="BK259" s="43"/>
    </row>
    <row r="260" spans="59:63" x14ac:dyDescent="0.25">
      <c r="BG260" s="9"/>
      <c r="BH260" s="9"/>
      <c r="BI260" s="9"/>
      <c r="BJ260" s="9"/>
      <c r="BK260" s="43"/>
    </row>
    <row r="261" spans="59:63" x14ac:dyDescent="0.25">
      <c r="BG261" s="9"/>
      <c r="BH261" s="9"/>
      <c r="BI261" s="9"/>
      <c r="BJ261" s="9"/>
      <c r="BK261" s="43"/>
    </row>
    <row r="262" spans="59:63" x14ac:dyDescent="0.25">
      <c r="BG262" s="9"/>
      <c r="BH262" s="9"/>
      <c r="BI262" s="9"/>
      <c r="BJ262" s="9"/>
      <c r="BK262" s="43"/>
    </row>
    <row r="263" spans="59:63" x14ac:dyDescent="0.25">
      <c r="BG263" s="9"/>
      <c r="BH263" s="9"/>
      <c r="BI263" s="9"/>
      <c r="BJ263" s="9"/>
      <c r="BK263" s="43"/>
    </row>
    <row r="264" spans="59:63" x14ac:dyDescent="0.25">
      <c r="BG264" s="9"/>
      <c r="BH264" s="9"/>
      <c r="BI264" s="9"/>
      <c r="BJ264" s="9"/>
      <c r="BK264" s="43"/>
    </row>
    <row r="265" spans="59:63" x14ac:dyDescent="0.25">
      <c r="BG265" s="9"/>
      <c r="BH265" s="9"/>
      <c r="BI265" s="9"/>
      <c r="BJ265" s="9"/>
      <c r="BK265" s="43"/>
    </row>
    <row r="266" spans="59:63" x14ac:dyDescent="0.25">
      <c r="BG266" s="9"/>
      <c r="BH266" s="9"/>
      <c r="BI266" s="9"/>
      <c r="BJ266" s="9"/>
      <c r="BK266" s="43"/>
    </row>
    <row r="267" spans="59:63" x14ac:dyDescent="0.25">
      <c r="BG267" s="33"/>
      <c r="BH267" s="33"/>
      <c r="BI267" s="33"/>
      <c r="BJ267" s="33"/>
      <c r="BK267" s="43"/>
    </row>
    <row r="268" spans="59:63" x14ac:dyDescent="0.25">
      <c r="BG268" s="9"/>
      <c r="BH268" s="9"/>
      <c r="BI268" s="9"/>
      <c r="BJ268" s="9"/>
      <c r="BK268" s="43"/>
    </row>
    <row r="269" spans="59:63" x14ac:dyDescent="0.25">
      <c r="BG269" s="9"/>
      <c r="BH269" s="9"/>
      <c r="BI269" s="9"/>
      <c r="BJ269" s="9"/>
      <c r="BK269" s="43"/>
    </row>
    <row r="270" spans="59:63" x14ac:dyDescent="0.25">
      <c r="BG270" s="9"/>
      <c r="BH270" s="9"/>
      <c r="BI270" s="9"/>
      <c r="BJ270" s="9"/>
      <c r="BK270" s="43"/>
    </row>
    <row r="271" spans="59:63" x14ac:dyDescent="0.25">
      <c r="BG271" s="9"/>
      <c r="BH271" s="9"/>
      <c r="BI271" s="9"/>
      <c r="BJ271" s="9"/>
      <c r="BK271" s="43"/>
    </row>
    <row r="272" spans="59:63" x14ac:dyDescent="0.25">
      <c r="BG272" s="9"/>
      <c r="BH272" s="9"/>
      <c r="BI272" s="9"/>
      <c r="BJ272" s="9"/>
      <c r="BK272" s="43"/>
    </row>
    <row r="273" spans="59:63" x14ac:dyDescent="0.25">
      <c r="BG273" s="9"/>
      <c r="BH273" s="9"/>
      <c r="BI273" s="9"/>
      <c r="BJ273" s="9"/>
      <c r="BK273" s="43"/>
    </row>
    <row r="274" spans="59:63" x14ac:dyDescent="0.25">
      <c r="BG274" s="9"/>
      <c r="BH274" s="9"/>
      <c r="BI274" s="9"/>
      <c r="BJ274" s="9"/>
      <c r="BK274" s="43"/>
    </row>
    <row r="275" spans="59:63" x14ac:dyDescent="0.25">
      <c r="BG275" s="9"/>
      <c r="BH275" s="9"/>
      <c r="BI275" s="9"/>
      <c r="BJ275" s="9"/>
      <c r="BK275" s="43"/>
    </row>
    <row r="276" spans="59:63" x14ac:dyDescent="0.25">
      <c r="BG276" s="9"/>
      <c r="BH276" s="9"/>
      <c r="BI276" s="9"/>
      <c r="BJ276" s="9"/>
      <c r="BK276" s="43"/>
    </row>
    <row r="277" spans="59:63" x14ac:dyDescent="0.25">
      <c r="BG277" s="9"/>
      <c r="BH277" s="9"/>
      <c r="BI277" s="9"/>
      <c r="BJ277" s="9"/>
      <c r="BK277" s="43"/>
    </row>
    <row r="278" spans="59:63" x14ac:dyDescent="0.25">
      <c r="BG278" s="9"/>
      <c r="BH278" s="9"/>
      <c r="BI278" s="9"/>
      <c r="BJ278" s="9"/>
      <c r="BK278" s="43"/>
    </row>
    <row r="279" spans="59:63" x14ac:dyDescent="0.25">
      <c r="BG279" s="9"/>
      <c r="BH279" s="9"/>
      <c r="BI279" s="9"/>
      <c r="BJ279" s="9"/>
      <c r="BK279" s="43"/>
    </row>
    <row r="280" spans="59:63" x14ac:dyDescent="0.25">
      <c r="BG280" s="9"/>
      <c r="BH280" s="9"/>
      <c r="BI280" s="9"/>
      <c r="BJ280" s="9"/>
      <c r="BK280" s="43"/>
    </row>
    <row r="281" spans="59:63" x14ac:dyDescent="0.25">
      <c r="BG281" s="9"/>
      <c r="BH281" s="9"/>
      <c r="BI281" s="9"/>
      <c r="BJ281" s="9"/>
      <c r="BK281" s="43"/>
    </row>
    <row r="282" spans="59:63" x14ac:dyDescent="0.25">
      <c r="BG282" s="9"/>
      <c r="BH282" s="9"/>
      <c r="BI282" s="9"/>
      <c r="BJ282" s="9"/>
      <c r="BK282" s="43"/>
    </row>
    <row r="283" spans="59:63" x14ac:dyDescent="0.25">
      <c r="BG283" s="33"/>
      <c r="BH283" s="33"/>
      <c r="BI283" s="33"/>
      <c r="BJ283" s="33"/>
      <c r="BK283" s="43"/>
    </row>
    <row r="284" spans="59:63" x14ac:dyDescent="0.25">
      <c r="BG284" s="33"/>
      <c r="BH284" s="33"/>
      <c r="BI284" s="33"/>
      <c r="BJ284" s="33"/>
      <c r="BK284" s="43"/>
    </row>
    <row r="285" spans="59:63" x14ac:dyDescent="0.25">
      <c r="BG285" s="33"/>
      <c r="BH285" s="33"/>
      <c r="BI285" s="33"/>
      <c r="BJ285" s="33"/>
      <c r="BK285" s="43"/>
    </row>
    <row r="286" spans="59:63" x14ac:dyDescent="0.25">
      <c r="BG286" s="33"/>
      <c r="BH286" s="33"/>
      <c r="BI286" s="33"/>
      <c r="BJ286" s="33"/>
      <c r="BK286" s="43"/>
    </row>
    <row r="287" spans="59:63" x14ac:dyDescent="0.25">
      <c r="BG287" s="33"/>
      <c r="BH287" s="33"/>
      <c r="BI287" s="33"/>
      <c r="BJ287" s="33"/>
      <c r="BK287" s="43"/>
    </row>
    <row r="288" spans="59:63" x14ac:dyDescent="0.25">
      <c r="BG288" s="9"/>
      <c r="BH288" s="9"/>
      <c r="BI288" s="9"/>
      <c r="BJ288" s="9"/>
      <c r="BK288" s="43"/>
    </row>
    <row r="289" spans="59:63" x14ac:dyDescent="0.25">
      <c r="BG289" s="9"/>
      <c r="BH289" s="9"/>
      <c r="BI289" s="9"/>
      <c r="BJ289" s="9"/>
      <c r="BK289" s="43"/>
    </row>
    <row r="290" spans="59:63" x14ac:dyDescent="0.25">
      <c r="BG290" s="9"/>
      <c r="BH290" s="9"/>
      <c r="BI290" s="9"/>
      <c r="BJ290" s="9"/>
      <c r="BK290" s="43"/>
    </row>
    <row r="291" spans="59:63" x14ac:dyDescent="0.25">
      <c r="BG291" s="9"/>
      <c r="BH291" s="9"/>
      <c r="BI291" s="9"/>
      <c r="BJ291" s="9"/>
      <c r="BK291" s="43"/>
    </row>
    <row r="292" spans="59:63" x14ac:dyDescent="0.25">
      <c r="BG292" s="9"/>
      <c r="BH292" s="9"/>
      <c r="BI292" s="9"/>
      <c r="BJ292" s="9"/>
      <c r="BK292" s="43"/>
    </row>
    <row r="293" spans="59:63" x14ac:dyDescent="0.25">
      <c r="BG293" s="9"/>
      <c r="BH293" s="9"/>
      <c r="BI293" s="9"/>
      <c r="BJ293" s="9"/>
      <c r="BK293" s="43"/>
    </row>
    <row r="294" spans="59:63" x14ac:dyDescent="0.25">
      <c r="BG294" s="9"/>
      <c r="BH294" s="9"/>
      <c r="BI294" s="9"/>
      <c r="BJ294" s="9"/>
      <c r="BK294" s="43"/>
    </row>
    <row r="295" spans="59:63" x14ac:dyDescent="0.25">
      <c r="BG295" s="9"/>
      <c r="BH295" s="9"/>
      <c r="BI295" s="9"/>
      <c r="BJ295" s="9"/>
      <c r="BK295" s="43"/>
    </row>
    <row r="296" spans="59:63" x14ac:dyDescent="0.25">
      <c r="BG296" s="9"/>
      <c r="BH296" s="9"/>
      <c r="BI296" s="9"/>
      <c r="BJ296" s="9"/>
      <c r="BK296" s="43"/>
    </row>
    <row r="297" spans="59:63" x14ac:dyDescent="0.25">
      <c r="BG297" s="9"/>
      <c r="BH297" s="9"/>
      <c r="BI297" s="9"/>
      <c r="BJ297" s="9"/>
      <c r="BK297" s="43"/>
    </row>
    <row r="298" spans="59:63" x14ac:dyDescent="0.25">
      <c r="BK298" s="43"/>
    </row>
    <row r="299" spans="59:63" x14ac:dyDescent="0.25">
      <c r="BK299" s="43"/>
    </row>
    <row r="300" spans="59:63" x14ac:dyDescent="0.25">
      <c r="BK300" s="43"/>
    </row>
    <row r="301" spans="59:63" x14ac:dyDescent="0.25">
      <c r="BK301" s="43"/>
    </row>
    <row r="302" spans="59:63" x14ac:dyDescent="0.25">
      <c r="BK302" s="43"/>
    </row>
    <row r="303" spans="59:63" x14ac:dyDescent="0.25">
      <c r="BK303" s="43"/>
    </row>
    <row r="304" spans="59:63" x14ac:dyDescent="0.25">
      <c r="BK304" s="43"/>
    </row>
    <row r="305" spans="63:63" x14ac:dyDescent="0.25">
      <c r="BK305" s="43"/>
    </row>
    <row r="306" spans="63:63" x14ac:dyDescent="0.25">
      <c r="BK306" s="43"/>
    </row>
    <row r="307" spans="63:63" x14ac:dyDescent="0.25">
      <c r="BK307" s="43"/>
    </row>
    <row r="308" spans="63:63" x14ac:dyDescent="0.25">
      <c r="BK308" s="43"/>
    </row>
    <row r="309" spans="63:63" x14ac:dyDescent="0.25">
      <c r="BK309" s="43"/>
    </row>
    <row r="310" spans="63:63" x14ac:dyDescent="0.25">
      <c r="BK310" s="43"/>
    </row>
    <row r="311" spans="63:63" x14ac:dyDescent="0.25">
      <c r="BK311" s="43"/>
    </row>
    <row r="312" spans="63:63" x14ac:dyDescent="0.25">
      <c r="BK312" s="43"/>
    </row>
    <row r="313" spans="63:63" x14ac:dyDescent="0.25">
      <c r="BK313" s="43"/>
    </row>
    <row r="314" spans="63:63" x14ac:dyDescent="0.25">
      <c r="BK314" s="43"/>
    </row>
    <row r="315" spans="63:63" x14ac:dyDescent="0.25">
      <c r="BK315" s="43"/>
    </row>
    <row r="316" spans="63:63" x14ac:dyDescent="0.25">
      <c r="BK316" s="43"/>
    </row>
    <row r="317" spans="63:63" x14ac:dyDescent="0.25">
      <c r="BK317" s="43"/>
    </row>
    <row r="318" spans="63:63" x14ac:dyDescent="0.25">
      <c r="BK318" s="43"/>
    </row>
    <row r="319" spans="63:63" x14ac:dyDescent="0.25">
      <c r="BK319" s="43"/>
    </row>
    <row r="320" spans="63:63" x14ac:dyDescent="0.25">
      <c r="BK320" s="43"/>
    </row>
    <row r="321" spans="63:63" x14ac:dyDescent="0.25">
      <c r="BK321" s="43"/>
    </row>
    <row r="322" spans="63:63" x14ac:dyDescent="0.25">
      <c r="BK322" s="43"/>
    </row>
    <row r="323" spans="63:63" x14ac:dyDescent="0.25">
      <c r="BK323" s="43"/>
    </row>
    <row r="324" spans="63:63" x14ac:dyDescent="0.25">
      <c r="BK324" s="43"/>
    </row>
    <row r="325" spans="63:63" x14ac:dyDescent="0.25">
      <c r="BK325" s="43"/>
    </row>
    <row r="326" spans="63:63" x14ac:dyDescent="0.25">
      <c r="BK326" s="43"/>
    </row>
    <row r="327" spans="63:63" x14ac:dyDescent="0.25">
      <c r="BK327" s="43"/>
    </row>
    <row r="328" spans="63:63" x14ac:dyDescent="0.25">
      <c r="BK328" s="43"/>
    </row>
    <row r="329" spans="63:63" x14ac:dyDescent="0.25">
      <c r="BK329" s="43"/>
    </row>
    <row r="330" spans="63:63" x14ac:dyDescent="0.25">
      <c r="BK330" s="43"/>
    </row>
    <row r="331" spans="63:63" x14ac:dyDescent="0.25">
      <c r="BK331" s="43"/>
    </row>
    <row r="332" spans="63:63" x14ac:dyDescent="0.25">
      <c r="BK332" s="43"/>
    </row>
    <row r="333" spans="63:63" x14ac:dyDescent="0.25">
      <c r="BK333" s="43"/>
    </row>
    <row r="334" spans="63:63" x14ac:dyDescent="0.25">
      <c r="BK334" s="43"/>
    </row>
    <row r="335" spans="63:63" x14ac:dyDescent="0.25">
      <c r="BK335" s="43"/>
    </row>
    <row r="336" spans="63:63" x14ac:dyDescent="0.25">
      <c r="BK336" s="43"/>
    </row>
    <row r="337" spans="63:63" x14ac:dyDescent="0.25">
      <c r="BK337" s="43"/>
    </row>
    <row r="338" spans="63:63" x14ac:dyDescent="0.25">
      <c r="BK338" s="43"/>
    </row>
    <row r="339" spans="63:63" x14ac:dyDescent="0.25">
      <c r="BK339" s="43"/>
    </row>
    <row r="340" spans="63:63" x14ac:dyDescent="0.25">
      <c r="BK340" s="43"/>
    </row>
    <row r="341" spans="63:63" x14ac:dyDescent="0.25">
      <c r="BK341" s="43"/>
    </row>
    <row r="342" spans="63:63" x14ac:dyDescent="0.25">
      <c r="BK342" s="43"/>
    </row>
    <row r="343" spans="63:63" x14ac:dyDescent="0.25">
      <c r="BK343" s="43"/>
    </row>
    <row r="344" spans="63:63" x14ac:dyDescent="0.25">
      <c r="BK344" s="43"/>
    </row>
    <row r="345" spans="63:63" x14ac:dyDescent="0.25">
      <c r="BK345" s="43"/>
    </row>
    <row r="346" spans="63:63" x14ac:dyDescent="0.25">
      <c r="BK346" s="43"/>
    </row>
    <row r="347" spans="63:63" x14ac:dyDescent="0.25">
      <c r="BK347" s="43"/>
    </row>
    <row r="348" spans="63:63" x14ac:dyDescent="0.25">
      <c r="BK348" s="43"/>
    </row>
    <row r="349" spans="63:63" x14ac:dyDescent="0.25">
      <c r="BK349" s="43"/>
    </row>
    <row r="350" spans="63:63" x14ac:dyDescent="0.25">
      <c r="BK350" s="43"/>
    </row>
    <row r="351" spans="63:63" x14ac:dyDescent="0.25">
      <c r="BK351" s="43"/>
    </row>
    <row r="352" spans="63:63" x14ac:dyDescent="0.25">
      <c r="BK352" s="43"/>
    </row>
    <row r="353" spans="63:63" x14ac:dyDescent="0.25">
      <c r="BK353" s="43"/>
    </row>
    <row r="354" spans="63:63" x14ac:dyDescent="0.25">
      <c r="BK354" s="43"/>
    </row>
    <row r="355" spans="63:63" x14ac:dyDescent="0.25">
      <c r="BK355" s="43"/>
    </row>
    <row r="356" spans="63:63" x14ac:dyDescent="0.25">
      <c r="BK356" s="43"/>
    </row>
    <row r="357" spans="63:63" x14ac:dyDescent="0.25">
      <c r="BK357" s="43"/>
    </row>
    <row r="358" spans="63:63" x14ac:dyDescent="0.25">
      <c r="BK358" s="43"/>
    </row>
    <row r="359" spans="63:63" x14ac:dyDescent="0.25">
      <c r="BK359" s="43"/>
    </row>
    <row r="360" spans="63:63" x14ac:dyDescent="0.25">
      <c r="BK360" s="43"/>
    </row>
    <row r="361" spans="63:63" x14ac:dyDescent="0.25">
      <c r="BK361" s="43"/>
    </row>
    <row r="362" spans="63:63" x14ac:dyDescent="0.25">
      <c r="BK362" s="43"/>
    </row>
    <row r="363" spans="63:63" x14ac:dyDescent="0.25">
      <c r="BK363" s="43"/>
    </row>
    <row r="364" spans="63:63" x14ac:dyDescent="0.25">
      <c r="BK364" s="43"/>
    </row>
    <row r="365" spans="63:63" x14ac:dyDescent="0.25">
      <c r="BK365" s="43"/>
    </row>
    <row r="366" spans="63:63" x14ac:dyDescent="0.25">
      <c r="BK366" s="43"/>
    </row>
    <row r="367" spans="63:63" x14ac:dyDescent="0.25">
      <c r="BK367" s="43"/>
    </row>
    <row r="368" spans="63:63" x14ac:dyDescent="0.25">
      <c r="BK368" s="43"/>
    </row>
    <row r="369" spans="63:63" x14ac:dyDescent="0.25">
      <c r="BK369" s="43"/>
    </row>
    <row r="370" spans="63:63" x14ac:dyDescent="0.25">
      <c r="BK370" s="43"/>
    </row>
    <row r="371" spans="63:63" x14ac:dyDescent="0.25">
      <c r="BK371" s="43"/>
    </row>
    <row r="372" spans="63:63" x14ac:dyDescent="0.25">
      <c r="BK372" s="43"/>
    </row>
    <row r="373" spans="63:63" x14ac:dyDescent="0.25">
      <c r="BK373" s="43"/>
    </row>
    <row r="374" spans="63:63" x14ac:dyDescent="0.25">
      <c r="BK374" s="43"/>
    </row>
    <row r="375" spans="63:63" x14ac:dyDescent="0.25">
      <c r="BK375" s="43"/>
    </row>
    <row r="376" spans="63:63" x14ac:dyDescent="0.25">
      <c r="BK376" s="43"/>
    </row>
    <row r="377" spans="63:63" x14ac:dyDescent="0.25">
      <c r="BK377" s="43"/>
    </row>
    <row r="378" spans="63:63" x14ac:dyDescent="0.25">
      <c r="BK378" s="43"/>
    </row>
    <row r="379" spans="63:63" x14ac:dyDescent="0.25">
      <c r="BK379" s="43"/>
    </row>
    <row r="380" spans="63:63" x14ac:dyDescent="0.25">
      <c r="BK380" s="43"/>
    </row>
    <row r="381" spans="63:63" x14ac:dyDescent="0.25">
      <c r="BK381" s="43"/>
    </row>
    <row r="382" spans="63:63" x14ac:dyDescent="0.25">
      <c r="BK382" s="43"/>
    </row>
    <row r="383" spans="63:63" x14ac:dyDescent="0.25">
      <c r="BK383" s="43"/>
    </row>
    <row r="384" spans="63:63" x14ac:dyDescent="0.25">
      <c r="BK384" s="43"/>
    </row>
    <row r="385" spans="63:63" x14ac:dyDescent="0.25">
      <c r="BK385" s="43"/>
    </row>
    <row r="386" spans="63:63" x14ac:dyDescent="0.25">
      <c r="BK386" s="43"/>
    </row>
    <row r="387" spans="63:63" x14ac:dyDescent="0.25">
      <c r="BK387" s="43"/>
    </row>
    <row r="388" spans="63:63" x14ac:dyDescent="0.25">
      <c r="BK388" s="43"/>
    </row>
    <row r="389" spans="63:63" x14ac:dyDescent="0.25">
      <c r="BK389" s="43"/>
    </row>
    <row r="390" spans="63:63" x14ac:dyDescent="0.25">
      <c r="BK390" s="43"/>
    </row>
    <row r="391" spans="63:63" x14ac:dyDescent="0.25">
      <c r="BK391" s="43"/>
    </row>
    <row r="392" spans="63:63" x14ac:dyDescent="0.25">
      <c r="BK392" s="43"/>
    </row>
    <row r="393" spans="63:63" x14ac:dyDescent="0.25">
      <c r="BK393" s="43"/>
    </row>
    <row r="394" spans="63:63" x14ac:dyDescent="0.25">
      <c r="BK394" s="43"/>
    </row>
    <row r="395" spans="63:63" x14ac:dyDescent="0.25">
      <c r="BK395" s="43"/>
    </row>
    <row r="396" spans="63:63" x14ac:dyDescent="0.25">
      <c r="BK396" s="43"/>
    </row>
    <row r="397" spans="63:63" x14ac:dyDescent="0.25">
      <c r="BK397" s="43"/>
    </row>
    <row r="398" spans="63:63" x14ac:dyDescent="0.25">
      <c r="BK398" s="43"/>
    </row>
    <row r="399" spans="63:63" x14ac:dyDescent="0.25">
      <c r="BK399" s="43"/>
    </row>
    <row r="400" spans="63:63" x14ac:dyDescent="0.25">
      <c r="BK400" s="43"/>
    </row>
    <row r="401" spans="63:63" x14ac:dyDescent="0.25">
      <c r="BK401" s="43"/>
    </row>
    <row r="402" spans="63:63" x14ac:dyDescent="0.25">
      <c r="BK402" s="43"/>
    </row>
    <row r="403" spans="63:63" x14ac:dyDescent="0.25">
      <c r="BK403" s="43"/>
    </row>
    <row r="404" spans="63:63" x14ac:dyDescent="0.25">
      <c r="BK404" s="43"/>
    </row>
    <row r="405" spans="63:63" x14ac:dyDescent="0.25">
      <c r="BK405" s="43"/>
    </row>
    <row r="406" spans="63:63" x14ac:dyDescent="0.25">
      <c r="BK406" s="43"/>
    </row>
    <row r="407" spans="63:63" x14ac:dyDescent="0.25">
      <c r="BK407" s="43"/>
    </row>
    <row r="408" spans="63:63" x14ac:dyDescent="0.25">
      <c r="BK408" s="43"/>
    </row>
    <row r="409" spans="63:63" x14ac:dyDescent="0.25">
      <c r="BK409" s="43"/>
    </row>
    <row r="410" spans="63:63" x14ac:dyDescent="0.25">
      <c r="BK410" s="43"/>
    </row>
    <row r="411" spans="63:63" x14ac:dyDescent="0.25">
      <c r="BK411" s="43"/>
    </row>
    <row r="412" spans="63:63" x14ac:dyDescent="0.25">
      <c r="BK412" s="43"/>
    </row>
    <row r="413" spans="63:63" x14ac:dyDescent="0.25">
      <c r="BK413" s="43"/>
    </row>
    <row r="414" spans="63:63" x14ac:dyDescent="0.25">
      <c r="BK414" s="43"/>
    </row>
    <row r="415" spans="63:63" x14ac:dyDescent="0.25">
      <c r="BK415" s="43"/>
    </row>
    <row r="416" spans="63:63" x14ac:dyDescent="0.25">
      <c r="BK416" s="43"/>
    </row>
    <row r="417" spans="63:63" x14ac:dyDescent="0.25">
      <c r="BK417" s="43"/>
    </row>
    <row r="418" spans="63:63" x14ac:dyDescent="0.25">
      <c r="BK418" s="43"/>
    </row>
    <row r="419" spans="63:63" x14ac:dyDescent="0.25">
      <c r="BK419" s="43"/>
    </row>
    <row r="420" spans="63:63" x14ac:dyDescent="0.25">
      <c r="BK420" s="43"/>
    </row>
    <row r="421" spans="63:63" x14ac:dyDescent="0.25">
      <c r="BK421" s="43"/>
    </row>
    <row r="422" spans="63:63" x14ac:dyDescent="0.25">
      <c r="BK422" s="43"/>
    </row>
    <row r="423" spans="63:63" x14ac:dyDescent="0.25">
      <c r="BK423" s="43"/>
    </row>
    <row r="424" spans="63:63" x14ac:dyDescent="0.25">
      <c r="BK424" s="43"/>
    </row>
    <row r="425" spans="63:63" x14ac:dyDescent="0.25">
      <c r="BK425" s="43"/>
    </row>
    <row r="426" spans="63:63" x14ac:dyDescent="0.25">
      <c r="BK426" s="43"/>
    </row>
    <row r="427" spans="63:63" x14ac:dyDescent="0.25">
      <c r="BK427" s="43"/>
    </row>
    <row r="428" spans="63:63" x14ac:dyDescent="0.25">
      <c r="BK428" s="43"/>
    </row>
    <row r="429" spans="63:63" x14ac:dyDescent="0.25">
      <c r="BK429" s="43"/>
    </row>
    <row r="430" spans="63:63" x14ac:dyDescent="0.25">
      <c r="BK430" s="43"/>
    </row>
    <row r="431" spans="63:63" x14ac:dyDescent="0.25">
      <c r="BK431" s="43"/>
    </row>
    <row r="432" spans="63:63" x14ac:dyDescent="0.25">
      <c r="BK432" s="43"/>
    </row>
    <row r="433" spans="63:63" x14ac:dyDescent="0.25">
      <c r="BK433" s="43"/>
    </row>
    <row r="434" spans="63:63" x14ac:dyDescent="0.25">
      <c r="BK434" s="43"/>
    </row>
    <row r="435" spans="63:63" x14ac:dyDescent="0.25">
      <c r="BK435" s="43"/>
    </row>
    <row r="436" spans="63:63" x14ac:dyDescent="0.25">
      <c r="BK436" s="43"/>
    </row>
    <row r="437" spans="63:63" x14ac:dyDescent="0.25">
      <c r="BK437" s="43"/>
    </row>
    <row r="438" spans="63:63" x14ac:dyDescent="0.25">
      <c r="BK438" s="43"/>
    </row>
    <row r="439" spans="63:63" x14ac:dyDescent="0.25">
      <c r="BK439" s="43"/>
    </row>
    <row r="440" spans="63:63" x14ac:dyDescent="0.25">
      <c r="BK440" s="43"/>
    </row>
    <row r="441" spans="63:63" x14ac:dyDescent="0.25">
      <c r="BK441" s="43"/>
    </row>
    <row r="442" spans="63:63" x14ac:dyDescent="0.25">
      <c r="BK442" s="43"/>
    </row>
    <row r="443" spans="63:63" x14ac:dyDescent="0.25">
      <c r="BK443" s="43"/>
    </row>
    <row r="444" spans="63:63" x14ac:dyDescent="0.25">
      <c r="BK444" s="43"/>
    </row>
    <row r="445" spans="63:63" x14ac:dyDescent="0.25">
      <c r="BK445" s="43"/>
    </row>
    <row r="446" spans="63:63" x14ac:dyDescent="0.25">
      <c r="BK446" s="43"/>
    </row>
    <row r="447" spans="63:63" x14ac:dyDescent="0.25">
      <c r="BK447" s="43"/>
    </row>
    <row r="448" spans="63:63" x14ac:dyDescent="0.25">
      <c r="BK448" s="43"/>
    </row>
    <row r="449" spans="63:63" x14ac:dyDescent="0.25">
      <c r="BK449" s="43"/>
    </row>
    <row r="450" spans="63:63" x14ac:dyDescent="0.25">
      <c r="BK450" s="43"/>
    </row>
    <row r="451" spans="63:63" x14ac:dyDescent="0.25">
      <c r="BK451" s="43"/>
    </row>
    <row r="452" spans="63:63" x14ac:dyDescent="0.25">
      <c r="BK452" s="43"/>
    </row>
    <row r="453" spans="63:63" x14ac:dyDescent="0.25">
      <c r="BK453" s="43"/>
    </row>
    <row r="454" spans="63:63" x14ac:dyDescent="0.25">
      <c r="BK454" s="43"/>
    </row>
    <row r="455" spans="63:63" x14ac:dyDescent="0.25">
      <c r="BK455" s="43"/>
    </row>
    <row r="456" spans="63:63" x14ac:dyDescent="0.25">
      <c r="BK456" s="43"/>
    </row>
    <row r="457" spans="63:63" x14ac:dyDescent="0.25">
      <c r="BK457" s="43"/>
    </row>
    <row r="458" spans="63:63" x14ac:dyDescent="0.25">
      <c r="BK458" s="43"/>
    </row>
    <row r="459" spans="63:63" x14ac:dyDescent="0.25">
      <c r="BK459" s="43"/>
    </row>
    <row r="460" spans="63:63" x14ac:dyDescent="0.25">
      <c r="BK460" s="43"/>
    </row>
    <row r="461" spans="63:63" x14ac:dyDescent="0.25">
      <c r="BK461" s="43"/>
    </row>
    <row r="462" spans="63:63" x14ac:dyDescent="0.25">
      <c r="BK462" s="43"/>
    </row>
    <row r="463" spans="63:63" x14ac:dyDescent="0.25">
      <c r="BK463" s="43"/>
    </row>
    <row r="464" spans="63:63" x14ac:dyDescent="0.25">
      <c r="BK464" s="43"/>
    </row>
    <row r="465" spans="63:63" x14ac:dyDescent="0.25">
      <c r="BK465" s="43"/>
    </row>
    <row r="466" spans="63:63" x14ac:dyDescent="0.25">
      <c r="BK466" s="43"/>
    </row>
    <row r="467" spans="63:63" x14ac:dyDescent="0.25">
      <c r="BK467" s="43"/>
    </row>
    <row r="468" spans="63:63" x14ac:dyDescent="0.25">
      <c r="BK468" s="43"/>
    </row>
    <row r="469" spans="63:63" x14ac:dyDescent="0.25">
      <c r="BK469" s="43"/>
    </row>
    <row r="470" spans="63:63" x14ac:dyDescent="0.25">
      <c r="BK470" s="43"/>
    </row>
    <row r="471" spans="63:63" x14ac:dyDescent="0.25">
      <c r="BK471" s="43"/>
    </row>
    <row r="472" spans="63:63" x14ac:dyDescent="0.25">
      <c r="BK472" s="43"/>
    </row>
    <row r="473" spans="63:63" x14ac:dyDescent="0.25">
      <c r="BK473" s="43"/>
    </row>
    <row r="474" spans="63:63" x14ac:dyDescent="0.25">
      <c r="BK474" s="43"/>
    </row>
    <row r="475" spans="63:63" x14ac:dyDescent="0.25">
      <c r="BK475" s="43"/>
    </row>
    <row r="476" spans="63:63" x14ac:dyDescent="0.25">
      <c r="BK476" s="43"/>
    </row>
    <row r="477" spans="63:63" x14ac:dyDescent="0.25">
      <c r="BK477" s="43"/>
    </row>
    <row r="478" spans="63:63" x14ac:dyDescent="0.25">
      <c r="BK478" s="43"/>
    </row>
    <row r="479" spans="63:63" x14ac:dyDescent="0.25">
      <c r="BK479" s="43"/>
    </row>
    <row r="480" spans="63:63" x14ac:dyDescent="0.25">
      <c r="BK480" s="43"/>
    </row>
    <row r="481" spans="63:63" x14ac:dyDescent="0.25">
      <c r="BK481" s="43"/>
    </row>
    <row r="482" spans="63:63" x14ac:dyDescent="0.25">
      <c r="BK482" s="43"/>
    </row>
    <row r="483" spans="63:63" x14ac:dyDescent="0.25">
      <c r="BK483" s="43"/>
    </row>
    <row r="484" spans="63:63" x14ac:dyDescent="0.25">
      <c r="BK484" s="43"/>
    </row>
    <row r="485" spans="63:63" x14ac:dyDescent="0.25">
      <c r="BK485" s="43"/>
    </row>
    <row r="486" spans="63:63" x14ac:dyDescent="0.25">
      <c r="BK486" s="43"/>
    </row>
    <row r="487" spans="63:63" x14ac:dyDescent="0.25">
      <c r="BK487" s="43"/>
    </row>
    <row r="488" spans="63:63" x14ac:dyDescent="0.25">
      <c r="BK488" s="43"/>
    </row>
    <row r="489" spans="63:63" x14ac:dyDescent="0.25">
      <c r="BK489" s="43"/>
    </row>
    <row r="490" spans="63:63" x14ac:dyDescent="0.25">
      <c r="BK490" s="43"/>
    </row>
    <row r="491" spans="63:63" x14ac:dyDescent="0.25">
      <c r="BK491" s="43"/>
    </row>
    <row r="492" spans="63:63" x14ac:dyDescent="0.25">
      <c r="BK492" s="43"/>
    </row>
    <row r="493" spans="63:63" x14ac:dyDescent="0.25">
      <c r="BK493" s="43"/>
    </row>
    <row r="494" spans="63:63" x14ac:dyDescent="0.25">
      <c r="BK494" s="43"/>
    </row>
    <row r="495" spans="63:63" x14ac:dyDescent="0.25">
      <c r="BK495" s="43"/>
    </row>
    <row r="496" spans="63:63" x14ac:dyDescent="0.25">
      <c r="BK496" s="43"/>
    </row>
    <row r="497" spans="63:63" x14ac:dyDescent="0.25">
      <c r="BK497" s="43"/>
    </row>
    <row r="498" spans="63:63" x14ac:dyDescent="0.25">
      <c r="BK498" s="43"/>
    </row>
    <row r="499" spans="63:63" x14ac:dyDescent="0.25">
      <c r="BK499" s="43"/>
    </row>
    <row r="500" spans="63:63" x14ac:dyDescent="0.25">
      <c r="BK500" s="43"/>
    </row>
    <row r="501" spans="63:63" x14ac:dyDescent="0.25">
      <c r="BK501" s="43"/>
    </row>
    <row r="502" spans="63:63" x14ac:dyDescent="0.25">
      <c r="BK502" s="43"/>
    </row>
    <row r="503" spans="63:63" x14ac:dyDescent="0.25">
      <c r="BK503" s="43"/>
    </row>
    <row r="504" spans="63:63" x14ac:dyDescent="0.25">
      <c r="BK504" s="43"/>
    </row>
    <row r="505" spans="63:63" x14ac:dyDescent="0.25">
      <c r="BK505" s="43"/>
    </row>
    <row r="506" spans="63:63" x14ac:dyDescent="0.25">
      <c r="BK506" s="43"/>
    </row>
    <row r="507" spans="63:63" x14ac:dyDescent="0.25">
      <c r="BK507" s="43"/>
    </row>
    <row r="508" spans="63:63" x14ac:dyDescent="0.25">
      <c r="BK508" s="43"/>
    </row>
    <row r="509" spans="63:63" x14ac:dyDescent="0.25">
      <c r="BK509" s="43"/>
    </row>
    <row r="510" spans="63:63" x14ac:dyDescent="0.25">
      <c r="BK510" s="43"/>
    </row>
    <row r="511" spans="63:63" x14ac:dyDescent="0.25">
      <c r="BK511" s="43"/>
    </row>
    <row r="512" spans="63:63" x14ac:dyDescent="0.25">
      <c r="BK512" s="43"/>
    </row>
    <row r="513" spans="63:63" x14ac:dyDescent="0.25">
      <c r="BK513" s="43"/>
    </row>
    <row r="514" spans="63:63" x14ac:dyDescent="0.25">
      <c r="BK514" s="43"/>
    </row>
    <row r="515" spans="63:63" x14ac:dyDescent="0.25">
      <c r="BK515" s="43"/>
    </row>
    <row r="516" spans="63:63" x14ac:dyDescent="0.25">
      <c r="BK516" s="43"/>
    </row>
    <row r="517" spans="63:63" x14ac:dyDescent="0.25">
      <c r="BK517" s="43"/>
    </row>
    <row r="518" spans="63:63" x14ac:dyDescent="0.25">
      <c r="BK518" s="43"/>
    </row>
    <row r="519" spans="63:63" x14ac:dyDescent="0.25">
      <c r="BK519" s="43"/>
    </row>
    <row r="520" spans="63:63" x14ac:dyDescent="0.25">
      <c r="BK520" s="43"/>
    </row>
    <row r="521" spans="63:63" x14ac:dyDescent="0.25">
      <c r="BK521" s="43"/>
    </row>
    <row r="522" spans="63:63" x14ac:dyDescent="0.25">
      <c r="BK522" s="43"/>
    </row>
    <row r="523" spans="63:63" x14ac:dyDescent="0.25">
      <c r="BK523" s="43"/>
    </row>
    <row r="524" spans="63:63" x14ac:dyDescent="0.25">
      <c r="BK524" s="43"/>
    </row>
    <row r="525" spans="63:63" x14ac:dyDescent="0.25">
      <c r="BK525" s="43"/>
    </row>
    <row r="526" spans="63:63" x14ac:dyDescent="0.25">
      <c r="BK526" s="43"/>
    </row>
    <row r="527" spans="63:63" x14ac:dyDescent="0.25">
      <c r="BK527" s="43"/>
    </row>
    <row r="528" spans="63:63" x14ac:dyDescent="0.25">
      <c r="BK528" s="43"/>
    </row>
    <row r="529" spans="63:63" x14ac:dyDescent="0.25">
      <c r="BK529" s="43"/>
    </row>
    <row r="530" spans="63:63" x14ac:dyDescent="0.25">
      <c r="BK530" s="43"/>
    </row>
    <row r="531" spans="63:63" x14ac:dyDescent="0.25">
      <c r="BK531" s="43"/>
    </row>
    <row r="532" spans="63:63" x14ac:dyDescent="0.25">
      <c r="BK532" s="43"/>
    </row>
    <row r="533" spans="63:63" x14ac:dyDescent="0.25">
      <c r="BK533" s="43"/>
    </row>
    <row r="534" spans="63:63" x14ac:dyDescent="0.25">
      <c r="BK534" s="43"/>
    </row>
    <row r="535" spans="63:63" x14ac:dyDescent="0.25">
      <c r="BK535" s="43"/>
    </row>
    <row r="536" spans="63:63" x14ac:dyDescent="0.25">
      <c r="BK536" s="43"/>
    </row>
    <row r="537" spans="63:63" x14ac:dyDescent="0.25">
      <c r="BK537" s="43"/>
    </row>
    <row r="538" spans="63:63" x14ac:dyDescent="0.25">
      <c r="BK538" s="43"/>
    </row>
    <row r="539" spans="63:63" x14ac:dyDescent="0.25">
      <c r="BK539" s="43"/>
    </row>
    <row r="540" spans="63:63" x14ac:dyDescent="0.25">
      <c r="BK540" s="43"/>
    </row>
    <row r="541" spans="63:63" x14ac:dyDescent="0.25">
      <c r="BK541" s="43"/>
    </row>
    <row r="542" spans="63:63" x14ac:dyDescent="0.25">
      <c r="BK542" s="43"/>
    </row>
    <row r="543" spans="63:63" x14ac:dyDescent="0.25">
      <c r="BK543" s="43"/>
    </row>
    <row r="544" spans="63:63" x14ac:dyDescent="0.25">
      <c r="BK544" s="43"/>
    </row>
    <row r="545" spans="63:63" x14ac:dyDescent="0.25">
      <c r="BK545" s="43"/>
    </row>
    <row r="546" spans="63:63" x14ac:dyDescent="0.25">
      <c r="BK546" s="43"/>
    </row>
    <row r="547" spans="63:63" x14ac:dyDescent="0.25">
      <c r="BK547" s="43"/>
    </row>
    <row r="548" spans="63:63" x14ac:dyDescent="0.25">
      <c r="BK548" s="43"/>
    </row>
    <row r="549" spans="63:63" x14ac:dyDescent="0.25">
      <c r="BK549" s="43"/>
    </row>
    <row r="550" spans="63:63" x14ac:dyDescent="0.25">
      <c r="BK550" s="43"/>
    </row>
    <row r="551" spans="63:63" x14ac:dyDescent="0.25">
      <c r="BK551" s="43"/>
    </row>
    <row r="552" spans="63:63" x14ac:dyDescent="0.25">
      <c r="BK552" s="43"/>
    </row>
    <row r="553" spans="63:63" x14ac:dyDescent="0.25">
      <c r="BK553" s="43"/>
    </row>
    <row r="554" spans="63:63" x14ac:dyDescent="0.25">
      <c r="BK554" s="43"/>
    </row>
    <row r="555" spans="63:63" x14ac:dyDescent="0.25">
      <c r="BK555" s="43"/>
    </row>
    <row r="556" spans="63:63" x14ac:dyDescent="0.25">
      <c r="BK556" s="43"/>
    </row>
  </sheetData>
  <mergeCells count="5">
    <mergeCell ref="A1:V1"/>
    <mergeCell ref="AL1:BJ1"/>
    <mergeCell ref="AM14:AX14"/>
    <mergeCell ref="AY14:BJ14"/>
    <mergeCell ref="BM14:BO14"/>
  </mergeCells>
  <conditionalFormatting sqref="BQ16:BQ222">
    <cfRule type="cellIs" dxfId="0" priority="2" operator="equal">
      <formula>"ko"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portrait" r:id="rId1"/>
  <headerFooter scaleWithDoc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Projection_QTE_2021</vt:lpstr>
      <vt:lpstr>Projection_QTE_2021!Impression_des_titres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AMELINE</dc:creator>
  <cp:lastModifiedBy>Stéphanie AMELINE</cp:lastModifiedBy>
  <dcterms:created xsi:type="dcterms:W3CDTF">2021-10-20T14:15:40Z</dcterms:created>
  <dcterms:modified xsi:type="dcterms:W3CDTF">2021-10-20T14:25:21Z</dcterms:modified>
</cp:coreProperties>
</file>