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5e27e377c3ef2bb/Documents/MEDICAMENTS_new/"/>
    </mc:Choice>
  </mc:AlternateContent>
  <xr:revisionPtr revIDLastSave="257" documentId="8_{7C55B4B2-AC11-41A7-970F-48693C2BDF2F}" xr6:coauthVersionLast="47" xr6:coauthVersionMax="47" xr10:uidLastSave="{136B0813-AB9C-437F-95A9-5C6EEE0FD885}"/>
  <bookViews>
    <workbookView xWindow="-108" yWindow="-108" windowWidth="23256" windowHeight="12456" activeTab="3" xr2:uid="{FF4D97B8-464D-4E46-97F4-DB9821A09B51}"/>
  </bookViews>
  <sheets>
    <sheet name="produits" sheetId="1" r:id="rId1"/>
    <sheet name="fournisseur 1" sheetId="3" r:id="rId2"/>
    <sheet name="fournisseur 4" sheetId="4" r:id="rId3"/>
    <sheet name="listes" sheetId="2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" i="1" l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4" i="1"/>
  <c r="I23" i="4" a="1"/>
  <c r="I23" i="4" s="1"/>
  <c r="I6" i="4"/>
  <c r="F6" i="4"/>
  <c r="D6" i="4"/>
  <c r="I23" i="3" a="1"/>
  <c r="I23" i="3" s="1"/>
  <c r="I6" i="3"/>
  <c r="F6" i="3"/>
  <c r="D6" i="3"/>
  <c r="K4" i="1"/>
  <c r="U21" i="1"/>
  <c r="W21" i="1" s="1"/>
  <c r="U20" i="1"/>
  <c r="W20" i="1" s="1"/>
  <c r="U19" i="1"/>
  <c r="W19" i="1" s="1"/>
  <c r="U18" i="1"/>
  <c r="W18" i="1" s="1"/>
  <c r="U17" i="1"/>
  <c r="W17" i="1" s="1"/>
  <c r="U16" i="1"/>
  <c r="W16" i="1" s="1"/>
  <c r="U15" i="1"/>
  <c r="W15" i="1" s="1"/>
  <c r="U14" i="1"/>
  <c r="W14" i="1" s="1"/>
  <c r="U13" i="1"/>
  <c r="W13" i="1" s="1"/>
  <c r="U12" i="1"/>
  <c r="W12" i="1" s="1"/>
  <c r="U11" i="1"/>
  <c r="W11" i="1" s="1"/>
  <c r="U10" i="1"/>
  <c r="W10" i="1" s="1"/>
  <c r="U9" i="1"/>
  <c r="W9" i="1" s="1"/>
  <c r="U8" i="1"/>
  <c r="W8" i="1" s="1"/>
  <c r="U7" i="1"/>
  <c r="W7" i="1" s="1"/>
  <c r="U6" i="1"/>
  <c r="W6" i="1" s="1"/>
  <c r="U5" i="1"/>
  <c r="W5" i="1" s="1"/>
  <c r="U4" i="1"/>
  <c r="W4" i="1" s="1"/>
  <c r="Q21" i="1"/>
  <c r="P21" i="1"/>
  <c r="S21" i="1" s="1"/>
  <c r="Q20" i="1"/>
  <c r="P20" i="1"/>
  <c r="S20" i="1" s="1"/>
  <c r="Q19" i="1"/>
  <c r="P19" i="1"/>
  <c r="S19" i="1" s="1"/>
  <c r="Q18" i="1"/>
  <c r="P18" i="1"/>
  <c r="S18" i="1" s="1"/>
  <c r="Q17" i="1"/>
  <c r="P17" i="1"/>
  <c r="S17" i="1" s="1"/>
  <c r="Q16" i="1"/>
  <c r="P16" i="1"/>
  <c r="S16" i="1" s="1"/>
  <c r="Q15" i="1"/>
  <c r="P15" i="1"/>
  <c r="S15" i="1" s="1"/>
  <c r="Q14" i="1"/>
  <c r="P14" i="1"/>
  <c r="S14" i="1" s="1"/>
  <c r="Q13" i="1"/>
  <c r="P13" i="1"/>
  <c r="S13" i="1" s="1"/>
  <c r="Q12" i="1"/>
  <c r="P12" i="1"/>
  <c r="S12" i="1" s="1"/>
  <c r="Q11" i="1"/>
  <c r="P11" i="1"/>
  <c r="S11" i="1" s="1"/>
  <c r="Q10" i="1"/>
  <c r="P10" i="1"/>
  <c r="S10" i="1" s="1"/>
  <c r="Q9" i="1"/>
  <c r="P9" i="1"/>
  <c r="S9" i="1" s="1"/>
  <c r="Q8" i="1"/>
  <c r="P8" i="1"/>
  <c r="S8" i="1" s="1"/>
  <c r="Q7" i="1"/>
  <c r="P7" i="1"/>
  <c r="S7" i="1" s="1"/>
  <c r="Q6" i="1"/>
  <c r="P6" i="1"/>
  <c r="S6" i="1" s="1"/>
  <c r="K5" i="1"/>
  <c r="F4" i="1"/>
  <c r="F6" i="1"/>
  <c r="H5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5" i="1"/>
  <c r="Q4" i="1" l="1"/>
  <c r="P4" i="1"/>
  <c r="S4" i="1" s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P5" i="1" l="1"/>
  <c r="S5" i="1" s="1"/>
  <c r="Q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 da</author>
    <author>xxxx</author>
  </authors>
  <commentList>
    <comment ref="L3" authorId="0" shapeId="0" xr:uid="{FE02BB30-4A47-4833-A05A-BF9B6F8F19B0}">
      <text>
        <r>
          <rPr>
            <sz val="9"/>
            <color indexed="81"/>
            <rFont val="Tahoma"/>
            <family val="2"/>
          </rPr>
          <t xml:space="preserve">date du jour du comptage des produits restants
</t>
        </r>
      </text>
    </comment>
    <comment ref="M3" authorId="0" shapeId="0" xr:uid="{06D458E9-0A8C-4197-8134-6A4AE97F50CA}">
      <text>
        <r>
          <rPr>
            <sz val="9"/>
            <color indexed="81"/>
            <rFont val="Tahoma"/>
            <family val="2"/>
          </rPr>
          <t xml:space="preserve">Quantité de produits restants pour la date en colonne I
</t>
        </r>
      </text>
    </comment>
    <comment ref="N3" authorId="0" shapeId="0" xr:uid="{576730D3-87F2-4EF0-AFFB-F63DF8A6F7E7}">
      <text>
        <r>
          <rPr>
            <sz val="9"/>
            <color indexed="81"/>
            <rFont val="Tahoma"/>
            <family val="2"/>
          </rPr>
          <t xml:space="preserve">Nombre de produit à utiliser par jour
</t>
        </r>
      </text>
    </comment>
    <comment ref="R4" authorId="1" shapeId="0" xr:uid="{43814C29-DB43-48C3-8314-4B4AD869DF53}">
      <text>
        <r>
          <rPr>
            <b/>
            <sz val="9"/>
            <color indexed="81"/>
            <rFont val="Tahoma"/>
            <family val="2"/>
          </rPr>
          <t xml:space="preserve">Quel est le délai de reception d'une commande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<sst xmlns="http://schemas.openxmlformats.org/spreadsheetml/2006/main" count="112" uniqueCount="61">
  <si>
    <t>Date</t>
  </si>
  <si>
    <t>Stock à zéro fin le</t>
  </si>
  <si>
    <t xml:space="preserve">Nbre de semaines complètes avec comprimés </t>
  </si>
  <si>
    <t>A re-commander au plus tard le</t>
  </si>
  <si>
    <t>nbre boite 
commandées</t>
  </si>
  <si>
    <t>prix
par
boite</t>
  </si>
  <si>
    <t>N</t>
  </si>
  <si>
    <t>CC</t>
  </si>
  <si>
    <t>P</t>
  </si>
  <si>
    <t>O</t>
  </si>
  <si>
    <t>J</t>
  </si>
  <si>
    <t>L</t>
  </si>
  <si>
    <t>FF</t>
  </si>
  <si>
    <t>CF</t>
  </si>
  <si>
    <t>T</t>
  </si>
  <si>
    <t>G</t>
  </si>
  <si>
    <t>S</t>
  </si>
  <si>
    <t>VB</t>
  </si>
  <si>
    <t>M</t>
  </si>
  <si>
    <t>VD</t>
  </si>
  <si>
    <t>CPh</t>
  </si>
  <si>
    <t>vdc</t>
  </si>
  <si>
    <t>st</t>
  </si>
  <si>
    <t>Produit</t>
  </si>
  <si>
    <t>produit de  référence</t>
  </si>
  <si>
    <t>nbre
par boîte</t>
  </si>
  <si>
    <t>prix/1</t>
  </si>
  <si>
    <t>Délai approvisionnement  (à partir de la commande)</t>
  </si>
  <si>
    <t>Stock d'unité restant à date</t>
  </si>
  <si>
    <t>nombre de boîtes à commander</t>
  </si>
  <si>
    <t>nbre arrondi 
de col D</t>
  </si>
  <si>
    <t>nbre btes recues</t>
  </si>
  <si>
    <t>nv stock</t>
  </si>
  <si>
    <t>stock jusqu'au</t>
  </si>
  <si>
    <t>date reception</t>
  </si>
  <si>
    <t>ferrodyn forte 90</t>
  </si>
  <si>
    <t>-</t>
  </si>
  <si>
    <t>fournisseur</t>
  </si>
  <si>
    <t>lien</t>
  </si>
  <si>
    <t>livraison</t>
  </si>
  <si>
    <t>Fr</t>
  </si>
  <si>
    <t>Ph</t>
  </si>
  <si>
    <t>lieu fourn</t>
  </si>
  <si>
    <t>coût livraison</t>
  </si>
  <si>
    <t xml:space="preserve">total
cde </t>
  </si>
  <si>
    <t>FML</t>
  </si>
  <si>
    <t>NPH</t>
  </si>
  <si>
    <t>phm</t>
  </si>
  <si>
    <t>si &lt;=69 = 3,99; gratuit</t>
  </si>
  <si>
    <t>si &lt;=49 = 2,90; gratuit</t>
  </si>
  <si>
    <t>si &lt;=39 = 1,95, gratuit</t>
  </si>
  <si>
    <t>PHM</t>
  </si>
  <si>
    <t>total général</t>
  </si>
  <si>
    <t xml:space="preserve">livraison : </t>
  </si>
  <si>
    <t xml:space="preserve">ajouter si commande &lt; à </t>
  </si>
  <si>
    <t>Nbre/sem</t>
  </si>
  <si>
    <t>valeur à saisir manuellement</t>
  </si>
  <si>
    <t>date consultatio ficher</t>
  </si>
  <si>
    <t>stock à ce jour</t>
  </si>
  <si>
    <t>nbre
par 
boîte</t>
  </si>
  <si>
    <t xml:space="preserve">Nbre/jour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</si>
</sst>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5" formatCode="0&quot; semaine(s)&quot;"/>
    <numFmt numFmtId="167" formatCode="0&quot; jours&quot;"/>
    <numFmt numFmtId="169" formatCode="#,##0.00\ &quot;€&quot;"/>
    <numFmt numFmtId="176" formatCode="ddd\ dd\ mmm\ yy"/>
    <numFmt numFmtId="178" formatCode="0&quot;/jour&quot;"/>
    <numFmt numFmtId="179" formatCode="&quot;produit&quot;\ @\ \-"/>
    <numFmt numFmtId="182" formatCode="#,##0_ ;[Red]\-#,##0\ "/>
  </numFmts>
  <fonts count="6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FFCC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dotted">
        <color rgb="FFFF0000"/>
      </left>
      <right style="dotted">
        <color rgb="FFFF0000"/>
      </right>
      <top style="dotted">
        <color rgb="FFFF0000"/>
      </top>
      <bottom style="dotted">
        <color rgb="FFFF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rgb="FFFF0000"/>
      </left>
      <right/>
      <top style="dotted">
        <color rgb="FFFF0000"/>
      </top>
      <bottom style="dotted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rgb="FFFF0000"/>
      </right>
      <top style="dotted">
        <color rgb="FFFF0000"/>
      </top>
      <bottom style="dotted">
        <color rgb="FFFF0000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indexed="64"/>
      </right>
      <top/>
      <bottom style="thin">
        <color theme="0" tint="-0.14996795556505021"/>
      </bottom>
      <diagonal/>
    </border>
    <border>
      <left style="medium">
        <color indexed="64"/>
      </left>
      <right/>
      <top/>
      <bottom/>
      <diagonal/>
    </border>
    <border>
      <left style="thin">
        <color theme="0" tint="-0.14996795556505021"/>
      </left>
      <right style="medium">
        <color indexed="64"/>
      </right>
      <top/>
      <bottom style="thin">
        <color theme="0" tint="-0.1499679555650502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0" tint="-0.14996795556505021"/>
      </left>
      <right style="medium">
        <color theme="0" tint="-0.14996795556505021"/>
      </right>
      <top style="medium">
        <color theme="0" tint="-0.14996795556505021"/>
      </top>
      <bottom style="medium">
        <color theme="0" tint="-0.14996795556505021"/>
      </bottom>
      <diagonal/>
    </border>
    <border>
      <left/>
      <right/>
      <top style="hair">
        <color rgb="FFFF0000"/>
      </top>
      <bottom style="hair">
        <color rgb="FFFF0000"/>
      </bottom>
      <diagonal/>
    </border>
    <border>
      <left/>
      <right style="hair">
        <color rgb="FFFF0000"/>
      </right>
      <top/>
      <bottom style="hair">
        <color rgb="FFFF0000"/>
      </bottom>
      <diagonal/>
    </border>
    <border>
      <left style="dotted">
        <color rgb="FFFF0000"/>
      </left>
      <right style="dotted">
        <color rgb="FFFF0000"/>
      </right>
      <top/>
      <bottom style="dotted">
        <color rgb="FFFF0000"/>
      </bottom>
      <diagonal/>
    </border>
    <border>
      <left style="dotted">
        <color rgb="FFFF0000"/>
      </left>
      <right/>
      <top/>
      <bottom style="dotted">
        <color rgb="FFFF0000"/>
      </bottom>
      <diagonal/>
    </border>
    <border>
      <left/>
      <right/>
      <top/>
      <bottom style="hair">
        <color rgb="FFFF0000"/>
      </bottom>
      <diagonal/>
    </border>
    <border>
      <left style="medium">
        <color theme="0" tint="-0.14996795556505021"/>
      </left>
      <right style="medium">
        <color theme="0" tint="-0.14996795556505021"/>
      </right>
      <top/>
      <bottom style="medium">
        <color theme="0" tint="-0.14996795556505021"/>
      </bottom>
      <diagonal/>
    </border>
    <border>
      <left/>
      <right style="hair">
        <color indexed="64"/>
      </right>
      <top/>
      <bottom/>
      <diagonal/>
    </border>
    <border>
      <left style="hair">
        <color rgb="FFFF0000"/>
      </left>
      <right style="hair">
        <color rgb="FFFF0000"/>
      </right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81">
    <xf numFmtId="0" fontId="0" fillId="0" borderId="0" xfId="0"/>
    <xf numFmtId="179" fontId="0" fillId="0" borderId="0" xfId="0" applyNumberFormat="1" applyAlignment="1">
      <alignment horizontal="left" vertical="center" indent="1"/>
    </xf>
    <xf numFmtId="0" fontId="0" fillId="0" borderId="3" xfId="0" applyBorder="1"/>
    <xf numFmtId="0" fontId="0" fillId="0" borderId="3" xfId="0" applyBorder="1" applyAlignment="1">
      <alignment wrapText="1"/>
    </xf>
    <xf numFmtId="0" fontId="5" fillId="0" borderId="0" xfId="1"/>
    <xf numFmtId="0" fontId="0" fillId="0" borderId="0" xfId="0" quotePrefix="1"/>
    <xf numFmtId="179" fontId="0" fillId="0" borderId="15" xfId="0" applyNumberFormat="1" applyBorder="1" applyAlignment="1">
      <alignment horizontal="left" vertical="center" indent="1"/>
    </xf>
    <xf numFmtId="179" fontId="0" fillId="0" borderId="0" xfId="0" applyNumberFormat="1" applyBorder="1" applyAlignment="1">
      <alignment horizontal="left" vertical="center" indent="1"/>
    </xf>
    <xf numFmtId="169" fontId="0" fillId="0" borderId="0" xfId="0" applyNumberFormat="1" applyBorder="1"/>
    <xf numFmtId="2" fontId="0" fillId="0" borderId="0" xfId="0" applyNumberFormat="1" applyBorder="1"/>
    <xf numFmtId="0" fontId="0" fillId="0" borderId="15" xfId="0" applyBorder="1"/>
    <xf numFmtId="0" fontId="0" fillId="0" borderId="0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169" fontId="0" fillId="0" borderId="20" xfId="0" applyNumberFormat="1" applyBorder="1"/>
    <xf numFmtId="169" fontId="0" fillId="0" borderId="3" xfId="0" applyNumberFormat="1" applyBorder="1"/>
    <xf numFmtId="0" fontId="0" fillId="0" borderId="12" xfId="0" applyFill="1" applyBorder="1"/>
    <xf numFmtId="2" fontId="0" fillId="0" borderId="0" xfId="0" applyNumberFormat="1" applyFill="1" applyBorder="1"/>
    <xf numFmtId="0" fontId="3" fillId="0" borderId="12" xfId="0" applyFont="1" applyFill="1" applyBorder="1"/>
    <xf numFmtId="169" fontId="0" fillId="0" borderId="13" xfId="0" applyNumberFormat="1" applyFill="1" applyBorder="1"/>
    <xf numFmtId="169" fontId="0" fillId="0" borderId="16" xfId="0" applyNumberFormat="1" applyFill="1" applyBorder="1"/>
    <xf numFmtId="176" fontId="0" fillId="0" borderId="11" xfId="0" applyNumberFormat="1" applyFont="1" applyFill="1" applyBorder="1"/>
    <xf numFmtId="176" fontId="0" fillId="3" borderId="28" xfId="0" applyNumberFormat="1" applyFont="1" applyFill="1" applyBorder="1"/>
    <xf numFmtId="0" fontId="0" fillId="0" borderId="0" xfId="0" applyFont="1"/>
    <xf numFmtId="0" fontId="0" fillId="2" borderId="0" xfId="0" applyFont="1" applyFill="1"/>
    <xf numFmtId="0" fontId="0" fillId="0" borderId="3" xfId="0" applyFont="1" applyBorder="1"/>
    <xf numFmtId="0" fontId="0" fillId="0" borderId="3" xfId="0" applyFont="1" applyBorder="1" applyAlignment="1">
      <alignment wrapText="1"/>
    </xf>
    <xf numFmtId="0" fontId="4" fillId="0" borderId="3" xfId="0" applyFont="1" applyBorder="1" applyAlignment="1">
      <alignment horizontal="center" vertical="center" wrapText="1"/>
    </xf>
    <xf numFmtId="0" fontId="0" fillId="0" borderId="3" xfId="0" applyFont="1" applyFill="1" applyBorder="1" applyAlignment="1">
      <alignment wrapText="1"/>
    </xf>
    <xf numFmtId="0" fontId="0" fillId="3" borderId="0" xfId="0" applyFont="1" applyFill="1"/>
    <xf numFmtId="0" fontId="0" fillId="4" borderId="12" xfId="0" applyFont="1" applyFill="1" applyBorder="1" applyAlignment="1">
      <alignment wrapText="1"/>
    </xf>
    <xf numFmtId="169" fontId="0" fillId="3" borderId="23" xfId="0" applyNumberFormat="1" applyFont="1" applyFill="1" applyBorder="1"/>
    <xf numFmtId="0" fontId="0" fillId="2" borderId="0" xfId="0" applyFont="1" applyFill="1" applyAlignment="1">
      <alignment wrapText="1"/>
    </xf>
    <xf numFmtId="0" fontId="0" fillId="3" borderId="0" xfId="0" applyFont="1" applyFill="1" applyAlignment="1">
      <alignment wrapText="1"/>
    </xf>
    <xf numFmtId="169" fontId="0" fillId="4" borderId="13" xfId="0" applyNumberFormat="1" applyFont="1" applyFill="1" applyBorder="1"/>
    <xf numFmtId="169" fontId="0" fillId="4" borderId="14" xfId="0" applyNumberFormat="1" applyFont="1" applyFill="1" applyBorder="1"/>
    <xf numFmtId="14" fontId="0" fillId="2" borderId="4" xfId="0" applyNumberFormat="1" applyFont="1" applyFill="1" applyBorder="1"/>
    <xf numFmtId="0" fontId="0" fillId="2" borderId="4" xfId="0" applyFont="1" applyFill="1" applyBorder="1" applyAlignment="1">
      <alignment horizontal="center"/>
    </xf>
    <xf numFmtId="178" fontId="0" fillId="2" borderId="8" xfId="0" applyNumberFormat="1" applyFont="1" applyFill="1" applyBorder="1" applyAlignment="1">
      <alignment horizontal="center"/>
    </xf>
    <xf numFmtId="1" fontId="0" fillId="2" borderId="4" xfId="0" applyNumberFormat="1" applyFont="1" applyFill="1" applyBorder="1" applyAlignment="1">
      <alignment horizontal="center"/>
    </xf>
    <xf numFmtId="176" fontId="0" fillId="3" borderId="24" xfId="0" applyNumberFormat="1" applyFont="1" applyFill="1" applyBorder="1"/>
    <xf numFmtId="165" fontId="0" fillId="3" borderId="24" xfId="0" applyNumberFormat="1" applyFont="1" applyFill="1" applyBorder="1" applyAlignment="1">
      <alignment horizontal="center"/>
    </xf>
    <xf numFmtId="167" fontId="0" fillId="3" borderId="24" xfId="0" applyNumberFormat="1" applyFont="1" applyFill="1" applyBorder="1" applyAlignment="1">
      <alignment horizontal="center"/>
    </xf>
    <xf numFmtId="176" fontId="0" fillId="3" borderId="25" xfId="0" applyNumberFormat="1" applyFont="1" applyFill="1" applyBorder="1"/>
    <xf numFmtId="0" fontId="0" fillId="2" borderId="12" xfId="0" applyFont="1" applyFill="1" applyBorder="1"/>
    <xf numFmtId="0" fontId="0" fillId="3" borderId="26" xfId="0" applyFont="1" applyFill="1" applyBorder="1"/>
    <xf numFmtId="14" fontId="0" fillId="2" borderId="27" xfId="0" applyNumberFormat="1" applyFont="1" applyFill="1" applyBorder="1"/>
    <xf numFmtId="14" fontId="0" fillId="0" borderId="0" xfId="0" applyNumberFormat="1" applyFont="1"/>
    <xf numFmtId="182" fontId="0" fillId="3" borderId="26" xfId="0" applyNumberFormat="1" applyFont="1" applyFill="1" applyBorder="1"/>
    <xf numFmtId="179" fontId="0" fillId="0" borderId="0" xfId="0" applyNumberFormat="1" applyFont="1" applyAlignment="1">
      <alignment horizontal="left" vertical="center" indent="1"/>
    </xf>
    <xf numFmtId="0" fontId="0" fillId="0" borderId="0" xfId="0" applyFont="1" applyFill="1"/>
    <xf numFmtId="0" fontId="0" fillId="0" borderId="0" xfId="0" applyNumberFormat="1" applyFont="1" applyAlignment="1">
      <alignment horizontal="left" vertical="center" indent="1"/>
    </xf>
    <xf numFmtId="0" fontId="0" fillId="4" borderId="2" xfId="0" applyFont="1" applyFill="1" applyBorder="1"/>
    <xf numFmtId="169" fontId="0" fillId="0" borderId="0" xfId="0" applyNumberFormat="1" applyFont="1"/>
    <xf numFmtId="2" fontId="0" fillId="0" borderId="0" xfId="0" applyNumberFormat="1" applyFont="1"/>
    <xf numFmtId="0" fontId="0" fillId="2" borderId="2" xfId="0" applyFont="1" applyFill="1" applyBorder="1"/>
    <xf numFmtId="169" fontId="0" fillId="4" borderId="5" xfId="0" applyNumberFormat="1" applyFont="1" applyFill="1" applyBorder="1"/>
    <xf numFmtId="169" fontId="0" fillId="4" borderId="6" xfId="0" applyNumberFormat="1" applyFont="1" applyFill="1" applyBorder="1"/>
    <xf numFmtId="14" fontId="0" fillId="2" borderId="1" xfId="0" applyNumberFormat="1" applyFont="1" applyFill="1" applyBorder="1"/>
    <xf numFmtId="0" fontId="0" fillId="2" borderId="1" xfId="0" applyFont="1" applyFill="1" applyBorder="1" applyAlignment="1">
      <alignment horizontal="center"/>
    </xf>
    <xf numFmtId="178" fontId="0" fillId="2" borderId="1" xfId="0" applyNumberFormat="1" applyFont="1" applyFill="1" applyBorder="1" applyAlignment="1">
      <alignment horizontal="center"/>
    </xf>
    <xf numFmtId="1" fontId="0" fillId="2" borderId="1" xfId="0" applyNumberFormat="1" applyFont="1" applyFill="1" applyBorder="1" applyAlignment="1">
      <alignment horizontal="center"/>
    </xf>
    <xf numFmtId="176" fontId="0" fillId="0" borderId="4" xfId="0" applyNumberFormat="1" applyFont="1" applyBorder="1"/>
    <xf numFmtId="165" fontId="0" fillId="0" borderId="4" xfId="0" applyNumberFormat="1" applyFont="1" applyBorder="1" applyAlignment="1">
      <alignment horizontal="center"/>
    </xf>
    <xf numFmtId="167" fontId="0" fillId="2" borderId="4" xfId="0" applyNumberFormat="1" applyFont="1" applyFill="1" applyBorder="1" applyAlignment="1">
      <alignment horizontal="center"/>
    </xf>
    <xf numFmtId="176" fontId="0" fillId="0" borderId="8" xfId="0" applyNumberFormat="1" applyFont="1" applyBorder="1"/>
    <xf numFmtId="0" fontId="0" fillId="0" borderId="22" xfId="0" applyFont="1" applyFill="1" applyBorder="1"/>
    <xf numFmtId="14" fontId="0" fillId="2" borderId="21" xfId="0" applyNumberFormat="1" applyFont="1" applyFill="1" applyBorder="1"/>
    <xf numFmtId="169" fontId="0" fillId="0" borderId="11" xfId="0" applyNumberFormat="1" applyFont="1" applyBorder="1"/>
    <xf numFmtId="0" fontId="0" fillId="2" borderId="5" xfId="0" applyFont="1" applyFill="1" applyBorder="1"/>
    <xf numFmtId="176" fontId="0" fillId="0" borderId="1" xfId="0" applyNumberFormat="1" applyFont="1" applyBorder="1"/>
    <xf numFmtId="165" fontId="0" fillId="0" borderId="1" xfId="0" applyNumberFormat="1" applyFont="1" applyBorder="1" applyAlignment="1">
      <alignment horizontal="center"/>
    </xf>
    <xf numFmtId="167" fontId="0" fillId="2" borderId="1" xfId="0" applyNumberFormat="1" applyFont="1" applyFill="1" applyBorder="1" applyAlignment="1">
      <alignment horizontal="center"/>
    </xf>
    <xf numFmtId="176" fontId="0" fillId="0" borderId="10" xfId="0" applyNumberFormat="1" applyFont="1" applyBorder="1"/>
    <xf numFmtId="0" fontId="0" fillId="2" borderId="21" xfId="0" applyFont="1" applyFill="1" applyBorder="1"/>
    <xf numFmtId="1" fontId="0" fillId="0" borderId="0" xfId="0" applyNumberFormat="1" applyFont="1"/>
    <xf numFmtId="1" fontId="0" fillId="0" borderId="3" xfId="0" applyNumberFormat="1" applyFont="1" applyBorder="1" applyAlignment="1">
      <alignment wrapText="1"/>
    </xf>
    <xf numFmtId="0" fontId="0" fillId="0" borderId="9" xfId="0" applyFont="1" applyBorder="1"/>
    <xf numFmtId="1" fontId="0" fillId="3" borderId="29" xfId="0" applyNumberFormat="1" applyFont="1" applyFill="1" applyBorder="1" applyAlignment="1">
      <alignment wrapText="1"/>
    </xf>
    <xf numFmtId="1" fontId="0" fillId="0" borderId="7" xfId="0" applyNumberFormat="1" applyFont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D1DBE-F036-4525-A96A-7A75B580F661}">
  <dimension ref="A1:Y21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H3" sqref="H3"/>
    </sheetView>
  </sheetViews>
  <sheetFormatPr baseColWidth="10" defaultRowHeight="14.4" x14ac:dyDescent="0.3"/>
  <cols>
    <col min="1" max="1" width="18.21875" style="24" bestFit="1" customWidth="1"/>
    <col min="2" max="2" width="10.109375" style="24" bestFit="1" customWidth="1"/>
    <col min="3" max="3" width="8.77734375" style="24" bestFit="1" customWidth="1"/>
    <col min="4" max="4" width="19.77734375" style="24" bestFit="1" customWidth="1"/>
    <col min="5" max="5" width="5.21875" style="24" bestFit="1" customWidth="1"/>
    <col min="6" max="6" width="7.33203125" style="24" bestFit="1" customWidth="1"/>
    <col min="7" max="7" width="10.77734375" style="24" bestFit="1" customWidth="1"/>
    <col min="8" max="8" width="10.33203125" style="76" customWidth="1"/>
    <col min="9" max="9" width="12.5546875" style="24" customWidth="1"/>
    <col min="10" max="11" width="6.88671875" style="24" bestFit="1" customWidth="1"/>
    <col min="12" max="12" width="9" style="24" bestFit="1" customWidth="1"/>
    <col min="13" max="13" width="8.88671875" style="24" customWidth="1"/>
    <col min="14" max="15" width="9" style="24" customWidth="1"/>
    <col min="16" max="16" width="15.33203125" style="24" customWidth="1"/>
    <col min="17" max="17" width="17.77734375" style="24" bestFit="1" customWidth="1"/>
    <col min="18" max="18" width="19.109375" style="24" customWidth="1"/>
    <col min="19" max="19" width="15.21875" style="24" bestFit="1" customWidth="1"/>
    <col min="20" max="22" width="11.5546875" style="24"/>
    <col min="23" max="23" width="15.21875" style="24" bestFit="1" customWidth="1"/>
    <col min="24" max="16384" width="11.5546875" style="24"/>
  </cols>
  <sheetData>
    <row r="1" spans="1:25" x14ac:dyDescent="0.3">
      <c r="L1" s="25"/>
      <c r="M1" s="24" t="s">
        <v>56</v>
      </c>
    </row>
    <row r="2" spans="1:25" ht="15" thickBot="1" x14ac:dyDescent="0.35"/>
    <row r="3" spans="1:25" ht="58.2" thickBot="1" x14ac:dyDescent="0.35">
      <c r="A3" s="26" t="s">
        <v>23</v>
      </c>
      <c r="B3" s="26" t="s">
        <v>37</v>
      </c>
      <c r="C3" s="26" t="s">
        <v>42</v>
      </c>
      <c r="D3" s="26" t="s">
        <v>43</v>
      </c>
      <c r="E3" s="27" t="s">
        <v>59</v>
      </c>
      <c r="F3" s="27" t="s">
        <v>26</v>
      </c>
      <c r="G3" s="27" t="s">
        <v>29</v>
      </c>
      <c r="H3" s="77" t="s">
        <v>30</v>
      </c>
      <c r="I3" s="27" t="s">
        <v>4</v>
      </c>
      <c r="J3" s="27" t="s">
        <v>5</v>
      </c>
      <c r="K3" s="27" t="s">
        <v>44</v>
      </c>
      <c r="L3" s="28" t="s">
        <v>0</v>
      </c>
      <c r="M3" s="28" t="s">
        <v>28</v>
      </c>
      <c r="N3" s="28" t="s">
        <v>60</v>
      </c>
      <c r="O3" s="28" t="s">
        <v>55</v>
      </c>
      <c r="P3" s="28" t="s">
        <v>1</v>
      </c>
      <c r="Q3" s="28" t="s">
        <v>2</v>
      </c>
      <c r="R3" s="28" t="s">
        <v>27</v>
      </c>
      <c r="S3" s="28" t="s">
        <v>3</v>
      </c>
      <c r="T3" s="27" t="s">
        <v>31</v>
      </c>
      <c r="U3" s="27" t="s">
        <v>32</v>
      </c>
      <c r="V3" s="27" t="s">
        <v>34</v>
      </c>
      <c r="W3" s="27" t="s">
        <v>33</v>
      </c>
      <c r="X3" s="29" t="s">
        <v>57</v>
      </c>
      <c r="Y3" s="29" t="s">
        <v>58</v>
      </c>
    </row>
    <row r="4" spans="1:25" ht="15" thickBot="1" x14ac:dyDescent="0.35">
      <c r="A4" s="30" t="s">
        <v>24</v>
      </c>
      <c r="B4" s="30">
        <v>4</v>
      </c>
      <c r="C4" s="30" t="s">
        <v>46</v>
      </c>
      <c r="D4" s="30" t="s">
        <v>48</v>
      </c>
      <c r="E4" s="31">
        <v>200</v>
      </c>
      <c r="F4" s="32">
        <f t="shared" ref="F4:F21" si="0">J4/E4</f>
        <v>7.0000000000000007E-2</v>
      </c>
      <c r="G4" s="33">
        <v>2</v>
      </c>
      <c r="H4" s="79">
        <f>ROUND(G4,1)</f>
        <v>2</v>
      </c>
      <c r="I4" s="34">
        <v>2</v>
      </c>
      <c r="J4" s="35">
        <v>14</v>
      </c>
      <c r="K4" s="36">
        <f>J4*I4</f>
        <v>28</v>
      </c>
      <c r="L4" s="37">
        <v>44778</v>
      </c>
      <c r="M4" s="38">
        <v>394</v>
      </c>
      <c r="N4" s="39">
        <v>1</v>
      </c>
      <c r="O4" s="40">
        <f>N4*7</f>
        <v>7</v>
      </c>
      <c r="P4" s="41">
        <f>L4+M4/N4</f>
        <v>45172</v>
      </c>
      <c r="Q4" s="42">
        <f>INT(M4/N4/7)</f>
        <v>56</v>
      </c>
      <c r="R4" s="43">
        <v>3</v>
      </c>
      <c r="S4" s="44">
        <f>P4-R4</f>
        <v>45169</v>
      </c>
      <c r="T4" s="45">
        <v>1</v>
      </c>
      <c r="U4" s="46">
        <f>M4+(T4*E4)</f>
        <v>594</v>
      </c>
      <c r="V4" s="47">
        <v>44788</v>
      </c>
      <c r="W4" s="23">
        <f>V4+U4/N4</f>
        <v>45382</v>
      </c>
      <c r="X4" s="48">
        <v>44896</v>
      </c>
      <c r="Y4" s="49">
        <f>U4-(X4-V4)</f>
        <v>486</v>
      </c>
    </row>
    <row r="5" spans="1:25" ht="15" thickBot="1" x14ac:dyDescent="0.35">
      <c r="A5" s="50" t="s">
        <v>10</v>
      </c>
      <c r="B5" s="51">
        <v>1</v>
      </c>
      <c r="C5" s="52" t="s">
        <v>40</v>
      </c>
      <c r="D5" s="52"/>
      <c r="E5" s="53">
        <v>30</v>
      </c>
      <c r="F5" s="54">
        <f>J5/E5</f>
        <v>1.2763333333333333</v>
      </c>
      <c r="G5" s="55">
        <v>1.3</v>
      </c>
      <c r="H5" s="80">
        <f>ROUND(G5,1)</f>
        <v>1.3</v>
      </c>
      <c r="I5" s="70">
        <v>1</v>
      </c>
      <c r="J5" s="57">
        <v>38.29</v>
      </c>
      <c r="K5" s="58">
        <f>J5*I5</f>
        <v>38.29</v>
      </c>
      <c r="L5" s="59">
        <v>44778</v>
      </c>
      <c r="M5" s="60">
        <v>128</v>
      </c>
      <c r="N5" s="61">
        <v>2</v>
      </c>
      <c r="O5" s="62">
        <f t="shared" ref="O5:O21" si="1">N5*7</f>
        <v>14</v>
      </c>
      <c r="P5" s="63">
        <f>L5+M5/N5</f>
        <v>44842</v>
      </c>
      <c r="Q5" s="64">
        <f>INT(M5/N5/7)</f>
        <v>9</v>
      </c>
      <c r="R5" s="65">
        <v>5</v>
      </c>
      <c r="S5" s="66">
        <f>P5-R5</f>
        <v>44837</v>
      </c>
      <c r="T5" s="56">
        <v>0</v>
      </c>
      <c r="U5" s="67">
        <f>M5+(T5*E5)</f>
        <v>128</v>
      </c>
      <c r="V5" s="68">
        <v>44782</v>
      </c>
      <c r="W5" s="22">
        <f>V5+U5/N5</f>
        <v>44846</v>
      </c>
      <c r="X5" s="48">
        <v>44896</v>
      </c>
      <c r="Y5" s="49">
        <f t="shared" ref="Y5:Y21" si="2">U5-(X5-V5)</f>
        <v>14</v>
      </c>
    </row>
    <row r="6" spans="1:25" ht="15" thickBot="1" x14ac:dyDescent="0.35">
      <c r="A6" s="50" t="s">
        <v>11</v>
      </c>
      <c r="B6" s="51">
        <v>4</v>
      </c>
      <c r="C6" s="52" t="s">
        <v>46</v>
      </c>
      <c r="D6" s="52" t="s">
        <v>48</v>
      </c>
      <c r="E6" s="53">
        <v>200</v>
      </c>
      <c r="F6" s="69">
        <f t="shared" si="0"/>
        <v>7.0000000000000007E-2</v>
      </c>
      <c r="G6" s="78">
        <v>1.8</v>
      </c>
      <c r="H6" s="80">
        <f t="shared" ref="H6:H21" si="3">ROUND(G6,1)</f>
        <v>1.8</v>
      </c>
      <c r="I6" s="70">
        <v>2</v>
      </c>
      <c r="J6" s="57">
        <v>14</v>
      </c>
      <c r="K6" s="58">
        <f t="shared" ref="K6:K19" si="4">J6*I6</f>
        <v>28</v>
      </c>
      <c r="L6" s="59">
        <v>44778</v>
      </c>
      <c r="M6" s="60">
        <v>56</v>
      </c>
      <c r="N6" s="61">
        <v>2</v>
      </c>
      <c r="O6" s="62">
        <f t="shared" si="1"/>
        <v>14</v>
      </c>
      <c r="P6" s="71">
        <f t="shared" ref="P6:P21" si="5">L6+M6/N6</f>
        <v>44806</v>
      </c>
      <c r="Q6" s="72">
        <f t="shared" ref="Q6:Q21" si="6">INT(M6/N6/7)</f>
        <v>4</v>
      </c>
      <c r="R6" s="73">
        <v>2</v>
      </c>
      <c r="S6" s="74">
        <f t="shared" ref="S6:S21" si="7">P6-R6</f>
        <v>44804</v>
      </c>
      <c r="T6" s="56">
        <v>0</v>
      </c>
      <c r="U6" s="67">
        <f t="shared" ref="U6:U21" si="8">M6+(T6*E6)</f>
        <v>56</v>
      </c>
      <c r="V6" s="68">
        <v>44808</v>
      </c>
      <c r="W6" s="22">
        <f t="shared" ref="W6:W21" si="9">V6+U6/N6</f>
        <v>44836</v>
      </c>
      <c r="X6" s="48">
        <v>44896</v>
      </c>
      <c r="Y6" s="49">
        <f t="shared" si="2"/>
        <v>-32</v>
      </c>
    </row>
    <row r="7" spans="1:25" ht="15" thickBot="1" x14ac:dyDescent="0.35">
      <c r="A7" s="50" t="s">
        <v>6</v>
      </c>
      <c r="B7" s="51">
        <v>3</v>
      </c>
      <c r="C7" s="52" t="s">
        <v>45</v>
      </c>
      <c r="D7" s="52" t="s">
        <v>50</v>
      </c>
      <c r="E7" s="53">
        <v>90</v>
      </c>
      <c r="F7" s="69">
        <f t="shared" si="0"/>
        <v>0.1111111111111111</v>
      </c>
      <c r="G7" s="78">
        <v>1.2</v>
      </c>
      <c r="H7" s="80">
        <f t="shared" si="3"/>
        <v>1.2</v>
      </c>
      <c r="I7" s="70">
        <v>1</v>
      </c>
      <c r="J7" s="57">
        <v>10</v>
      </c>
      <c r="K7" s="58">
        <f t="shared" si="4"/>
        <v>10</v>
      </c>
      <c r="L7" s="59">
        <v>44778</v>
      </c>
      <c r="M7" s="60">
        <v>21</v>
      </c>
      <c r="N7" s="61">
        <v>2</v>
      </c>
      <c r="O7" s="62">
        <f t="shared" si="1"/>
        <v>14</v>
      </c>
      <c r="P7" s="71">
        <f t="shared" si="5"/>
        <v>44788.5</v>
      </c>
      <c r="Q7" s="72">
        <f t="shared" si="6"/>
        <v>1</v>
      </c>
      <c r="R7" s="73">
        <v>7</v>
      </c>
      <c r="S7" s="74">
        <f t="shared" si="7"/>
        <v>44781.5</v>
      </c>
      <c r="T7" s="56">
        <v>0</v>
      </c>
      <c r="U7" s="67">
        <f t="shared" si="8"/>
        <v>21</v>
      </c>
      <c r="V7" s="75"/>
      <c r="W7" s="22">
        <f t="shared" si="9"/>
        <v>10.5</v>
      </c>
      <c r="X7" s="48">
        <v>44896</v>
      </c>
      <c r="Y7" s="49">
        <f t="shared" si="2"/>
        <v>-44875</v>
      </c>
    </row>
    <row r="8" spans="1:25" ht="15" thickBot="1" x14ac:dyDescent="0.35">
      <c r="A8" s="50" t="s">
        <v>12</v>
      </c>
      <c r="B8" s="51">
        <v>4</v>
      </c>
      <c r="C8" s="52" t="s">
        <v>46</v>
      </c>
      <c r="D8" s="52" t="s">
        <v>48</v>
      </c>
      <c r="E8" s="53">
        <v>90</v>
      </c>
      <c r="F8" s="69">
        <f t="shared" si="0"/>
        <v>0.151</v>
      </c>
      <c r="G8" s="78">
        <v>1.5</v>
      </c>
      <c r="H8" s="80">
        <f t="shared" si="3"/>
        <v>1.5</v>
      </c>
      <c r="I8" s="70"/>
      <c r="J8" s="57">
        <v>13.59</v>
      </c>
      <c r="K8" s="58">
        <f t="shared" si="4"/>
        <v>0</v>
      </c>
      <c r="L8" s="59">
        <v>44778</v>
      </c>
      <c r="M8" s="60">
        <v>2</v>
      </c>
      <c r="N8" s="61">
        <v>2</v>
      </c>
      <c r="O8" s="62">
        <f t="shared" si="1"/>
        <v>14</v>
      </c>
      <c r="P8" s="71">
        <f t="shared" si="5"/>
        <v>44779</v>
      </c>
      <c r="Q8" s="72">
        <f t="shared" si="6"/>
        <v>0</v>
      </c>
      <c r="R8" s="73">
        <v>3</v>
      </c>
      <c r="S8" s="74">
        <f t="shared" si="7"/>
        <v>44776</v>
      </c>
      <c r="T8" s="56">
        <v>0</v>
      </c>
      <c r="U8" s="67">
        <f t="shared" si="8"/>
        <v>2</v>
      </c>
      <c r="V8" s="75"/>
      <c r="W8" s="22">
        <f t="shared" si="9"/>
        <v>1</v>
      </c>
      <c r="X8" s="48">
        <v>44896</v>
      </c>
      <c r="Y8" s="49">
        <f t="shared" si="2"/>
        <v>-44894</v>
      </c>
    </row>
    <row r="9" spans="1:25" ht="15" thickBot="1" x14ac:dyDescent="0.35">
      <c r="A9" s="50" t="s">
        <v>13</v>
      </c>
      <c r="B9" s="51">
        <v>5</v>
      </c>
      <c r="C9" s="52" t="s">
        <v>51</v>
      </c>
      <c r="D9" s="52" t="s">
        <v>49</v>
      </c>
      <c r="E9" s="53">
        <v>180</v>
      </c>
      <c r="F9" s="69">
        <f t="shared" si="0"/>
        <v>0.26977777777777778</v>
      </c>
      <c r="G9" s="78"/>
      <c r="H9" s="80">
        <f t="shared" si="3"/>
        <v>0</v>
      </c>
      <c r="I9" s="70"/>
      <c r="J9" s="57">
        <v>48.56</v>
      </c>
      <c r="K9" s="58">
        <f t="shared" si="4"/>
        <v>0</v>
      </c>
      <c r="L9" s="59">
        <v>44778</v>
      </c>
      <c r="M9" s="60">
        <v>18</v>
      </c>
      <c r="N9" s="61">
        <v>2</v>
      </c>
      <c r="O9" s="62">
        <f t="shared" si="1"/>
        <v>14</v>
      </c>
      <c r="P9" s="71">
        <f t="shared" si="5"/>
        <v>44787</v>
      </c>
      <c r="Q9" s="72">
        <f t="shared" si="6"/>
        <v>1</v>
      </c>
      <c r="R9" s="65">
        <v>5</v>
      </c>
      <c r="S9" s="74">
        <f t="shared" si="7"/>
        <v>44782</v>
      </c>
      <c r="T9" s="56">
        <v>0</v>
      </c>
      <c r="U9" s="67">
        <f t="shared" si="8"/>
        <v>18</v>
      </c>
      <c r="V9" s="75"/>
      <c r="W9" s="22">
        <f t="shared" si="9"/>
        <v>9</v>
      </c>
      <c r="X9" s="48">
        <v>44896</v>
      </c>
      <c r="Y9" s="49">
        <f t="shared" si="2"/>
        <v>-44878</v>
      </c>
    </row>
    <row r="10" spans="1:25" ht="15" thickBot="1" x14ac:dyDescent="0.35">
      <c r="A10" s="50" t="s">
        <v>20</v>
      </c>
      <c r="B10" s="51"/>
      <c r="C10" s="52"/>
      <c r="D10" s="52"/>
      <c r="E10" s="53">
        <v>240</v>
      </c>
      <c r="F10" s="69">
        <f t="shared" si="0"/>
        <v>0.15187500000000001</v>
      </c>
      <c r="G10" s="78"/>
      <c r="H10" s="80">
        <f t="shared" si="3"/>
        <v>0</v>
      </c>
      <c r="I10" s="70"/>
      <c r="J10" s="57">
        <v>36.450000000000003</v>
      </c>
      <c r="K10" s="58">
        <f t="shared" si="4"/>
        <v>0</v>
      </c>
      <c r="L10" s="59">
        <v>44778</v>
      </c>
      <c r="M10" s="60">
        <v>125</v>
      </c>
      <c r="N10" s="61">
        <v>2</v>
      </c>
      <c r="O10" s="62">
        <f t="shared" si="1"/>
        <v>14</v>
      </c>
      <c r="P10" s="71">
        <f t="shared" si="5"/>
        <v>44840.5</v>
      </c>
      <c r="Q10" s="72">
        <f t="shared" si="6"/>
        <v>8</v>
      </c>
      <c r="R10" s="73">
        <v>2</v>
      </c>
      <c r="S10" s="74">
        <f t="shared" si="7"/>
        <v>44838.5</v>
      </c>
      <c r="T10" s="56">
        <v>0</v>
      </c>
      <c r="U10" s="67">
        <f t="shared" si="8"/>
        <v>125</v>
      </c>
      <c r="V10" s="75"/>
      <c r="W10" s="22">
        <f t="shared" si="9"/>
        <v>62.5</v>
      </c>
      <c r="X10" s="48">
        <v>44896</v>
      </c>
      <c r="Y10" s="49">
        <f t="shared" si="2"/>
        <v>-44771</v>
      </c>
    </row>
    <row r="11" spans="1:25" ht="15" thickBot="1" x14ac:dyDescent="0.35">
      <c r="A11" s="50" t="s">
        <v>14</v>
      </c>
      <c r="B11" s="51"/>
      <c r="C11" s="52"/>
      <c r="D11" s="52"/>
      <c r="E11" s="53">
        <v>60</v>
      </c>
      <c r="F11" s="69">
        <f t="shared" si="0"/>
        <v>0.41666666666666669</v>
      </c>
      <c r="G11" s="78"/>
      <c r="H11" s="80">
        <f t="shared" si="3"/>
        <v>0</v>
      </c>
      <c r="I11" s="70"/>
      <c r="J11" s="57">
        <v>25</v>
      </c>
      <c r="K11" s="58">
        <f t="shared" si="4"/>
        <v>0</v>
      </c>
      <c r="L11" s="59">
        <v>44778</v>
      </c>
      <c r="M11" s="60">
        <v>394</v>
      </c>
      <c r="N11" s="61">
        <v>2</v>
      </c>
      <c r="O11" s="62">
        <f t="shared" si="1"/>
        <v>14</v>
      </c>
      <c r="P11" s="71">
        <f t="shared" si="5"/>
        <v>44975</v>
      </c>
      <c r="Q11" s="72">
        <f t="shared" si="6"/>
        <v>28</v>
      </c>
      <c r="R11" s="73">
        <v>7</v>
      </c>
      <c r="S11" s="74">
        <f t="shared" si="7"/>
        <v>44968</v>
      </c>
      <c r="T11" s="56">
        <v>0</v>
      </c>
      <c r="U11" s="67">
        <f t="shared" si="8"/>
        <v>394</v>
      </c>
      <c r="V11" s="75"/>
      <c r="W11" s="22">
        <f t="shared" si="9"/>
        <v>197</v>
      </c>
      <c r="X11" s="48">
        <v>44896</v>
      </c>
      <c r="Y11" s="49">
        <f t="shared" si="2"/>
        <v>-44502</v>
      </c>
    </row>
    <row r="12" spans="1:25" ht="15" thickBot="1" x14ac:dyDescent="0.35">
      <c r="A12" s="50" t="s">
        <v>15</v>
      </c>
      <c r="B12" s="51"/>
      <c r="C12" s="52"/>
      <c r="D12" s="52"/>
      <c r="E12" s="53">
        <v>90</v>
      </c>
      <c r="F12" s="69">
        <f t="shared" si="0"/>
        <v>0.13333333333333333</v>
      </c>
      <c r="G12" s="78"/>
      <c r="H12" s="80">
        <f t="shared" si="3"/>
        <v>0</v>
      </c>
      <c r="I12" s="70"/>
      <c r="J12" s="57">
        <v>12</v>
      </c>
      <c r="K12" s="58">
        <f t="shared" si="4"/>
        <v>0</v>
      </c>
      <c r="L12" s="59">
        <v>44778</v>
      </c>
      <c r="M12" s="60">
        <v>247</v>
      </c>
      <c r="N12" s="61">
        <v>2</v>
      </c>
      <c r="O12" s="62">
        <f t="shared" si="1"/>
        <v>14</v>
      </c>
      <c r="P12" s="71">
        <f t="shared" si="5"/>
        <v>44901.5</v>
      </c>
      <c r="Q12" s="72">
        <f t="shared" si="6"/>
        <v>17</v>
      </c>
      <c r="R12" s="73">
        <v>3</v>
      </c>
      <c r="S12" s="74">
        <f t="shared" si="7"/>
        <v>44898.5</v>
      </c>
      <c r="T12" s="56">
        <v>0</v>
      </c>
      <c r="U12" s="67">
        <f t="shared" si="8"/>
        <v>247</v>
      </c>
      <c r="V12" s="75"/>
      <c r="W12" s="22">
        <f t="shared" si="9"/>
        <v>123.5</v>
      </c>
      <c r="X12" s="48">
        <v>44896</v>
      </c>
      <c r="Y12" s="49">
        <f t="shared" si="2"/>
        <v>-44649</v>
      </c>
    </row>
    <row r="13" spans="1:25" ht="15" thickBot="1" x14ac:dyDescent="0.35">
      <c r="A13" s="50" t="s">
        <v>16</v>
      </c>
      <c r="B13" s="51"/>
      <c r="C13" s="52"/>
      <c r="D13" s="52"/>
      <c r="E13" s="53">
        <v>100</v>
      </c>
      <c r="F13" s="69">
        <f t="shared" si="0"/>
        <v>7.0000000000000007E-2</v>
      </c>
      <c r="G13" s="78"/>
      <c r="H13" s="80">
        <f t="shared" si="3"/>
        <v>0</v>
      </c>
      <c r="I13" s="70"/>
      <c r="J13" s="57">
        <v>7</v>
      </c>
      <c r="K13" s="58">
        <f t="shared" si="4"/>
        <v>0</v>
      </c>
      <c r="L13" s="59">
        <v>44778</v>
      </c>
      <c r="M13" s="60">
        <v>256</v>
      </c>
      <c r="N13" s="61">
        <v>2</v>
      </c>
      <c r="O13" s="62">
        <f t="shared" si="1"/>
        <v>14</v>
      </c>
      <c r="P13" s="71">
        <f t="shared" si="5"/>
        <v>44906</v>
      </c>
      <c r="Q13" s="72">
        <f t="shared" si="6"/>
        <v>18</v>
      </c>
      <c r="R13" s="65">
        <v>5</v>
      </c>
      <c r="S13" s="74">
        <f t="shared" si="7"/>
        <v>44901</v>
      </c>
      <c r="T13" s="56">
        <v>0</v>
      </c>
      <c r="U13" s="67">
        <f t="shared" si="8"/>
        <v>256</v>
      </c>
      <c r="V13" s="75"/>
      <c r="W13" s="22">
        <f t="shared" si="9"/>
        <v>128</v>
      </c>
      <c r="X13" s="48">
        <v>44896</v>
      </c>
      <c r="Y13" s="49">
        <f t="shared" si="2"/>
        <v>-44640</v>
      </c>
    </row>
    <row r="14" spans="1:25" ht="15" thickBot="1" x14ac:dyDescent="0.35">
      <c r="A14" s="50" t="s">
        <v>17</v>
      </c>
      <c r="B14" s="51"/>
      <c r="C14" s="52"/>
      <c r="D14" s="52"/>
      <c r="E14" s="53">
        <v>240</v>
      </c>
      <c r="F14" s="69">
        <f t="shared" si="0"/>
        <v>3.7499999999999999E-2</v>
      </c>
      <c r="G14" s="78"/>
      <c r="H14" s="80">
        <f t="shared" si="3"/>
        <v>0</v>
      </c>
      <c r="I14" s="70"/>
      <c r="J14" s="57">
        <v>9</v>
      </c>
      <c r="K14" s="58">
        <f t="shared" si="4"/>
        <v>0</v>
      </c>
      <c r="L14" s="59">
        <v>44778</v>
      </c>
      <c r="M14" s="60">
        <v>44</v>
      </c>
      <c r="N14" s="61">
        <v>2</v>
      </c>
      <c r="O14" s="62">
        <f t="shared" si="1"/>
        <v>14</v>
      </c>
      <c r="P14" s="71">
        <f t="shared" si="5"/>
        <v>44800</v>
      </c>
      <c r="Q14" s="72">
        <f t="shared" si="6"/>
        <v>3</v>
      </c>
      <c r="R14" s="73">
        <v>2</v>
      </c>
      <c r="S14" s="74">
        <f t="shared" si="7"/>
        <v>44798</v>
      </c>
      <c r="T14" s="56">
        <v>0</v>
      </c>
      <c r="U14" s="67">
        <f t="shared" si="8"/>
        <v>44</v>
      </c>
      <c r="V14" s="75"/>
      <c r="W14" s="22">
        <f t="shared" si="9"/>
        <v>22</v>
      </c>
      <c r="X14" s="48">
        <v>44896</v>
      </c>
      <c r="Y14" s="49">
        <f t="shared" si="2"/>
        <v>-44852</v>
      </c>
    </row>
    <row r="15" spans="1:25" ht="15" thickBot="1" x14ac:dyDescent="0.35">
      <c r="A15" s="50" t="s">
        <v>18</v>
      </c>
      <c r="B15" s="51"/>
      <c r="C15" s="52"/>
      <c r="D15" s="52"/>
      <c r="E15" s="53">
        <v>180</v>
      </c>
      <c r="F15" s="69">
        <f t="shared" si="0"/>
        <v>0.13255555555555557</v>
      </c>
      <c r="G15" s="78"/>
      <c r="H15" s="80">
        <f t="shared" si="3"/>
        <v>0</v>
      </c>
      <c r="I15" s="70"/>
      <c r="J15" s="57">
        <v>23.86</v>
      </c>
      <c r="K15" s="58">
        <f t="shared" si="4"/>
        <v>0</v>
      </c>
      <c r="L15" s="59">
        <v>44778</v>
      </c>
      <c r="M15" s="60">
        <v>26</v>
      </c>
      <c r="N15" s="61">
        <v>2</v>
      </c>
      <c r="O15" s="62">
        <f t="shared" si="1"/>
        <v>14</v>
      </c>
      <c r="P15" s="71">
        <f t="shared" si="5"/>
        <v>44791</v>
      </c>
      <c r="Q15" s="72">
        <f t="shared" si="6"/>
        <v>1</v>
      </c>
      <c r="R15" s="73">
        <v>7</v>
      </c>
      <c r="S15" s="74">
        <f t="shared" si="7"/>
        <v>44784</v>
      </c>
      <c r="T15" s="56">
        <v>0</v>
      </c>
      <c r="U15" s="67">
        <f t="shared" si="8"/>
        <v>26</v>
      </c>
      <c r="V15" s="75"/>
      <c r="W15" s="22">
        <f t="shared" si="9"/>
        <v>13</v>
      </c>
      <c r="X15" s="48">
        <v>44896</v>
      </c>
      <c r="Y15" s="49">
        <f t="shared" si="2"/>
        <v>-44870</v>
      </c>
    </row>
    <row r="16" spans="1:25" ht="15" thickBot="1" x14ac:dyDescent="0.35">
      <c r="A16" s="50" t="s">
        <v>8</v>
      </c>
      <c r="B16" s="51"/>
      <c r="C16" s="52"/>
      <c r="D16" s="52"/>
      <c r="E16" s="53">
        <v>56</v>
      </c>
      <c r="F16" s="69">
        <f t="shared" si="0"/>
        <v>0</v>
      </c>
      <c r="G16" s="78"/>
      <c r="H16" s="80">
        <f t="shared" si="3"/>
        <v>0</v>
      </c>
      <c r="I16" s="70"/>
      <c r="J16" s="57"/>
      <c r="K16" s="58">
        <f t="shared" si="4"/>
        <v>0</v>
      </c>
      <c r="L16" s="59">
        <v>44778</v>
      </c>
      <c r="M16" s="60">
        <v>72</v>
      </c>
      <c r="N16" s="61">
        <v>2</v>
      </c>
      <c r="O16" s="62">
        <f t="shared" si="1"/>
        <v>14</v>
      </c>
      <c r="P16" s="71">
        <f t="shared" si="5"/>
        <v>44814</v>
      </c>
      <c r="Q16" s="72">
        <f t="shared" si="6"/>
        <v>5</v>
      </c>
      <c r="R16" s="73">
        <v>3</v>
      </c>
      <c r="S16" s="74">
        <f t="shared" si="7"/>
        <v>44811</v>
      </c>
      <c r="T16" s="56">
        <v>0</v>
      </c>
      <c r="U16" s="67">
        <f t="shared" si="8"/>
        <v>72</v>
      </c>
      <c r="V16" s="75"/>
      <c r="W16" s="22">
        <f t="shared" si="9"/>
        <v>36</v>
      </c>
      <c r="X16" s="48">
        <v>44896</v>
      </c>
      <c r="Y16" s="49">
        <f t="shared" si="2"/>
        <v>-44824</v>
      </c>
    </row>
    <row r="17" spans="1:25" ht="15" thickBot="1" x14ac:dyDescent="0.35">
      <c r="A17" s="50" t="s">
        <v>7</v>
      </c>
      <c r="B17" s="51"/>
      <c r="C17" s="52"/>
      <c r="D17" s="52"/>
      <c r="E17" s="53">
        <v>60</v>
      </c>
      <c r="F17" s="69">
        <f t="shared" si="0"/>
        <v>0</v>
      </c>
      <c r="G17" s="78"/>
      <c r="H17" s="80">
        <f t="shared" si="3"/>
        <v>0</v>
      </c>
      <c r="I17" s="70"/>
      <c r="J17" s="57"/>
      <c r="K17" s="58">
        <f t="shared" si="4"/>
        <v>0</v>
      </c>
      <c r="L17" s="59">
        <v>44778</v>
      </c>
      <c r="M17" s="60">
        <v>80</v>
      </c>
      <c r="N17" s="61">
        <v>2</v>
      </c>
      <c r="O17" s="62">
        <f t="shared" si="1"/>
        <v>14</v>
      </c>
      <c r="P17" s="71">
        <f t="shared" si="5"/>
        <v>44818</v>
      </c>
      <c r="Q17" s="72">
        <f t="shared" si="6"/>
        <v>5</v>
      </c>
      <c r="R17" s="65">
        <v>5</v>
      </c>
      <c r="S17" s="74">
        <f t="shared" si="7"/>
        <v>44813</v>
      </c>
      <c r="T17" s="56">
        <v>0</v>
      </c>
      <c r="U17" s="67">
        <f t="shared" si="8"/>
        <v>80</v>
      </c>
      <c r="V17" s="75"/>
      <c r="W17" s="22">
        <f t="shared" si="9"/>
        <v>40</v>
      </c>
      <c r="X17" s="48">
        <v>44896</v>
      </c>
      <c r="Y17" s="49">
        <f t="shared" si="2"/>
        <v>-44816</v>
      </c>
    </row>
    <row r="18" spans="1:25" ht="15" thickBot="1" x14ac:dyDescent="0.35">
      <c r="A18" s="50" t="s">
        <v>9</v>
      </c>
      <c r="B18" s="51"/>
      <c r="C18" s="52"/>
      <c r="D18" s="52"/>
      <c r="E18" s="53">
        <v>56</v>
      </c>
      <c r="F18" s="69">
        <f t="shared" si="0"/>
        <v>0</v>
      </c>
      <c r="G18" s="78"/>
      <c r="H18" s="80">
        <f t="shared" si="3"/>
        <v>0</v>
      </c>
      <c r="I18" s="70"/>
      <c r="J18" s="57"/>
      <c r="K18" s="58">
        <f t="shared" si="4"/>
        <v>0</v>
      </c>
      <c r="L18" s="59">
        <v>44778</v>
      </c>
      <c r="M18" s="60">
        <v>75</v>
      </c>
      <c r="N18" s="61">
        <v>2</v>
      </c>
      <c r="O18" s="62">
        <f t="shared" si="1"/>
        <v>14</v>
      </c>
      <c r="P18" s="71">
        <f t="shared" si="5"/>
        <v>44815.5</v>
      </c>
      <c r="Q18" s="72">
        <f t="shared" si="6"/>
        <v>5</v>
      </c>
      <c r="R18" s="73">
        <v>2</v>
      </c>
      <c r="S18" s="74">
        <f t="shared" si="7"/>
        <v>44813.5</v>
      </c>
      <c r="T18" s="56">
        <v>0</v>
      </c>
      <c r="U18" s="67">
        <f t="shared" si="8"/>
        <v>75</v>
      </c>
      <c r="V18" s="75"/>
      <c r="W18" s="22">
        <f t="shared" si="9"/>
        <v>37.5</v>
      </c>
      <c r="X18" s="48">
        <v>44896</v>
      </c>
      <c r="Y18" s="49">
        <f t="shared" si="2"/>
        <v>-44821</v>
      </c>
    </row>
    <row r="19" spans="1:25" ht="15" thickBot="1" x14ac:dyDescent="0.35">
      <c r="A19" s="50" t="s">
        <v>19</v>
      </c>
      <c r="B19" s="51"/>
      <c r="C19" s="52"/>
      <c r="D19" s="52"/>
      <c r="E19" s="53">
        <v>168</v>
      </c>
      <c r="F19" s="69">
        <f t="shared" si="0"/>
        <v>0</v>
      </c>
      <c r="G19" s="78"/>
      <c r="H19" s="80">
        <f t="shared" si="3"/>
        <v>0</v>
      </c>
      <c r="I19" s="70"/>
      <c r="J19" s="57"/>
      <c r="K19" s="58">
        <f t="shared" si="4"/>
        <v>0</v>
      </c>
      <c r="L19" s="59">
        <v>44778</v>
      </c>
      <c r="M19" s="60">
        <v>25</v>
      </c>
      <c r="N19" s="61">
        <v>2</v>
      </c>
      <c r="O19" s="62">
        <f t="shared" si="1"/>
        <v>14</v>
      </c>
      <c r="P19" s="71">
        <f t="shared" si="5"/>
        <v>44790.5</v>
      </c>
      <c r="Q19" s="72">
        <f t="shared" si="6"/>
        <v>1</v>
      </c>
      <c r="R19" s="73">
        <v>7</v>
      </c>
      <c r="S19" s="74">
        <f t="shared" si="7"/>
        <v>44783.5</v>
      </c>
      <c r="T19" s="56">
        <v>0</v>
      </c>
      <c r="U19" s="67">
        <f t="shared" si="8"/>
        <v>25</v>
      </c>
      <c r="V19" s="75"/>
      <c r="W19" s="22">
        <f t="shared" si="9"/>
        <v>12.5</v>
      </c>
      <c r="X19" s="48">
        <v>44896</v>
      </c>
      <c r="Y19" s="49">
        <f t="shared" si="2"/>
        <v>-44871</v>
      </c>
    </row>
    <row r="20" spans="1:25" ht="15" thickBot="1" x14ac:dyDescent="0.35">
      <c r="A20" s="50" t="s">
        <v>21</v>
      </c>
      <c r="B20" s="51"/>
      <c r="C20" s="52"/>
      <c r="D20" s="52"/>
      <c r="E20" s="53">
        <v>12</v>
      </c>
      <c r="F20" s="69">
        <f t="shared" si="0"/>
        <v>0</v>
      </c>
      <c r="G20" s="78"/>
      <c r="H20" s="80">
        <f t="shared" si="3"/>
        <v>0</v>
      </c>
      <c r="I20" s="70"/>
      <c r="J20" s="57"/>
      <c r="K20" s="58"/>
      <c r="L20" s="59">
        <v>44778</v>
      </c>
      <c r="M20" s="60">
        <v>39</v>
      </c>
      <c r="N20" s="61">
        <v>2</v>
      </c>
      <c r="O20" s="62">
        <f t="shared" si="1"/>
        <v>14</v>
      </c>
      <c r="P20" s="71">
        <f t="shared" si="5"/>
        <v>44797.5</v>
      </c>
      <c r="Q20" s="72">
        <f t="shared" si="6"/>
        <v>2</v>
      </c>
      <c r="R20" s="73">
        <v>3</v>
      </c>
      <c r="S20" s="74">
        <f t="shared" si="7"/>
        <v>44794.5</v>
      </c>
      <c r="T20" s="56">
        <v>0</v>
      </c>
      <c r="U20" s="67">
        <f t="shared" si="8"/>
        <v>39</v>
      </c>
      <c r="V20" s="75"/>
      <c r="W20" s="22">
        <f t="shared" si="9"/>
        <v>19.5</v>
      </c>
      <c r="X20" s="48">
        <v>44896</v>
      </c>
      <c r="Y20" s="49">
        <f t="shared" si="2"/>
        <v>-44857</v>
      </c>
    </row>
    <row r="21" spans="1:25" ht="15" thickBot="1" x14ac:dyDescent="0.35">
      <c r="A21" s="50" t="s">
        <v>22</v>
      </c>
      <c r="B21" s="51"/>
      <c r="C21" s="52"/>
      <c r="D21" s="52"/>
      <c r="E21" s="53">
        <v>1</v>
      </c>
      <c r="F21" s="69">
        <f t="shared" si="0"/>
        <v>0</v>
      </c>
      <c r="G21" s="78"/>
      <c r="H21" s="80">
        <f t="shared" si="3"/>
        <v>0</v>
      </c>
      <c r="I21" s="70"/>
      <c r="J21" s="57"/>
      <c r="K21" s="58"/>
      <c r="L21" s="59">
        <v>44778</v>
      </c>
      <c r="M21" s="60">
        <v>48</v>
      </c>
      <c r="N21" s="61">
        <v>2</v>
      </c>
      <c r="O21" s="62">
        <f t="shared" si="1"/>
        <v>14</v>
      </c>
      <c r="P21" s="71">
        <f t="shared" si="5"/>
        <v>44802</v>
      </c>
      <c r="Q21" s="72">
        <f t="shared" si="6"/>
        <v>3</v>
      </c>
      <c r="R21" s="73">
        <v>20</v>
      </c>
      <c r="S21" s="74">
        <f t="shared" si="7"/>
        <v>44782</v>
      </c>
      <c r="T21" s="56">
        <v>0</v>
      </c>
      <c r="U21" s="67">
        <f t="shared" si="8"/>
        <v>48</v>
      </c>
      <c r="V21" s="75"/>
      <c r="W21" s="22">
        <f t="shared" si="9"/>
        <v>24</v>
      </c>
      <c r="X21" s="48">
        <v>44896</v>
      </c>
      <c r="Y21" s="49">
        <f t="shared" si="2"/>
        <v>-44848</v>
      </c>
    </row>
  </sheetData>
  <pageMargins left="0.7" right="0.7" top="0.75" bottom="0.75" header="0.3" footer="0.3"/>
  <pageSetup paperSize="9" orientation="portrait" verticalDpi="0" r:id="rId1"/>
  <headerFooter>
    <oddFooter>&amp;C&amp;1#&amp;"Helvetica 75 Bold"&amp;8&amp;KED7D31Orange Restricted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information" allowBlank="1" showInputMessage="1" showErrorMessage="1" error="fournisseur non répertorié" xr:uid="{45541988-C79B-4EBB-8D18-32360D5A61C6}">
          <x14:formula1>
            <xm:f>listes!$C$2:$C$25</xm:f>
          </x14:formula1>
          <xm:sqref>B4:B21</xm:sqref>
        </x14:dataValidation>
        <x14:dataValidation type="list" errorStyle="information" allowBlank="1" showInputMessage="1" showErrorMessage="1" error="fournisseur non répertorié" xr:uid="{8AF44CBA-EC1A-4D83-A149-34A986D10AB4}">
          <x14:formula1>
            <xm:f>listes!$D$3:$D$25</xm:f>
          </x14:formula1>
          <xm:sqref>C4</xm:sqref>
        </x14:dataValidation>
        <x14:dataValidation type="list" allowBlank="1" showInputMessage="1" showErrorMessage="1" xr:uid="{C029891F-DF78-492F-986C-40511940BAB1}">
          <x14:formula1>
            <xm:f>listes!$E$3:$E$25</xm:f>
          </x14:formula1>
          <xm:sqref>D4</xm:sqref>
        </x14:dataValidation>
        <x14:dataValidation type="list" errorStyle="information" allowBlank="1" showInputMessage="1" showErrorMessage="1" error="fournisseur non répertorié" xr:uid="{400D7B03-C236-4A96-B864-3E43724C449F}">
          <x14:formula1>
            <xm:f>listes!$D$2:$D$25</xm:f>
          </x14:formula1>
          <xm:sqref>C5:C21</xm:sqref>
        </x14:dataValidation>
        <x14:dataValidation type="list" allowBlank="1" showInputMessage="1" showErrorMessage="1" xr:uid="{A2498DB1-80E6-45B5-9D79-941F4490876F}">
          <x14:formula1>
            <xm:f>listes!$E$2:$E$25</xm:f>
          </x14:formula1>
          <xm:sqref>D5:D21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78E53-A8BB-4B8D-95AE-55DBC17CC372}">
  <dimension ref="A4:I39"/>
  <sheetViews>
    <sheetView topLeftCell="A3" workbookViewId="0">
      <selection activeCell="A5" sqref="A5:I23"/>
    </sheetView>
  </sheetViews>
  <sheetFormatPr baseColWidth="10" defaultRowHeight="14.4" x14ac:dyDescent="0.3"/>
  <cols>
    <col min="1" max="1" width="22.5546875" bestFit="1" customWidth="1"/>
  </cols>
  <sheetData>
    <row r="4" spans="1:9" ht="15" thickBot="1" x14ac:dyDescent="0.35"/>
    <row r="5" spans="1:9" ht="43.8" thickBot="1" x14ac:dyDescent="0.35">
      <c r="A5" s="2" t="s">
        <v>23</v>
      </c>
      <c r="B5" s="2" t="s">
        <v>43</v>
      </c>
      <c r="C5" s="3" t="s">
        <v>25</v>
      </c>
      <c r="D5" s="3" t="s">
        <v>26</v>
      </c>
      <c r="E5" s="3" t="s">
        <v>29</v>
      </c>
      <c r="F5" s="3" t="s">
        <v>30</v>
      </c>
      <c r="G5" s="3" t="s">
        <v>4</v>
      </c>
      <c r="H5" s="3" t="s">
        <v>5</v>
      </c>
      <c r="I5" s="3" t="s">
        <v>44</v>
      </c>
    </row>
    <row r="6" spans="1:9" ht="15.6" x14ac:dyDescent="0.3">
      <c r="A6" s="6" t="s">
        <v>10</v>
      </c>
      <c r="B6" s="7">
        <v>0</v>
      </c>
      <c r="C6" s="17">
        <v>30</v>
      </c>
      <c r="D6" s="8">
        <f>H6/C6</f>
        <v>1.2763333333333333</v>
      </c>
      <c r="E6" s="9">
        <v>1.3</v>
      </c>
      <c r="F6" s="18">
        <f>ROUND(E6,1)</f>
        <v>1.3</v>
      </c>
      <c r="G6" s="19">
        <v>1</v>
      </c>
      <c r="H6" s="20">
        <v>38.29</v>
      </c>
      <c r="I6" s="21">
        <f>H6*G6</f>
        <v>38.29</v>
      </c>
    </row>
    <row r="7" spans="1:9" x14ac:dyDescent="0.3">
      <c r="A7" s="10"/>
      <c r="B7" s="11"/>
      <c r="C7" s="11"/>
      <c r="D7" s="11"/>
      <c r="E7" s="11"/>
      <c r="F7" s="11"/>
      <c r="G7" s="11"/>
      <c r="H7" s="11"/>
      <c r="I7" s="12"/>
    </row>
    <row r="8" spans="1:9" x14ac:dyDescent="0.3">
      <c r="A8" s="10"/>
      <c r="B8" s="11"/>
      <c r="C8" s="11"/>
      <c r="D8" s="11"/>
      <c r="E8" s="11"/>
      <c r="F8" s="11"/>
      <c r="G8" s="11"/>
      <c r="H8" s="11"/>
      <c r="I8" s="12"/>
    </row>
    <row r="9" spans="1:9" x14ac:dyDescent="0.3">
      <c r="A9" s="10"/>
      <c r="B9" s="11"/>
      <c r="C9" s="11"/>
      <c r="D9" s="11"/>
      <c r="E9" s="11"/>
      <c r="F9" s="11"/>
      <c r="G9" s="11"/>
      <c r="H9" s="11"/>
      <c r="I9" s="12"/>
    </row>
    <row r="10" spans="1:9" x14ac:dyDescent="0.3">
      <c r="A10" s="10"/>
      <c r="B10" s="11"/>
      <c r="C10" s="11"/>
      <c r="D10" s="11"/>
      <c r="E10" s="11"/>
      <c r="F10" s="11"/>
      <c r="G10" s="11"/>
      <c r="H10" s="11"/>
      <c r="I10" s="12"/>
    </row>
    <row r="11" spans="1:9" x14ac:dyDescent="0.3">
      <c r="A11" s="10"/>
      <c r="B11" s="11"/>
      <c r="C11" s="11"/>
      <c r="D11" s="11"/>
      <c r="E11" s="11"/>
      <c r="F11" s="11"/>
      <c r="G11" s="11"/>
      <c r="H11" s="11"/>
      <c r="I11" s="12"/>
    </row>
    <row r="12" spans="1:9" x14ac:dyDescent="0.3">
      <c r="A12" s="10"/>
      <c r="B12" s="11"/>
      <c r="C12" s="11"/>
      <c r="D12" s="11"/>
      <c r="E12" s="11"/>
      <c r="F12" s="11"/>
      <c r="G12" s="11"/>
      <c r="H12" s="11"/>
      <c r="I12" s="12"/>
    </row>
    <row r="13" spans="1:9" x14ac:dyDescent="0.3">
      <c r="A13" s="10"/>
      <c r="B13" s="11"/>
      <c r="C13" s="11"/>
      <c r="D13" s="11"/>
      <c r="E13" s="11"/>
      <c r="F13" s="11"/>
      <c r="G13" s="11"/>
      <c r="H13" s="11"/>
      <c r="I13" s="12"/>
    </row>
    <row r="14" spans="1:9" x14ac:dyDescent="0.3">
      <c r="A14" s="10"/>
      <c r="B14" s="11"/>
      <c r="C14" s="11"/>
      <c r="D14" s="11"/>
      <c r="E14" s="11"/>
      <c r="F14" s="11"/>
      <c r="G14" s="11"/>
      <c r="H14" s="11"/>
      <c r="I14" s="12"/>
    </row>
    <row r="15" spans="1:9" x14ac:dyDescent="0.3">
      <c r="A15" s="10"/>
      <c r="B15" s="11"/>
      <c r="C15" s="11"/>
      <c r="D15" s="11"/>
      <c r="E15" s="11"/>
      <c r="F15" s="11"/>
      <c r="G15" s="11"/>
      <c r="H15" s="11"/>
      <c r="I15" s="12"/>
    </row>
    <row r="16" spans="1:9" x14ac:dyDescent="0.3">
      <c r="A16" s="10"/>
      <c r="B16" s="11"/>
      <c r="C16" s="11"/>
      <c r="D16" s="11"/>
      <c r="E16" s="11"/>
      <c r="F16" s="11"/>
      <c r="G16" s="11"/>
      <c r="H16" s="11"/>
      <c r="I16" s="12"/>
    </row>
    <row r="17" spans="1:9" x14ac:dyDescent="0.3">
      <c r="A17" s="10"/>
      <c r="B17" s="11"/>
      <c r="C17" s="11"/>
      <c r="D17" s="11"/>
      <c r="E17" s="11"/>
      <c r="F17" s="11"/>
      <c r="G17" s="11"/>
      <c r="H17" s="11"/>
      <c r="I17" s="12"/>
    </row>
    <row r="18" spans="1:9" x14ac:dyDescent="0.3">
      <c r="A18" s="10"/>
      <c r="B18" s="11"/>
      <c r="C18" s="11"/>
      <c r="D18" s="11"/>
      <c r="E18" s="11"/>
      <c r="F18" s="11"/>
      <c r="G18" s="11"/>
      <c r="H18" s="11"/>
      <c r="I18" s="12"/>
    </row>
    <row r="19" spans="1:9" x14ac:dyDescent="0.3">
      <c r="A19" s="10"/>
      <c r="B19" s="11"/>
      <c r="C19" s="11"/>
      <c r="D19" s="11"/>
      <c r="E19" s="11"/>
      <c r="F19" s="11"/>
      <c r="G19" s="11"/>
      <c r="H19" s="11"/>
      <c r="I19" s="12"/>
    </row>
    <row r="20" spans="1:9" x14ac:dyDescent="0.3">
      <c r="A20" s="10"/>
      <c r="B20" s="11"/>
      <c r="C20" s="11"/>
      <c r="D20" s="11"/>
      <c r="E20" s="11"/>
      <c r="F20" s="11"/>
      <c r="G20" s="11"/>
      <c r="H20" s="11"/>
      <c r="I20" s="12"/>
    </row>
    <row r="21" spans="1:9" ht="15" thickBot="1" x14ac:dyDescent="0.35">
      <c r="A21" s="10"/>
      <c r="B21" s="11"/>
      <c r="C21" s="11"/>
      <c r="D21" s="11"/>
      <c r="E21" s="11"/>
      <c r="F21" s="11"/>
      <c r="G21" s="11"/>
      <c r="H21" s="11"/>
      <c r="I21" s="12"/>
    </row>
    <row r="22" spans="1:9" ht="15" thickBot="1" x14ac:dyDescent="0.35">
      <c r="A22" s="2" t="s">
        <v>53</v>
      </c>
      <c r="B22" s="11" t="s">
        <v>54</v>
      </c>
      <c r="C22" s="11"/>
      <c r="D22" s="11"/>
      <c r="E22" s="11"/>
      <c r="F22" s="11"/>
      <c r="G22" s="11"/>
      <c r="H22" s="11"/>
      <c r="I22" s="16">
        <v>0</v>
      </c>
    </row>
    <row r="23" spans="1:9" ht="15" thickBot="1" x14ac:dyDescent="0.35">
      <c r="A23" s="13" t="s">
        <v>52</v>
      </c>
      <c r="B23" s="14"/>
      <c r="C23" s="14"/>
      <c r="D23" s="14"/>
      <c r="E23" s="14"/>
      <c r="F23" s="14"/>
      <c r="G23" s="14"/>
      <c r="H23" s="14"/>
      <c r="I23" s="15" cm="1">
        <f t="array" ref="I23:I39">I6:I22</f>
        <v>38.29</v>
      </c>
    </row>
    <row r="24" spans="1:9" x14ac:dyDescent="0.3">
      <c r="I24">
        <v>0</v>
      </c>
    </row>
    <row r="25" spans="1:9" x14ac:dyDescent="0.3">
      <c r="I25">
        <v>0</v>
      </c>
    </row>
    <row r="26" spans="1:9" x14ac:dyDescent="0.3">
      <c r="I26">
        <v>0</v>
      </c>
    </row>
    <row r="27" spans="1:9" x14ac:dyDescent="0.3">
      <c r="I27">
        <v>0</v>
      </c>
    </row>
    <row r="28" spans="1:9" x14ac:dyDescent="0.3">
      <c r="I28">
        <v>0</v>
      </c>
    </row>
    <row r="29" spans="1:9" x14ac:dyDescent="0.3">
      <c r="I29">
        <v>0</v>
      </c>
    </row>
    <row r="30" spans="1:9" x14ac:dyDescent="0.3">
      <c r="I30">
        <v>0</v>
      </c>
    </row>
    <row r="31" spans="1:9" x14ac:dyDescent="0.3">
      <c r="I31">
        <v>0</v>
      </c>
    </row>
    <row r="32" spans="1:9" x14ac:dyDescent="0.3">
      <c r="I32">
        <v>0</v>
      </c>
    </row>
    <row r="33" spans="9:9" x14ac:dyDescent="0.3">
      <c r="I33">
        <v>0</v>
      </c>
    </row>
    <row r="34" spans="9:9" x14ac:dyDescent="0.3">
      <c r="I34">
        <v>0</v>
      </c>
    </row>
    <row r="35" spans="9:9" x14ac:dyDescent="0.3">
      <c r="I35">
        <v>0</v>
      </c>
    </row>
    <row r="36" spans="9:9" x14ac:dyDescent="0.3">
      <c r="I36">
        <v>0</v>
      </c>
    </row>
    <row r="37" spans="9:9" x14ac:dyDescent="0.3">
      <c r="I37">
        <v>0</v>
      </c>
    </row>
    <row r="38" spans="9:9" x14ac:dyDescent="0.3">
      <c r="I38">
        <v>0</v>
      </c>
    </row>
    <row r="39" spans="9:9" x14ac:dyDescent="0.3">
      <c r="I39">
        <v>0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68E39F3-B722-44F4-9E4D-F2F796B1A406}">
          <x14:formula1>
            <xm:f>listes!$E$3:$E$25</xm:f>
          </x14:formula1>
          <xm:sqref>B6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73905-A40A-4F52-B34F-563117DBCCDB}">
  <dimension ref="A4:I39"/>
  <sheetViews>
    <sheetView topLeftCell="A18" workbookViewId="0">
      <selection activeCell="M37" sqref="M37"/>
    </sheetView>
  </sheetViews>
  <sheetFormatPr baseColWidth="10" defaultRowHeight="14.4" x14ac:dyDescent="0.3"/>
  <sheetData>
    <row r="4" spans="1:9" ht="15" thickBot="1" x14ac:dyDescent="0.35"/>
    <row r="5" spans="1:9" ht="43.8" thickBot="1" x14ac:dyDescent="0.35">
      <c r="A5" s="2" t="s">
        <v>23</v>
      </c>
      <c r="B5" s="2" t="s">
        <v>43</v>
      </c>
      <c r="C5" s="3" t="s">
        <v>25</v>
      </c>
      <c r="D5" s="3" t="s">
        <v>26</v>
      </c>
      <c r="E5" s="3" t="s">
        <v>29</v>
      </c>
      <c r="F5" s="3" t="s">
        <v>30</v>
      </c>
      <c r="G5" s="3" t="s">
        <v>4</v>
      </c>
      <c r="H5" s="3" t="s">
        <v>5</v>
      </c>
      <c r="I5" s="3" t="s">
        <v>44</v>
      </c>
    </row>
    <row r="6" spans="1:9" ht="15.6" x14ac:dyDescent="0.3">
      <c r="A6" s="6" t="s">
        <v>10</v>
      </c>
      <c r="B6" s="7">
        <v>0</v>
      </c>
      <c r="C6" s="17">
        <v>30</v>
      </c>
      <c r="D6" s="8">
        <f>H6/C6</f>
        <v>1.2763333333333333</v>
      </c>
      <c r="E6" s="9">
        <v>1.3</v>
      </c>
      <c r="F6" s="18">
        <f>ROUND(E6,1)</f>
        <v>1.3</v>
      </c>
      <c r="G6" s="19">
        <v>1</v>
      </c>
      <c r="H6" s="20">
        <v>38.29</v>
      </c>
      <c r="I6" s="21">
        <f>H6*G6</f>
        <v>38.29</v>
      </c>
    </row>
    <row r="7" spans="1:9" x14ac:dyDescent="0.3">
      <c r="A7" s="10"/>
      <c r="B7" s="11"/>
      <c r="C7" s="11"/>
      <c r="D7" s="11"/>
      <c r="E7" s="11"/>
      <c r="F7" s="11"/>
      <c r="G7" s="11"/>
      <c r="H7" s="11"/>
      <c r="I7" s="12"/>
    </row>
    <row r="8" spans="1:9" x14ac:dyDescent="0.3">
      <c r="A8" s="10"/>
      <c r="B8" s="11"/>
      <c r="C8" s="11"/>
      <c r="D8" s="11"/>
      <c r="E8" s="11"/>
      <c r="F8" s="11"/>
      <c r="G8" s="11"/>
      <c r="H8" s="11"/>
      <c r="I8" s="12"/>
    </row>
    <row r="9" spans="1:9" x14ac:dyDescent="0.3">
      <c r="A9" s="10"/>
      <c r="B9" s="11"/>
      <c r="C9" s="11"/>
      <c r="D9" s="11"/>
      <c r="E9" s="11"/>
      <c r="F9" s="11"/>
      <c r="G9" s="11"/>
      <c r="H9" s="11"/>
      <c r="I9" s="12"/>
    </row>
    <row r="10" spans="1:9" x14ac:dyDescent="0.3">
      <c r="A10" s="10"/>
      <c r="B10" s="11"/>
      <c r="C10" s="11"/>
      <c r="D10" s="11"/>
      <c r="E10" s="11"/>
      <c r="F10" s="11"/>
      <c r="G10" s="11"/>
      <c r="H10" s="11"/>
      <c r="I10" s="12"/>
    </row>
    <row r="11" spans="1:9" x14ac:dyDescent="0.3">
      <c r="A11" s="10"/>
      <c r="B11" s="11"/>
      <c r="C11" s="11"/>
      <c r="D11" s="11"/>
      <c r="E11" s="11"/>
      <c r="F11" s="11"/>
      <c r="G11" s="11"/>
      <c r="H11" s="11"/>
      <c r="I11" s="12"/>
    </row>
    <row r="12" spans="1:9" x14ac:dyDescent="0.3">
      <c r="A12" s="10"/>
      <c r="B12" s="11"/>
      <c r="C12" s="11"/>
      <c r="D12" s="11"/>
      <c r="E12" s="11"/>
      <c r="F12" s="11"/>
      <c r="G12" s="11"/>
      <c r="H12" s="11"/>
      <c r="I12" s="12"/>
    </row>
    <row r="13" spans="1:9" x14ac:dyDescent="0.3">
      <c r="A13" s="10"/>
      <c r="B13" s="11"/>
      <c r="C13" s="11"/>
      <c r="D13" s="11"/>
      <c r="E13" s="11"/>
      <c r="F13" s="11"/>
      <c r="G13" s="11"/>
      <c r="H13" s="11"/>
      <c r="I13" s="12"/>
    </row>
    <row r="14" spans="1:9" x14ac:dyDescent="0.3">
      <c r="A14" s="10"/>
      <c r="B14" s="11"/>
      <c r="C14" s="11"/>
      <c r="D14" s="11"/>
      <c r="E14" s="11"/>
      <c r="F14" s="11"/>
      <c r="G14" s="11"/>
      <c r="H14" s="11"/>
      <c r="I14" s="12"/>
    </row>
    <row r="15" spans="1:9" x14ac:dyDescent="0.3">
      <c r="A15" s="10"/>
      <c r="B15" s="11"/>
      <c r="C15" s="11"/>
      <c r="D15" s="11"/>
      <c r="E15" s="11"/>
      <c r="F15" s="11"/>
      <c r="G15" s="11"/>
      <c r="H15" s="11"/>
      <c r="I15" s="12"/>
    </row>
    <row r="16" spans="1:9" x14ac:dyDescent="0.3">
      <c r="A16" s="10"/>
      <c r="B16" s="11"/>
      <c r="C16" s="11"/>
      <c r="D16" s="11"/>
      <c r="E16" s="11"/>
      <c r="F16" s="11"/>
      <c r="G16" s="11"/>
      <c r="H16" s="11"/>
      <c r="I16" s="12"/>
    </row>
    <row r="17" spans="1:9" x14ac:dyDescent="0.3">
      <c r="A17" s="10"/>
      <c r="B17" s="11"/>
      <c r="C17" s="11"/>
      <c r="D17" s="11"/>
      <c r="E17" s="11"/>
      <c r="F17" s="11"/>
      <c r="G17" s="11"/>
      <c r="H17" s="11"/>
      <c r="I17" s="12"/>
    </row>
    <row r="18" spans="1:9" x14ac:dyDescent="0.3">
      <c r="A18" s="10"/>
      <c r="B18" s="11"/>
      <c r="C18" s="11"/>
      <c r="D18" s="11"/>
      <c r="E18" s="11"/>
      <c r="F18" s="11"/>
      <c r="G18" s="11"/>
      <c r="H18" s="11"/>
      <c r="I18" s="12"/>
    </row>
    <row r="19" spans="1:9" x14ac:dyDescent="0.3">
      <c r="A19" s="10"/>
      <c r="B19" s="11"/>
      <c r="C19" s="11"/>
      <c r="D19" s="11"/>
      <c r="E19" s="11"/>
      <c r="F19" s="11"/>
      <c r="G19" s="11"/>
      <c r="H19" s="11"/>
      <c r="I19" s="12"/>
    </row>
    <row r="20" spans="1:9" x14ac:dyDescent="0.3">
      <c r="A20" s="10"/>
      <c r="B20" s="11"/>
      <c r="C20" s="11"/>
      <c r="D20" s="11"/>
      <c r="E20" s="11"/>
      <c r="F20" s="11"/>
      <c r="G20" s="11"/>
      <c r="H20" s="11"/>
      <c r="I20" s="12"/>
    </row>
    <row r="21" spans="1:9" ht="15" thickBot="1" x14ac:dyDescent="0.35">
      <c r="A21" s="10"/>
      <c r="B21" s="11"/>
      <c r="C21" s="11"/>
      <c r="D21" s="11"/>
      <c r="E21" s="11"/>
      <c r="F21" s="11"/>
      <c r="G21" s="11"/>
      <c r="H21" s="11"/>
      <c r="I21" s="12"/>
    </row>
    <row r="22" spans="1:9" ht="15" thickBot="1" x14ac:dyDescent="0.35">
      <c r="A22" s="2" t="s">
        <v>53</v>
      </c>
      <c r="B22" s="11" t="s">
        <v>54</v>
      </c>
      <c r="C22" s="11"/>
      <c r="D22" s="11"/>
      <c r="E22" s="11"/>
      <c r="F22" s="11"/>
      <c r="G22" s="11"/>
      <c r="H22" s="11"/>
      <c r="I22" s="16">
        <v>0</v>
      </c>
    </row>
    <row r="23" spans="1:9" ht="15" thickBot="1" x14ac:dyDescent="0.35">
      <c r="A23" s="13" t="s">
        <v>52</v>
      </c>
      <c r="B23" s="14"/>
      <c r="C23" s="14"/>
      <c r="D23" s="14"/>
      <c r="E23" s="14"/>
      <c r="F23" s="14"/>
      <c r="G23" s="14"/>
      <c r="H23" s="14"/>
      <c r="I23" s="15" cm="1">
        <f t="array" ref="I23:I39">I6:I22</f>
        <v>38.29</v>
      </c>
    </row>
    <row r="24" spans="1:9" x14ac:dyDescent="0.3">
      <c r="I24">
        <v>0</v>
      </c>
    </row>
    <row r="25" spans="1:9" x14ac:dyDescent="0.3">
      <c r="I25">
        <v>0</v>
      </c>
    </row>
    <row r="26" spans="1:9" x14ac:dyDescent="0.3">
      <c r="I26">
        <v>0</v>
      </c>
    </row>
    <row r="27" spans="1:9" x14ac:dyDescent="0.3">
      <c r="I27">
        <v>0</v>
      </c>
    </row>
    <row r="28" spans="1:9" x14ac:dyDescent="0.3">
      <c r="I28">
        <v>0</v>
      </c>
    </row>
    <row r="29" spans="1:9" x14ac:dyDescent="0.3">
      <c r="I29">
        <v>0</v>
      </c>
    </row>
    <row r="30" spans="1:9" x14ac:dyDescent="0.3">
      <c r="I30">
        <v>0</v>
      </c>
    </row>
    <row r="31" spans="1:9" x14ac:dyDescent="0.3">
      <c r="I31">
        <v>0</v>
      </c>
    </row>
    <row r="32" spans="1:9" x14ac:dyDescent="0.3">
      <c r="I32">
        <v>0</v>
      </c>
    </row>
    <row r="33" spans="9:9" x14ac:dyDescent="0.3">
      <c r="I33">
        <v>0</v>
      </c>
    </row>
    <row r="34" spans="9:9" x14ac:dyDescent="0.3">
      <c r="I34">
        <v>0</v>
      </c>
    </row>
    <row r="35" spans="9:9" x14ac:dyDescent="0.3">
      <c r="I35">
        <v>0</v>
      </c>
    </row>
    <row r="36" spans="9:9" x14ac:dyDescent="0.3">
      <c r="I36">
        <v>0</v>
      </c>
    </row>
    <row r="37" spans="9:9" x14ac:dyDescent="0.3">
      <c r="I37">
        <v>0</v>
      </c>
    </row>
    <row r="38" spans="9:9" x14ac:dyDescent="0.3">
      <c r="I38">
        <v>0</v>
      </c>
    </row>
    <row r="39" spans="9:9" x14ac:dyDescent="0.3">
      <c r="I39">
        <v>0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EE47EE2-6BB2-46C7-AEA3-3588539D1797}">
          <x14:formula1>
            <xm:f>listes!$E$3:$E$25</xm:f>
          </x14:formula1>
          <xm:sqref>B6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69B1F-E179-49AC-8966-50455F0F3FE5}">
  <dimension ref="A1:E18"/>
  <sheetViews>
    <sheetView tabSelected="1" workbookViewId="0">
      <selection activeCell="C3" sqref="C3"/>
    </sheetView>
  </sheetViews>
  <sheetFormatPr baseColWidth="10" defaultRowHeight="14.4" x14ac:dyDescent="0.3"/>
  <cols>
    <col min="2" max="2" width="15" bestFit="1" customWidth="1"/>
    <col min="5" max="5" width="19.77734375" bestFit="1" customWidth="1"/>
  </cols>
  <sheetData>
    <row r="1" spans="1:5" x14ac:dyDescent="0.3">
      <c r="A1" s="1"/>
      <c r="B1" t="s">
        <v>38</v>
      </c>
      <c r="C1" t="s">
        <v>37</v>
      </c>
      <c r="E1" t="s">
        <v>39</v>
      </c>
    </row>
    <row r="2" spans="1:5" x14ac:dyDescent="0.3">
      <c r="A2" s="1" t="s">
        <v>10</v>
      </c>
    </row>
    <row r="3" spans="1:5" x14ac:dyDescent="0.3">
      <c r="A3" s="1" t="s">
        <v>11</v>
      </c>
      <c r="C3">
        <v>1</v>
      </c>
      <c r="D3" t="s">
        <v>40</v>
      </c>
      <c r="E3">
        <v>0</v>
      </c>
    </row>
    <row r="4" spans="1:5" x14ac:dyDescent="0.3">
      <c r="A4" s="1" t="s">
        <v>6</v>
      </c>
      <c r="B4" s="5" t="s">
        <v>36</v>
      </c>
      <c r="C4">
        <v>2</v>
      </c>
      <c r="D4" t="s">
        <v>41</v>
      </c>
      <c r="E4">
        <v>0</v>
      </c>
    </row>
    <row r="5" spans="1:5" x14ac:dyDescent="0.3">
      <c r="A5" s="1" t="s">
        <v>12</v>
      </c>
      <c r="B5" s="4"/>
      <c r="C5">
        <v>3</v>
      </c>
      <c r="D5" t="s">
        <v>45</v>
      </c>
      <c r="E5" t="s">
        <v>50</v>
      </c>
    </row>
    <row r="6" spans="1:5" x14ac:dyDescent="0.3">
      <c r="A6" s="1" t="s">
        <v>13</v>
      </c>
      <c r="C6">
        <v>4</v>
      </c>
      <c r="D6" t="s">
        <v>46</v>
      </c>
      <c r="E6" t="s">
        <v>48</v>
      </c>
    </row>
    <row r="7" spans="1:5" x14ac:dyDescent="0.3">
      <c r="A7" s="1" t="s">
        <v>20</v>
      </c>
      <c r="C7">
        <v>5</v>
      </c>
      <c r="D7" t="s">
        <v>47</v>
      </c>
      <c r="E7" t="s">
        <v>49</v>
      </c>
    </row>
    <row r="8" spans="1:5" x14ac:dyDescent="0.3">
      <c r="A8" s="1" t="s">
        <v>14</v>
      </c>
    </row>
    <row r="9" spans="1:5" x14ac:dyDescent="0.3">
      <c r="A9" s="1" t="s">
        <v>15</v>
      </c>
    </row>
    <row r="10" spans="1:5" x14ac:dyDescent="0.3">
      <c r="A10" s="1" t="s">
        <v>16</v>
      </c>
    </row>
    <row r="11" spans="1:5" x14ac:dyDescent="0.3">
      <c r="A11" s="1" t="s">
        <v>17</v>
      </c>
    </row>
    <row r="12" spans="1:5" x14ac:dyDescent="0.3">
      <c r="A12" s="1" t="s">
        <v>18</v>
      </c>
    </row>
    <row r="13" spans="1:5" x14ac:dyDescent="0.3">
      <c r="A13" s="1" t="s">
        <v>8</v>
      </c>
    </row>
    <row r="14" spans="1:5" x14ac:dyDescent="0.3">
      <c r="A14" s="1" t="s">
        <v>7</v>
      </c>
    </row>
    <row r="15" spans="1:5" x14ac:dyDescent="0.3">
      <c r="A15" s="1" t="s">
        <v>9</v>
      </c>
    </row>
    <row r="16" spans="1:5" x14ac:dyDescent="0.3">
      <c r="A16" s="1" t="s">
        <v>19</v>
      </c>
    </row>
    <row r="17" spans="1:1" x14ac:dyDescent="0.3">
      <c r="A17" s="1" t="s">
        <v>21</v>
      </c>
    </row>
    <row r="18" spans="1:1" x14ac:dyDescent="0.3">
      <c r="A18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produits</vt:lpstr>
      <vt:lpstr>fournisseur 1</vt:lpstr>
      <vt:lpstr>fournisseur 4</vt:lpstr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xxxx</dc:creator>
  <cp:lastModifiedBy>ch da</cp:lastModifiedBy>
  <dcterms:created xsi:type="dcterms:W3CDTF">2022-08-05T09:14:49Z</dcterms:created>
  <dcterms:modified xsi:type="dcterms:W3CDTF">2022-12-17T14:23:21Z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6c818a6-e1a0-4a6e-a969-20d857c5dc62_Enabled">
    <vt:lpwstr>true</vt:lpwstr>
  </property>
  <property fmtid="{D5CDD505-2E9C-101B-9397-08002B2CF9AE}" pid="3" name="MSIP_Label_e6c818a6-e1a0-4a6e-a969-20d857c5dc62_SetDate">
    <vt:lpwstr>2022-08-05T10:01:00Z</vt:lpwstr>
  </property>
  <property fmtid="{D5CDD505-2E9C-101B-9397-08002B2CF9AE}" pid="4" name="MSIP_Label_e6c818a6-e1a0-4a6e-a969-20d857c5dc62_Method">
    <vt:lpwstr>Standard</vt:lpwstr>
  </property>
  <property fmtid="{D5CDD505-2E9C-101B-9397-08002B2CF9AE}" pid="5" name="MSIP_Label_e6c818a6-e1a0-4a6e-a969-20d857c5dc62_Name">
    <vt:lpwstr>Orange_restricted_internal.2</vt:lpwstr>
  </property>
  <property fmtid="{D5CDD505-2E9C-101B-9397-08002B2CF9AE}" pid="6" name="MSIP_Label_e6c818a6-e1a0-4a6e-a969-20d857c5dc62_SiteId">
    <vt:lpwstr>90c7a20a-f34b-40bf-bc48-b9253b6f5d20</vt:lpwstr>
  </property>
  <property fmtid="{D5CDD505-2E9C-101B-9397-08002B2CF9AE}" pid="7" name="MSIP_Label_e6c818a6-e1a0-4a6e-a969-20d857c5dc62_ActionId">
    <vt:lpwstr>3fcde115-bdfe-422a-aa9d-2b0fbfbb3d85</vt:lpwstr>
  </property>
  <property fmtid="{D5CDD505-2E9C-101B-9397-08002B2CF9AE}" pid="8" name="MSIP_Label_e6c818a6-e1a0-4a6e-a969-20d857c5dc62_ContentBits">
    <vt:lpwstr>2</vt:lpwstr>
  </property>
</Properties>
</file>