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Thierry\Personnel\"/>
    </mc:Choice>
  </mc:AlternateContent>
  <xr:revisionPtr revIDLastSave="0" documentId="13_ncr:1_{E9AF1776-7A19-4FAB-BE26-9C5B999009AB}" xr6:coauthVersionLast="45" xr6:coauthVersionMax="45" xr10:uidLastSave="{00000000-0000-0000-0000-000000000000}"/>
  <bookViews>
    <workbookView xWindow="-120" yWindow="-120" windowWidth="29040" windowHeight="15840" xr2:uid="{79175A78-3C2C-4C96-A532-330123FFB4F3}"/>
  </bookViews>
  <sheets>
    <sheet name="Consolidation" sheetId="1" r:id="rId1"/>
    <sheet name="janvier 2020" sheetId="2" r:id="rId2"/>
    <sheet name=" février 2020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7" i="4" l="1"/>
  <c r="F8" i="4"/>
  <c r="F9" i="4" s="1"/>
  <c r="F10" i="4" s="1"/>
  <c r="F11" i="4" s="1"/>
  <c r="F12" i="4" s="1"/>
  <c r="F13" i="4" s="1"/>
  <c r="F9" i="2"/>
  <c r="F10" i="2" s="1"/>
  <c r="F11" i="2" s="1"/>
  <c r="F12" i="2" s="1"/>
  <c r="F13" i="2" s="1"/>
  <c r="F14" i="2" s="1"/>
  <c r="F15" i="2" s="1"/>
  <c r="I16" i="4" l="1"/>
  <c r="H16" i="4"/>
  <c r="I15" i="4"/>
  <c r="H15" i="4"/>
  <c r="D15" i="4"/>
  <c r="I14" i="4"/>
  <c r="I13" i="4"/>
  <c r="H13" i="4"/>
  <c r="I12" i="4"/>
  <c r="H12" i="4"/>
  <c r="I11" i="4"/>
  <c r="H11" i="4"/>
  <c r="H10" i="4"/>
  <c r="E10" i="4"/>
  <c r="I10" i="4" s="1"/>
  <c r="I9" i="4"/>
  <c r="H9" i="4"/>
  <c r="I8" i="4"/>
  <c r="H8" i="4"/>
  <c r="I7" i="4"/>
  <c r="H7" i="4"/>
  <c r="I6" i="4"/>
  <c r="H6" i="4"/>
  <c r="I5" i="4"/>
  <c r="I19" i="2" l="1"/>
  <c r="H19" i="2"/>
  <c r="I18" i="2"/>
  <c r="D18" i="2"/>
  <c r="H18" i="2" s="1"/>
  <c r="I17" i="2"/>
  <c r="H16" i="2"/>
  <c r="E16" i="2"/>
  <c r="I16" i="2" s="1"/>
  <c r="I15" i="2"/>
  <c r="H15" i="2"/>
  <c r="I14" i="2"/>
  <c r="H14" i="2"/>
  <c r="I13" i="2"/>
  <c r="H13" i="2"/>
  <c r="I12" i="2"/>
  <c r="H12" i="2"/>
  <c r="H11" i="2"/>
  <c r="E11" i="2"/>
  <c r="I11" i="2" s="1"/>
  <c r="I10" i="2"/>
  <c r="H10" i="2"/>
  <c r="I9" i="2"/>
  <c r="H9" i="2"/>
  <c r="I8" i="2"/>
  <c r="H8" i="2"/>
  <c r="I7" i="2"/>
  <c r="H7" i="2"/>
  <c r="I6" i="2"/>
  <c r="H6" i="2"/>
  <c r="I5" i="2"/>
  <c r="H5" i="2"/>
  <c r="F5" i="2" l="1"/>
  <c r="F6" i="2" l="1"/>
  <c r="F7" i="2" s="1"/>
  <c r="F8" i="2" s="1"/>
  <c r="F16" i="2" s="1"/>
  <c r="J5" i="2"/>
  <c r="J6" i="2" l="1"/>
  <c r="J7" i="2" l="1"/>
  <c r="J8" i="2" l="1"/>
  <c r="J9" i="2" l="1"/>
  <c r="J10" i="2" l="1"/>
  <c r="J11" i="2" l="1"/>
  <c r="J12" i="2" l="1"/>
  <c r="J13" i="2" l="1"/>
  <c r="J14" i="2" l="1"/>
  <c r="J15" i="2" l="1"/>
  <c r="D17" i="2" l="1"/>
  <c r="F17" i="2" s="1"/>
  <c r="F18" i="2" s="1"/>
  <c r="F19" i="2" s="1"/>
  <c r="D5" i="4" s="1"/>
  <c r="J16" i="2"/>
  <c r="H5" i="4" l="1"/>
  <c r="F5" i="4"/>
  <c r="H17" i="2"/>
  <c r="J5" i="4" l="1"/>
  <c r="F6" i="4"/>
  <c r="J17" i="2"/>
  <c r="J6" i="4" l="1"/>
  <c r="J18" i="2"/>
  <c r="J19" i="2"/>
  <c r="J7" i="4" l="1"/>
  <c r="J8" i="4" l="1"/>
  <c r="J9" i="4" l="1"/>
  <c r="J10" i="4" l="1"/>
  <c r="J11" i="4" l="1"/>
  <c r="J12" i="4" l="1"/>
  <c r="J13" i="4" l="1"/>
  <c r="D14" i="4"/>
  <c r="F14" i="4" s="1"/>
  <c r="F15" i="4" s="1"/>
  <c r="F16" i="4" s="1"/>
  <c r="H14" i="4" l="1"/>
  <c r="J14" i="4" l="1"/>
  <c r="J15" i="4" l="1"/>
  <c r="J16" i="4"/>
</calcChain>
</file>

<file path=xl/sharedStrings.xml><?xml version="1.0" encoding="utf-8"?>
<sst xmlns="http://schemas.openxmlformats.org/spreadsheetml/2006/main" count="78" uniqueCount="30">
  <si>
    <t>DATES</t>
  </si>
  <si>
    <t>OBJETS</t>
  </si>
  <si>
    <t>TYPES OPERATIONS</t>
  </si>
  <si>
    <t>EN EUROS</t>
  </si>
  <si>
    <t>ENCAISSES</t>
  </si>
  <si>
    <t>EN FRANCS</t>
  </si>
  <si>
    <t>RECETTES</t>
  </si>
  <si>
    <t>DEPENSES</t>
  </si>
  <si>
    <t>SOLDE</t>
  </si>
  <si>
    <t>Solde au 01 janvier 2020</t>
  </si>
  <si>
    <t>Assurance auto + chalet + juridique + famille</t>
  </si>
  <si>
    <t>Prélèvement</t>
  </si>
  <si>
    <t>Versement au PEL</t>
  </si>
  <si>
    <t>Virement</t>
  </si>
  <si>
    <t>EDF</t>
  </si>
  <si>
    <t>Coiffeur</t>
  </si>
  <si>
    <t>Carte bleue</t>
  </si>
  <si>
    <t>Charges 1er trimestre 2020.</t>
  </si>
  <si>
    <t>Estimé cartes bancaires restantes</t>
  </si>
  <si>
    <t>Versement du CEL à venir</t>
  </si>
  <si>
    <t>Salaire janvier 2020</t>
  </si>
  <si>
    <t>Impôts sur salaire janvier 2020</t>
  </si>
  <si>
    <t>Cotisation trimestrielle</t>
  </si>
  <si>
    <t>Mutuelle</t>
  </si>
  <si>
    <t>Téléphone mobile</t>
  </si>
  <si>
    <t>Internet - Télévision - Téléphone</t>
  </si>
  <si>
    <t>Prêt</t>
  </si>
  <si>
    <t>Salaire février 2020</t>
  </si>
  <si>
    <t>Impôts sur salaire février 2020</t>
  </si>
  <si>
    <t>31/02/2020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</si>
</sst>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 mmmm\ yyyy"/>
  </numFmts>
  <fonts count="3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0" fontId="1" fillId="0" borderId="4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vertical="center"/>
    </xf>
    <xf numFmtId="0" fontId="1" fillId="0" borderId="8" xfId="0" applyFont="1" applyBorder="1" applyAlignment="1">
      <alignment vertical="center"/>
    </xf>
    <xf numFmtId="40" fontId="1" fillId="0" borderId="7" xfId="0" applyNumberFormat="1" applyFont="1" applyBorder="1" applyAlignment="1">
      <alignment vertical="center"/>
    </xf>
    <xf numFmtId="14" fontId="1" fillId="0" borderId="8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0" fontId="1" fillId="0" borderId="8" xfId="0" applyFont="1" applyBorder="1" applyAlignment="1">
      <alignment horizontal="left" vertical="center"/>
    </xf>
    <xf numFmtId="40" fontId="1" fillId="0" borderId="8" xfId="0" applyNumberFormat="1" applyFont="1" applyBorder="1" applyAlignment="1">
      <alignment vertical="center"/>
    </xf>
    <xf numFmtId="40" fontId="1" fillId="2" borderId="8" xfId="0" applyNumberFormat="1" applyFont="1" applyFill="1" applyBorder="1" applyAlignment="1">
      <alignment vertical="center"/>
    </xf>
    <xf numFmtId="40" fontId="1" fillId="0" borderId="6" xfId="0" applyNumberFormat="1" applyFont="1" applyBorder="1" applyAlignment="1">
      <alignment vertical="center"/>
    </xf>
    <xf numFmtId="40" fontId="1" fillId="2" borderId="9" xfId="0" applyNumberFormat="1" applyFont="1" applyFill="1" applyBorder="1" applyAlignment="1">
      <alignment vertical="center"/>
    </xf>
    <xf numFmtId="40" fontId="1" fillId="3" borderId="9" xfId="0" applyNumberFormat="1" applyFont="1" applyFill="1" applyBorder="1" applyAlignment="1">
      <alignment vertical="center"/>
    </xf>
    <xf numFmtId="0" fontId="1" fillId="5" borderId="8" xfId="0" applyFont="1" applyFill="1" applyBorder="1" applyAlignment="1">
      <alignment horizontal="left" vertical="center"/>
    </xf>
    <xf numFmtId="40" fontId="1" fillId="4" borderId="6" xfId="0" applyNumberFormat="1" applyFont="1" applyFill="1" applyBorder="1" applyAlignment="1">
      <alignment vertical="center"/>
    </xf>
    <xf numFmtId="40" fontId="1" fillId="5" borderId="9" xfId="0" applyNumberFormat="1" applyFont="1" applyFill="1" applyBorder="1" applyAlignment="1">
      <alignment vertical="center"/>
    </xf>
    <xf numFmtId="0" fontId="2" fillId="0" borderId="0" xfId="0" applyFont="1"/>
    <xf numFmtId="0" fontId="1" fillId="0" borderId="0" xfId="0" applyFont="1" applyAlignment="1">
      <alignment vertical="center"/>
    </xf>
    <xf numFmtId="0" fontId="1" fillId="5" borderId="6" xfId="0" applyFont="1" applyFill="1" applyBorder="1" applyAlignment="1">
      <alignment vertical="center"/>
    </xf>
    <xf numFmtId="0" fontId="1" fillId="5" borderId="8" xfId="0" applyFont="1" applyFill="1" applyBorder="1" applyAlignment="1">
      <alignment vertical="center"/>
    </xf>
    <xf numFmtId="164" fontId="1" fillId="0" borderId="8" xfId="0" applyNumberFormat="1" applyFont="1" applyBorder="1" applyAlignment="1">
      <alignment horizontal="center" vertical="center"/>
    </xf>
    <xf numFmtId="40" fontId="1" fillId="0" borderId="4" xfId="0" applyNumberFormat="1" applyFont="1" applyBorder="1" applyAlignment="1">
      <alignment horizontal="center" vertical="center"/>
    </xf>
    <xf numFmtId="40" fontId="1" fillId="0" borderId="2" xfId="0" applyNumberFormat="1" applyFont="1" applyBorder="1" applyAlignment="1">
      <alignment horizontal="center" vertical="center"/>
    </xf>
    <xf numFmtId="40" fontId="1" fillId="0" borderId="3" xfId="0" applyNumberFormat="1" applyFont="1" applyBorder="1" applyAlignment="1">
      <alignment horizontal="center" vertical="center"/>
    </xf>
    <xf numFmtId="40" fontId="1" fillId="0" borderId="4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4" borderId="6" xfId="0" applyFont="1" applyFill="1" applyBorder="1" applyAlignment="1">
      <alignment vertical="center"/>
    </xf>
    <xf numFmtId="0" fontId="1" fillId="5" borderId="0" xfId="0" applyFont="1" applyFill="1" applyBorder="1" applyAlignment="1">
      <alignment vertical="center"/>
    </xf>
  </cellXfs>
  <cellStyles count="1">
    <cellStyle name="Normal" xfId="0" builtinId="0"/>
  </cellStyles>
  <dxfs count="29">
    <dxf>
      <font>
        <condense val="0"/>
        <extend val="0"/>
        <color auto="1"/>
      </font>
      <fill>
        <patternFill>
          <bgColor indexed="15"/>
        </patternFill>
      </fill>
    </dxf>
    <dxf>
      <font>
        <b/>
        <i val="0"/>
      </font>
      <fill>
        <patternFill>
          <bgColor rgb="FF3BE313"/>
        </patternFill>
      </fill>
    </dxf>
    <dxf>
      <fill>
        <patternFill>
          <bgColor rgb="FFFF3300"/>
        </patternFill>
      </fill>
    </dxf>
    <dxf>
      <font>
        <b/>
        <i val="0"/>
      </font>
      <fill>
        <patternFill>
          <bgColor rgb="FF3BE313"/>
        </patternFill>
      </fill>
    </dxf>
    <dxf>
      <fill>
        <patternFill>
          <bgColor rgb="FFFF3300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b/>
        <i val="0"/>
      </font>
      <fill>
        <patternFill>
          <bgColor rgb="FF3BE313"/>
        </patternFill>
      </fill>
    </dxf>
    <dxf>
      <fill>
        <patternFill>
          <bgColor rgb="FFFF3300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b/>
        <i val="0"/>
      </font>
      <fill>
        <patternFill>
          <bgColor rgb="FF3BE313"/>
        </patternFill>
      </fill>
    </dxf>
    <dxf>
      <fill>
        <patternFill>
          <bgColor rgb="FFFF3300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6EB325-00F9-49C8-A993-77D0CD6CFD96}">
  <sheetPr codeName="Feuil1"/>
  <dimension ref="A3"/>
  <sheetViews>
    <sheetView tabSelected="1" workbookViewId="0">
      <selection activeCell="B3" sqref="B3"/>
    </sheetView>
  </sheetViews>
  <sheetFormatPr baseColWidth="10" defaultRowHeight="15" x14ac:dyDescent="0.25"/>
  <cols>
    <col min="1" max="1" width="36.28515625" bestFit="1" customWidth="1"/>
  </cols>
  <sheetData>
    <row r="3" spans="1:1" ht="18" x14ac:dyDescent="0.25">
      <c r="A3" s="32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AEA888-59C0-4EF4-A87C-2CEE964ED5A3}">
  <sheetPr codeName="Feuil2"/>
  <dimension ref="A2:J19"/>
  <sheetViews>
    <sheetView zoomScale="75" zoomScaleNormal="75" workbookViewId="0">
      <selection activeCell="C29" sqref="C29"/>
    </sheetView>
  </sheetViews>
  <sheetFormatPr baseColWidth="10" defaultRowHeight="18" x14ac:dyDescent="0.25"/>
  <cols>
    <col min="1" max="1" width="21.42578125" style="17" bestFit="1" customWidth="1"/>
    <col min="2" max="2" width="65.7109375" style="17" bestFit="1" customWidth="1"/>
    <col min="3" max="3" width="29.5703125" style="17" bestFit="1" customWidth="1"/>
    <col min="4" max="5" width="16.42578125" style="17" bestFit="1" customWidth="1"/>
    <col min="6" max="6" width="13" style="17" bestFit="1" customWidth="1"/>
    <col min="7" max="7" width="17.140625" style="17" bestFit="1" customWidth="1"/>
    <col min="8" max="8" width="16.28515625" style="17" bestFit="1" customWidth="1"/>
    <col min="9" max="9" width="16.5703125" style="17" bestFit="1" customWidth="1"/>
    <col min="10" max="10" width="14.7109375" style="17" bestFit="1" customWidth="1"/>
    <col min="11" max="16384" width="11.42578125" style="17"/>
  </cols>
  <sheetData>
    <row r="2" spans="1:10" ht="18.75" thickBot="1" x14ac:dyDescent="0.3"/>
    <row r="3" spans="1:10" s="18" customFormat="1" ht="18.75" thickBot="1" x14ac:dyDescent="0.3">
      <c r="A3" s="26" t="s">
        <v>0</v>
      </c>
      <c r="B3" s="28" t="s">
        <v>1</v>
      </c>
      <c r="C3" s="28" t="s">
        <v>2</v>
      </c>
      <c r="D3" s="23" t="s">
        <v>3</v>
      </c>
      <c r="E3" s="24"/>
      <c r="F3" s="25"/>
      <c r="G3" s="30" t="s">
        <v>4</v>
      </c>
      <c r="H3" s="23" t="s">
        <v>5</v>
      </c>
      <c r="I3" s="24"/>
      <c r="J3" s="25"/>
    </row>
    <row r="4" spans="1:10" s="18" customFormat="1" ht="18.75" thickBot="1" x14ac:dyDescent="0.3">
      <c r="A4" s="27"/>
      <c r="B4" s="27"/>
      <c r="C4" s="29"/>
      <c r="D4" s="1" t="s">
        <v>6</v>
      </c>
      <c r="E4" s="1" t="s">
        <v>7</v>
      </c>
      <c r="F4" s="1" t="s">
        <v>8</v>
      </c>
      <c r="G4" s="27"/>
      <c r="H4" s="1" t="s">
        <v>6</v>
      </c>
      <c r="I4" s="1" t="s">
        <v>7</v>
      </c>
      <c r="J4" s="1" t="s">
        <v>8</v>
      </c>
    </row>
    <row r="5" spans="1:10" s="18" customFormat="1" x14ac:dyDescent="0.25">
      <c r="A5" s="2">
        <v>43831</v>
      </c>
      <c r="B5" s="3" t="s">
        <v>9</v>
      </c>
      <c r="C5" s="4"/>
      <c r="D5" s="5">
        <v>2000</v>
      </c>
      <c r="E5" s="5"/>
      <c r="F5" s="5">
        <f>+D5</f>
        <v>2000</v>
      </c>
      <c r="G5" s="6"/>
      <c r="H5" s="5">
        <f t="shared" ref="H5:J17" si="0">IF(D5="","",ROUND(SUM(D5*6.55957),2))</f>
        <v>13119.14</v>
      </c>
      <c r="I5" s="5" t="str">
        <f t="shared" si="0"/>
        <v/>
      </c>
      <c r="J5" s="5">
        <f t="shared" si="0"/>
        <v>13119.14</v>
      </c>
    </row>
    <row r="6" spans="1:10" s="18" customFormat="1" x14ac:dyDescent="0.25">
      <c r="A6" s="2">
        <v>43833</v>
      </c>
      <c r="B6" s="7" t="s">
        <v>10</v>
      </c>
      <c r="C6" s="8" t="s">
        <v>11</v>
      </c>
      <c r="D6" s="9"/>
      <c r="E6" s="10">
        <v>86.54</v>
      </c>
      <c r="F6" s="9">
        <f t="shared" ref="F6:F19" si="1">IF(SUM(E6+D6)&lt;&gt;0,SUM(F5+D6-E6),"")</f>
        <v>1913.46</v>
      </c>
      <c r="G6" s="6">
        <v>43832</v>
      </c>
      <c r="H6" s="9" t="str">
        <f t="shared" si="0"/>
        <v/>
      </c>
      <c r="I6" s="9">
        <f t="shared" si="0"/>
        <v>567.66999999999996</v>
      </c>
      <c r="J6" s="9">
        <f t="shared" si="0"/>
        <v>12551.47</v>
      </c>
    </row>
    <row r="7" spans="1:10" s="18" customFormat="1" x14ac:dyDescent="0.25">
      <c r="A7" s="2">
        <v>43832</v>
      </c>
      <c r="B7" s="7" t="s">
        <v>22</v>
      </c>
      <c r="C7" s="8" t="s">
        <v>11</v>
      </c>
      <c r="D7" s="9"/>
      <c r="E7" s="10">
        <v>20</v>
      </c>
      <c r="F7" s="9">
        <f t="shared" si="1"/>
        <v>1893.46</v>
      </c>
      <c r="G7" s="6">
        <v>43833</v>
      </c>
      <c r="H7" s="9" t="str">
        <f t="shared" si="0"/>
        <v/>
      </c>
      <c r="I7" s="9">
        <f t="shared" si="0"/>
        <v>131.19</v>
      </c>
      <c r="J7" s="9">
        <f t="shared" si="0"/>
        <v>12420.28</v>
      </c>
    </row>
    <row r="8" spans="1:10" s="18" customFormat="1" x14ac:dyDescent="0.25">
      <c r="A8" s="2">
        <v>43835</v>
      </c>
      <c r="B8" s="7" t="s">
        <v>23</v>
      </c>
      <c r="C8" s="8" t="s">
        <v>11</v>
      </c>
      <c r="D8" s="9"/>
      <c r="E8" s="9">
        <v>117.74</v>
      </c>
      <c r="F8" s="9">
        <f t="shared" si="1"/>
        <v>1775.72</v>
      </c>
      <c r="G8" s="6">
        <v>43835</v>
      </c>
      <c r="H8" s="9" t="str">
        <f t="shared" si="0"/>
        <v/>
      </c>
      <c r="I8" s="9">
        <f t="shared" si="0"/>
        <v>772.32</v>
      </c>
      <c r="J8" s="9">
        <f t="shared" si="0"/>
        <v>11647.96</v>
      </c>
    </row>
    <row r="9" spans="1:10" s="18" customFormat="1" x14ac:dyDescent="0.25">
      <c r="A9" s="2">
        <v>43836</v>
      </c>
      <c r="B9" s="7" t="s">
        <v>26</v>
      </c>
      <c r="C9" s="8" t="s">
        <v>11</v>
      </c>
      <c r="D9" s="9"/>
      <c r="E9" s="10">
        <v>578.62</v>
      </c>
      <c r="F9" s="9">
        <f t="shared" si="1"/>
        <v>1197.0999999999999</v>
      </c>
      <c r="G9" s="6">
        <v>43836</v>
      </c>
      <c r="H9" s="9" t="str">
        <f t="shared" si="0"/>
        <v/>
      </c>
      <c r="I9" s="9">
        <f t="shared" si="0"/>
        <v>3795.5</v>
      </c>
      <c r="J9" s="9">
        <f t="shared" si="0"/>
        <v>7852.46</v>
      </c>
    </row>
    <row r="10" spans="1:10" s="18" customFormat="1" ht="17.25" customHeight="1" x14ac:dyDescent="0.25">
      <c r="A10" s="2">
        <v>43840</v>
      </c>
      <c r="B10" s="4" t="s">
        <v>12</v>
      </c>
      <c r="C10" s="8" t="s">
        <v>13</v>
      </c>
      <c r="D10" s="9"/>
      <c r="E10" s="10">
        <v>45</v>
      </c>
      <c r="F10" s="9">
        <f t="shared" si="1"/>
        <v>1152.0999999999999</v>
      </c>
      <c r="G10" s="6">
        <v>43840</v>
      </c>
      <c r="H10" s="9" t="str">
        <f t="shared" si="0"/>
        <v/>
      </c>
      <c r="I10" s="9">
        <f t="shared" si="0"/>
        <v>295.18</v>
      </c>
      <c r="J10" s="9">
        <f t="shared" si="0"/>
        <v>7557.28</v>
      </c>
    </row>
    <row r="11" spans="1:10" s="18" customFormat="1" x14ac:dyDescent="0.25">
      <c r="A11" s="2">
        <v>43841</v>
      </c>
      <c r="B11" s="4" t="s">
        <v>24</v>
      </c>
      <c r="C11" s="8" t="s">
        <v>11</v>
      </c>
      <c r="D11" s="9"/>
      <c r="E11" s="10">
        <f>19.99</f>
        <v>19.989999999999998</v>
      </c>
      <c r="F11" s="9">
        <f t="shared" si="1"/>
        <v>1132.1099999999999</v>
      </c>
      <c r="G11" s="6"/>
      <c r="H11" s="9" t="str">
        <f t="shared" si="0"/>
        <v/>
      </c>
      <c r="I11" s="9">
        <f t="shared" si="0"/>
        <v>131.13</v>
      </c>
      <c r="J11" s="9">
        <f t="shared" si="0"/>
        <v>7426.15</v>
      </c>
    </row>
    <row r="12" spans="1:10" s="18" customFormat="1" x14ac:dyDescent="0.25">
      <c r="A12" s="2">
        <v>43847</v>
      </c>
      <c r="B12" s="19" t="s">
        <v>14</v>
      </c>
      <c r="C12" s="8" t="s">
        <v>11</v>
      </c>
      <c r="D12" s="11"/>
      <c r="E12" s="12">
        <v>80</v>
      </c>
      <c r="F12" s="9">
        <f t="shared" si="1"/>
        <v>1052.1099999999999</v>
      </c>
      <c r="G12" s="6"/>
      <c r="H12" s="9" t="str">
        <f t="shared" si="0"/>
        <v/>
      </c>
      <c r="I12" s="9">
        <f t="shared" si="0"/>
        <v>524.77</v>
      </c>
      <c r="J12" s="9">
        <f t="shared" si="0"/>
        <v>6901.39</v>
      </c>
    </row>
    <row r="13" spans="1:10" s="18" customFormat="1" ht="21" customHeight="1" x14ac:dyDescent="0.25">
      <c r="A13" s="2">
        <v>43847</v>
      </c>
      <c r="B13" s="19" t="s">
        <v>25</v>
      </c>
      <c r="C13" s="8" t="s">
        <v>11</v>
      </c>
      <c r="D13" s="11"/>
      <c r="E13" s="12">
        <v>54.99</v>
      </c>
      <c r="F13" s="9">
        <f t="shared" si="1"/>
        <v>997.11999999999989</v>
      </c>
      <c r="G13" s="6"/>
      <c r="H13" s="9" t="str">
        <f t="shared" si="0"/>
        <v/>
      </c>
      <c r="I13" s="9">
        <f t="shared" si="0"/>
        <v>360.71</v>
      </c>
      <c r="J13" s="9">
        <f t="shared" si="0"/>
        <v>6540.68</v>
      </c>
    </row>
    <row r="14" spans="1:10" s="18" customFormat="1" ht="21" customHeight="1" x14ac:dyDescent="0.25">
      <c r="A14" s="2">
        <v>43852</v>
      </c>
      <c r="B14" s="20" t="s">
        <v>15</v>
      </c>
      <c r="C14" s="8" t="s">
        <v>16</v>
      </c>
      <c r="D14" s="9"/>
      <c r="E14" s="10">
        <v>24.5</v>
      </c>
      <c r="F14" s="9">
        <f t="shared" si="1"/>
        <v>972.61999999999989</v>
      </c>
      <c r="G14" s="6">
        <v>43861</v>
      </c>
      <c r="H14" s="9" t="str">
        <f t="shared" si="0"/>
        <v/>
      </c>
      <c r="I14" s="9">
        <f t="shared" si="0"/>
        <v>160.71</v>
      </c>
      <c r="J14" s="9">
        <f t="shared" si="0"/>
        <v>6379.97</v>
      </c>
    </row>
    <row r="15" spans="1:10" s="18" customFormat="1" ht="18.600000000000001" customHeight="1" x14ac:dyDescent="0.25">
      <c r="A15" s="2">
        <v>43861</v>
      </c>
      <c r="B15" s="19" t="s">
        <v>17</v>
      </c>
      <c r="C15" s="8" t="s">
        <v>13</v>
      </c>
      <c r="D15" s="9"/>
      <c r="E15" s="10">
        <v>200</v>
      </c>
      <c r="F15" s="9">
        <f t="shared" si="1"/>
        <v>772.61999999999989</v>
      </c>
      <c r="G15" s="6"/>
      <c r="H15" s="9" t="str">
        <f t="shared" si="0"/>
        <v/>
      </c>
      <c r="I15" s="9">
        <f t="shared" si="0"/>
        <v>1311.91</v>
      </c>
      <c r="J15" s="9">
        <f t="shared" si="0"/>
        <v>5068.05</v>
      </c>
    </row>
    <row r="16" spans="1:10" s="18" customFormat="1" ht="18.600000000000001" customHeight="1" x14ac:dyDescent="0.25">
      <c r="A16" s="2">
        <v>43861</v>
      </c>
      <c r="B16" s="19" t="s">
        <v>18</v>
      </c>
      <c r="C16" s="8" t="s">
        <v>16</v>
      </c>
      <c r="D16" s="11"/>
      <c r="E16" s="13">
        <f>-E22+1000</f>
        <v>1000</v>
      </c>
      <c r="F16" s="9">
        <f t="shared" si="1"/>
        <v>-227.38000000000011</v>
      </c>
      <c r="G16" s="6"/>
      <c r="H16" s="9" t="str">
        <f t="shared" si="0"/>
        <v/>
      </c>
      <c r="I16" s="9">
        <f t="shared" si="0"/>
        <v>6559.57</v>
      </c>
      <c r="J16" s="9">
        <f t="shared" si="0"/>
        <v>-1491.52</v>
      </c>
    </row>
    <row r="17" spans="1:10" s="18" customFormat="1" ht="18.600000000000001" customHeight="1" x14ac:dyDescent="0.25">
      <c r="A17" s="2">
        <v>43861</v>
      </c>
      <c r="B17" s="31" t="s">
        <v>19</v>
      </c>
      <c r="C17" s="14" t="s">
        <v>13</v>
      </c>
      <c r="D17" s="15">
        <f>ROUNDUP(-F16,0)</f>
        <v>228</v>
      </c>
      <c r="E17" s="12"/>
      <c r="F17" s="9">
        <f t="shared" si="1"/>
        <v>0.61999999999989086</v>
      </c>
      <c r="G17" s="6">
        <v>43861</v>
      </c>
      <c r="H17" s="9">
        <f t="shared" si="0"/>
        <v>1495.58</v>
      </c>
      <c r="I17" s="9" t="str">
        <f t="shared" si="0"/>
        <v/>
      </c>
      <c r="J17" s="9">
        <f t="shared" si="0"/>
        <v>4.07</v>
      </c>
    </row>
    <row r="18" spans="1:10" s="18" customFormat="1" ht="18.600000000000001" customHeight="1" x14ac:dyDescent="0.25">
      <c r="A18" s="2">
        <v>43861</v>
      </c>
      <c r="B18" s="19" t="s">
        <v>20</v>
      </c>
      <c r="C18" s="8" t="s">
        <v>13</v>
      </c>
      <c r="D18" s="11">
        <f>59.9*31</f>
        <v>1856.8999999999999</v>
      </c>
      <c r="E18" s="16"/>
      <c r="F18" s="9">
        <f t="shared" si="1"/>
        <v>1857.5199999999998</v>
      </c>
      <c r="G18" s="6"/>
      <c r="H18" s="9">
        <f t="shared" ref="H18:J19" si="2">IF(D18="","",ROUND(SUM(D18*6.55957),2))</f>
        <v>12180.47</v>
      </c>
      <c r="I18" s="9" t="str">
        <f t="shared" si="2"/>
        <v/>
      </c>
      <c r="J18" s="9">
        <f t="shared" si="2"/>
        <v>12184.53</v>
      </c>
    </row>
    <row r="19" spans="1:10" s="18" customFormat="1" ht="18.600000000000001" customHeight="1" x14ac:dyDescent="0.25">
      <c r="A19" s="21">
        <v>43861</v>
      </c>
      <c r="B19" s="20" t="s">
        <v>21</v>
      </c>
      <c r="C19" s="8" t="s">
        <v>13</v>
      </c>
      <c r="D19" s="9"/>
      <c r="E19" s="9">
        <v>95.17</v>
      </c>
      <c r="F19" s="9">
        <f t="shared" si="1"/>
        <v>1762.3499999999997</v>
      </c>
      <c r="G19" s="6"/>
      <c r="H19" s="9" t="str">
        <f t="shared" si="2"/>
        <v/>
      </c>
      <c r="I19" s="9">
        <f t="shared" si="2"/>
        <v>624.27</v>
      </c>
      <c r="J19" s="9">
        <f t="shared" si="2"/>
        <v>11560.26</v>
      </c>
    </row>
  </sheetData>
  <mergeCells count="6">
    <mergeCell ref="H3:J3"/>
    <mergeCell ref="A3:A4"/>
    <mergeCell ref="B3:B4"/>
    <mergeCell ref="C3:C4"/>
    <mergeCell ref="D3:F3"/>
    <mergeCell ref="G3:G4"/>
  </mergeCells>
  <conditionalFormatting sqref="C5 C7 C13 C15:C16 C9:C10">
    <cfRule type="cellIs" dxfId="28" priority="15" stopIfTrue="1" operator="equal">
      <formula>"Carte bleue"</formula>
    </cfRule>
  </conditionalFormatting>
  <conditionalFormatting sqref="C13">
    <cfRule type="cellIs" dxfId="27" priority="14" stopIfTrue="1" operator="equal">
      <formula>"Carte bleue"</formula>
    </cfRule>
  </conditionalFormatting>
  <conditionalFormatting sqref="C11">
    <cfRule type="cellIs" dxfId="26" priority="13" stopIfTrue="1" operator="equal">
      <formula>"Carte bleue"</formula>
    </cfRule>
  </conditionalFormatting>
  <conditionalFormatting sqref="C12">
    <cfRule type="cellIs" dxfId="25" priority="12" stopIfTrue="1" operator="equal">
      <formula>"Carte bleue"</formula>
    </cfRule>
  </conditionalFormatting>
  <conditionalFormatting sqref="C6">
    <cfRule type="cellIs" dxfId="24" priority="11" stopIfTrue="1" operator="equal">
      <formula>"Carte bleue"</formula>
    </cfRule>
  </conditionalFormatting>
  <conditionalFormatting sqref="C19">
    <cfRule type="cellIs" dxfId="23" priority="9" stopIfTrue="1" operator="equal">
      <formula>"Carte bleue"</formula>
    </cfRule>
  </conditionalFormatting>
  <conditionalFormatting sqref="C18">
    <cfRule type="cellIs" dxfId="22" priority="10" stopIfTrue="1" operator="equal">
      <formula>"Carte bleue"</formula>
    </cfRule>
  </conditionalFormatting>
  <conditionalFormatting sqref="C8">
    <cfRule type="cellIs" dxfId="21" priority="8" stopIfTrue="1" operator="equal">
      <formula>"Carte bleue"</formula>
    </cfRule>
  </conditionalFormatting>
  <conditionalFormatting sqref="C8">
    <cfRule type="cellIs" dxfId="20" priority="7" stopIfTrue="1" operator="equal">
      <formula>"Carte bleue"</formula>
    </cfRule>
  </conditionalFormatting>
  <conditionalFormatting sqref="G18:G19 G6:G16">
    <cfRule type="cellIs" dxfId="19" priority="5" stopIfTrue="1" operator="equal">
      <formula>0</formula>
    </cfRule>
    <cfRule type="cellIs" dxfId="18" priority="6" stopIfTrue="1" operator="greaterThan">
      <formula>$A$3</formula>
    </cfRule>
  </conditionalFormatting>
  <conditionalFormatting sqref="C14">
    <cfRule type="cellIs" dxfId="17" priority="4" stopIfTrue="1" operator="equal">
      <formula>"Carte bleue"</formula>
    </cfRule>
  </conditionalFormatting>
  <conditionalFormatting sqref="G17">
    <cfRule type="cellIs" dxfId="16" priority="2" stopIfTrue="1" operator="equal">
      <formula>0</formula>
    </cfRule>
    <cfRule type="cellIs" dxfId="15" priority="3" stopIfTrue="1" operator="greaterThan">
      <formula>$A$3</formula>
    </cfRule>
  </conditionalFormatting>
  <conditionalFormatting sqref="C17">
    <cfRule type="cellIs" dxfId="14" priority="1" stopIfTrue="1" operator="equal">
      <formula>"Carte bleue"</formula>
    </cfRule>
  </conditionalFormatting>
  <pageMargins left="0.7" right="0.7" top="0.75" bottom="0.75" header="0.3" footer="0.3"/>
  <pageSetup paperSize="9" orientation="portrait" horizontalDpi="4294967292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A75263-E7AB-4B55-9154-4B25F3BD8FB9}">
  <sheetPr codeName="Feuil3"/>
  <dimension ref="A2:J16"/>
  <sheetViews>
    <sheetView zoomScale="75" zoomScaleNormal="75" workbookViewId="0">
      <selection activeCell="B8" sqref="B8"/>
    </sheetView>
  </sheetViews>
  <sheetFormatPr baseColWidth="10" defaultRowHeight="18" x14ac:dyDescent="0.25"/>
  <cols>
    <col min="1" max="1" width="21.42578125" style="17" bestFit="1" customWidth="1"/>
    <col min="2" max="2" width="65.7109375" style="17" bestFit="1" customWidth="1"/>
    <col min="3" max="3" width="29.5703125" style="17" bestFit="1" customWidth="1"/>
    <col min="4" max="5" width="16.42578125" style="17" bestFit="1" customWidth="1"/>
    <col min="6" max="6" width="13" style="17" bestFit="1" customWidth="1"/>
    <col min="7" max="7" width="16.85546875" style="17" customWidth="1"/>
    <col min="8" max="8" width="16.28515625" style="17" bestFit="1" customWidth="1"/>
    <col min="9" max="9" width="16.5703125" style="17" bestFit="1" customWidth="1"/>
    <col min="10" max="10" width="14.7109375" style="17" bestFit="1" customWidth="1"/>
    <col min="11" max="16384" width="11.42578125" style="17"/>
  </cols>
  <sheetData>
    <row r="2" spans="1:10" ht="18.75" thickBot="1" x14ac:dyDescent="0.3"/>
    <row r="3" spans="1:10" s="18" customFormat="1" ht="18.75" thickBot="1" x14ac:dyDescent="0.3">
      <c r="A3" s="26" t="s">
        <v>0</v>
      </c>
      <c r="B3" s="28" t="s">
        <v>1</v>
      </c>
      <c r="C3" s="28" t="s">
        <v>2</v>
      </c>
      <c r="D3" s="23" t="s">
        <v>3</v>
      </c>
      <c r="E3" s="24"/>
      <c r="F3" s="25"/>
      <c r="G3" s="30" t="s">
        <v>4</v>
      </c>
      <c r="H3" s="23" t="s">
        <v>5</v>
      </c>
      <c r="I3" s="24"/>
      <c r="J3" s="25"/>
    </row>
    <row r="4" spans="1:10" s="18" customFormat="1" ht="18.75" thickBot="1" x14ac:dyDescent="0.3">
      <c r="A4" s="27"/>
      <c r="B4" s="27"/>
      <c r="C4" s="29"/>
      <c r="D4" s="22" t="s">
        <v>6</v>
      </c>
      <c r="E4" s="22" t="s">
        <v>7</v>
      </c>
      <c r="F4" s="22" t="s">
        <v>8</v>
      </c>
      <c r="G4" s="27"/>
      <c r="H4" s="22" t="s">
        <v>6</v>
      </c>
      <c r="I4" s="22" t="s">
        <v>7</v>
      </c>
      <c r="J4" s="22" t="s">
        <v>8</v>
      </c>
    </row>
    <row r="5" spans="1:10" s="18" customFormat="1" x14ac:dyDescent="0.25">
      <c r="A5" s="2">
        <v>43862</v>
      </c>
      <c r="B5" s="3" t="s">
        <v>9</v>
      </c>
      <c r="C5" s="4"/>
      <c r="D5" s="5">
        <f>+'janvier 2020'!F19</f>
        <v>1762.3499999999997</v>
      </c>
      <c r="E5" s="5"/>
      <c r="F5" s="5">
        <f>+D5</f>
        <v>1762.3499999999997</v>
      </c>
      <c r="G5" s="6"/>
      <c r="H5" s="5">
        <f t="shared" ref="H5:J16" si="0">IF(D5="","",ROUND(SUM(D5*6.55957),2))</f>
        <v>11560.26</v>
      </c>
      <c r="I5" s="5" t="str">
        <f t="shared" si="0"/>
        <v/>
      </c>
      <c r="J5" s="5">
        <f t="shared" si="0"/>
        <v>11560.26</v>
      </c>
    </row>
    <row r="6" spans="1:10" s="18" customFormat="1" x14ac:dyDescent="0.25">
      <c r="A6" s="2">
        <v>43864</v>
      </c>
      <c r="B6" s="7" t="s">
        <v>10</v>
      </c>
      <c r="C6" s="8" t="s">
        <v>11</v>
      </c>
      <c r="D6" s="9"/>
      <c r="E6" s="10">
        <v>100</v>
      </c>
      <c r="F6" s="9">
        <f t="shared" ref="F6:F16" si="1">IF(SUM(E6+D6)&lt;&gt;0,SUM(F5+D6-E6),"")</f>
        <v>1662.3499999999997</v>
      </c>
      <c r="G6" s="6">
        <v>43863</v>
      </c>
      <c r="H6" s="9" t="str">
        <f t="shared" si="0"/>
        <v/>
      </c>
      <c r="I6" s="9">
        <f t="shared" si="0"/>
        <v>655.96</v>
      </c>
      <c r="J6" s="9">
        <f t="shared" si="0"/>
        <v>10904.3</v>
      </c>
    </row>
    <row r="7" spans="1:10" s="18" customFormat="1" x14ac:dyDescent="0.25">
      <c r="A7" s="2">
        <v>43866</v>
      </c>
      <c r="B7" s="7" t="s">
        <v>23</v>
      </c>
      <c r="C7" s="8" t="s">
        <v>11</v>
      </c>
      <c r="D7" s="9"/>
      <c r="E7" s="9">
        <v>117.74</v>
      </c>
      <c r="F7" s="9">
        <f t="shared" si="1"/>
        <v>1544.6099999999997</v>
      </c>
      <c r="G7" s="6">
        <v>43866</v>
      </c>
      <c r="H7" s="9" t="str">
        <f t="shared" si="0"/>
        <v/>
      </c>
      <c r="I7" s="9">
        <f t="shared" si="0"/>
        <v>772.32</v>
      </c>
      <c r="J7" s="9">
        <f t="shared" si="0"/>
        <v>10131.98</v>
      </c>
    </row>
    <row r="8" spans="1:10" s="18" customFormat="1" x14ac:dyDescent="0.25">
      <c r="A8" s="2">
        <v>43867</v>
      </c>
      <c r="B8" s="4" t="s">
        <v>26</v>
      </c>
      <c r="C8" s="8" t="s">
        <v>11</v>
      </c>
      <c r="D8" s="9"/>
      <c r="E8" s="10">
        <v>578.62</v>
      </c>
      <c r="F8" s="9">
        <f t="shared" si="1"/>
        <v>965.98999999999967</v>
      </c>
      <c r="G8" s="6">
        <v>43867</v>
      </c>
      <c r="H8" s="9" t="str">
        <f t="shared" si="0"/>
        <v/>
      </c>
      <c r="I8" s="9">
        <f t="shared" si="0"/>
        <v>3795.5</v>
      </c>
      <c r="J8" s="9">
        <f t="shared" si="0"/>
        <v>6336.48</v>
      </c>
    </row>
    <row r="9" spans="1:10" s="18" customFormat="1" ht="17.25" customHeight="1" x14ac:dyDescent="0.25">
      <c r="A9" s="2">
        <v>43871</v>
      </c>
      <c r="B9" s="4" t="s">
        <v>12</v>
      </c>
      <c r="C9" s="8" t="s">
        <v>13</v>
      </c>
      <c r="D9" s="9"/>
      <c r="E9" s="10">
        <v>45</v>
      </c>
      <c r="F9" s="9">
        <f t="shared" si="1"/>
        <v>920.98999999999967</v>
      </c>
      <c r="G9" s="6">
        <v>43871</v>
      </c>
      <c r="H9" s="9" t="str">
        <f t="shared" si="0"/>
        <v/>
      </c>
      <c r="I9" s="9">
        <f t="shared" si="0"/>
        <v>295.18</v>
      </c>
      <c r="J9" s="9">
        <f t="shared" si="0"/>
        <v>6041.3</v>
      </c>
    </row>
    <row r="10" spans="1:10" s="18" customFormat="1" x14ac:dyDescent="0.25">
      <c r="A10" s="2">
        <v>43872</v>
      </c>
      <c r="B10" s="4" t="s">
        <v>24</v>
      </c>
      <c r="C10" s="8" t="s">
        <v>11</v>
      </c>
      <c r="D10" s="9"/>
      <c r="E10" s="10">
        <f>19.99</f>
        <v>19.989999999999998</v>
      </c>
      <c r="F10" s="9">
        <f t="shared" si="1"/>
        <v>900.99999999999966</v>
      </c>
      <c r="G10" s="6"/>
      <c r="H10" s="9" t="str">
        <f t="shared" si="0"/>
        <v/>
      </c>
      <c r="I10" s="9">
        <f t="shared" si="0"/>
        <v>131.13</v>
      </c>
      <c r="J10" s="9">
        <f t="shared" si="0"/>
        <v>5910.17</v>
      </c>
    </row>
    <row r="11" spans="1:10" s="18" customFormat="1" x14ac:dyDescent="0.25">
      <c r="A11" s="2">
        <v>43878</v>
      </c>
      <c r="B11" s="19" t="s">
        <v>14</v>
      </c>
      <c r="C11" s="8" t="s">
        <v>11</v>
      </c>
      <c r="D11" s="11"/>
      <c r="E11" s="12">
        <v>120</v>
      </c>
      <c r="F11" s="9">
        <f t="shared" si="1"/>
        <v>780.99999999999966</v>
      </c>
      <c r="G11" s="6"/>
      <c r="H11" s="9" t="str">
        <f t="shared" si="0"/>
        <v/>
      </c>
      <c r="I11" s="9">
        <f t="shared" si="0"/>
        <v>787.15</v>
      </c>
      <c r="J11" s="9">
        <f t="shared" si="0"/>
        <v>5123.0200000000004</v>
      </c>
    </row>
    <row r="12" spans="1:10" s="18" customFormat="1" ht="21" customHeight="1" x14ac:dyDescent="0.25">
      <c r="A12" s="2">
        <v>43878</v>
      </c>
      <c r="B12" s="19" t="s">
        <v>25</v>
      </c>
      <c r="C12" s="8" t="s">
        <v>11</v>
      </c>
      <c r="D12" s="11"/>
      <c r="E12" s="12">
        <v>54.99</v>
      </c>
      <c r="F12" s="9">
        <f t="shared" si="1"/>
        <v>726.00999999999965</v>
      </c>
      <c r="G12" s="6"/>
      <c r="H12" s="9" t="str">
        <f t="shared" si="0"/>
        <v/>
      </c>
      <c r="I12" s="9">
        <f t="shared" si="0"/>
        <v>360.71</v>
      </c>
      <c r="J12" s="9">
        <f t="shared" si="0"/>
        <v>4762.3100000000004</v>
      </c>
    </row>
    <row r="13" spans="1:10" s="18" customFormat="1" ht="18.600000000000001" customHeight="1" x14ac:dyDescent="0.25">
      <c r="A13" s="2">
        <v>43889</v>
      </c>
      <c r="B13" s="19" t="s">
        <v>18</v>
      </c>
      <c r="C13" s="8" t="s">
        <v>16</v>
      </c>
      <c r="D13" s="11"/>
      <c r="E13" s="13">
        <v>1500</v>
      </c>
      <c r="F13" s="9">
        <f t="shared" si="1"/>
        <v>-773.99000000000035</v>
      </c>
      <c r="G13" s="6"/>
      <c r="H13" s="9" t="str">
        <f t="shared" si="0"/>
        <v/>
      </c>
      <c r="I13" s="9">
        <f t="shared" si="0"/>
        <v>9839.36</v>
      </c>
      <c r="J13" s="9">
        <f t="shared" si="0"/>
        <v>-5077.04</v>
      </c>
    </row>
    <row r="14" spans="1:10" s="18" customFormat="1" ht="18.600000000000001" customHeight="1" x14ac:dyDescent="0.25">
      <c r="A14" s="2">
        <v>43889</v>
      </c>
      <c r="B14" s="31" t="s">
        <v>19</v>
      </c>
      <c r="C14" s="14" t="s">
        <v>13</v>
      </c>
      <c r="D14" s="15">
        <f>ROUNDUP(-F13,0)</f>
        <v>774</v>
      </c>
      <c r="E14" s="12"/>
      <c r="F14" s="9">
        <f t="shared" si="1"/>
        <v>9.9999999996498445E-3</v>
      </c>
      <c r="G14" s="6" t="s">
        <v>29</v>
      </c>
      <c r="H14" s="9">
        <f t="shared" si="0"/>
        <v>5077.1099999999997</v>
      </c>
      <c r="I14" s="9" t="str">
        <f t="shared" si="0"/>
        <v/>
      </c>
      <c r="J14" s="9">
        <f t="shared" si="0"/>
        <v>7.0000000000000007E-2</v>
      </c>
    </row>
    <row r="15" spans="1:10" s="18" customFormat="1" ht="18.600000000000001" customHeight="1" x14ac:dyDescent="0.25">
      <c r="A15" s="2">
        <v>43889</v>
      </c>
      <c r="B15" s="19" t="s">
        <v>27</v>
      </c>
      <c r="C15" s="8" t="s">
        <v>13</v>
      </c>
      <c r="D15" s="11">
        <f>59.9*31</f>
        <v>1856.8999999999999</v>
      </c>
      <c r="E15" s="16"/>
      <c r="F15" s="9">
        <f t="shared" si="1"/>
        <v>1856.9099999999994</v>
      </c>
      <c r="G15" s="6"/>
      <c r="H15" s="9">
        <f t="shared" si="0"/>
        <v>12180.47</v>
      </c>
      <c r="I15" s="9" t="str">
        <f t="shared" si="0"/>
        <v/>
      </c>
      <c r="J15" s="9">
        <f t="shared" si="0"/>
        <v>12180.53</v>
      </c>
    </row>
    <row r="16" spans="1:10" s="18" customFormat="1" ht="18.600000000000001" customHeight="1" x14ac:dyDescent="0.25">
      <c r="A16" s="2">
        <v>43889</v>
      </c>
      <c r="B16" s="20" t="s">
        <v>28</v>
      </c>
      <c r="C16" s="8" t="s">
        <v>13</v>
      </c>
      <c r="D16" s="9"/>
      <c r="E16" s="9">
        <v>95.17</v>
      </c>
      <c r="F16" s="9">
        <f t="shared" si="1"/>
        <v>1761.7399999999993</v>
      </c>
      <c r="G16" s="6"/>
      <c r="H16" s="9" t="str">
        <f t="shared" si="0"/>
        <v/>
      </c>
      <c r="I16" s="9">
        <f t="shared" si="0"/>
        <v>624.27</v>
      </c>
      <c r="J16" s="9">
        <f t="shared" si="0"/>
        <v>11556.26</v>
      </c>
    </row>
  </sheetData>
  <mergeCells count="6">
    <mergeCell ref="H3:J3"/>
    <mergeCell ref="A3:A4"/>
    <mergeCell ref="B3:B4"/>
    <mergeCell ref="C3:C4"/>
    <mergeCell ref="D3:F3"/>
    <mergeCell ref="G3:G4"/>
  </mergeCells>
  <conditionalFormatting sqref="C5 C8:C9 C12:C13">
    <cfRule type="cellIs" dxfId="13" priority="15" stopIfTrue="1" operator="equal">
      <formula>"Carte bleue"</formula>
    </cfRule>
  </conditionalFormatting>
  <conditionalFormatting sqref="C12">
    <cfRule type="cellIs" dxfId="12" priority="14" stopIfTrue="1" operator="equal">
      <formula>"Carte bleue"</formula>
    </cfRule>
  </conditionalFormatting>
  <conditionalFormatting sqref="C10">
    <cfRule type="cellIs" dxfId="11" priority="13" stopIfTrue="1" operator="equal">
      <formula>"Carte bleue"</formula>
    </cfRule>
  </conditionalFormatting>
  <conditionalFormatting sqref="C11">
    <cfRule type="cellIs" dxfId="10" priority="12" stopIfTrue="1" operator="equal">
      <formula>"Carte bleue"</formula>
    </cfRule>
  </conditionalFormatting>
  <conditionalFormatting sqref="C6">
    <cfRule type="cellIs" dxfId="9" priority="11" stopIfTrue="1" operator="equal">
      <formula>"Carte bleue"</formula>
    </cfRule>
  </conditionalFormatting>
  <conditionalFormatting sqref="C16">
    <cfRule type="cellIs" dxfId="8" priority="9" stopIfTrue="1" operator="equal">
      <formula>"Carte bleue"</formula>
    </cfRule>
  </conditionalFormatting>
  <conditionalFormatting sqref="C15">
    <cfRule type="cellIs" dxfId="7" priority="10" stopIfTrue="1" operator="equal">
      <formula>"Carte bleue"</formula>
    </cfRule>
  </conditionalFormatting>
  <conditionalFormatting sqref="C7">
    <cfRule type="cellIs" dxfId="6" priority="8" stopIfTrue="1" operator="equal">
      <formula>"Carte bleue"</formula>
    </cfRule>
  </conditionalFormatting>
  <conditionalFormatting sqref="C7">
    <cfRule type="cellIs" dxfId="5" priority="7" stopIfTrue="1" operator="equal">
      <formula>"Carte bleue"</formula>
    </cfRule>
  </conditionalFormatting>
  <conditionalFormatting sqref="G15:G16 G6:G13">
    <cfRule type="cellIs" dxfId="4" priority="5" stopIfTrue="1" operator="equal">
      <formula>0</formula>
    </cfRule>
    <cfRule type="cellIs" dxfId="3" priority="6" stopIfTrue="1" operator="greaterThan">
      <formula>$A$3</formula>
    </cfRule>
  </conditionalFormatting>
  <conditionalFormatting sqref="G14">
    <cfRule type="cellIs" dxfId="2" priority="2" stopIfTrue="1" operator="equal">
      <formula>0</formula>
    </cfRule>
    <cfRule type="cellIs" dxfId="1" priority="3" stopIfTrue="1" operator="greaterThan">
      <formula>$A$3</formula>
    </cfRule>
  </conditionalFormatting>
  <conditionalFormatting sqref="C14">
    <cfRule type="cellIs" dxfId="0" priority="1" stopIfTrue="1" operator="equal">
      <formula>"Carte bleue"</formula>
    </cfRule>
  </conditionalFormatting>
  <pageMargins left="0.7" right="0.7" top="0.75" bottom="0.75" header="0.3" footer="0.3"/>
  <pageSetup paperSize="9" orientation="portrait" horizontalDpi="4294967292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Consolidation</vt:lpstr>
      <vt:lpstr>janvier 2020</vt:lpstr>
      <vt:lpstr> février 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dcterms:created xsi:type="dcterms:W3CDTF">2019-12-11T17:15:18Z</dcterms:created>
  <dcterms:modified xsi:type="dcterms:W3CDTF">2019-12-16T14:41:32Z</dcterms:modified>
</cp:coreProperties>
</file>