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7870" windowHeight="13020" tabRatio="810" activeTab="1"/>
  </bookViews>
  <sheets>
    <sheet name="Extraction" sheetId="191" r:id="rId1"/>
    <sheet name="Saisie LMMJV" sheetId="164" r:id="rId2"/>
  </sheets>
  <definedNames>
    <definedName name="Base">#REF!</definedName>
    <definedName name="Dates">Extraction!$B$4:$Z$4</definedName>
  </definedNames>
  <calcPr calcId="145621"/>
</workbook>
</file>

<file path=xl/calcChain.xml><?xml version="1.0" encoding="utf-8"?>
<calcChain xmlns="http://schemas.openxmlformats.org/spreadsheetml/2006/main">
  <c r="G3" i="164" l="1"/>
  <c r="I8" i="164" s="1"/>
  <c r="F3" i="164"/>
  <c r="C10" i="164" l="1"/>
  <c r="C29" i="164"/>
  <c r="C21" i="164"/>
  <c r="F9" i="164"/>
  <c r="F22" i="164"/>
  <c r="I14" i="164"/>
  <c r="C9" i="164"/>
  <c r="C28" i="164"/>
  <c r="C20" i="164"/>
  <c r="F8" i="164"/>
  <c r="F21" i="164"/>
  <c r="I13" i="164"/>
  <c r="C8" i="164"/>
  <c r="C27" i="164"/>
  <c r="C19" i="164"/>
  <c r="F7" i="164"/>
  <c r="F20" i="164"/>
  <c r="I21" i="164"/>
  <c r="C7" i="164"/>
  <c r="C26" i="164"/>
  <c r="F14" i="164"/>
  <c r="F27" i="164"/>
  <c r="F19" i="164"/>
  <c r="I20" i="164"/>
  <c r="C14" i="164"/>
  <c r="C33" i="164"/>
  <c r="C25" i="164"/>
  <c r="F13" i="164"/>
  <c r="F26" i="164"/>
  <c r="F32" i="164"/>
  <c r="C12" i="164"/>
  <c r="C31" i="164"/>
  <c r="C23" i="164"/>
  <c r="F11" i="164"/>
  <c r="F24" i="164"/>
  <c r="I7" i="164"/>
  <c r="C11" i="164"/>
  <c r="C30" i="164"/>
  <c r="C22" i="164"/>
  <c r="F10" i="164"/>
  <c r="F23" i="164"/>
  <c r="I15" i="164"/>
  <c r="C13" i="164"/>
  <c r="C32" i="164"/>
  <c r="C24" i="164"/>
  <c r="F12" i="164"/>
  <c r="F25" i="164"/>
  <c r="N2" i="164" l="1"/>
  <c r="N4" i="164" s="1"/>
  <c r="N3" i="164" l="1"/>
</calcChain>
</file>

<file path=xl/sharedStrings.xml><?xml version="1.0" encoding="utf-8"?>
<sst xmlns="http://schemas.openxmlformats.org/spreadsheetml/2006/main" count="630" uniqueCount="160">
  <si>
    <t>LIGNE 36</t>
  </si>
  <si>
    <t>LIGNE 21</t>
  </si>
  <si>
    <t>LIGNE 43</t>
  </si>
  <si>
    <t>LIGNE 89</t>
  </si>
  <si>
    <t>LIGNE 86</t>
  </si>
  <si>
    <t>LIGNE 44</t>
  </si>
  <si>
    <t>LIGNE 54</t>
  </si>
  <si>
    <t>RÉSERVE</t>
  </si>
  <si>
    <t>VÉHICULES</t>
  </si>
  <si>
    <t>8901*</t>
  </si>
  <si>
    <t>SORTIES DEPOT  SEMAINE  2019/ 2020</t>
  </si>
  <si>
    <t>Réserve 21/36</t>
  </si>
  <si>
    <t>Réserve 44</t>
  </si>
  <si>
    <t>Réserve 43/89</t>
  </si>
  <si>
    <t>Générer la feuille de semaine :</t>
  </si>
  <si>
    <t>Générer la feuille du mercredi :</t>
  </si>
  <si>
    <t>Présent</t>
  </si>
  <si>
    <t xml:space="preserve"> </t>
  </si>
  <si>
    <t>Présente</t>
  </si>
  <si>
    <t>MALADE</t>
  </si>
  <si>
    <t xml:space="preserve">MALR  </t>
  </si>
  <si>
    <t xml:space="preserve">MALRH </t>
  </si>
  <si>
    <t>43005H</t>
  </si>
  <si>
    <t>36012H</t>
  </si>
  <si>
    <t xml:space="preserve">R     </t>
  </si>
  <si>
    <t>44008H</t>
  </si>
  <si>
    <t>44005H</t>
  </si>
  <si>
    <t xml:space="preserve">RH    </t>
  </si>
  <si>
    <t>36004H</t>
  </si>
  <si>
    <t>36005H</t>
  </si>
  <si>
    <t>44007H</t>
  </si>
  <si>
    <t>21008H</t>
  </si>
  <si>
    <t>43001H</t>
  </si>
  <si>
    <t>21005H</t>
  </si>
  <si>
    <t xml:space="preserve">DELEG </t>
  </si>
  <si>
    <t>36001H</t>
  </si>
  <si>
    <t>RSVH01</t>
  </si>
  <si>
    <t>89002H</t>
  </si>
  <si>
    <t>36011H</t>
  </si>
  <si>
    <t>43007H</t>
  </si>
  <si>
    <t>21003H</t>
  </si>
  <si>
    <t>89001H</t>
  </si>
  <si>
    <t>43002H</t>
  </si>
  <si>
    <t>86002H</t>
  </si>
  <si>
    <t>21002H</t>
  </si>
  <si>
    <t>21007H</t>
  </si>
  <si>
    <t>36008H</t>
  </si>
  <si>
    <t>36014H</t>
  </si>
  <si>
    <t>36009H</t>
  </si>
  <si>
    <t>21006H</t>
  </si>
  <si>
    <t>36003H</t>
  </si>
  <si>
    <t>43004H</t>
  </si>
  <si>
    <t>21001H</t>
  </si>
  <si>
    <t>54001H</t>
  </si>
  <si>
    <t>36013H</t>
  </si>
  <si>
    <t>89003H</t>
  </si>
  <si>
    <t xml:space="preserve">DISPO </t>
  </si>
  <si>
    <t>43008H</t>
  </si>
  <si>
    <t>36007H</t>
  </si>
  <si>
    <t>43006H</t>
  </si>
  <si>
    <t>44001H</t>
  </si>
  <si>
    <t>44004H</t>
  </si>
  <si>
    <t>ASTREI</t>
  </si>
  <si>
    <t>44002H</t>
  </si>
  <si>
    <t>21004H</t>
  </si>
  <si>
    <t>44009H</t>
  </si>
  <si>
    <t>36002H</t>
  </si>
  <si>
    <t xml:space="preserve">CP    </t>
  </si>
  <si>
    <t>RSVH02</t>
  </si>
  <si>
    <t>36006H</t>
  </si>
  <si>
    <t>36015H</t>
  </si>
  <si>
    <t>44003H</t>
  </si>
  <si>
    <t xml:space="preserve">RSV01 </t>
  </si>
  <si>
    <t>44006H</t>
  </si>
  <si>
    <t>43003H</t>
  </si>
  <si>
    <t>36010H</t>
  </si>
  <si>
    <t>86001H</t>
  </si>
  <si>
    <t xml:space="preserve">CPR   </t>
  </si>
  <si>
    <t xml:space="preserve">CPRH  </t>
  </si>
  <si>
    <t xml:space="preserve">ESFDC </t>
  </si>
  <si>
    <t>jeu. 02</t>
  </si>
  <si>
    <t xml:space="preserve">ROM_A </t>
  </si>
  <si>
    <t>ven. 03</t>
  </si>
  <si>
    <t>sam. 04</t>
  </si>
  <si>
    <t>dim. 05</t>
  </si>
  <si>
    <t>lun. 06</t>
  </si>
  <si>
    <t>CRECHE</t>
  </si>
  <si>
    <t>Edité le 02/01/2020 à 15:10:42</t>
  </si>
  <si>
    <t>Du 02/01/2020 au 08/01/2020</t>
  </si>
  <si>
    <t>mar. 07</t>
  </si>
  <si>
    <t>mer. 08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</si>
  <si>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</si>
  <si>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</si>
  <si>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</si>
  <si>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</si>
  <si>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</si>
  <si>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</si>
  <si>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</si>
  <si>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</si>
  <si>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</si>
  <si>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</si>
  <si>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</si>
  <si>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</si>
  <si>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</si>
  <si>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</si>
  <si>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</si>
  <si>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</si>
  <si>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</si>
  <si>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</si>
  <si>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</si>
  <si>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</si>
  <si>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</si>
  <si>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</si>
  <si>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</si>
  <si>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</si>
  <si>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</si>
  <si>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</si>
  <si>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</si>
  <si>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</si>
  <si>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</si>
  <si>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</si>
  <si>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</si>
  <si>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</si>
  <si>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</si>
  <si>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</si>
  <si>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</si>
  <si>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</si>
  <si>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</si>
  <si>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</si>
  <si>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</si>
  <si>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</si>
  <si>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</si>
  <si>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</si>
  <si>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</si>
  <si>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</si>
  <si>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</si>
  <si>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</si>
  <si>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</si>
  <si>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</si>
  <si>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</si>
  <si>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</si>
  <si>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</si>
  <si>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</si>
  <si>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</si>
  <si>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</si>
  <si>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</si>
  <si>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</si>
  <si>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Conducteur 57</t>
  </si>
  <si>
    <t>Conducteur 58</t>
  </si>
  <si>
    <t>Conducteur 59</t>
  </si>
  <si>
    <t>Conducteur 60</t>
  </si>
  <si>
    <t>Conducteur 61</t>
  </si>
  <si>
    <t>Conducteur 62</t>
  </si>
  <si>
    <t>Conducteur 63</t>
  </si>
  <si>
    <t>Conducteur 64</t>
  </si>
  <si>
    <t>Conducteur 65</t>
  </si>
  <si>
    <t>Conducteur 66</t>
  </si>
  <si>
    <t>Conducteur 67</t>
  </si>
  <si>
    <t>Conducteur 68</t>
  </si>
  <si>
    <t>Conducteur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</si>
</sst>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0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B9B41"/>
        <bgColor indexed="64"/>
      </patternFill>
    </fill>
    <fill>
      <patternFill patternType="solid">
        <fgColor rgb="FFF48120"/>
        <bgColor indexed="64"/>
      </patternFill>
    </fill>
    <fill>
      <patternFill patternType="solid">
        <fgColor rgb="FF29215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BB"/>
        <bgColor indexed="64"/>
      </patternFill>
    </fill>
    <fill>
      <patternFill patternType="solid">
        <fgColor rgb="FFFF9FCF"/>
        <bgColor indexed="64"/>
      </patternFill>
    </fill>
    <fill>
      <patternFill patternType="solid">
        <fgColor rgb="FFFFA8D3"/>
        <bgColor indexed="64"/>
      </patternFill>
    </fill>
    <fill>
      <patternFill patternType="solid">
        <fgColor rgb="FFFFD2E9"/>
        <bgColor indexed="64"/>
      </patternFill>
    </fill>
    <fill>
      <patternFill patternType="solid">
        <fgColor rgb="FF00EAEA"/>
        <bgColor indexed="64"/>
      </patternFill>
    </fill>
    <fill>
      <patternFill patternType="solid">
        <fgColor rgb="FF98FE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rgb="FFFFC4C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0" fillId="0" borderId="0">
      <alignment horizontal="center" vertical="center"/>
    </xf>
    <xf numFmtId="0" fontId="10" fillId="0" borderId="0">
      <alignment horizontal="right" vertical="center"/>
    </xf>
    <xf numFmtId="0" fontId="10" fillId="0" borderId="0">
      <alignment horizontal="left" vertical="center"/>
    </xf>
    <xf numFmtId="49" fontId="10" fillId="0" borderId="0">
      <alignment horizontal="centerContinuous" vertical="center"/>
    </xf>
    <xf numFmtId="49" fontId="10" fillId="0" borderId="0">
      <alignment horizontal="centerContinuous" vertical="center"/>
    </xf>
    <xf numFmtId="49" fontId="10" fillId="11" borderId="1">
      <alignment horizontal="center" vertical="center"/>
    </xf>
    <xf numFmtId="49" fontId="10" fillId="0" borderId="1">
      <alignment horizontal="left" vertical="center"/>
    </xf>
    <xf numFmtId="49" fontId="10" fillId="12" borderId="1">
      <alignment horizontal="center" vertical="center"/>
    </xf>
    <xf numFmtId="49" fontId="10" fillId="13" borderId="1">
      <alignment horizontal="center" vertical="center"/>
    </xf>
    <xf numFmtId="49" fontId="10" fillId="14" borderId="1">
      <alignment horizontal="center" vertical="center"/>
    </xf>
    <xf numFmtId="49" fontId="10" fillId="15" borderId="1">
      <alignment horizontal="center" vertical="center"/>
    </xf>
    <xf numFmtId="49" fontId="10" fillId="16" borderId="1">
      <alignment horizontal="center" vertical="center"/>
    </xf>
    <xf numFmtId="49" fontId="10" fillId="17" borderId="1">
      <alignment horizontal="center" vertical="center"/>
    </xf>
    <xf numFmtId="49" fontId="10" fillId="18" borderId="1">
      <alignment horizontal="center" vertical="center"/>
    </xf>
    <xf numFmtId="49" fontId="10" fillId="19" borderId="1">
      <alignment horizontal="center" vertical="center"/>
    </xf>
    <xf numFmtId="49" fontId="10" fillId="20" borderId="1">
      <alignment horizontal="center" vertical="center"/>
    </xf>
    <xf numFmtId="0" fontId="11" fillId="0" borderId="0">
      <alignment horizontal="left" vertical="center"/>
    </xf>
    <xf numFmtId="0" fontId="12" fillId="0" borderId="0">
      <alignment horizontal="centerContinuous" vertical="center"/>
    </xf>
    <xf numFmtId="49" fontId="10" fillId="21" borderId="1">
      <alignment horizontal="center" vertical="center"/>
    </xf>
    <xf numFmtId="49" fontId="10" fillId="22" borderId="1">
      <alignment horizontal="center" vertical="center"/>
    </xf>
  </cellStyleXfs>
  <cellXfs count="77">
    <xf numFmtId="0" fontId="0" fillId="0" borderId="0" xfId="0"/>
    <xf numFmtId="0" fontId="0" fillId="0" borderId="0" xfId="0" applyNumberFormat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20" xfId="0" applyBorder="1"/>
    <xf numFmtId="0" fontId="0" fillId="0" borderId="9" xfId="0" applyBorder="1" applyAlignment="1">
      <alignment horizontal="right"/>
    </xf>
    <xf numFmtId="0" fontId="0" fillId="6" borderId="2" xfId="0" applyFill="1" applyBorder="1"/>
    <xf numFmtId="0" fontId="0" fillId="6" borderId="8" xfId="0" applyFill="1" applyBorder="1"/>
    <xf numFmtId="0" fontId="0" fillId="0" borderId="0" xfId="0" applyAlignment="1"/>
    <xf numFmtId="0" fontId="5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9" xfId="0" applyNumberFormat="1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12" xfId="0" applyNumberFormat="1" applyBorder="1" applyAlignment="1">
      <alignment horizontal="right"/>
    </xf>
    <xf numFmtId="0" fontId="0" fillId="0" borderId="8" xfId="0" applyNumberFormat="1" applyBorder="1" applyAlignment="1">
      <alignment horizontal="right"/>
    </xf>
    <xf numFmtId="0" fontId="0" fillId="0" borderId="10" xfId="0" applyNumberFormat="1" applyBorder="1" applyAlignment="1">
      <alignment horizontal="right"/>
    </xf>
    <xf numFmtId="0" fontId="0" fillId="5" borderId="2" xfId="0" applyFill="1" applyBorder="1"/>
    <xf numFmtId="0" fontId="0" fillId="4" borderId="2" xfId="0" applyFill="1" applyBorder="1"/>
    <xf numFmtId="0" fontId="0" fillId="0" borderId="12" xfId="0" applyBorder="1" applyAlignment="1">
      <alignment horizontal="right"/>
    </xf>
    <xf numFmtId="14" fontId="5" fillId="3" borderId="18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8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7" fillId="3" borderId="11" xfId="0" applyFont="1" applyFill="1" applyBorder="1" applyAlignment="1" applyProtection="1">
      <alignment horizontal="left"/>
      <protection locked="0"/>
    </xf>
    <xf numFmtId="0" fontId="7" fillId="3" borderId="2" xfId="0" applyFont="1" applyFill="1" applyBorder="1" applyAlignment="1" applyProtection="1">
      <alignment horizontal="left"/>
      <protection locked="0"/>
    </xf>
    <xf numFmtId="0" fontId="7" fillId="3" borderId="9" xfId="0" applyFont="1" applyFill="1" applyBorder="1" applyAlignment="1" applyProtection="1">
      <alignment horizontal="left"/>
      <protection locked="0"/>
    </xf>
    <xf numFmtId="0" fontId="11" fillId="0" borderId="0" xfId="19">
      <alignment horizontal="left" vertical="center"/>
    </xf>
    <xf numFmtId="0" fontId="0" fillId="0" borderId="0" xfId="0" applyProtection="1">
      <protection locked="0"/>
    </xf>
    <xf numFmtId="0" fontId="12" fillId="0" borderId="0" xfId="20">
      <alignment horizontal="centerContinuous" vertical="center"/>
    </xf>
    <xf numFmtId="49" fontId="10" fillId="0" borderId="0" xfId="7">
      <alignment horizontal="centerContinuous" vertical="center"/>
    </xf>
    <xf numFmtId="49" fontId="10" fillId="11" borderId="1" xfId="8">
      <alignment horizontal="center" vertical="center"/>
    </xf>
    <xf numFmtId="49" fontId="10" fillId="0" borderId="1" xfId="9">
      <alignment horizontal="left" vertical="center"/>
    </xf>
    <xf numFmtId="49" fontId="10" fillId="15" borderId="1" xfId="13">
      <alignment horizontal="center" vertical="center"/>
    </xf>
    <xf numFmtId="49" fontId="10" fillId="14" borderId="1" xfId="12">
      <alignment horizontal="center" vertical="center"/>
    </xf>
    <xf numFmtId="49" fontId="10" fillId="13" borderId="1" xfId="11">
      <alignment horizontal="center" vertical="center"/>
    </xf>
    <xf numFmtId="49" fontId="10" fillId="18" borderId="1" xfId="16">
      <alignment horizontal="center" vertical="center"/>
    </xf>
    <xf numFmtId="49" fontId="10" fillId="17" borderId="1" xfId="15">
      <alignment horizontal="center" vertical="center"/>
    </xf>
    <xf numFmtId="49" fontId="10" fillId="16" borderId="1" xfId="14">
      <alignment horizontal="center" vertical="center"/>
    </xf>
    <xf numFmtId="49" fontId="10" fillId="12" borderId="1" xfId="10">
      <alignment horizontal="center" vertical="center"/>
    </xf>
    <xf numFmtId="49" fontId="10" fillId="19" borderId="1" xfId="17">
      <alignment horizontal="center" vertical="center"/>
    </xf>
    <xf numFmtId="49" fontId="10" fillId="20" borderId="1" xfId="18">
      <alignment horizontal="center" vertical="center"/>
    </xf>
    <xf numFmtId="14" fontId="0" fillId="0" borderId="0" xfId="0" applyNumberFormat="1"/>
    <xf numFmtId="49" fontId="10" fillId="21" borderId="1" xfId="21">
      <alignment horizontal="center" vertical="center"/>
    </xf>
    <xf numFmtId="49" fontId="10" fillId="22" borderId="1" xfId="22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</cellXfs>
  <cellStyles count="23">
    <cellStyle name="LigneComment1ereColonneC" xfId="3"/>
    <cellStyle name="LigneComment1ereColonneD" xfId="4"/>
    <cellStyle name="LigneComment1ereColonneG" xfId="5"/>
    <cellStyle name="LigneCommentToutesColonnesP" xfId="6"/>
    <cellStyle name="LigneDate1ereColonne" xfId="7"/>
    <cellStyle name="LigneDateToutesColonnes" xfId="8"/>
    <cellStyle name="LigneJA1ereColonne" xfId="9"/>
    <cellStyle name="LigneJAToutesColonnes_121717750" xfId="21"/>
    <cellStyle name="LigneJAToutesColonnes_123207670" xfId="10"/>
    <cellStyle name="LigneJAToutesColonnes_128954870" xfId="22"/>
    <cellStyle name="LigneJAToutesColonnes_136069110" xfId="11"/>
    <cellStyle name="LigneJAToutesColonnes_138713590" xfId="12"/>
    <cellStyle name="LigneJAToutesColonnes_153239030" xfId="13"/>
    <cellStyle name="LigneJAToutesColonnes_153953280" xfId="14"/>
    <cellStyle name="LigneJAToutesColonnes_167113200" xfId="15"/>
    <cellStyle name="LigneJAToutesColonnes_167772150" xfId="16"/>
    <cellStyle name="LigneJAToutesColonnes_42273270" xfId="17"/>
    <cellStyle name="LigneJAToutesColonnes_84216310" xfId="18"/>
    <cellStyle name="Milliers 2" xfId="2"/>
    <cellStyle name="Normal" xfId="0" builtinId="0"/>
    <cellStyle name="Normal 2" xfId="1"/>
    <cellStyle name="Periode1ereLigne1ereColonne" xfId="19"/>
    <cellStyle name="Periode2emeLigne" xfId="20"/>
  </cellStyles>
  <dxfs count="2">
    <dxf>
      <font>
        <b/>
        <i val="0"/>
        <color theme="0"/>
      </font>
      <fill>
        <gradientFill degree="45">
          <stop position="0">
            <color rgb="FFFFFF00"/>
          </stop>
          <stop position="1">
            <color rgb="FFE56DBD"/>
          </stop>
        </gradient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</dxfs>
  <tableStyles count="0" defaultTableStyle="TableStyleMedium2" defaultPivotStyle="PivotStyleMedium9"/>
  <colors>
    <mruColors>
      <color rgb="FF00FF00"/>
      <color rgb="FFFFFFFF"/>
      <color rgb="FFE56DBD"/>
      <color rgb="FF7B9B41"/>
      <color rgb="FF292159"/>
      <color rgb="FFF48120"/>
      <color rgb="FFFB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666750</xdr:colOff>
      <xdr:row>36</xdr:row>
      <xdr:rowOff>167878</xdr:rowOff>
    </xdr:to>
    <xdr:pic>
      <xdr:nvPicPr>
        <xdr:cNvPr id="4" name="Message" hidden="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963650" cy="7854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H73"/>
  <sheetViews>
    <sheetView workbookViewId="0">
      <selection activeCell="J58" sqref="J58"/>
    </sheetView>
  </sheetViews>
  <sheetFormatPr baseColWidth="10" defaultRowHeight="15" x14ac:dyDescent="0.25"/>
  <cols>
    <col min="1" max="1" width="28.7109375" customWidth="1"/>
    <col min="2" max="19" width="8.7109375" customWidth="1"/>
  </cols>
  <sheetData>
    <row r="1" spans="1:8" x14ac:dyDescent="0.25">
      <c r="A1" s="32" t="s">
        <v>87</v>
      </c>
      <c r="B1" s="33"/>
      <c r="C1" s="33"/>
      <c r="D1" s="33"/>
      <c r="E1" s="33"/>
      <c r="F1" s="33"/>
      <c r="G1" s="33"/>
      <c r="H1" s="33"/>
    </row>
    <row r="2" spans="1:8" x14ac:dyDescent="0.25">
      <c r="A2" s="34" t="s">
        <v>88</v>
      </c>
      <c r="B2" s="34"/>
      <c r="C2" s="34"/>
      <c r="D2" s="34"/>
      <c r="E2" s="34"/>
      <c r="F2" s="34"/>
      <c r="G2" s="34"/>
      <c r="H2" s="34"/>
    </row>
    <row r="4" spans="1:8" x14ac:dyDescent="0.25">
      <c r="A4" s="35"/>
      <c r="B4" s="36" t="s">
        <v>80</v>
      </c>
      <c r="C4" s="36" t="s">
        <v>82</v>
      </c>
      <c r="D4" s="36" t="s">
        <v>83</v>
      </c>
      <c r="E4" s="36" t="s">
        <v>84</v>
      </c>
      <c r="F4" s="36" t="s">
        <v>85</v>
      </c>
      <c r="G4" s="36" t="s">
        <v>89</v>
      </c>
      <c r="H4" s="36" t="s">
        <v>90</v>
      </c>
    </row>
    <row r="5" spans="1:8" x14ac:dyDescent="0.25">
      <c r="A5" s="37" t="s">
        <v>91</v>
      </c>
      <c r="B5" s="38" t="s">
        <v>19</v>
      </c>
      <c r="C5" s="38" t="s">
        <v>19</v>
      </c>
      <c r="D5" s="39" t="s">
        <v>20</v>
      </c>
      <c r="E5" s="40" t="s">
        <v>21</v>
      </c>
      <c r="F5" s="38" t="s">
        <v>19</v>
      </c>
      <c r="G5" s="38" t="s">
        <v>19</v>
      </c>
      <c r="H5" s="38" t="s">
        <v>19</v>
      </c>
    </row>
    <row r="6" spans="1:8" x14ac:dyDescent="0.25">
      <c r="A6" s="37" t="s">
        <v>92</v>
      </c>
      <c r="B6" s="41" t="s">
        <v>26</v>
      </c>
      <c r="C6" s="41" t="s">
        <v>38</v>
      </c>
      <c r="D6" s="41" t="s">
        <v>61</v>
      </c>
      <c r="E6" s="43" t="s">
        <v>27</v>
      </c>
      <c r="F6" s="41" t="s">
        <v>66</v>
      </c>
      <c r="G6" s="41" t="s">
        <v>66</v>
      </c>
      <c r="H6" s="41" t="s">
        <v>51</v>
      </c>
    </row>
    <row r="7" spans="1:8" x14ac:dyDescent="0.25">
      <c r="A7" s="37" t="s">
        <v>93</v>
      </c>
      <c r="B7" s="46" t="s">
        <v>67</v>
      </c>
      <c r="C7" s="46" t="s">
        <v>67</v>
      </c>
      <c r="D7" s="48" t="s">
        <v>77</v>
      </c>
      <c r="E7" s="49" t="s">
        <v>78</v>
      </c>
      <c r="F7" s="41" t="s">
        <v>23</v>
      </c>
      <c r="G7" s="42" t="s">
        <v>24</v>
      </c>
      <c r="H7" s="41" t="s">
        <v>65</v>
      </c>
    </row>
    <row r="8" spans="1:8" x14ac:dyDescent="0.25">
      <c r="A8" s="37" t="s">
        <v>94</v>
      </c>
      <c r="B8" s="41" t="s">
        <v>46</v>
      </c>
      <c r="C8" s="41" t="s">
        <v>64</v>
      </c>
      <c r="D8" s="41" t="s">
        <v>30</v>
      </c>
      <c r="E8" s="43" t="s">
        <v>27</v>
      </c>
      <c r="F8" s="41" t="s">
        <v>42</v>
      </c>
      <c r="G8" s="41" t="s">
        <v>32</v>
      </c>
      <c r="H8" s="41" t="s">
        <v>44</v>
      </c>
    </row>
    <row r="9" spans="1:8" x14ac:dyDescent="0.25">
      <c r="A9" s="37" t="s">
        <v>95</v>
      </c>
      <c r="B9" s="46" t="s">
        <v>67</v>
      </c>
      <c r="C9" s="46" t="s">
        <v>37</v>
      </c>
      <c r="D9" s="48" t="s">
        <v>77</v>
      </c>
      <c r="E9" s="49" t="s">
        <v>78</v>
      </c>
      <c r="F9" s="41" t="s">
        <v>35</v>
      </c>
      <c r="G9" s="41" t="s">
        <v>61</v>
      </c>
      <c r="H9" s="41" t="s">
        <v>74</v>
      </c>
    </row>
    <row r="10" spans="1:8" x14ac:dyDescent="0.25">
      <c r="A10" s="37" t="s">
        <v>96</v>
      </c>
      <c r="B10" s="41" t="s">
        <v>39</v>
      </c>
      <c r="C10" s="41" t="s">
        <v>46</v>
      </c>
      <c r="D10" s="42" t="s">
        <v>24</v>
      </c>
      <c r="E10" s="43" t="s">
        <v>27</v>
      </c>
      <c r="F10" s="41" t="s">
        <v>39</v>
      </c>
      <c r="G10" s="41" t="s">
        <v>64</v>
      </c>
      <c r="H10" s="41" t="s">
        <v>64</v>
      </c>
    </row>
    <row r="11" spans="1:8" x14ac:dyDescent="0.25">
      <c r="A11" s="37" t="s">
        <v>97</v>
      </c>
      <c r="B11" s="41" t="s">
        <v>31</v>
      </c>
      <c r="C11" s="41" t="s">
        <v>28</v>
      </c>
      <c r="D11" s="42" t="s">
        <v>24</v>
      </c>
      <c r="E11" s="43" t="s">
        <v>27</v>
      </c>
      <c r="F11" s="41" t="s">
        <v>37</v>
      </c>
      <c r="G11" s="42" t="s">
        <v>24</v>
      </c>
      <c r="H11" s="41" t="s">
        <v>49</v>
      </c>
    </row>
    <row r="12" spans="1:8" x14ac:dyDescent="0.25">
      <c r="A12" s="37" t="s">
        <v>98</v>
      </c>
      <c r="B12" s="41" t="s">
        <v>47</v>
      </c>
      <c r="C12" s="41" t="s">
        <v>47</v>
      </c>
      <c r="D12" s="42" t="s">
        <v>24</v>
      </c>
      <c r="E12" s="43" t="s">
        <v>27</v>
      </c>
      <c r="F12" s="41" t="s">
        <v>43</v>
      </c>
      <c r="G12" s="41" t="s">
        <v>43</v>
      </c>
      <c r="H12" s="42" t="s">
        <v>24</v>
      </c>
    </row>
    <row r="13" spans="1:8" x14ac:dyDescent="0.25">
      <c r="A13" s="37" t="s">
        <v>99</v>
      </c>
      <c r="B13" s="41" t="s">
        <v>69</v>
      </c>
      <c r="C13" s="41" t="s">
        <v>37</v>
      </c>
      <c r="D13" s="42" t="s">
        <v>24</v>
      </c>
      <c r="E13" s="43" t="s">
        <v>27</v>
      </c>
      <c r="F13" s="41" t="s">
        <v>22</v>
      </c>
      <c r="G13" s="41" t="s">
        <v>49</v>
      </c>
      <c r="H13" s="41" t="s">
        <v>31</v>
      </c>
    </row>
    <row r="14" spans="1:8" x14ac:dyDescent="0.25">
      <c r="A14" s="37" t="s">
        <v>100</v>
      </c>
      <c r="B14" s="41" t="s">
        <v>48</v>
      </c>
      <c r="C14" s="41" t="s">
        <v>25</v>
      </c>
      <c r="D14" s="42" t="s">
        <v>24</v>
      </c>
      <c r="E14" s="43" t="s">
        <v>27</v>
      </c>
      <c r="F14" s="41" t="s">
        <v>86</v>
      </c>
      <c r="G14" s="41" t="s">
        <v>86</v>
      </c>
      <c r="H14" s="41" t="s">
        <v>43</v>
      </c>
    </row>
    <row r="15" spans="1:8" x14ac:dyDescent="0.25">
      <c r="A15" s="37" t="s">
        <v>101</v>
      </c>
      <c r="B15" s="42" t="s">
        <v>24</v>
      </c>
      <c r="C15" s="41" t="s">
        <v>31</v>
      </c>
      <c r="D15" s="41" t="s">
        <v>25</v>
      </c>
      <c r="E15" s="43" t="s">
        <v>27</v>
      </c>
      <c r="F15" s="42" t="s">
        <v>24</v>
      </c>
      <c r="G15" s="42" t="s">
        <v>24</v>
      </c>
      <c r="H15" s="41" t="s">
        <v>50</v>
      </c>
    </row>
    <row r="16" spans="1:8" x14ac:dyDescent="0.25">
      <c r="A16" s="37" t="s">
        <v>102</v>
      </c>
      <c r="B16" s="41" t="s">
        <v>63</v>
      </c>
      <c r="C16" s="41" t="s">
        <v>74</v>
      </c>
      <c r="D16" s="41" t="s">
        <v>69</v>
      </c>
      <c r="E16" s="43" t="s">
        <v>27</v>
      </c>
      <c r="F16" s="41" t="s">
        <v>65</v>
      </c>
      <c r="G16" s="41" t="s">
        <v>47</v>
      </c>
      <c r="H16" s="41" t="s">
        <v>25</v>
      </c>
    </row>
    <row r="17" spans="1:8" x14ac:dyDescent="0.25">
      <c r="A17" s="37" t="s">
        <v>103</v>
      </c>
      <c r="B17" s="41" t="s">
        <v>45</v>
      </c>
      <c r="C17" s="41" t="s">
        <v>58</v>
      </c>
      <c r="D17" s="41" t="s">
        <v>42</v>
      </c>
      <c r="E17" s="43" t="s">
        <v>27</v>
      </c>
      <c r="F17" s="41" t="s">
        <v>52</v>
      </c>
      <c r="G17" s="41" t="s">
        <v>36</v>
      </c>
      <c r="H17" s="41" t="s">
        <v>52</v>
      </c>
    </row>
    <row r="18" spans="1:8" x14ac:dyDescent="0.25">
      <c r="A18" s="37" t="s">
        <v>104</v>
      </c>
      <c r="B18" s="41" t="s">
        <v>53</v>
      </c>
      <c r="C18" s="41" t="s">
        <v>54</v>
      </c>
      <c r="D18" s="42" t="s">
        <v>24</v>
      </c>
      <c r="E18" s="43" t="s">
        <v>27</v>
      </c>
      <c r="F18" s="41" t="s">
        <v>53</v>
      </c>
      <c r="G18" s="41" t="s">
        <v>53</v>
      </c>
      <c r="H18" s="41" t="s">
        <v>54</v>
      </c>
    </row>
    <row r="19" spans="1:8" x14ac:dyDescent="0.25">
      <c r="A19" s="37" t="s">
        <v>105</v>
      </c>
      <c r="B19" s="41" t="s">
        <v>41</v>
      </c>
      <c r="C19" s="41" t="s">
        <v>41</v>
      </c>
      <c r="D19" s="42" t="s">
        <v>24</v>
      </c>
      <c r="E19" s="43" t="s">
        <v>27</v>
      </c>
      <c r="F19" s="41" t="s">
        <v>55</v>
      </c>
      <c r="G19" s="41" t="s">
        <v>55</v>
      </c>
      <c r="H19" s="41" t="s">
        <v>55</v>
      </c>
    </row>
    <row r="20" spans="1:8" x14ac:dyDescent="0.25">
      <c r="A20" s="37" t="s">
        <v>106</v>
      </c>
      <c r="B20" s="41" t="s">
        <v>40</v>
      </c>
      <c r="C20" s="41" t="s">
        <v>40</v>
      </c>
      <c r="D20" s="42" t="s">
        <v>24</v>
      </c>
      <c r="E20" s="43" t="s">
        <v>27</v>
      </c>
      <c r="F20" s="41" t="s">
        <v>40</v>
      </c>
      <c r="G20" s="41" t="s">
        <v>40</v>
      </c>
      <c r="H20" s="44" t="s">
        <v>34</v>
      </c>
    </row>
    <row r="21" spans="1:8" x14ac:dyDescent="0.25">
      <c r="A21" s="37" t="s">
        <v>107</v>
      </c>
      <c r="B21" s="41" t="s">
        <v>73</v>
      </c>
      <c r="C21" s="41" t="s">
        <v>73</v>
      </c>
      <c r="D21" s="42" t="s">
        <v>24</v>
      </c>
      <c r="E21" s="43" t="s">
        <v>27</v>
      </c>
      <c r="F21" s="41" t="s">
        <v>38</v>
      </c>
      <c r="G21" s="41" t="s">
        <v>33</v>
      </c>
      <c r="H21" s="42" t="s">
        <v>24</v>
      </c>
    </row>
    <row r="22" spans="1:8" x14ac:dyDescent="0.25">
      <c r="A22" s="37" t="s">
        <v>108</v>
      </c>
      <c r="B22" s="41" t="s">
        <v>28</v>
      </c>
      <c r="C22" s="41" t="s">
        <v>32</v>
      </c>
      <c r="D22" s="41" t="s">
        <v>29</v>
      </c>
      <c r="E22" s="43" t="s">
        <v>27</v>
      </c>
      <c r="F22" s="41" t="s">
        <v>50</v>
      </c>
      <c r="G22" s="41" t="s">
        <v>35</v>
      </c>
      <c r="H22" s="41" t="s">
        <v>63</v>
      </c>
    </row>
    <row r="23" spans="1:8" x14ac:dyDescent="0.25">
      <c r="A23" s="37" t="s">
        <v>109</v>
      </c>
      <c r="B23" s="42" t="s">
        <v>24</v>
      </c>
      <c r="C23" s="41" t="s">
        <v>33</v>
      </c>
      <c r="D23" s="41" t="s">
        <v>23</v>
      </c>
      <c r="E23" s="43" t="s">
        <v>27</v>
      </c>
      <c r="F23" s="41" t="s">
        <v>61</v>
      </c>
      <c r="G23" s="41" t="s">
        <v>50</v>
      </c>
      <c r="H23" s="41" t="s">
        <v>45</v>
      </c>
    </row>
    <row r="24" spans="1:8" x14ac:dyDescent="0.25">
      <c r="A24" s="37" t="s">
        <v>110</v>
      </c>
      <c r="B24" s="42" t="s">
        <v>24</v>
      </c>
      <c r="C24" s="41" t="s">
        <v>23</v>
      </c>
      <c r="D24" s="41" t="s">
        <v>40</v>
      </c>
      <c r="E24" s="43" t="s">
        <v>27</v>
      </c>
      <c r="F24" s="41" t="s">
        <v>32</v>
      </c>
      <c r="G24" s="41" t="s">
        <v>60</v>
      </c>
      <c r="H24" s="41" t="s">
        <v>36</v>
      </c>
    </row>
    <row r="25" spans="1:8" x14ac:dyDescent="0.25">
      <c r="A25" s="37" t="s">
        <v>111</v>
      </c>
      <c r="B25" s="41" t="s">
        <v>44</v>
      </c>
      <c r="C25" s="43" t="s">
        <v>27</v>
      </c>
      <c r="D25" s="41" t="s">
        <v>71</v>
      </c>
      <c r="E25" s="41" t="s">
        <v>44</v>
      </c>
      <c r="F25" s="42" t="s">
        <v>24</v>
      </c>
      <c r="G25" s="42" t="s">
        <v>24</v>
      </c>
      <c r="H25" s="41" t="s">
        <v>39</v>
      </c>
    </row>
    <row r="26" spans="1:8" x14ac:dyDescent="0.25">
      <c r="A26" s="37" t="s">
        <v>112</v>
      </c>
      <c r="B26" s="41" t="s">
        <v>33</v>
      </c>
      <c r="C26" s="41" t="s">
        <v>57</v>
      </c>
      <c r="D26" s="41" t="s">
        <v>58</v>
      </c>
      <c r="E26" s="43" t="s">
        <v>27</v>
      </c>
      <c r="F26" s="41" t="s">
        <v>68</v>
      </c>
      <c r="G26" s="41" t="s">
        <v>59</v>
      </c>
      <c r="H26" s="41" t="s">
        <v>26</v>
      </c>
    </row>
    <row r="27" spans="1:8" x14ac:dyDescent="0.25">
      <c r="A27" s="37" t="s">
        <v>113</v>
      </c>
      <c r="B27" s="41" t="s">
        <v>29</v>
      </c>
      <c r="C27" s="41" t="s">
        <v>29</v>
      </c>
      <c r="D27" s="42" t="s">
        <v>24</v>
      </c>
      <c r="E27" s="43" t="s">
        <v>27</v>
      </c>
      <c r="F27" s="41" t="s">
        <v>70</v>
      </c>
      <c r="G27" s="41" t="s">
        <v>70</v>
      </c>
      <c r="H27" s="41" t="s">
        <v>70</v>
      </c>
    </row>
    <row r="28" spans="1:8" x14ac:dyDescent="0.25">
      <c r="A28" s="37" t="s">
        <v>114</v>
      </c>
      <c r="B28" s="41" t="s">
        <v>22</v>
      </c>
      <c r="C28" s="41" t="s">
        <v>22</v>
      </c>
      <c r="D28" s="41" t="s">
        <v>46</v>
      </c>
      <c r="E28" s="43" t="s">
        <v>27</v>
      </c>
      <c r="F28" s="41" t="s">
        <v>48</v>
      </c>
      <c r="G28" s="42" t="s">
        <v>24</v>
      </c>
      <c r="H28" s="42" t="s">
        <v>24</v>
      </c>
    </row>
    <row r="29" spans="1:8" x14ac:dyDescent="0.25">
      <c r="A29" s="37" t="s">
        <v>115</v>
      </c>
      <c r="B29" s="41" t="s">
        <v>37</v>
      </c>
      <c r="C29" s="41" t="s">
        <v>39</v>
      </c>
      <c r="D29" s="41" t="s">
        <v>28</v>
      </c>
      <c r="E29" s="43" t="s">
        <v>27</v>
      </c>
      <c r="F29" s="41" t="s">
        <v>71</v>
      </c>
      <c r="G29" s="41" t="s">
        <v>51</v>
      </c>
      <c r="H29" s="41" t="s">
        <v>35</v>
      </c>
    </row>
    <row r="30" spans="1:8" x14ac:dyDescent="0.25">
      <c r="A30" s="37" t="s">
        <v>116</v>
      </c>
      <c r="B30" s="41" t="s">
        <v>55</v>
      </c>
      <c r="C30" s="41" t="s">
        <v>55</v>
      </c>
      <c r="D30" s="42" t="s">
        <v>24</v>
      </c>
      <c r="E30" s="43" t="s">
        <v>27</v>
      </c>
      <c r="F30" s="41" t="s">
        <v>41</v>
      </c>
      <c r="G30" s="41" t="s">
        <v>41</v>
      </c>
      <c r="H30" s="41" t="s">
        <v>41</v>
      </c>
    </row>
    <row r="31" spans="1:8" x14ac:dyDescent="0.25">
      <c r="A31" s="37" t="s">
        <v>117</v>
      </c>
      <c r="B31" s="42" t="s">
        <v>24</v>
      </c>
      <c r="C31" s="42" t="s">
        <v>24</v>
      </c>
      <c r="D31" s="41" t="s">
        <v>38</v>
      </c>
      <c r="E31" s="43" t="s">
        <v>27</v>
      </c>
      <c r="F31" s="42" t="s">
        <v>24</v>
      </c>
      <c r="G31" s="41" t="s">
        <v>25</v>
      </c>
      <c r="H31" s="41" t="s">
        <v>37</v>
      </c>
    </row>
    <row r="32" spans="1:8" x14ac:dyDescent="0.25">
      <c r="A32" s="37" t="s">
        <v>118</v>
      </c>
      <c r="B32" s="41" t="s">
        <v>79</v>
      </c>
      <c r="C32" s="41" t="s">
        <v>79</v>
      </c>
      <c r="D32" s="41" t="s">
        <v>79</v>
      </c>
      <c r="E32" s="41" t="s">
        <v>79</v>
      </c>
      <c r="F32" s="41" t="s">
        <v>79</v>
      </c>
      <c r="G32" s="41" t="s">
        <v>79</v>
      </c>
      <c r="H32" s="41" t="s">
        <v>79</v>
      </c>
    </row>
    <row r="33" spans="1:8" x14ac:dyDescent="0.25">
      <c r="A33" s="37" t="s">
        <v>119</v>
      </c>
      <c r="B33" s="41" t="s">
        <v>49</v>
      </c>
      <c r="C33" s="42" t="s">
        <v>24</v>
      </c>
      <c r="D33" s="42" t="s">
        <v>24</v>
      </c>
      <c r="E33" s="43" t="s">
        <v>27</v>
      </c>
      <c r="F33" s="41"/>
      <c r="G33" s="42" t="s">
        <v>24</v>
      </c>
      <c r="H33" s="41" t="s">
        <v>38</v>
      </c>
    </row>
    <row r="34" spans="1:8" x14ac:dyDescent="0.25">
      <c r="A34" s="37" t="s">
        <v>120</v>
      </c>
      <c r="B34" s="41" t="s">
        <v>59</v>
      </c>
      <c r="C34" s="41" t="s">
        <v>52</v>
      </c>
      <c r="D34" s="42" t="s">
        <v>24</v>
      </c>
      <c r="E34" s="43" t="s">
        <v>27</v>
      </c>
      <c r="F34" s="41" t="s">
        <v>29</v>
      </c>
      <c r="G34" s="41" t="s">
        <v>69</v>
      </c>
      <c r="H34" s="41" t="s">
        <v>50</v>
      </c>
    </row>
    <row r="35" spans="1:8" x14ac:dyDescent="0.25">
      <c r="A35" s="37" t="s">
        <v>121</v>
      </c>
      <c r="B35" s="41" t="s">
        <v>74</v>
      </c>
      <c r="C35" s="41" t="s">
        <v>45</v>
      </c>
      <c r="D35" s="42" t="s">
        <v>24</v>
      </c>
      <c r="E35" s="43" t="s">
        <v>27</v>
      </c>
      <c r="F35" s="41" t="s">
        <v>75</v>
      </c>
      <c r="G35" s="41" t="s">
        <v>22</v>
      </c>
      <c r="H35" s="41" t="s">
        <v>23</v>
      </c>
    </row>
    <row r="36" spans="1:8" x14ac:dyDescent="0.25">
      <c r="A36" s="37" t="s">
        <v>122</v>
      </c>
      <c r="B36" s="41" t="s">
        <v>30</v>
      </c>
      <c r="C36" s="41" t="s">
        <v>26</v>
      </c>
      <c r="D36" s="42" t="s">
        <v>24</v>
      </c>
      <c r="E36" s="43" t="s">
        <v>27</v>
      </c>
      <c r="F36" s="41" t="s">
        <v>31</v>
      </c>
      <c r="G36" s="41" t="s">
        <v>68</v>
      </c>
      <c r="H36" s="41" t="s">
        <v>59</v>
      </c>
    </row>
    <row r="37" spans="1:8" x14ac:dyDescent="0.25">
      <c r="A37" s="37" t="s">
        <v>123</v>
      </c>
      <c r="B37" s="41" t="s">
        <v>71</v>
      </c>
      <c r="C37" s="41" t="s">
        <v>44</v>
      </c>
      <c r="D37" s="41" t="s">
        <v>32</v>
      </c>
      <c r="E37" s="43" t="s">
        <v>27</v>
      </c>
      <c r="F37" s="42" t="s">
        <v>24</v>
      </c>
      <c r="G37" s="41" t="s">
        <v>46</v>
      </c>
      <c r="H37" s="41" t="s">
        <v>32</v>
      </c>
    </row>
    <row r="38" spans="1:8" x14ac:dyDescent="0.25">
      <c r="A38" s="37" t="s">
        <v>124</v>
      </c>
      <c r="B38" s="41" t="s">
        <v>79</v>
      </c>
      <c r="C38" s="41" t="s">
        <v>79</v>
      </c>
      <c r="D38" s="41" t="s">
        <v>79</v>
      </c>
      <c r="E38" s="41" t="s">
        <v>79</v>
      </c>
      <c r="F38" s="41" t="s">
        <v>79</v>
      </c>
      <c r="G38" s="41" t="s">
        <v>79</v>
      </c>
      <c r="H38" s="41" t="s">
        <v>79</v>
      </c>
    </row>
    <row r="39" spans="1:8" x14ac:dyDescent="0.25">
      <c r="A39" s="37" t="s">
        <v>125</v>
      </c>
      <c r="B39" s="42" t="s">
        <v>24</v>
      </c>
      <c r="C39" s="43" t="s">
        <v>27</v>
      </c>
      <c r="D39" s="41" t="s">
        <v>41</v>
      </c>
      <c r="E39" s="41" t="s">
        <v>32</v>
      </c>
      <c r="F39" s="41" t="s">
        <v>69</v>
      </c>
      <c r="G39" s="41" t="s">
        <v>37</v>
      </c>
      <c r="H39" s="42" t="s">
        <v>24</v>
      </c>
    </row>
    <row r="40" spans="1:8" x14ac:dyDescent="0.25">
      <c r="A40" s="37" t="s">
        <v>126</v>
      </c>
      <c r="B40" s="41" t="s">
        <v>75</v>
      </c>
      <c r="C40" s="41" t="s">
        <v>68</v>
      </c>
      <c r="D40" s="42" t="s">
        <v>24</v>
      </c>
      <c r="E40" s="43" t="s">
        <v>27</v>
      </c>
      <c r="F40" s="42" t="s">
        <v>24</v>
      </c>
      <c r="G40" s="41" t="s">
        <v>65</v>
      </c>
      <c r="H40" s="41" t="s">
        <v>69</v>
      </c>
    </row>
    <row r="41" spans="1:8" x14ac:dyDescent="0.25">
      <c r="A41" s="37" t="s">
        <v>127</v>
      </c>
      <c r="B41" s="41" t="s">
        <v>38</v>
      </c>
      <c r="C41" s="41" t="s">
        <v>61</v>
      </c>
      <c r="D41" s="45" t="s">
        <v>62</v>
      </c>
      <c r="E41" s="43" t="s">
        <v>27</v>
      </c>
      <c r="F41" s="41" t="s">
        <v>74</v>
      </c>
      <c r="G41" s="41" t="s">
        <v>29</v>
      </c>
      <c r="H41" s="41" t="s">
        <v>29</v>
      </c>
    </row>
    <row r="42" spans="1:8" x14ac:dyDescent="0.25">
      <c r="A42" s="37" t="s">
        <v>128</v>
      </c>
      <c r="B42" s="42" t="s">
        <v>24</v>
      </c>
      <c r="C42" s="43" t="s">
        <v>27</v>
      </c>
      <c r="D42" s="41" t="s">
        <v>35</v>
      </c>
      <c r="E42" s="41" t="s">
        <v>42</v>
      </c>
      <c r="F42" s="42" t="s">
        <v>24</v>
      </c>
      <c r="G42" s="42" t="s">
        <v>24</v>
      </c>
      <c r="H42" s="41" t="s">
        <v>46</v>
      </c>
    </row>
    <row r="43" spans="1:8" x14ac:dyDescent="0.25">
      <c r="A43" s="37" t="s">
        <v>129</v>
      </c>
      <c r="B43" s="41" t="s">
        <v>35</v>
      </c>
      <c r="C43" s="41" t="s">
        <v>36</v>
      </c>
      <c r="D43" s="42" t="s">
        <v>24</v>
      </c>
      <c r="E43" s="43" t="s">
        <v>27</v>
      </c>
      <c r="F43" s="41" t="s">
        <v>46</v>
      </c>
      <c r="G43" s="42" t="s">
        <v>24</v>
      </c>
      <c r="H43" s="41" t="s">
        <v>57</v>
      </c>
    </row>
    <row r="44" spans="1:8" x14ac:dyDescent="0.25">
      <c r="A44" s="37" t="s">
        <v>130</v>
      </c>
      <c r="B44" s="41" t="s">
        <v>61</v>
      </c>
      <c r="C44" s="41" t="s">
        <v>71</v>
      </c>
      <c r="D44" s="42" t="s">
        <v>24</v>
      </c>
      <c r="E44" s="43" t="s">
        <v>27</v>
      </c>
      <c r="F44" s="41" t="s">
        <v>30</v>
      </c>
      <c r="G44" s="41" t="s">
        <v>30</v>
      </c>
      <c r="H44" s="41" t="s">
        <v>48</v>
      </c>
    </row>
    <row r="45" spans="1:8" x14ac:dyDescent="0.25">
      <c r="A45" s="37" t="s">
        <v>131</v>
      </c>
      <c r="B45" s="41" t="s">
        <v>57</v>
      </c>
      <c r="C45" s="41" t="s">
        <v>69</v>
      </c>
      <c r="D45" s="41" t="s">
        <v>48</v>
      </c>
      <c r="E45" s="43" t="s">
        <v>27</v>
      </c>
      <c r="F45" s="42" t="s">
        <v>24</v>
      </c>
      <c r="G45" s="41" t="s">
        <v>63</v>
      </c>
      <c r="H45" s="41" t="s">
        <v>58</v>
      </c>
    </row>
    <row r="46" spans="1:8" x14ac:dyDescent="0.25">
      <c r="A46" s="37" t="s">
        <v>132</v>
      </c>
      <c r="B46" s="42" t="s">
        <v>24</v>
      </c>
      <c r="C46" s="41" t="s">
        <v>79</v>
      </c>
      <c r="D46" s="41" t="s">
        <v>79</v>
      </c>
      <c r="E46" s="41" t="s">
        <v>79</v>
      </c>
      <c r="F46" s="41" t="s">
        <v>79</v>
      </c>
      <c r="G46" s="41" t="s">
        <v>79</v>
      </c>
      <c r="H46" s="41" t="s">
        <v>79</v>
      </c>
    </row>
    <row r="47" spans="1:8" x14ac:dyDescent="0.25">
      <c r="A47" s="37" t="s">
        <v>133</v>
      </c>
      <c r="B47" s="41" t="s">
        <v>81</v>
      </c>
      <c r="C47" s="41" t="s">
        <v>81</v>
      </c>
      <c r="D47" s="42" t="s">
        <v>24</v>
      </c>
      <c r="E47" s="43" t="s">
        <v>27</v>
      </c>
      <c r="F47" s="41" t="s">
        <v>76</v>
      </c>
      <c r="G47" s="41" t="s">
        <v>76</v>
      </c>
      <c r="H47" s="41" t="s">
        <v>76</v>
      </c>
    </row>
    <row r="48" spans="1:8" x14ac:dyDescent="0.25">
      <c r="A48" s="37" t="s">
        <v>134</v>
      </c>
      <c r="B48" s="41" t="s">
        <v>68</v>
      </c>
      <c r="C48" s="41" t="s">
        <v>65</v>
      </c>
      <c r="D48" s="41" t="s">
        <v>73</v>
      </c>
      <c r="E48" s="43" t="s">
        <v>27</v>
      </c>
      <c r="F48" s="41" t="s">
        <v>60</v>
      </c>
      <c r="G48" s="42" t="s">
        <v>24</v>
      </c>
      <c r="H48" s="41" t="s">
        <v>61</v>
      </c>
    </row>
    <row r="49" spans="1:8" x14ac:dyDescent="0.25">
      <c r="A49" s="37" t="s">
        <v>135</v>
      </c>
      <c r="B49" s="41" t="s">
        <v>23</v>
      </c>
      <c r="C49" s="41" t="s">
        <v>75</v>
      </c>
      <c r="D49" s="41" t="s">
        <v>74</v>
      </c>
      <c r="E49" s="43" t="s">
        <v>27</v>
      </c>
      <c r="F49" s="42" t="s">
        <v>24</v>
      </c>
      <c r="G49" s="41" t="s">
        <v>42</v>
      </c>
      <c r="H49" s="41" t="s">
        <v>28</v>
      </c>
    </row>
    <row r="50" spans="1:8" x14ac:dyDescent="0.25">
      <c r="A50" s="37" t="s">
        <v>136</v>
      </c>
      <c r="B50" s="41" t="s">
        <v>54</v>
      </c>
      <c r="C50" s="41" t="s">
        <v>48</v>
      </c>
      <c r="D50" s="42" t="s">
        <v>24</v>
      </c>
      <c r="E50" s="43" t="s">
        <v>27</v>
      </c>
      <c r="F50" s="41" t="s">
        <v>54</v>
      </c>
      <c r="G50" s="41" t="s">
        <v>54</v>
      </c>
      <c r="H50" s="42" t="s">
        <v>24</v>
      </c>
    </row>
    <row r="51" spans="1:8" x14ac:dyDescent="0.25">
      <c r="A51" s="37" t="s">
        <v>137</v>
      </c>
      <c r="B51" s="38" t="s">
        <v>19</v>
      </c>
      <c r="C51" s="38" t="s">
        <v>19</v>
      </c>
      <c r="D51" s="39" t="s">
        <v>20</v>
      </c>
      <c r="E51" s="40" t="s">
        <v>21</v>
      </c>
      <c r="F51" s="42" t="s">
        <v>24</v>
      </c>
      <c r="G51" s="44" t="s">
        <v>56</v>
      </c>
      <c r="H51" s="44" t="s">
        <v>56</v>
      </c>
    </row>
    <row r="52" spans="1:8" x14ac:dyDescent="0.25">
      <c r="A52" s="37" t="s">
        <v>138</v>
      </c>
      <c r="B52" s="41" t="s">
        <v>32</v>
      </c>
      <c r="C52" s="41" t="s">
        <v>35</v>
      </c>
      <c r="D52" s="42" t="s">
        <v>24</v>
      </c>
      <c r="E52" s="43" t="s">
        <v>27</v>
      </c>
      <c r="F52" s="41" t="s">
        <v>36</v>
      </c>
      <c r="G52" s="41" t="s">
        <v>52</v>
      </c>
      <c r="H52" s="41" t="s">
        <v>66</v>
      </c>
    </row>
    <row r="53" spans="1:8" x14ac:dyDescent="0.25">
      <c r="A53" s="37" t="s">
        <v>139</v>
      </c>
      <c r="B53" s="46" t="s">
        <v>67</v>
      </c>
      <c r="C53" s="46" t="s">
        <v>67</v>
      </c>
      <c r="D53" s="48" t="s">
        <v>77</v>
      </c>
      <c r="E53" s="49" t="s">
        <v>78</v>
      </c>
      <c r="F53" s="41" t="s">
        <v>45</v>
      </c>
      <c r="G53" s="41" t="s">
        <v>69</v>
      </c>
      <c r="H53" s="42" t="s">
        <v>24</v>
      </c>
    </row>
    <row r="54" spans="1:8" x14ac:dyDescent="0.25">
      <c r="A54" s="37" t="s">
        <v>140</v>
      </c>
      <c r="B54" s="41" t="s">
        <v>58</v>
      </c>
      <c r="C54" s="42" t="s">
        <v>24</v>
      </c>
      <c r="D54" s="41" t="s">
        <v>37</v>
      </c>
      <c r="E54" s="43" t="s">
        <v>27</v>
      </c>
      <c r="F54" s="41" t="s">
        <v>49</v>
      </c>
      <c r="G54" s="41" t="s">
        <v>75</v>
      </c>
      <c r="H54" s="41" t="s">
        <v>75</v>
      </c>
    </row>
    <row r="55" spans="1:8" x14ac:dyDescent="0.25">
      <c r="A55" s="37" t="s">
        <v>141</v>
      </c>
      <c r="B55" s="38" t="s">
        <v>19</v>
      </c>
      <c r="C55" s="38" t="s">
        <v>19</v>
      </c>
      <c r="D55" s="39" t="s">
        <v>20</v>
      </c>
      <c r="E55" s="40" t="s">
        <v>21</v>
      </c>
      <c r="F55" s="38" t="s">
        <v>19</v>
      </c>
      <c r="G55" s="38" t="s">
        <v>19</v>
      </c>
      <c r="H55" s="38" t="s">
        <v>19</v>
      </c>
    </row>
    <row r="56" spans="1:8" x14ac:dyDescent="0.25">
      <c r="A56" s="37" t="s">
        <v>142</v>
      </c>
      <c r="B56" s="41" t="s">
        <v>42</v>
      </c>
      <c r="C56" s="41" t="s">
        <v>51</v>
      </c>
      <c r="D56" s="41" t="s">
        <v>52</v>
      </c>
      <c r="E56" s="43" t="s">
        <v>27</v>
      </c>
      <c r="F56" s="41" t="s">
        <v>26</v>
      </c>
      <c r="G56" s="41" t="s">
        <v>39</v>
      </c>
      <c r="H56" s="41" t="s">
        <v>33</v>
      </c>
    </row>
    <row r="57" spans="1:8" x14ac:dyDescent="0.25">
      <c r="A57" s="37" t="s">
        <v>143</v>
      </c>
      <c r="B57" s="41" t="s">
        <v>50</v>
      </c>
      <c r="C57" s="42" t="s">
        <v>24</v>
      </c>
      <c r="D57" s="41" t="s">
        <v>66</v>
      </c>
      <c r="E57" s="43" t="s">
        <v>27</v>
      </c>
      <c r="F57" s="41" t="s">
        <v>64</v>
      </c>
      <c r="G57" s="41" t="s">
        <v>57</v>
      </c>
      <c r="H57" s="41" t="s">
        <v>30</v>
      </c>
    </row>
    <row r="58" spans="1:8" x14ac:dyDescent="0.25">
      <c r="A58" s="37" t="s">
        <v>144</v>
      </c>
      <c r="B58" s="38" t="s">
        <v>19</v>
      </c>
      <c r="C58" s="38" t="s">
        <v>19</v>
      </c>
      <c r="D58" s="39" t="s">
        <v>20</v>
      </c>
      <c r="E58" s="40" t="s">
        <v>21</v>
      </c>
      <c r="F58" s="38" t="s">
        <v>19</v>
      </c>
      <c r="G58" s="38" t="s">
        <v>19</v>
      </c>
      <c r="H58" s="38" t="s">
        <v>19</v>
      </c>
    </row>
    <row r="59" spans="1:8" x14ac:dyDescent="0.25">
      <c r="A59" s="37" t="s">
        <v>145</v>
      </c>
      <c r="B59" s="41" t="s">
        <v>70</v>
      </c>
      <c r="C59" s="41" t="s">
        <v>70</v>
      </c>
      <c r="D59" s="41" t="s">
        <v>75</v>
      </c>
      <c r="E59" s="43" t="s">
        <v>27</v>
      </c>
      <c r="F59" s="41" t="s">
        <v>25</v>
      </c>
      <c r="G59" s="41" t="s">
        <v>23</v>
      </c>
      <c r="H59" s="42" t="s">
        <v>24</v>
      </c>
    </row>
    <row r="60" spans="1:8" x14ac:dyDescent="0.25">
      <c r="A60" s="37" t="s">
        <v>146</v>
      </c>
      <c r="B60" s="41" t="s">
        <v>36</v>
      </c>
      <c r="C60" s="41" t="s">
        <v>60</v>
      </c>
      <c r="D60" s="41" t="s">
        <v>44</v>
      </c>
      <c r="E60" s="43" t="s">
        <v>27</v>
      </c>
      <c r="F60" s="41" t="s">
        <v>58</v>
      </c>
      <c r="G60" s="41" t="s">
        <v>38</v>
      </c>
      <c r="H60" s="41" t="s">
        <v>22</v>
      </c>
    </row>
    <row r="61" spans="1:8" x14ac:dyDescent="0.25">
      <c r="A61" s="37" t="s">
        <v>147</v>
      </c>
      <c r="B61" s="41" t="s">
        <v>64</v>
      </c>
      <c r="C61" s="43" t="s">
        <v>27</v>
      </c>
      <c r="D61" s="41" t="s">
        <v>63</v>
      </c>
      <c r="E61" s="41" t="s">
        <v>52</v>
      </c>
      <c r="F61" s="41" t="s">
        <v>29</v>
      </c>
      <c r="G61" s="41" t="s">
        <v>28</v>
      </c>
      <c r="H61" s="42" t="s">
        <v>24</v>
      </c>
    </row>
    <row r="62" spans="1:8" x14ac:dyDescent="0.25">
      <c r="A62" s="37" t="s">
        <v>148</v>
      </c>
      <c r="B62" s="43" t="s">
        <v>27</v>
      </c>
      <c r="C62" s="41" t="s">
        <v>53</v>
      </c>
      <c r="D62" s="41" t="s">
        <v>53</v>
      </c>
      <c r="E62" s="41" t="s">
        <v>53</v>
      </c>
      <c r="F62" s="43" t="s">
        <v>27</v>
      </c>
      <c r="G62" s="41" t="s">
        <v>48</v>
      </c>
      <c r="H62" s="41" t="s">
        <v>53</v>
      </c>
    </row>
    <row r="63" spans="1:8" x14ac:dyDescent="0.25">
      <c r="A63" s="37" t="s">
        <v>149</v>
      </c>
      <c r="B63" s="41" t="s">
        <v>51</v>
      </c>
      <c r="C63" s="41" t="s">
        <v>66</v>
      </c>
      <c r="D63" s="41" t="s">
        <v>50</v>
      </c>
      <c r="E63" s="43" t="s">
        <v>27</v>
      </c>
      <c r="F63" s="41" t="s">
        <v>59</v>
      </c>
      <c r="G63" s="41" t="s">
        <v>73</v>
      </c>
      <c r="H63" s="41" t="s">
        <v>73</v>
      </c>
    </row>
    <row r="64" spans="1:8" x14ac:dyDescent="0.25">
      <c r="A64" s="37" t="s">
        <v>150</v>
      </c>
      <c r="B64" s="38" t="s">
        <v>19</v>
      </c>
      <c r="C64" s="38" t="s">
        <v>19</v>
      </c>
      <c r="D64" s="39" t="s">
        <v>20</v>
      </c>
      <c r="E64" s="40" t="s">
        <v>21</v>
      </c>
      <c r="F64" s="44" t="s">
        <v>56</v>
      </c>
      <c r="G64" s="44" t="s">
        <v>56</v>
      </c>
      <c r="H64" s="44" t="s">
        <v>56</v>
      </c>
    </row>
    <row r="65" spans="1:8" x14ac:dyDescent="0.25">
      <c r="A65" s="37" t="s">
        <v>151</v>
      </c>
      <c r="B65" s="42" t="s">
        <v>24</v>
      </c>
      <c r="C65" s="43" t="s">
        <v>27</v>
      </c>
      <c r="D65" s="41" t="s">
        <v>72</v>
      </c>
      <c r="E65" s="41" t="s">
        <v>74</v>
      </c>
      <c r="F65" s="41" t="s">
        <v>51</v>
      </c>
      <c r="G65" s="41" t="s">
        <v>58</v>
      </c>
      <c r="H65" s="42" t="s">
        <v>24</v>
      </c>
    </row>
    <row r="66" spans="1:8" x14ac:dyDescent="0.25">
      <c r="A66" s="37" t="s">
        <v>152</v>
      </c>
      <c r="B66" s="46" t="s">
        <v>67</v>
      </c>
      <c r="C66" s="46" t="s">
        <v>67</v>
      </c>
      <c r="D66" s="48" t="s">
        <v>77</v>
      </c>
      <c r="E66" s="49" t="s">
        <v>78</v>
      </c>
      <c r="F66" s="46" t="s">
        <v>67</v>
      </c>
      <c r="G66" s="41" t="s">
        <v>26</v>
      </c>
      <c r="H66" s="42" t="s">
        <v>24</v>
      </c>
    </row>
    <row r="67" spans="1:8" x14ac:dyDescent="0.25">
      <c r="A67" s="37" t="s">
        <v>153</v>
      </c>
      <c r="B67" s="46" t="s">
        <v>67</v>
      </c>
      <c r="C67" s="46" t="s">
        <v>67</v>
      </c>
      <c r="D67" s="48" t="s">
        <v>77</v>
      </c>
      <c r="E67" s="49" t="s">
        <v>78</v>
      </c>
      <c r="F67" s="41" t="s">
        <v>57</v>
      </c>
      <c r="G67" s="41" t="s">
        <v>71</v>
      </c>
      <c r="H67" s="41" t="s">
        <v>71</v>
      </c>
    </row>
    <row r="68" spans="1:8" x14ac:dyDescent="0.25">
      <c r="A68" s="37" t="s">
        <v>154</v>
      </c>
      <c r="B68" s="41" t="s">
        <v>65</v>
      </c>
      <c r="C68" s="41" t="s">
        <v>49</v>
      </c>
      <c r="D68" s="41" t="s">
        <v>64</v>
      </c>
      <c r="E68" s="43" t="s">
        <v>27</v>
      </c>
      <c r="F68" s="41" t="s">
        <v>44</v>
      </c>
      <c r="G68" s="41" t="s">
        <v>44</v>
      </c>
      <c r="H68" s="42" t="s">
        <v>24</v>
      </c>
    </row>
    <row r="69" spans="1:8" x14ac:dyDescent="0.25">
      <c r="A69" s="37" t="s">
        <v>155</v>
      </c>
      <c r="B69" s="43" t="s">
        <v>27</v>
      </c>
      <c r="C69" s="41" t="s">
        <v>30</v>
      </c>
      <c r="D69" s="41" t="s">
        <v>51</v>
      </c>
      <c r="E69" s="45" t="s">
        <v>62</v>
      </c>
      <c r="F69" s="41" t="s">
        <v>47</v>
      </c>
      <c r="G69" s="42" t="s">
        <v>24</v>
      </c>
      <c r="H69" s="41" t="s">
        <v>47</v>
      </c>
    </row>
    <row r="70" spans="1:8" x14ac:dyDescent="0.25">
      <c r="A70" s="37" t="s">
        <v>156</v>
      </c>
      <c r="B70" s="44" t="s">
        <v>56</v>
      </c>
      <c r="C70" s="41" t="s">
        <v>59</v>
      </c>
      <c r="D70" s="42" t="s">
        <v>24</v>
      </c>
      <c r="E70" s="43" t="s">
        <v>27</v>
      </c>
      <c r="F70" s="41" t="s">
        <v>63</v>
      </c>
      <c r="G70" s="41" t="s">
        <v>74</v>
      </c>
      <c r="H70" s="41" t="s">
        <v>60</v>
      </c>
    </row>
    <row r="71" spans="1:8" x14ac:dyDescent="0.25">
      <c r="A71" s="37" t="s">
        <v>157</v>
      </c>
      <c r="B71" s="41" t="s">
        <v>66</v>
      </c>
      <c r="C71" s="41" t="s">
        <v>50</v>
      </c>
      <c r="D71" s="41" t="s">
        <v>26</v>
      </c>
      <c r="E71" s="43" t="s">
        <v>27</v>
      </c>
      <c r="F71" s="41" t="s">
        <v>28</v>
      </c>
      <c r="G71" s="41" t="s">
        <v>45</v>
      </c>
      <c r="H71" s="41" t="s">
        <v>42</v>
      </c>
    </row>
    <row r="72" spans="1:8" x14ac:dyDescent="0.25">
      <c r="A72" s="37" t="s">
        <v>158</v>
      </c>
      <c r="B72" s="41" t="s">
        <v>52</v>
      </c>
      <c r="C72" s="41" t="s">
        <v>63</v>
      </c>
      <c r="D72" s="42" t="s">
        <v>24</v>
      </c>
      <c r="E72" s="43" t="s">
        <v>27</v>
      </c>
      <c r="F72" s="41" t="s">
        <v>73</v>
      </c>
      <c r="G72" s="41" t="s">
        <v>31</v>
      </c>
      <c r="H72" s="41" t="s">
        <v>68</v>
      </c>
    </row>
    <row r="73" spans="1:8" x14ac:dyDescent="0.25">
      <c r="A73" s="37" t="s">
        <v>159</v>
      </c>
      <c r="B73" s="41" t="s">
        <v>60</v>
      </c>
      <c r="C73" s="41" t="s">
        <v>42</v>
      </c>
      <c r="D73" s="41" t="s">
        <v>60</v>
      </c>
      <c r="E73" s="43" t="s">
        <v>27</v>
      </c>
      <c r="F73" s="42" t="s">
        <v>24</v>
      </c>
      <c r="G73" s="41" t="s">
        <v>44</v>
      </c>
      <c r="H73" s="41" t="s">
        <v>40</v>
      </c>
    </row>
  </sheetData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B1:O40"/>
  <sheetViews>
    <sheetView tabSelected="1" workbookViewId="0">
      <selection activeCell="O23" sqref="O23"/>
    </sheetView>
  </sheetViews>
  <sheetFormatPr baseColWidth="10" defaultRowHeight="15" x14ac:dyDescent="0.25"/>
  <cols>
    <col min="3" max="3" width="22.7109375" customWidth="1"/>
    <col min="6" max="6" width="22.7109375" customWidth="1"/>
    <col min="7" max="7" width="15" bestFit="1" customWidth="1"/>
    <col min="9" max="9" width="22.7109375" customWidth="1"/>
    <col min="11" max="11" width="13.42578125" bestFit="1" customWidth="1"/>
  </cols>
  <sheetData>
    <row r="1" spans="2:14" ht="47.25" thickBot="1" x14ac:dyDescent="0.3">
      <c r="B1" s="60" t="s">
        <v>10</v>
      </c>
      <c r="C1" s="61"/>
      <c r="D1" s="61"/>
      <c r="E1" s="61"/>
      <c r="F1" s="61"/>
      <c r="G1" s="61"/>
      <c r="H1" s="61"/>
      <c r="I1" s="61"/>
      <c r="J1" s="61"/>
      <c r="K1" s="61"/>
      <c r="L1" s="62"/>
    </row>
    <row r="2" spans="2:14" ht="15.75" thickBot="1" x14ac:dyDescent="0.3">
      <c r="N2" s="47" t="str">
        <f ca="1">TEXT(G3,"jjj. Jj")</f>
        <v>ven. 03</v>
      </c>
    </row>
    <row r="3" spans="2:14" ht="30.75" customHeight="1" thickBot="1" x14ac:dyDescent="0.3">
      <c r="E3" s="12"/>
      <c r="F3" s="13" t="str">
        <f ca="1">UPPER(TEXT(TODAY()+1,"jjjj"))</f>
        <v>VENDREDI</v>
      </c>
      <c r="G3" s="25">
        <f ca="1">TODAY()+1</f>
        <v>43833</v>
      </c>
      <c r="N3" s="1">
        <f ca="1">MATCH(N2,Extraction!B4:H4,0)</f>
        <v>2</v>
      </c>
    </row>
    <row r="4" spans="2:14" ht="15.75" thickBot="1" x14ac:dyDescent="0.3">
      <c r="N4" t="str">
        <f ca="1">ADDRESS(SUMPRODUCT((Dates=N2)*(ROW(Dates))),SUMPRODUCT((Dates=N2)*(COLUMN(Dates))))</f>
        <v>$C$4</v>
      </c>
    </row>
    <row r="5" spans="2:14" x14ac:dyDescent="0.25">
      <c r="B5" s="63" t="s">
        <v>1</v>
      </c>
      <c r="C5" s="64"/>
      <c r="E5" s="69" t="s">
        <v>2</v>
      </c>
      <c r="F5" s="70"/>
      <c r="H5" s="69" t="s">
        <v>4</v>
      </c>
      <c r="I5" s="70"/>
      <c r="K5" s="56" t="s">
        <v>8</v>
      </c>
      <c r="L5" s="57"/>
    </row>
    <row r="6" spans="2:14" ht="15.75" thickBot="1" x14ac:dyDescent="0.3">
      <c r="B6" s="67"/>
      <c r="C6" s="68"/>
      <c r="E6" s="71"/>
      <c r="F6" s="72"/>
      <c r="H6" s="71"/>
      <c r="I6" s="72"/>
      <c r="K6" s="58"/>
      <c r="L6" s="59"/>
    </row>
    <row r="7" spans="2:14" x14ac:dyDescent="0.25">
      <c r="B7" s="5" t="s">
        <v>52</v>
      </c>
      <c r="C7" s="19" t="str">
        <f ca="1">IF(ISNA(INDEX(Extraction!$A:$A,MATCH(B7,OFFSET(Extraction!$A:$A,,MATCH(TEXT($G$3,"jjj. Jj"),Dates,0)),0))),"non affecté",INDEX(Extraction!$A:$A,MATCH(B7,OFFSET(Extraction!$A:$A,,MATCH(TEXT($G$3,"jjj. Jj"),Dates,0)),0)))</f>
        <v>Conducteur 30</v>
      </c>
      <c r="E7" s="5" t="s">
        <v>32</v>
      </c>
      <c r="F7" s="24" t="str">
        <f ca="1">IF(ISNA(INDEX(Extraction!$A:$A,MATCH(E7,OFFSET(Extraction!$A:$A,,MATCH(TEXT($G$3,"jjj. Jj"),Dates,0)),0))),"non affecté",INDEX(Extraction!$A:$A,MATCH(E7,OFFSET(Extraction!$A:$A,,MATCH(TEXT($G$3,"jjj. Jj"),Dates,0)),0)))</f>
        <v>Conducteur 18</v>
      </c>
      <c r="H7" s="7" t="s">
        <v>76</v>
      </c>
      <c r="I7" s="16" t="str">
        <f ca="1">IF(ISNA(INDEX(Extraction!$A:$A,MATCH(H7,OFFSET(Extraction!$A:$A,,MATCH(TEXT($G$3,"jjj. Jj"),Dates,0)),0))),"non affecté",INDEX(Extraction!$A:$A,MATCH(H7,OFFSET(Extraction!$A:$A,,MATCH(TEXT($G$3,"jjj. Jj"),Dates,0)),0)))</f>
        <v>non affecté</v>
      </c>
      <c r="K7" s="5">
        <v>2101</v>
      </c>
      <c r="L7" s="6"/>
    </row>
    <row r="8" spans="2:14" ht="15.75" thickBot="1" x14ac:dyDescent="0.3">
      <c r="B8" s="2" t="s">
        <v>44</v>
      </c>
      <c r="C8" s="20" t="str">
        <f ca="1">IF(ISNA(INDEX(Extraction!$A:$A,MATCH(B8,OFFSET(Extraction!$A:$A,,MATCH(TEXT($G$3,"jjj. Jj"),Dates,0)),0))),"non affecté",INDEX(Extraction!$A:$A,MATCH(B8,OFFSET(Extraction!$A:$A,,MATCH(TEXT($G$3,"jjj. Jj"),Dates,0)),0)))</f>
        <v>Conducteur 33</v>
      </c>
      <c r="E8" s="7" t="s">
        <v>42</v>
      </c>
      <c r="F8" s="14" t="str">
        <f ca="1">IF(ISNA(INDEX(Extraction!$A:$A,MATCH(E8,OFFSET(Extraction!$A:$A,,MATCH(TEXT($G$3,"jjj. Jj"),Dates,0)),0))),"non affecté",INDEX(Extraction!$A:$A,MATCH(E8,OFFSET(Extraction!$A:$A,,MATCH(TEXT($G$3,"jjj. Jj"),Dates,0)),0)))</f>
        <v>Conducteur 69</v>
      </c>
      <c r="H8" s="4" t="s">
        <v>43</v>
      </c>
      <c r="I8" s="15" t="str">
        <f ca="1">IF(ISNA(INDEX(Extraction!$A:$A,MATCH(H8,OFFSET(Extraction!$A:$A,,MATCH(TEXT($G$3,"jjj. Jj"),Dates,0)),0))),"non affecté",INDEX(Extraction!$A:$A,MATCH(H8,OFFSET(Extraction!$A:$A,,MATCH(TEXT($G$3,"jjj. Jj"),Dates,0)),0)))</f>
        <v>non affecté</v>
      </c>
      <c r="K8" s="2">
        <v>2102</v>
      </c>
      <c r="L8" s="3"/>
    </row>
    <row r="9" spans="2:14" x14ac:dyDescent="0.25">
      <c r="B9" s="2" t="s">
        <v>40</v>
      </c>
      <c r="C9" s="20" t="str">
        <f ca="1">IF(ISNA(INDEX(Extraction!$A:$A,MATCH(B9,OFFSET(Extraction!$A:$A,,MATCH(TEXT($G$3,"jjj. Jj"),Dates,0)),0))),"non affecté",INDEX(Extraction!$A:$A,MATCH(B9,OFFSET(Extraction!$A:$A,,MATCH(TEXT($G$3,"jjj. Jj"),Dates,0)),0)))</f>
        <v>Conducteur 16</v>
      </c>
      <c r="E9" s="7" t="s">
        <v>74</v>
      </c>
      <c r="F9" s="14" t="str">
        <f ca="1">IF(ISNA(INDEX(Extraction!$A:$A,MATCH(E9,OFFSET(Extraction!$A:$A,,MATCH(TEXT($G$3,"jjj. Jj"),Dates,0)),0))),"non affecté",INDEX(Extraction!$A:$A,MATCH(E9,OFFSET(Extraction!$A:$A,,MATCH(TEXT($G$3,"jjj. Jj"),Dates,0)),0)))</f>
        <v>Conducteur 12</v>
      </c>
      <c r="K9" s="2">
        <v>2103</v>
      </c>
      <c r="L9" s="3"/>
    </row>
    <row r="10" spans="2:14" ht="15.75" thickBot="1" x14ac:dyDescent="0.3">
      <c r="B10" s="2" t="s">
        <v>64</v>
      </c>
      <c r="C10" s="20" t="str">
        <f ca="1">IF(ISNA(INDEX(Extraction!$A:$A,MATCH(B10,OFFSET(Extraction!$A:$A,,MATCH(TEXT($G$3,"jjj. Jj"),Dates,0)),0))),"non affecté",INDEX(Extraction!$A:$A,MATCH(B10,OFFSET(Extraction!$A:$A,,MATCH(TEXT($G$3,"jjj. Jj"),Dates,0)),0)))</f>
        <v>Conducteur 4</v>
      </c>
      <c r="E10" s="7" t="s">
        <v>51</v>
      </c>
      <c r="F10" s="14" t="str">
        <f ca="1">IF(ISNA(INDEX(Extraction!$A:$A,MATCH(E10,OFFSET(Extraction!$A:$A,,MATCH(TEXT($G$3,"jjj. Jj"),Dates,0)),0))),"non affecté",INDEX(Extraction!$A:$A,MATCH(E10,OFFSET(Extraction!$A:$A,,MATCH(TEXT($G$3,"jjj. Jj"),Dates,0)),0)))</f>
        <v>Conducteur 52</v>
      </c>
      <c r="K10" s="2">
        <v>2104</v>
      </c>
      <c r="L10" s="3"/>
    </row>
    <row r="11" spans="2:14" x14ac:dyDescent="0.25">
      <c r="B11" s="2" t="s">
        <v>33</v>
      </c>
      <c r="C11" s="20" t="str">
        <f ca="1">IF(ISNA(INDEX(Extraction!$A:$A,MATCH(B11,OFFSET(Extraction!$A:$A,,MATCH(TEXT($G$3,"jjj. Jj"),Dates,0)),0))),"non affecté",INDEX(Extraction!$A:$A,MATCH(B11,OFFSET(Extraction!$A:$A,,MATCH(TEXT($G$3,"jjj. Jj"),Dates,0)),0)))</f>
        <v>Conducteur 19</v>
      </c>
      <c r="E11" s="7" t="s">
        <v>22</v>
      </c>
      <c r="F11" s="14" t="str">
        <f ca="1">IF(ISNA(INDEX(Extraction!$A:$A,MATCH(E11,OFFSET(Extraction!$A:$A,,MATCH(TEXT($G$3,"jjj. Jj"),Dates,0)),0))),"non affecté",INDEX(Extraction!$A:$A,MATCH(E11,OFFSET(Extraction!$A:$A,,MATCH(TEXT($G$3,"jjj. Jj"),Dates,0)),0)))</f>
        <v>Conducteur 24</v>
      </c>
      <c r="H11" s="69" t="s">
        <v>3</v>
      </c>
      <c r="I11" s="70"/>
      <c r="K11" s="10"/>
      <c r="L11" s="11"/>
    </row>
    <row r="12" spans="2:14" ht="15.75" thickBot="1" x14ac:dyDescent="0.3">
      <c r="B12" s="2" t="s">
        <v>49</v>
      </c>
      <c r="C12" s="20" t="str">
        <f ca="1">IF(ISNA(INDEX(Extraction!$A:$A,MATCH(B12,OFFSET(Extraction!$A:$A,,MATCH(TEXT($G$3,"jjj. Jj"),Dates,0)),0))),"non affecté",INDEX(Extraction!$A:$A,MATCH(B12,OFFSET(Extraction!$A:$A,,MATCH(TEXT($G$3,"jjj. Jj"),Dates,0)),0)))</f>
        <v>Conducteur 64</v>
      </c>
      <c r="E12" s="7" t="s">
        <v>59</v>
      </c>
      <c r="F12" s="14" t="str">
        <f ca="1">IF(ISNA(INDEX(Extraction!$A:$A,MATCH(E12,OFFSET(Extraction!$A:$A,,MATCH(TEXT($G$3,"jjj. Jj"),Dates,0)),0))),"non affecté",INDEX(Extraction!$A:$A,MATCH(E12,OFFSET(Extraction!$A:$A,,MATCH(TEXT($G$3,"jjj. Jj"),Dates,0)),0)))</f>
        <v>Conducteur 66</v>
      </c>
      <c r="H12" s="71"/>
      <c r="I12" s="72"/>
      <c r="K12" s="2">
        <v>3601</v>
      </c>
      <c r="L12" s="3"/>
    </row>
    <row r="13" spans="2:14" x14ac:dyDescent="0.25">
      <c r="B13" s="2" t="s">
        <v>45</v>
      </c>
      <c r="C13" s="20" t="str">
        <f ca="1">IF(ISNA(INDEX(Extraction!$A:$A,MATCH(B13,OFFSET(Extraction!$A:$A,,MATCH(TEXT($G$3,"jjj. Jj"),Dates,0)),0))),"non affecté",INDEX(Extraction!$A:$A,MATCH(B13,OFFSET(Extraction!$A:$A,,MATCH(TEXT($G$3,"jjj. Jj"),Dates,0)),0)))</f>
        <v>Conducteur 31</v>
      </c>
      <c r="E13" s="7" t="s">
        <v>39</v>
      </c>
      <c r="F13" s="14" t="str">
        <f ca="1">IF(ISNA(INDEX(Extraction!$A:$A,MATCH(E13,OFFSET(Extraction!$A:$A,,MATCH(TEXT($G$3,"jjj. Jj"),Dates,0)),0))),"non affecté",INDEX(Extraction!$A:$A,MATCH(E13,OFFSET(Extraction!$A:$A,,MATCH(TEXT($G$3,"jjj. Jj"),Dates,0)),0)))</f>
        <v>Conducteur 25</v>
      </c>
      <c r="H13" s="7" t="s">
        <v>41</v>
      </c>
      <c r="I13" s="16" t="str">
        <f ca="1">IF(ISNA(INDEX(Extraction!$A:$A,MATCH(H13,OFFSET(Extraction!$A:$A,,MATCH(TEXT($G$3,"jjj. Jj"),Dates,0)),0))),"non affecté",INDEX(Extraction!$A:$A,MATCH(H13,OFFSET(Extraction!$A:$A,,MATCH(TEXT($G$3,"jjj. Jj"),Dates,0)),0)))</f>
        <v>Conducteur 15</v>
      </c>
      <c r="K13" s="2">
        <v>3602</v>
      </c>
      <c r="L13" s="3"/>
    </row>
    <row r="14" spans="2:14" ht="15.75" thickBot="1" x14ac:dyDescent="0.3">
      <c r="B14" s="4" t="s">
        <v>31</v>
      </c>
      <c r="C14" s="21" t="str">
        <f ca="1">IF(ISNA(INDEX(Extraction!$A:$A,MATCH(B14,OFFSET(Extraction!$A:$A,,MATCH(TEXT($G$3,"jjj. Jj"),Dates,0)),0))),"non affecté",INDEX(Extraction!$A:$A,MATCH(B14,OFFSET(Extraction!$A:$A,,MATCH(TEXT($G$3,"jjj. Jj"),Dates,0)),0)))</f>
        <v>Conducteur 11</v>
      </c>
      <c r="E14" s="8" t="s">
        <v>57</v>
      </c>
      <c r="F14" s="15" t="str">
        <f ca="1">IF(ISNA(INDEX(Extraction!$A:$A,MATCH(E14,OFFSET(Extraction!$A:$A,,MATCH(TEXT($G$3,"jjj. Jj"),Dates,0)),0))),"non affecté",INDEX(Extraction!$A:$A,MATCH(E14,OFFSET(Extraction!$A:$A,,MATCH(TEXT($G$3,"jjj. Jj"),Dates,0)),0)))</f>
        <v>Conducteur 22</v>
      </c>
      <c r="H14" s="2" t="s">
        <v>37</v>
      </c>
      <c r="I14" s="14" t="str">
        <f ca="1">IF(ISNA(INDEX(Extraction!$A:$A,MATCH(H14,OFFSET(Extraction!$A:$A,,MATCH(TEXT($G$3,"jjj. Jj"),Dates,0)),0))),"non affecté",INDEX(Extraction!$A:$A,MATCH(H14,OFFSET(Extraction!$A:$A,,MATCH(TEXT($G$3,"jjj. Jj"),Dates,0)),0)))</f>
        <v>Conducteur 5</v>
      </c>
      <c r="K14" s="2">
        <v>3603</v>
      </c>
      <c r="L14" s="3"/>
    </row>
    <row r="15" spans="2:14" ht="15.75" thickBot="1" x14ac:dyDescent="0.3">
      <c r="H15" s="4" t="s">
        <v>55</v>
      </c>
      <c r="I15" s="15" t="str">
        <f ca="1">IF(ISNA(INDEX(Extraction!$A:$A,MATCH(H15,OFFSET(Extraction!$A:$A,,MATCH(TEXT($G$3,"jjj. Jj"),Dates,0)),0))),"non affecté",INDEX(Extraction!$A:$A,MATCH(H15,OFFSET(Extraction!$A:$A,,MATCH(TEXT($G$3,"jjj. Jj"),Dates,0)),0)))</f>
        <v>Conducteur 26</v>
      </c>
      <c r="K15" s="2">
        <v>3604</v>
      </c>
      <c r="L15" s="3"/>
    </row>
    <row r="16" spans="2:14" ht="15.75" thickBot="1" x14ac:dyDescent="0.3">
      <c r="K16" s="2">
        <v>3605</v>
      </c>
      <c r="L16" s="3"/>
    </row>
    <row r="17" spans="2:15" ht="15.75" thickBot="1" x14ac:dyDescent="0.3">
      <c r="B17" s="63" t="s">
        <v>0</v>
      </c>
      <c r="C17" s="64"/>
      <c r="E17" s="69" t="s">
        <v>5</v>
      </c>
      <c r="F17" s="70"/>
      <c r="K17" s="2">
        <v>3606</v>
      </c>
      <c r="L17" s="3"/>
    </row>
    <row r="18" spans="2:15" ht="15.75" thickBot="1" x14ac:dyDescent="0.3">
      <c r="B18" s="65"/>
      <c r="C18" s="66"/>
      <c r="E18" s="71"/>
      <c r="F18" s="72"/>
      <c r="H18" s="52" t="s">
        <v>7</v>
      </c>
      <c r="I18" s="53"/>
      <c r="K18" s="2">
        <v>3607</v>
      </c>
      <c r="L18" s="3"/>
      <c r="O18" t="s">
        <v>17</v>
      </c>
    </row>
    <row r="19" spans="2:15" ht="15.75" thickBot="1" x14ac:dyDescent="0.3">
      <c r="B19" s="5" t="s">
        <v>35</v>
      </c>
      <c r="C19" s="24" t="str">
        <f ca="1">IF(ISNA(INDEX(Extraction!$A:$A,MATCH(B19,OFFSET(Extraction!$A:$A,,MATCH(TEXT($G$3,"jjj. Jj"),Dates,0)),0))),"non affecté",INDEX(Extraction!$A:$A,MATCH(B19,OFFSET(Extraction!$A:$A,,MATCH(TEXT($G$3,"jjj. Jj"),Dates,0)),0)))</f>
        <v>Conducteur 48</v>
      </c>
      <c r="E19" s="5" t="s">
        <v>60</v>
      </c>
      <c r="F19" s="24" t="str">
        <f ca="1">IF(ISNA(INDEX(Extraction!$A:$A,MATCH(E19,OFFSET(Extraction!$A:$A,,MATCH(TEXT($G$3,"jjj. Jj"),Dates,0)),0))),"non affecté",INDEX(Extraction!$A:$A,MATCH(E19,OFFSET(Extraction!$A:$A,,MATCH(TEXT($G$3,"jjj. Jj"),Dates,0)),0)))</f>
        <v>Conducteur 56</v>
      </c>
      <c r="H19" s="54"/>
      <c r="I19" s="55"/>
      <c r="K19" s="2">
        <v>3608</v>
      </c>
      <c r="L19" s="3"/>
    </row>
    <row r="20" spans="2:15" x14ac:dyDescent="0.25">
      <c r="B20" s="2" t="s">
        <v>66</v>
      </c>
      <c r="C20" s="14" t="str">
        <f ca="1">IF(ISNA(INDEX(Extraction!$A:$A,MATCH(B20,OFFSET(Extraction!$A:$A,,MATCH(TEXT($G$3,"jjj. Jj"),Dates,0)),0))),"non affecté",INDEX(Extraction!$A:$A,MATCH(B20,OFFSET(Extraction!$A:$A,,MATCH(TEXT($G$3,"jjj. Jj"),Dates,0)),0)))</f>
        <v>Conducteur 59</v>
      </c>
      <c r="E20" s="7" t="s">
        <v>63</v>
      </c>
      <c r="F20" s="14" t="str">
        <f ca="1">IF(ISNA(INDEX(Extraction!$A:$A,MATCH(E20,OFFSET(Extraction!$A:$A,,MATCH(TEXT($G$3,"jjj. Jj"),Dates,0)),0))),"non affecté",INDEX(Extraction!$A:$A,MATCH(E20,OFFSET(Extraction!$A:$A,,MATCH(TEXT($G$3,"jjj. Jj"),Dates,0)),0)))</f>
        <v>Conducteur 68</v>
      </c>
      <c r="H20" s="7" t="s">
        <v>36</v>
      </c>
      <c r="I20" s="17" t="str">
        <f ca="1">IF(ISNA(INDEX(Extraction!$A:$A,MATCH(H20,OFFSET(Extraction!$A:$A,,MATCH(TEXT($G$3,"jjj. Jj"),Dates,0)),0))),"non affecté",INDEX(Extraction!$A:$A,MATCH(H20,OFFSET(Extraction!$A:$A,,MATCH(TEXT($G$3,"jjj. Jj"),Dates,0)),0)))</f>
        <v>Conducteur 39</v>
      </c>
      <c r="K20" s="22" t="s">
        <v>11</v>
      </c>
      <c r="L20" s="3"/>
    </row>
    <row r="21" spans="2:15" ht="15.75" thickBot="1" x14ac:dyDescent="0.3">
      <c r="B21" s="2" t="s">
        <v>50</v>
      </c>
      <c r="C21" s="14" t="str">
        <f ca="1">IF(ISNA(INDEX(Extraction!$A:$A,MATCH(B21,OFFSET(Extraction!$A:$A,,MATCH(TEXT($G$3,"jjj. Jj"),Dates,0)),0))),"non affecté",INDEX(Extraction!$A:$A,MATCH(B21,OFFSET(Extraction!$A:$A,,MATCH(TEXT($G$3,"jjj. Jj"),Dates,0)),0)))</f>
        <v>Conducteur 67</v>
      </c>
      <c r="E21" s="7" t="s">
        <v>71</v>
      </c>
      <c r="F21" s="14" t="str">
        <f ca="1">IF(ISNA(INDEX(Extraction!$A:$A,MATCH(E21,OFFSET(Extraction!$A:$A,,MATCH(TEXT($G$3,"jjj. Jj"),Dates,0)),0))),"non affecté",INDEX(Extraction!$A:$A,MATCH(E21,OFFSET(Extraction!$A:$A,,MATCH(TEXT($G$3,"jjj. Jj"),Dates,0)),0)))</f>
        <v>Conducteur 40</v>
      </c>
      <c r="H21" s="4" t="s">
        <v>68</v>
      </c>
      <c r="I21" s="15" t="str">
        <f ca="1">IF(ISNA(INDEX(Extraction!$A:$A,MATCH(H21,OFFSET(Extraction!$A:$A,,MATCH(TEXT($G$3,"jjj. Jj"),Dates,0)),0))),"non affecté",INDEX(Extraction!$A:$A,MATCH(H21,OFFSET(Extraction!$A:$A,,MATCH(TEXT($G$3,"jjj. Jj"),Dates,0)),0)))</f>
        <v>Conducteur 36</v>
      </c>
      <c r="K21" s="10"/>
      <c r="L21" s="11"/>
    </row>
    <row r="22" spans="2:15" x14ac:dyDescent="0.25">
      <c r="B22" s="2" t="s">
        <v>28</v>
      </c>
      <c r="C22" s="14" t="str">
        <f ca="1">IF(ISNA(INDEX(Extraction!$A:$A,MATCH(B22,OFFSET(Extraction!$A:$A,,MATCH(TEXT($G$3,"jjj. Jj"),Dates,0)),0))),"non affecté",INDEX(Extraction!$A:$A,MATCH(B22,OFFSET(Extraction!$A:$A,,MATCH(TEXT($G$3,"jjj. Jj"),Dates,0)),0)))</f>
        <v>Conducteur 7</v>
      </c>
      <c r="E22" s="7" t="s">
        <v>61</v>
      </c>
      <c r="F22" s="14" t="str">
        <f ca="1">IF(ISNA(INDEX(Extraction!$A:$A,MATCH(E22,OFFSET(Extraction!$A:$A,,MATCH(TEXT($G$3,"jjj. Jj"),Dates,0)),0))),"non affecté",INDEX(Extraction!$A:$A,MATCH(E22,OFFSET(Extraction!$A:$A,,MATCH(TEXT($G$3,"jjj. Jj"),Dates,0)),0)))</f>
        <v>Conducteur 37</v>
      </c>
      <c r="K22" s="2">
        <v>4301</v>
      </c>
      <c r="L22" s="3"/>
    </row>
    <row r="23" spans="2:15" ht="15.75" customHeight="1" thickBot="1" x14ac:dyDescent="0.3">
      <c r="B23" s="2" t="s">
        <v>29</v>
      </c>
      <c r="C23" s="14" t="str">
        <f ca="1">IF(ISNA(INDEX(Extraction!$A:$A,MATCH(B23,OFFSET(Extraction!$A:$A,,MATCH(TEXT($G$3,"jjj. Jj"),Dates,0)),0))),"non affecté",INDEX(Extraction!$A:$A,MATCH(B23,OFFSET(Extraction!$A:$A,,MATCH(TEXT($G$3,"jjj. Jj"),Dates,0)),0)))</f>
        <v>Conducteur 23</v>
      </c>
      <c r="E23" s="7" t="s">
        <v>26</v>
      </c>
      <c r="F23" s="14" t="str">
        <f ca="1">IF(ISNA(INDEX(Extraction!$A:$A,MATCH(E23,OFFSET(Extraction!$A:$A,,MATCH(TEXT($G$3,"jjj. Jj"),Dates,0)),0))),"non affecté",INDEX(Extraction!$A:$A,MATCH(E23,OFFSET(Extraction!$A:$A,,MATCH(TEXT($G$3,"jjj. Jj"),Dates,0)),0)))</f>
        <v>Conducteur 32</v>
      </c>
      <c r="K23" s="2">
        <v>4302</v>
      </c>
      <c r="L23" s="3"/>
    </row>
    <row r="24" spans="2:15" ht="15.75" customHeight="1" x14ac:dyDescent="0.3">
      <c r="B24" s="2" t="s">
        <v>69</v>
      </c>
      <c r="C24" s="14" t="str">
        <f ca="1">IF(ISNA(INDEX(Extraction!$A:$A,MATCH(B24,OFFSET(Extraction!$A:$A,,MATCH(TEXT($G$3,"jjj. Jj"),Dates,0)),0))),"non affecté",INDEX(Extraction!$A:$A,MATCH(B24,OFFSET(Extraction!$A:$A,,MATCH(TEXT($G$3,"jjj. Jj"),Dates,0)),0)))</f>
        <v>Conducteur 41</v>
      </c>
      <c r="E24" s="7" t="s">
        <v>73</v>
      </c>
      <c r="F24" s="14" t="str">
        <f ca="1">IF(ISNA(INDEX(Extraction!$A:$A,MATCH(E24,OFFSET(Extraction!$A:$A,,MATCH(TEXT($G$3,"jjj. Jj"),Dates,0)),0))),"non affecté",INDEX(Extraction!$A:$A,MATCH(E24,OFFSET(Extraction!$A:$A,,MATCH(TEXT($G$3,"jjj. Jj"),Dates,0)),0)))</f>
        <v>Conducteur 17</v>
      </c>
      <c r="H24" s="29"/>
      <c r="I24" s="26" t="s">
        <v>16</v>
      </c>
      <c r="K24" s="2">
        <v>4303</v>
      </c>
      <c r="L24" s="3"/>
    </row>
    <row r="25" spans="2:15" ht="15.75" customHeight="1" x14ac:dyDescent="0.3">
      <c r="B25" s="2" t="s">
        <v>58</v>
      </c>
      <c r="C25" s="14" t="str">
        <f ca="1">IF(ISNA(INDEX(Extraction!$A:$A,MATCH(B25,OFFSET(Extraction!$A:$A,,MATCH(TEXT($G$3,"jjj. Jj"),Dates,0)),0))),"non affecté",INDEX(Extraction!$A:$A,MATCH(B25,OFFSET(Extraction!$A:$A,,MATCH(TEXT($G$3,"jjj. Jj"),Dates,0)),0)))</f>
        <v>Conducteur 13</v>
      </c>
      <c r="E25" s="7" t="s">
        <v>30</v>
      </c>
      <c r="F25" s="14" t="str">
        <f ca="1">IF(ISNA(INDEX(Extraction!$A:$A,MATCH(E25,OFFSET(Extraction!$A:$A,,MATCH(TEXT($G$3,"jjj. Jj"),Dates,0)),0))),"non affecté",INDEX(Extraction!$A:$A,MATCH(E25,OFFSET(Extraction!$A:$A,,MATCH(TEXT($G$3,"jjj. Jj"),Dates,0)),0)))</f>
        <v>Conducteur 65</v>
      </c>
      <c r="H25" s="30"/>
      <c r="I25" s="27" t="s">
        <v>16</v>
      </c>
      <c r="K25" s="2">
        <v>4304</v>
      </c>
      <c r="L25" s="3"/>
    </row>
    <row r="26" spans="2:15" ht="15.75" customHeight="1" x14ac:dyDescent="0.3">
      <c r="B26" s="2" t="s">
        <v>46</v>
      </c>
      <c r="C26" s="14" t="str">
        <f ca="1">IF(ISNA(INDEX(Extraction!$A:$A,MATCH(B26,OFFSET(Extraction!$A:$A,,MATCH(TEXT($G$3,"jjj. Jj"),Dates,0)),0))),"non affecté",INDEX(Extraction!$A:$A,MATCH(B26,OFFSET(Extraction!$A:$A,,MATCH(TEXT($G$3,"jjj. Jj"),Dates,0)),0)))</f>
        <v>Conducteur 6</v>
      </c>
      <c r="E26" s="7" t="s">
        <v>25</v>
      </c>
      <c r="F26" s="14" t="str">
        <f ca="1">IF(ISNA(INDEX(Extraction!$A:$A,MATCH(E26,OFFSET(Extraction!$A:$A,,MATCH(TEXT($G$3,"jjj. Jj"),Dates,0)),0))),"non affecté",INDEX(Extraction!$A:$A,MATCH(E26,OFFSET(Extraction!$A:$A,,MATCH(TEXT($G$3,"jjj. Jj"),Dates,0)),0)))</f>
        <v>Conducteur 10</v>
      </c>
      <c r="H26" s="30"/>
      <c r="I26" s="27" t="s">
        <v>16</v>
      </c>
      <c r="K26" s="2">
        <v>4305</v>
      </c>
      <c r="L26" s="3"/>
    </row>
    <row r="27" spans="2:15" ht="15.75" customHeight="1" thickBot="1" x14ac:dyDescent="0.35">
      <c r="B27" s="2" t="s">
        <v>48</v>
      </c>
      <c r="C27" s="14" t="str">
        <f ca="1">IF(ISNA(INDEX(Extraction!$A:$A,MATCH(B27,OFFSET(Extraction!$A:$A,,MATCH(TEXT($G$3,"jjj. Jj"),Dates,0)),0))),"non affecté",INDEX(Extraction!$A:$A,MATCH(B27,OFFSET(Extraction!$A:$A,,MATCH(TEXT($G$3,"jjj. Jj"),Dates,0)),0)))</f>
        <v>Conducteur 46</v>
      </c>
      <c r="E27" s="8" t="s">
        <v>65</v>
      </c>
      <c r="F27" s="15" t="str">
        <f ca="1">IF(ISNA(INDEX(Extraction!$A:$A,MATCH(E27,OFFSET(Extraction!$A:$A,,MATCH(TEXT($G$3,"jjj. Jj"),Dates,0)),0))),"non affecté",INDEX(Extraction!$A:$A,MATCH(E27,OFFSET(Extraction!$A:$A,,MATCH(TEXT($G$3,"jjj. Jj"),Dates,0)),0)))</f>
        <v>Conducteur 44</v>
      </c>
      <c r="H27" s="30"/>
      <c r="I27" s="27" t="s">
        <v>16</v>
      </c>
      <c r="K27" s="23" t="s">
        <v>13</v>
      </c>
      <c r="L27" s="3"/>
    </row>
    <row r="28" spans="2:15" ht="15.75" customHeight="1" thickBot="1" x14ac:dyDescent="0.35">
      <c r="B28" s="2" t="s">
        <v>75</v>
      </c>
      <c r="C28" s="14" t="str">
        <f ca="1">IF(ISNA(INDEX(Extraction!$A:$A,MATCH(B28,OFFSET(Extraction!$A:$A,,MATCH(TEXT($G$3,"jjj. Jj"),Dates,0)),0))),"non affecté",INDEX(Extraction!$A:$A,MATCH(B28,OFFSET(Extraction!$A:$A,,MATCH(TEXT($G$3,"jjj. Jj"),Dates,0)),0)))</f>
        <v>Conducteur 45</v>
      </c>
      <c r="H28" s="31"/>
      <c r="I28" s="28" t="s">
        <v>18</v>
      </c>
      <c r="K28" s="10"/>
      <c r="L28" s="11"/>
    </row>
    <row r="29" spans="2:15" ht="15.75" customHeight="1" thickBot="1" x14ac:dyDescent="0.3">
      <c r="B29" s="2" t="s">
        <v>38</v>
      </c>
      <c r="C29" s="14" t="str">
        <f ca="1">IF(ISNA(INDEX(Extraction!$A:$A,MATCH(B29,OFFSET(Extraction!$A:$A,,MATCH(TEXT($G$3,"jjj. Jj"),Dates,0)),0))),"non affecté",INDEX(Extraction!$A:$A,MATCH(B29,OFFSET(Extraction!$A:$A,,MATCH(TEXT($G$3,"jjj. Jj"),Dates,0)),0)))</f>
        <v>Conducteur 2</v>
      </c>
      <c r="K29" s="2">
        <v>4401</v>
      </c>
      <c r="L29" s="3"/>
    </row>
    <row r="30" spans="2:15" x14ac:dyDescent="0.25">
      <c r="B30" s="2" t="s">
        <v>23</v>
      </c>
      <c r="C30" s="14" t="str">
        <f ca="1">IF(ISNA(INDEX(Extraction!$A:$A,MATCH(B30,OFFSET(Extraction!$A:$A,,MATCH(TEXT($G$3,"jjj. Jj"),Dates,0)),0))),"non affecté",INDEX(Extraction!$A:$A,MATCH(B30,OFFSET(Extraction!$A:$A,,MATCH(TEXT($G$3,"jjj. Jj"),Dates,0)),0)))</f>
        <v>Conducteur 20</v>
      </c>
      <c r="E30" s="73" t="s">
        <v>6</v>
      </c>
      <c r="F30" s="74"/>
      <c r="K30" s="2">
        <v>4402</v>
      </c>
      <c r="L30" s="3"/>
    </row>
    <row r="31" spans="2:15" ht="15.75" thickBot="1" x14ac:dyDescent="0.3">
      <c r="B31" s="2" t="s">
        <v>54</v>
      </c>
      <c r="C31" s="14" t="str">
        <f ca="1">IF(ISNA(INDEX(Extraction!$A:$A,MATCH(B31,OFFSET(Extraction!$A:$A,,MATCH(TEXT($G$3,"jjj. Jj"),Dates,0)),0))),"non affecté",INDEX(Extraction!$A:$A,MATCH(B31,OFFSET(Extraction!$A:$A,,MATCH(TEXT($G$3,"jjj. Jj"),Dates,0)),0)))</f>
        <v>Conducteur 14</v>
      </c>
      <c r="E31" s="75"/>
      <c r="F31" s="76"/>
      <c r="K31" s="2">
        <v>4403</v>
      </c>
      <c r="L31" s="3"/>
    </row>
    <row r="32" spans="2:15" ht="15.75" thickBot="1" x14ac:dyDescent="0.3">
      <c r="B32" s="2" t="s">
        <v>47</v>
      </c>
      <c r="C32" s="14" t="str">
        <f ca="1">IF(ISNA(INDEX(Extraction!$A:$A,MATCH(B32,OFFSET(Extraction!$A:$A,,MATCH(TEXT($G$3,"jjj. Jj"),Dates,0)),0))),"non affecté",INDEX(Extraction!$A:$A,MATCH(B32,OFFSET(Extraction!$A:$A,,MATCH(TEXT($G$3,"jjj. Jj"),Dates,0)),0)))</f>
        <v>Conducteur 8</v>
      </c>
      <c r="E32" s="8" t="s">
        <v>53</v>
      </c>
      <c r="F32" s="18" t="str">
        <f ca="1">IF(ISNA(INDEX(Extraction!$A:$A,MATCH(E32,OFFSET(Extraction!$A:$A,,MATCH(TEXT($G$3,"jjj. Jj"),Dates,0)),0))),"non affecté",INDEX(Extraction!$A:$A,MATCH(E32,OFFSET(Extraction!$A:$A,,MATCH(TEXT($G$3,"jjj. Jj"),Dates,0)),0)))</f>
        <v>Conducteur 58</v>
      </c>
      <c r="K32" s="2">
        <v>4404</v>
      </c>
      <c r="L32" s="3"/>
    </row>
    <row r="33" spans="2:12" ht="15.75" thickBot="1" x14ac:dyDescent="0.3">
      <c r="B33" s="4" t="s">
        <v>70</v>
      </c>
      <c r="C33" s="15" t="str">
        <f ca="1">IF(ISNA(INDEX(Extraction!$A:$A,MATCH(B33,OFFSET(Extraction!$A:$A,,MATCH(TEXT($G$3,"jjj. Jj"),Dates,0)),0))),"non affecté",INDEX(Extraction!$A:$A,MATCH(B33,OFFSET(Extraction!$A:$A,,MATCH(TEXT($G$3,"jjj. Jj"),Dates,0)),0)))</f>
        <v>Conducteur 55</v>
      </c>
      <c r="K33" s="2">
        <v>4405</v>
      </c>
      <c r="L33" s="3"/>
    </row>
    <row r="34" spans="2:12" x14ac:dyDescent="0.25">
      <c r="K34" s="23" t="s">
        <v>12</v>
      </c>
      <c r="L34" s="3"/>
    </row>
    <row r="35" spans="2:12" x14ac:dyDescent="0.25">
      <c r="K35" s="10"/>
      <c r="L35" s="11"/>
    </row>
    <row r="36" spans="2:12" x14ac:dyDescent="0.25">
      <c r="K36" s="2">
        <v>8601</v>
      </c>
      <c r="L36" s="3"/>
    </row>
    <row r="37" spans="2:12" ht="15.75" thickBot="1" x14ac:dyDescent="0.3">
      <c r="K37" s="2">
        <v>8602</v>
      </c>
      <c r="L37" s="3"/>
    </row>
    <row r="38" spans="2:12" ht="15.75" thickBot="1" x14ac:dyDescent="0.3">
      <c r="B38" s="50" t="s">
        <v>14</v>
      </c>
      <c r="C38" s="51"/>
      <c r="F38" s="50" t="s">
        <v>15</v>
      </c>
      <c r="G38" s="51"/>
      <c r="K38" s="10"/>
      <c r="L38" s="11"/>
    </row>
    <row r="39" spans="2:12" x14ac:dyDescent="0.25">
      <c r="K39" s="2">
        <v>8901</v>
      </c>
      <c r="L39" s="3"/>
    </row>
    <row r="40" spans="2:12" ht="15.75" thickBot="1" x14ac:dyDescent="0.3">
      <c r="K40" s="9" t="s">
        <v>9</v>
      </c>
      <c r="L40" s="15"/>
    </row>
  </sheetData>
  <mergeCells count="12">
    <mergeCell ref="B38:C38"/>
    <mergeCell ref="F38:G38"/>
    <mergeCell ref="H18:I19"/>
    <mergeCell ref="K5:L6"/>
    <mergeCell ref="B1:L1"/>
    <mergeCell ref="B17:C18"/>
    <mergeCell ref="B5:C6"/>
    <mergeCell ref="E5:F6"/>
    <mergeCell ref="E17:F18"/>
    <mergeCell ref="H5:I6"/>
    <mergeCell ref="H11:I12"/>
    <mergeCell ref="E30:F31"/>
  </mergeCells>
  <conditionalFormatting sqref="L7:L40">
    <cfRule type="duplicateValues" dxfId="1" priority="35"/>
  </conditionalFormatting>
  <conditionalFormatting sqref="C7:C14 C19:C33 F7:F14 F19:F27 F32 I7:I8 I13:I15 I20:I21">
    <cfRule type="containsText" dxfId="0" priority="1" operator="containsText" text="non affecté">
      <formula>NOT(ISERROR(SEARCH("non affecté",C7)))</formula>
    </cfRule>
  </conditionalFormatting>
  <dataValidations count="1">
    <dataValidation type="list" allowBlank="1" showInputMessage="1" showErrorMessage="1" sqref="I24:I28">
      <formula1>"Présent,Présente,Absent,Absente"</formula1>
    </dataValidation>
  </dataValidations>
  <pageMargins left="0.7" right="0.7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</vt:lpstr>
      <vt:lpstr>Saisie LMMJV</vt:lpstr>
      <vt:lpstr>Dates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2020-01-02T14:38:00Z</dcterms:modified>
</cp:coreProperties>
</file>