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grp-office\PVL\METRO\Gabin\Provisoire\Florian Capacité Injection\old\"/>
    </mc:Choice>
  </mc:AlternateContent>
  <bookViews>
    <workbookView xWindow="0" yWindow="0" windowWidth="23040" windowHeight="8616" activeTab="2"/>
  </bookViews>
  <sheets>
    <sheet name="PLAN CHARGE" sheetId="1" r:id="rId1"/>
    <sheet name="Summary" sheetId="3" r:id="rId2"/>
    <sheet name="Graphs tonnage" sheetId="4" r:id="rId3"/>
  </sheets>
  <definedNames>
    <definedName name="_300_T">'PLAN CHARGE'!$BK$2:$BK$28</definedName>
    <definedName name="_600_T">'PLAN CHARGE'!#REF!</definedName>
    <definedName name="_A10">'PLAN CHARGE'!#REF!</definedName>
    <definedName name="Priority_machine_Galion">'PLAN CHARGE'!#REF!</definedName>
    <definedName name="Priority_machine_Reality">'PLAN CHARGE'!#REF!</definedName>
  </definedNames>
  <calcPr calcId="162913"/>
</workbook>
</file>

<file path=xl/calcChain.xml><?xml version="1.0" encoding="utf-8"?>
<calcChain xmlns="http://schemas.openxmlformats.org/spreadsheetml/2006/main">
  <c r="D2" i="3" l="1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C2" i="3"/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" i="1"/>
  <c r="A105" i="3" l="1"/>
  <c r="AS20" i="3"/>
  <c r="AT20" i="3"/>
  <c r="AS21" i="3"/>
  <c r="AT21" i="3"/>
  <c r="AS22" i="3"/>
  <c r="AT22" i="3"/>
  <c r="AS23" i="3"/>
  <c r="AT23" i="3"/>
  <c r="AS24" i="3"/>
  <c r="AT24" i="3"/>
  <c r="AS25" i="3"/>
  <c r="AT25" i="3"/>
  <c r="A141" i="3"/>
  <c r="B141" i="3" s="1"/>
  <c r="A135" i="3"/>
  <c r="B135" i="3" s="1"/>
  <c r="A129" i="3"/>
  <c r="B129" i="3" s="1"/>
  <c r="A123" i="3"/>
  <c r="A117" i="3"/>
  <c r="B117" i="3" s="1"/>
  <c r="A111" i="3"/>
  <c r="B111" i="3" s="1"/>
  <c r="A99" i="3"/>
  <c r="B99" i="3" s="1"/>
  <c r="A93" i="3"/>
  <c r="A87" i="3"/>
  <c r="B105" i="3" l="1"/>
  <c r="AH109" i="3" s="1"/>
  <c r="AH110" i="3" s="1"/>
  <c r="AL139" i="3"/>
  <c r="AL140" i="3" s="1"/>
  <c r="AD139" i="3"/>
  <c r="AD140" i="3" s="1"/>
  <c r="V139" i="3"/>
  <c r="V140" i="3" s="1"/>
  <c r="N139" i="3"/>
  <c r="N140" i="3" s="1"/>
  <c r="F139" i="3"/>
  <c r="F140" i="3" s="1"/>
  <c r="AK139" i="3"/>
  <c r="AK140" i="3" s="1"/>
  <c r="AC139" i="3"/>
  <c r="AC140" i="3" s="1"/>
  <c r="U139" i="3"/>
  <c r="U140" i="3" s="1"/>
  <c r="M139" i="3"/>
  <c r="M140" i="3" s="1"/>
  <c r="E139" i="3"/>
  <c r="E140" i="3" s="1"/>
  <c r="AJ139" i="3"/>
  <c r="AJ140" i="3" s="1"/>
  <c r="AB139" i="3"/>
  <c r="AB140" i="3" s="1"/>
  <c r="T139" i="3"/>
  <c r="T140" i="3" s="1"/>
  <c r="L139" i="3"/>
  <c r="L140" i="3" s="1"/>
  <c r="D139" i="3"/>
  <c r="D140" i="3" s="1"/>
  <c r="AI139" i="3"/>
  <c r="AI140" i="3" s="1"/>
  <c r="AA139" i="3"/>
  <c r="AA140" i="3" s="1"/>
  <c r="S139" i="3"/>
  <c r="S140" i="3" s="1"/>
  <c r="K139" i="3"/>
  <c r="K140" i="3" s="1"/>
  <c r="AH139" i="3"/>
  <c r="AH140" i="3" s="1"/>
  <c r="Z139" i="3"/>
  <c r="Z140" i="3" s="1"/>
  <c r="R139" i="3"/>
  <c r="R140" i="3" s="1"/>
  <c r="J139" i="3"/>
  <c r="J140" i="3" s="1"/>
  <c r="AF139" i="3"/>
  <c r="AF140" i="3" s="1"/>
  <c r="I139" i="3"/>
  <c r="I140" i="3" s="1"/>
  <c r="AE139" i="3"/>
  <c r="AE140" i="3" s="1"/>
  <c r="H139" i="3"/>
  <c r="H140" i="3" s="1"/>
  <c r="Y139" i="3"/>
  <c r="Y140" i="3" s="1"/>
  <c r="G139" i="3"/>
  <c r="G140" i="3" s="1"/>
  <c r="X139" i="3"/>
  <c r="X140" i="3" s="1"/>
  <c r="W139" i="3"/>
  <c r="W140" i="3" s="1"/>
  <c r="AG139" i="3"/>
  <c r="AG140" i="3" s="1"/>
  <c r="O139" i="3"/>
  <c r="O140" i="3" s="1"/>
  <c r="Q139" i="3"/>
  <c r="Q140" i="3" s="1"/>
  <c r="P139" i="3"/>
  <c r="P140" i="3" s="1"/>
  <c r="AH133" i="3"/>
  <c r="AH134" i="3" s="1"/>
  <c r="Z133" i="3"/>
  <c r="Z134" i="3" s="1"/>
  <c r="R133" i="3"/>
  <c r="R134" i="3" s="1"/>
  <c r="J133" i="3"/>
  <c r="J134" i="3" s="1"/>
  <c r="AG133" i="3"/>
  <c r="AG134" i="3" s="1"/>
  <c r="Y133" i="3"/>
  <c r="Y134" i="3" s="1"/>
  <c r="Q133" i="3"/>
  <c r="Q134" i="3" s="1"/>
  <c r="I133" i="3"/>
  <c r="I134" i="3" s="1"/>
  <c r="AF133" i="3"/>
  <c r="AF134" i="3" s="1"/>
  <c r="X133" i="3"/>
  <c r="X134" i="3" s="1"/>
  <c r="P133" i="3"/>
  <c r="P134" i="3" s="1"/>
  <c r="H133" i="3"/>
  <c r="H134" i="3" s="1"/>
  <c r="AE133" i="3"/>
  <c r="AE134" i="3" s="1"/>
  <c r="W133" i="3"/>
  <c r="W134" i="3" s="1"/>
  <c r="O133" i="3"/>
  <c r="O134" i="3" s="1"/>
  <c r="G133" i="3"/>
  <c r="G134" i="3" s="1"/>
  <c r="AL133" i="3"/>
  <c r="AL134" i="3" s="1"/>
  <c r="AD133" i="3"/>
  <c r="AD134" i="3" s="1"/>
  <c r="V133" i="3"/>
  <c r="V134" i="3" s="1"/>
  <c r="N133" i="3"/>
  <c r="N134" i="3" s="1"/>
  <c r="F133" i="3"/>
  <c r="F134" i="3" s="1"/>
  <c r="AK133" i="3"/>
  <c r="AK134" i="3" s="1"/>
  <c r="S133" i="3"/>
  <c r="S134" i="3" s="1"/>
  <c r="AJ133" i="3"/>
  <c r="AJ134" i="3" s="1"/>
  <c r="M133" i="3"/>
  <c r="M134" i="3" s="1"/>
  <c r="AI133" i="3"/>
  <c r="AI134" i="3" s="1"/>
  <c r="L133" i="3"/>
  <c r="L134" i="3" s="1"/>
  <c r="AC133" i="3"/>
  <c r="AC134" i="3" s="1"/>
  <c r="K133" i="3"/>
  <c r="K134" i="3" s="1"/>
  <c r="AB133" i="3"/>
  <c r="AB134" i="3" s="1"/>
  <c r="E133" i="3"/>
  <c r="E134" i="3" s="1"/>
  <c r="T133" i="3"/>
  <c r="T134" i="3" s="1"/>
  <c r="AA133" i="3"/>
  <c r="AA134" i="3" s="1"/>
  <c r="U133" i="3"/>
  <c r="U134" i="3" s="1"/>
  <c r="D133" i="3"/>
  <c r="D134" i="3" s="1"/>
  <c r="AI121" i="3"/>
  <c r="AI122" i="3" s="1"/>
  <c r="AA121" i="3"/>
  <c r="AA122" i="3" s="1"/>
  <c r="S121" i="3"/>
  <c r="S122" i="3" s="1"/>
  <c r="K121" i="3"/>
  <c r="K122" i="3" s="1"/>
  <c r="AH121" i="3"/>
  <c r="AH122" i="3" s="1"/>
  <c r="Z121" i="3"/>
  <c r="Z122" i="3" s="1"/>
  <c r="R121" i="3"/>
  <c r="R122" i="3" s="1"/>
  <c r="J121" i="3"/>
  <c r="J122" i="3" s="1"/>
  <c r="AG121" i="3"/>
  <c r="AG122" i="3" s="1"/>
  <c r="Y121" i="3"/>
  <c r="Y122" i="3" s="1"/>
  <c r="Q121" i="3"/>
  <c r="Q122" i="3" s="1"/>
  <c r="I121" i="3"/>
  <c r="I122" i="3" s="1"/>
  <c r="AF121" i="3"/>
  <c r="AF122" i="3" s="1"/>
  <c r="X121" i="3"/>
  <c r="X122" i="3" s="1"/>
  <c r="P121" i="3"/>
  <c r="P122" i="3" s="1"/>
  <c r="H121" i="3"/>
  <c r="H122" i="3" s="1"/>
  <c r="AE121" i="3"/>
  <c r="AE122" i="3" s="1"/>
  <c r="W121" i="3"/>
  <c r="W122" i="3" s="1"/>
  <c r="O121" i="3"/>
  <c r="O122" i="3" s="1"/>
  <c r="G121" i="3"/>
  <c r="G122" i="3" s="1"/>
  <c r="V121" i="3"/>
  <c r="V122" i="3" s="1"/>
  <c r="D121" i="3"/>
  <c r="D122" i="3" s="1"/>
  <c r="U121" i="3"/>
  <c r="U122" i="3" s="1"/>
  <c r="AL121" i="3"/>
  <c r="AL122" i="3" s="1"/>
  <c r="T121" i="3"/>
  <c r="T122" i="3" s="1"/>
  <c r="AK121" i="3"/>
  <c r="AK122" i="3" s="1"/>
  <c r="N121" i="3"/>
  <c r="N122" i="3" s="1"/>
  <c r="AJ121" i="3"/>
  <c r="AJ122" i="3" s="1"/>
  <c r="M121" i="3"/>
  <c r="M122" i="3" s="1"/>
  <c r="AB121" i="3"/>
  <c r="AB122" i="3" s="1"/>
  <c r="E121" i="3"/>
  <c r="E122" i="3" s="1"/>
  <c r="AD121" i="3"/>
  <c r="AD122" i="3" s="1"/>
  <c r="AC121" i="3"/>
  <c r="AC122" i="3" s="1"/>
  <c r="L121" i="3"/>
  <c r="L122" i="3" s="1"/>
  <c r="F121" i="3"/>
  <c r="F122" i="3" s="1"/>
  <c r="AH145" i="3"/>
  <c r="AH146" i="3" s="1"/>
  <c r="Z145" i="3"/>
  <c r="Z146" i="3" s="1"/>
  <c r="R145" i="3"/>
  <c r="R146" i="3" s="1"/>
  <c r="J145" i="3"/>
  <c r="J146" i="3" s="1"/>
  <c r="AG145" i="3"/>
  <c r="AG146" i="3" s="1"/>
  <c r="Y145" i="3"/>
  <c r="Y146" i="3" s="1"/>
  <c r="Q145" i="3"/>
  <c r="Q146" i="3" s="1"/>
  <c r="I145" i="3"/>
  <c r="I146" i="3" s="1"/>
  <c r="AE145" i="3"/>
  <c r="AE146" i="3" s="1"/>
  <c r="W145" i="3"/>
  <c r="W146" i="3" s="1"/>
  <c r="O145" i="3"/>
  <c r="O146" i="3" s="1"/>
  <c r="G145" i="3"/>
  <c r="G146" i="3" s="1"/>
  <c r="AJ145" i="3"/>
  <c r="AJ146" i="3" s="1"/>
  <c r="AB145" i="3"/>
  <c r="AB146" i="3" s="1"/>
  <c r="T145" i="3"/>
  <c r="T146" i="3" s="1"/>
  <c r="L145" i="3"/>
  <c r="L146" i="3" s="1"/>
  <c r="D145" i="3"/>
  <c r="D146" i="3" s="1"/>
  <c r="AI145" i="3"/>
  <c r="AI146" i="3" s="1"/>
  <c r="S145" i="3"/>
  <c r="S146" i="3" s="1"/>
  <c r="AF145" i="3"/>
  <c r="AF146" i="3" s="1"/>
  <c r="P145" i="3"/>
  <c r="P146" i="3" s="1"/>
  <c r="AD145" i="3"/>
  <c r="AD146" i="3" s="1"/>
  <c r="N145" i="3"/>
  <c r="N146" i="3" s="1"/>
  <c r="AC145" i="3"/>
  <c r="AC146" i="3" s="1"/>
  <c r="M145" i="3"/>
  <c r="M146" i="3" s="1"/>
  <c r="AA145" i="3"/>
  <c r="AA146" i="3" s="1"/>
  <c r="K145" i="3"/>
  <c r="K146" i="3" s="1"/>
  <c r="H145" i="3"/>
  <c r="H146" i="3" s="1"/>
  <c r="F145" i="3"/>
  <c r="F146" i="3" s="1"/>
  <c r="E145" i="3"/>
  <c r="E146" i="3" s="1"/>
  <c r="AL145" i="3"/>
  <c r="AL146" i="3" s="1"/>
  <c r="AK145" i="3"/>
  <c r="AK146" i="3" s="1"/>
  <c r="U145" i="3"/>
  <c r="U146" i="3" s="1"/>
  <c r="X145" i="3"/>
  <c r="X146" i="3" s="1"/>
  <c r="V145" i="3"/>
  <c r="V146" i="3" s="1"/>
  <c r="B123" i="3"/>
  <c r="AJ103" i="3"/>
  <c r="AJ104" i="3" s="1"/>
  <c r="AB103" i="3"/>
  <c r="AB104" i="3" s="1"/>
  <c r="T103" i="3"/>
  <c r="T104" i="3" s="1"/>
  <c r="L103" i="3"/>
  <c r="L104" i="3" s="1"/>
  <c r="D103" i="3"/>
  <c r="D104" i="3" s="1"/>
  <c r="AI103" i="3"/>
  <c r="AI104" i="3" s="1"/>
  <c r="AA103" i="3"/>
  <c r="AA104" i="3" s="1"/>
  <c r="S103" i="3"/>
  <c r="S104" i="3" s="1"/>
  <c r="K103" i="3"/>
  <c r="K104" i="3" s="1"/>
  <c r="AH103" i="3"/>
  <c r="AH104" i="3" s="1"/>
  <c r="Z103" i="3"/>
  <c r="Z104" i="3" s="1"/>
  <c r="R103" i="3"/>
  <c r="R104" i="3" s="1"/>
  <c r="J103" i="3"/>
  <c r="J104" i="3" s="1"/>
  <c r="AF103" i="3"/>
  <c r="AF104" i="3" s="1"/>
  <c r="X103" i="3"/>
  <c r="X104" i="3" s="1"/>
  <c r="P103" i="3"/>
  <c r="P104" i="3" s="1"/>
  <c r="H103" i="3"/>
  <c r="H104" i="3" s="1"/>
  <c r="Y103" i="3"/>
  <c r="Y104" i="3" s="1"/>
  <c r="I103" i="3"/>
  <c r="I104" i="3" s="1"/>
  <c r="W103" i="3"/>
  <c r="W104" i="3" s="1"/>
  <c r="G103" i="3"/>
  <c r="G104" i="3" s="1"/>
  <c r="AL103" i="3"/>
  <c r="AL104" i="3" s="1"/>
  <c r="V103" i="3"/>
  <c r="V104" i="3" s="1"/>
  <c r="F103" i="3"/>
  <c r="F104" i="3" s="1"/>
  <c r="AK103" i="3"/>
  <c r="AK104" i="3" s="1"/>
  <c r="U103" i="3"/>
  <c r="U104" i="3" s="1"/>
  <c r="E103" i="3"/>
  <c r="E104" i="3" s="1"/>
  <c r="AG103" i="3"/>
  <c r="AG104" i="3" s="1"/>
  <c r="Q103" i="3"/>
  <c r="Q104" i="3" s="1"/>
  <c r="AC103" i="3"/>
  <c r="AC104" i="3" s="1"/>
  <c r="M103" i="3"/>
  <c r="M104" i="3" s="1"/>
  <c r="O103" i="3"/>
  <c r="O104" i="3" s="1"/>
  <c r="N103" i="3"/>
  <c r="N104" i="3" s="1"/>
  <c r="AD103" i="3"/>
  <c r="AD104" i="3" s="1"/>
  <c r="AE103" i="3"/>
  <c r="AE104" i="3" s="1"/>
  <c r="B87" i="3"/>
  <c r="AL115" i="3"/>
  <c r="AL116" i="3" s="1"/>
  <c r="AD115" i="3"/>
  <c r="AD116" i="3" s="1"/>
  <c r="V115" i="3"/>
  <c r="V116" i="3" s="1"/>
  <c r="N115" i="3"/>
  <c r="N116" i="3" s="1"/>
  <c r="F115" i="3"/>
  <c r="F116" i="3" s="1"/>
  <c r="AK115" i="3"/>
  <c r="AK116" i="3" s="1"/>
  <c r="AC115" i="3"/>
  <c r="AC116" i="3" s="1"/>
  <c r="U115" i="3"/>
  <c r="U116" i="3" s="1"/>
  <c r="M115" i="3"/>
  <c r="M116" i="3" s="1"/>
  <c r="E115" i="3"/>
  <c r="E116" i="3" s="1"/>
  <c r="AJ115" i="3"/>
  <c r="AB115" i="3"/>
  <c r="AB116" i="3" s="1"/>
  <c r="T115" i="3"/>
  <c r="T116" i="3" s="1"/>
  <c r="L115" i="3"/>
  <c r="L116" i="3" s="1"/>
  <c r="D115" i="3"/>
  <c r="D116" i="3" s="1"/>
  <c r="AI115" i="3"/>
  <c r="AI116" i="3" s="1"/>
  <c r="AA115" i="3"/>
  <c r="AA116" i="3" s="1"/>
  <c r="S115" i="3"/>
  <c r="S116" i="3" s="1"/>
  <c r="K115" i="3"/>
  <c r="K116" i="3" s="1"/>
  <c r="AH115" i="3"/>
  <c r="AH116" i="3" s="1"/>
  <c r="Z115" i="3"/>
  <c r="Z116" i="3" s="1"/>
  <c r="R115" i="3"/>
  <c r="R116" i="3" s="1"/>
  <c r="J115" i="3"/>
  <c r="J116" i="3" s="1"/>
  <c r="P115" i="3"/>
  <c r="P116" i="3" s="1"/>
  <c r="AG115" i="3"/>
  <c r="AG116" i="3" s="1"/>
  <c r="O115" i="3"/>
  <c r="O116" i="3" s="1"/>
  <c r="AF115" i="3"/>
  <c r="AF116" i="3" s="1"/>
  <c r="I115" i="3"/>
  <c r="I116" i="3" s="1"/>
  <c r="AE115" i="3"/>
  <c r="AE116" i="3" s="1"/>
  <c r="H115" i="3"/>
  <c r="H116" i="3" s="1"/>
  <c r="Y115" i="3"/>
  <c r="Y116" i="3" s="1"/>
  <c r="G115" i="3"/>
  <c r="G116" i="3" s="1"/>
  <c r="Q115" i="3"/>
  <c r="Q116" i="3" s="1"/>
  <c r="X115" i="3"/>
  <c r="X116" i="3" s="1"/>
  <c r="W115" i="3"/>
  <c r="W116" i="3" s="1"/>
  <c r="B93" i="3"/>
  <c r="C103" i="3"/>
  <c r="C104" i="3" s="1"/>
  <c r="C115" i="3"/>
  <c r="C116" i="3" s="1"/>
  <c r="AS17" i="3"/>
  <c r="AT17" i="3"/>
  <c r="AS18" i="3"/>
  <c r="AT18" i="3"/>
  <c r="AS19" i="3"/>
  <c r="AT19" i="3"/>
  <c r="AS26" i="3"/>
  <c r="AT26" i="3"/>
  <c r="H109" i="3" l="1"/>
  <c r="H110" i="3" s="1"/>
  <c r="I109" i="3"/>
  <c r="I110" i="3" s="1"/>
  <c r="Y109" i="3"/>
  <c r="Y110" i="3" s="1"/>
  <c r="U109" i="3"/>
  <c r="U110" i="3" s="1"/>
  <c r="L109" i="3"/>
  <c r="L110" i="3" s="1"/>
  <c r="D109" i="3"/>
  <c r="D110" i="3" s="1"/>
  <c r="AJ109" i="3"/>
  <c r="AJ110" i="3" s="1"/>
  <c r="AF109" i="3"/>
  <c r="AF110" i="3" s="1"/>
  <c r="AL109" i="3"/>
  <c r="AL110" i="3" s="1"/>
  <c r="K109" i="3"/>
  <c r="K110" i="3" s="1"/>
  <c r="J109" i="3"/>
  <c r="J110" i="3" s="1"/>
  <c r="P109" i="3"/>
  <c r="P110" i="3" s="1"/>
  <c r="F109" i="3"/>
  <c r="F110" i="3" s="1"/>
  <c r="Q109" i="3"/>
  <c r="Q110" i="3" s="1"/>
  <c r="AE109" i="3"/>
  <c r="AE110" i="3" s="1"/>
  <c r="W109" i="3"/>
  <c r="W110" i="3" s="1"/>
  <c r="AD109" i="3"/>
  <c r="AD110" i="3" s="1"/>
  <c r="AI109" i="3"/>
  <c r="AI110" i="3" s="1"/>
  <c r="Z109" i="3"/>
  <c r="Z110" i="3" s="1"/>
  <c r="O109" i="3"/>
  <c r="O110" i="3" s="1"/>
  <c r="V109" i="3"/>
  <c r="V110" i="3" s="1"/>
  <c r="AK109" i="3"/>
  <c r="AK110" i="3" s="1"/>
  <c r="AA109" i="3"/>
  <c r="AA110" i="3" s="1"/>
  <c r="R109" i="3"/>
  <c r="G109" i="3"/>
  <c r="G110" i="3" s="1"/>
  <c r="N109" i="3"/>
  <c r="N110" i="3" s="1"/>
  <c r="AC109" i="3"/>
  <c r="AC110" i="3" s="1"/>
  <c r="S109" i="3"/>
  <c r="S110" i="3" s="1"/>
  <c r="AG109" i="3"/>
  <c r="AG110" i="3" s="1"/>
  <c r="X109" i="3"/>
  <c r="X110" i="3" s="1"/>
  <c r="M109" i="3"/>
  <c r="M110" i="3" s="1"/>
  <c r="AB109" i="3"/>
  <c r="AB110" i="3" s="1"/>
  <c r="C109" i="3"/>
  <c r="C110" i="3" s="1"/>
  <c r="E109" i="3"/>
  <c r="E110" i="3" s="1"/>
  <c r="T109" i="3"/>
  <c r="T110" i="3" s="1"/>
  <c r="AI91" i="3"/>
  <c r="AI92" i="3" s="1"/>
  <c r="AA91" i="3"/>
  <c r="AA92" i="3" s="1"/>
  <c r="S91" i="3"/>
  <c r="S92" i="3" s="1"/>
  <c r="K91" i="3"/>
  <c r="K92" i="3" s="1"/>
  <c r="AH91" i="3"/>
  <c r="AH92" i="3" s="1"/>
  <c r="Z91" i="3"/>
  <c r="Z92" i="3" s="1"/>
  <c r="R91" i="3"/>
  <c r="R92" i="3" s="1"/>
  <c r="J91" i="3"/>
  <c r="J92" i="3" s="1"/>
  <c r="AG91" i="3"/>
  <c r="AG92" i="3" s="1"/>
  <c r="Y91" i="3"/>
  <c r="Y92" i="3" s="1"/>
  <c r="Q91" i="3"/>
  <c r="Q92" i="3" s="1"/>
  <c r="I91" i="3"/>
  <c r="I92" i="3" s="1"/>
  <c r="AE91" i="3"/>
  <c r="AE92" i="3" s="1"/>
  <c r="W91" i="3"/>
  <c r="W92" i="3" s="1"/>
  <c r="O91" i="3"/>
  <c r="O92" i="3" s="1"/>
  <c r="G91" i="3"/>
  <c r="G92" i="3" s="1"/>
  <c r="X91" i="3"/>
  <c r="X92" i="3" s="1"/>
  <c r="H91" i="3"/>
  <c r="H92" i="3" s="1"/>
  <c r="AL91" i="3"/>
  <c r="AL92" i="3" s="1"/>
  <c r="V91" i="3"/>
  <c r="V92" i="3" s="1"/>
  <c r="F91" i="3"/>
  <c r="F92" i="3" s="1"/>
  <c r="AK91" i="3"/>
  <c r="AK92" i="3" s="1"/>
  <c r="U91" i="3"/>
  <c r="U92" i="3" s="1"/>
  <c r="E91" i="3"/>
  <c r="E92" i="3" s="1"/>
  <c r="AJ91" i="3"/>
  <c r="AJ92" i="3" s="1"/>
  <c r="T91" i="3"/>
  <c r="T92" i="3" s="1"/>
  <c r="D91" i="3"/>
  <c r="D92" i="3" s="1"/>
  <c r="AF91" i="3"/>
  <c r="AF92" i="3" s="1"/>
  <c r="P91" i="3"/>
  <c r="P92" i="3" s="1"/>
  <c r="AB91" i="3"/>
  <c r="AB92" i="3" s="1"/>
  <c r="L91" i="3"/>
  <c r="L92" i="3" s="1"/>
  <c r="AD91" i="3"/>
  <c r="AD92" i="3" s="1"/>
  <c r="AC91" i="3"/>
  <c r="AC92" i="3" s="1"/>
  <c r="N91" i="3"/>
  <c r="N92" i="3" s="1"/>
  <c r="M91" i="3"/>
  <c r="M92" i="3" s="1"/>
  <c r="AJ116" i="3"/>
  <c r="AG127" i="3"/>
  <c r="AG128" i="3" s="1"/>
  <c r="Y127" i="3"/>
  <c r="Y128" i="3" s="1"/>
  <c r="Q127" i="3"/>
  <c r="Q128" i="3" s="1"/>
  <c r="I127" i="3"/>
  <c r="I128" i="3" s="1"/>
  <c r="AF127" i="3"/>
  <c r="AF128" i="3" s="1"/>
  <c r="X127" i="3"/>
  <c r="X128" i="3" s="1"/>
  <c r="P127" i="3"/>
  <c r="P128" i="3" s="1"/>
  <c r="H127" i="3"/>
  <c r="H128" i="3" s="1"/>
  <c r="AE127" i="3"/>
  <c r="AE128" i="3" s="1"/>
  <c r="W127" i="3"/>
  <c r="W128" i="3" s="1"/>
  <c r="O127" i="3"/>
  <c r="O128" i="3" s="1"/>
  <c r="G127" i="3"/>
  <c r="G128" i="3" s="1"/>
  <c r="AL127" i="3"/>
  <c r="AL128" i="3" s="1"/>
  <c r="AD127" i="3"/>
  <c r="AD128" i="3" s="1"/>
  <c r="V127" i="3"/>
  <c r="V128" i="3" s="1"/>
  <c r="N127" i="3"/>
  <c r="N128" i="3" s="1"/>
  <c r="F127" i="3"/>
  <c r="F128" i="3" s="1"/>
  <c r="AK127" i="3"/>
  <c r="AK128" i="3" s="1"/>
  <c r="AC127" i="3"/>
  <c r="AC128" i="3" s="1"/>
  <c r="U127" i="3"/>
  <c r="U128" i="3" s="1"/>
  <c r="M127" i="3"/>
  <c r="M128" i="3" s="1"/>
  <c r="E127" i="3"/>
  <c r="E128" i="3" s="1"/>
  <c r="S127" i="3"/>
  <c r="S128" i="3" s="1"/>
  <c r="AJ127" i="3"/>
  <c r="AJ128" i="3" s="1"/>
  <c r="R127" i="3"/>
  <c r="R128" i="3" s="1"/>
  <c r="AI127" i="3"/>
  <c r="AI128" i="3" s="1"/>
  <c r="L127" i="3"/>
  <c r="L128" i="3" s="1"/>
  <c r="AH127" i="3"/>
  <c r="AH128" i="3" s="1"/>
  <c r="K127" i="3"/>
  <c r="K128" i="3" s="1"/>
  <c r="AB127" i="3"/>
  <c r="AB128" i="3" s="1"/>
  <c r="J127" i="3"/>
  <c r="J128" i="3" s="1"/>
  <c r="T127" i="3"/>
  <c r="T128" i="3" s="1"/>
  <c r="AA127" i="3"/>
  <c r="AA128" i="3" s="1"/>
  <c r="Z127" i="3"/>
  <c r="Z128" i="3" s="1"/>
  <c r="D127" i="3"/>
  <c r="D128" i="3" s="1"/>
  <c r="AL97" i="3"/>
  <c r="AL98" i="3" s="1"/>
  <c r="AD97" i="3"/>
  <c r="AD98" i="3" s="1"/>
  <c r="V97" i="3"/>
  <c r="V98" i="3" s="1"/>
  <c r="N97" i="3"/>
  <c r="N98" i="3" s="1"/>
  <c r="F97" i="3"/>
  <c r="F98" i="3" s="1"/>
  <c r="AK97" i="3"/>
  <c r="AK98" i="3" s="1"/>
  <c r="AC97" i="3"/>
  <c r="AC98" i="3" s="1"/>
  <c r="U97" i="3"/>
  <c r="U98" i="3" s="1"/>
  <c r="M97" i="3"/>
  <c r="M98" i="3" s="1"/>
  <c r="E97" i="3"/>
  <c r="E98" i="3" s="1"/>
  <c r="AJ97" i="3"/>
  <c r="AJ98" i="3" s="1"/>
  <c r="AB97" i="3"/>
  <c r="AB98" i="3" s="1"/>
  <c r="T97" i="3"/>
  <c r="T98" i="3" s="1"/>
  <c r="L97" i="3"/>
  <c r="L98" i="3" s="1"/>
  <c r="D97" i="3"/>
  <c r="D98" i="3" s="1"/>
  <c r="AH97" i="3"/>
  <c r="AH98" i="3" s="1"/>
  <c r="Z97" i="3"/>
  <c r="Z98" i="3" s="1"/>
  <c r="R97" i="3"/>
  <c r="R98" i="3" s="1"/>
  <c r="J97" i="3"/>
  <c r="J98" i="3" s="1"/>
  <c r="AI97" i="3"/>
  <c r="AI98" i="3" s="1"/>
  <c r="S97" i="3"/>
  <c r="S98" i="3" s="1"/>
  <c r="AG97" i="3"/>
  <c r="AG98" i="3" s="1"/>
  <c r="Q97" i="3"/>
  <c r="Q98" i="3" s="1"/>
  <c r="AF97" i="3"/>
  <c r="AF98" i="3" s="1"/>
  <c r="P97" i="3"/>
  <c r="P98" i="3" s="1"/>
  <c r="AE97" i="3"/>
  <c r="AE98" i="3" s="1"/>
  <c r="O97" i="3"/>
  <c r="O98" i="3" s="1"/>
  <c r="AA97" i="3"/>
  <c r="AA98" i="3" s="1"/>
  <c r="K97" i="3"/>
  <c r="K98" i="3" s="1"/>
  <c r="W97" i="3"/>
  <c r="W98" i="3" s="1"/>
  <c r="G97" i="3"/>
  <c r="G98" i="3" s="1"/>
  <c r="Y97" i="3"/>
  <c r="Y98" i="3" s="1"/>
  <c r="X97" i="3"/>
  <c r="X98" i="3" s="1"/>
  <c r="H97" i="3"/>
  <c r="H98" i="3" s="1"/>
  <c r="I97" i="3"/>
  <c r="I98" i="3" s="1"/>
  <c r="C121" i="3"/>
  <c r="C133" i="3"/>
  <c r="C139" i="3"/>
  <c r="C140" i="3" s="1"/>
  <c r="C145" i="3"/>
  <c r="C146" i="3" s="1"/>
  <c r="C91" i="3"/>
  <c r="C92" i="3" s="1"/>
  <c r="C127" i="3"/>
  <c r="C128" i="3" s="1"/>
  <c r="C97" i="3"/>
  <c r="C98" i="3" s="1"/>
  <c r="A81" i="3"/>
  <c r="A75" i="3"/>
  <c r="A69" i="3"/>
  <c r="A63" i="3"/>
  <c r="A57" i="3"/>
  <c r="A51" i="3"/>
  <c r="A45" i="3"/>
  <c r="A39" i="3"/>
  <c r="A33" i="3"/>
  <c r="A27" i="3"/>
  <c r="A21" i="3"/>
  <c r="A15" i="3"/>
  <c r="A9" i="3"/>
  <c r="A3" i="3"/>
  <c r="AT16" i="3"/>
  <c r="AS16" i="3"/>
  <c r="AT15" i="3"/>
  <c r="AS15" i="3"/>
  <c r="AT14" i="3"/>
  <c r="AS14" i="3"/>
  <c r="AT13" i="3"/>
  <c r="AS13" i="3"/>
  <c r="AT12" i="3"/>
  <c r="AS12" i="3"/>
  <c r="AT11" i="3"/>
  <c r="AS11" i="3"/>
  <c r="AT10" i="3"/>
  <c r="AS10" i="3"/>
  <c r="AT9" i="3"/>
  <c r="AS9" i="3"/>
  <c r="AT8" i="3"/>
  <c r="AS8" i="3"/>
  <c r="AT7" i="3"/>
  <c r="AS7" i="3"/>
  <c r="AT6" i="3"/>
  <c r="AS6" i="3"/>
  <c r="AT5" i="3"/>
  <c r="AS5" i="3"/>
  <c r="AT4" i="3"/>
  <c r="AS4" i="3"/>
  <c r="AT3" i="3"/>
  <c r="AS3" i="3"/>
  <c r="R110" i="3" l="1"/>
  <c r="B39" i="3"/>
  <c r="C43" i="3" s="1"/>
  <c r="C44" i="3" s="1"/>
  <c r="B3" i="3"/>
  <c r="C7" i="3" s="1"/>
  <c r="C8" i="3" s="1"/>
  <c r="B51" i="3"/>
  <c r="C55" i="3" s="1"/>
  <c r="C56" i="3" s="1"/>
  <c r="B9" i="3"/>
  <c r="C13" i="3" s="1"/>
  <c r="C14" i="3" s="1"/>
  <c r="B57" i="3"/>
  <c r="C61" i="3" s="1"/>
  <c r="C62" i="3" s="1"/>
  <c r="B15" i="3"/>
  <c r="C19" i="3" s="1"/>
  <c r="C20" i="3" s="1"/>
  <c r="B63" i="3"/>
  <c r="C67" i="3" s="1"/>
  <c r="C68" i="3" s="1"/>
  <c r="B21" i="3"/>
  <c r="C25" i="3" s="1"/>
  <c r="C26" i="3" s="1"/>
  <c r="B69" i="3"/>
  <c r="C73" i="3" s="1"/>
  <c r="C74" i="3" s="1"/>
  <c r="B27" i="3"/>
  <c r="C31" i="3" s="1"/>
  <c r="B75" i="3"/>
  <c r="C79" i="3" s="1"/>
  <c r="C80" i="3" s="1"/>
  <c r="B45" i="3"/>
  <c r="B33" i="3"/>
  <c r="B81" i="3"/>
  <c r="C85" i="3" s="1"/>
  <c r="C86" i="3" s="1"/>
  <c r="C122" i="3"/>
  <c r="C134" i="3"/>
  <c r="AK73" i="3" l="1"/>
  <c r="AK74" i="3" s="1"/>
  <c r="AJ73" i="3"/>
  <c r="AJ74" i="3" s="1"/>
  <c r="AI73" i="3"/>
  <c r="AI74" i="3" s="1"/>
  <c r="AG73" i="3"/>
  <c r="AG74" i="3" s="1"/>
  <c r="AH73" i="3"/>
  <c r="AH74" i="3" s="1"/>
  <c r="Y73" i="3"/>
  <c r="Y74" i="3" s="1"/>
  <c r="Q73" i="3"/>
  <c r="Q74" i="3" s="1"/>
  <c r="I73" i="3"/>
  <c r="I74" i="3" s="1"/>
  <c r="AF73" i="3"/>
  <c r="AF74" i="3" s="1"/>
  <c r="X73" i="3"/>
  <c r="X74" i="3" s="1"/>
  <c r="P73" i="3"/>
  <c r="P74" i="3" s="1"/>
  <c r="H73" i="3"/>
  <c r="H74" i="3" s="1"/>
  <c r="AE73" i="3"/>
  <c r="AE74" i="3" s="1"/>
  <c r="W73" i="3"/>
  <c r="W74" i="3" s="1"/>
  <c r="O73" i="3"/>
  <c r="O74" i="3" s="1"/>
  <c r="G73" i="3"/>
  <c r="G74" i="3" s="1"/>
  <c r="AC73" i="3"/>
  <c r="AC74" i="3" s="1"/>
  <c r="U73" i="3"/>
  <c r="U74" i="3" s="1"/>
  <c r="M73" i="3"/>
  <c r="M74" i="3" s="1"/>
  <c r="E73" i="3"/>
  <c r="E74" i="3" s="1"/>
  <c r="AL73" i="3"/>
  <c r="AL74" i="3" s="1"/>
  <c r="Z73" i="3"/>
  <c r="Z74" i="3" s="1"/>
  <c r="R73" i="3"/>
  <c r="R74" i="3" s="1"/>
  <c r="J73" i="3"/>
  <c r="J74" i="3" s="1"/>
  <c r="V73" i="3"/>
  <c r="T73" i="3"/>
  <c r="T74" i="3" s="1"/>
  <c r="S73" i="3"/>
  <c r="S74" i="3" s="1"/>
  <c r="N73" i="3"/>
  <c r="L73" i="3"/>
  <c r="L74" i="3" s="1"/>
  <c r="AD73" i="3"/>
  <c r="AD74" i="3" s="1"/>
  <c r="K73" i="3"/>
  <c r="K74" i="3" s="1"/>
  <c r="F73" i="3"/>
  <c r="F74" i="3" s="1"/>
  <c r="AB73" i="3"/>
  <c r="AB74" i="3" s="1"/>
  <c r="D73" i="3"/>
  <c r="D74" i="3" s="1"/>
  <c r="AA73" i="3"/>
  <c r="AA74" i="3" s="1"/>
  <c r="AI31" i="3"/>
  <c r="AI32" i="3" s="1"/>
  <c r="AA31" i="3"/>
  <c r="AA32" i="3" s="1"/>
  <c r="S31" i="3"/>
  <c r="S32" i="3" s="1"/>
  <c r="K31" i="3"/>
  <c r="K32" i="3" s="1"/>
  <c r="AG31" i="3"/>
  <c r="AG32" i="3" s="1"/>
  <c r="Y31" i="3"/>
  <c r="Y32" i="3" s="1"/>
  <c r="Q31" i="3"/>
  <c r="Q32" i="3" s="1"/>
  <c r="I31" i="3"/>
  <c r="I32" i="3" s="1"/>
  <c r="AJ31" i="3"/>
  <c r="AJ32" i="3" s="1"/>
  <c r="AB31" i="3"/>
  <c r="AB32" i="3" s="1"/>
  <c r="T31" i="3"/>
  <c r="T32" i="3" s="1"/>
  <c r="L31" i="3"/>
  <c r="L32" i="3" s="1"/>
  <c r="D31" i="3"/>
  <c r="D32" i="3" s="1"/>
  <c r="AD31" i="3"/>
  <c r="AD32" i="3" s="1"/>
  <c r="P31" i="3"/>
  <c r="P32" i="3" s="1"/>
  <c r="E31" i="3"/>
  <c r="E32" i="3" s="1"/>
  <c r="AC31" i="3"/>
  <c r="AC32" i="3" s="1"/>
  <c r="O31" i="3"/>
  <c r="O32" i="3" s="1"/>
  <c r="Z31" i="3"/>
  <c r="Z32" i="3" s="1"/>
  <c r="N31" i="3"/>
  <c r="N32" i="3" s="1"/>
  <c r="AL31" i="3"/>
  <c r="AL32" i="3" s="1"/>
  <c r="X31" i="3"/>
  <c r="X32" i="3" s="1"/>
  <c r="M31" i="3"/>
  <c r="M32" i="3" s="1"/>
  <c r="AK31" i="3"/>
  <c r="AK32" i="3" s="1"/>
  <c r="W31" i="3"/>
  <c r="W32" i="3" s="1"/>
  <c r="J31" i="3"/>
  <c r="J32" i="3" s="1"/>
  <c r="AH31" i="3"/>
  <c r="AH32" i="3" s="1"/>
  <c r="V31" i="3"/>
  <c r="V32" i="3" s="1"/>
  <c r="H31" i="3"/>
  <c r="H32" i="3" s="1"/>
  <c r="G31" i="3"/>
  <c r="G32" i="3" s="1"/>
  <c r="U31" i="3"/>
  <c r="U32" i="3" s="1"/>
  <c r="F31" i="3"/>
  <c r="F32" i="3" s="1"/>
  <c r="R31" i="3"/>
  <c r="R32" i="3" s="1"/>
  <c r="AF31" i="3"/>
  <c r="AF32" i="3" s="1"/>
  <c r="AE31" i="3"/>
  <c r="AE32" i="3" s="1"/>
  <c r="AK55" i="3"/>
  <c r="AK56" i="3" s="1"/>
  <c r="AC55" i="3"/>
  <c r="U55" i="3"/>
  <c r="U56" i="3" s="1"/>
  <c r="M55" i="3"/>
  <c r="M56" i="3" s="1"/>
  <c r="E55" i="3"/>
  <c r="E56" i="3" s="1"/>
  <c r="AJ55" i="3"/>
  <c r="AJ56" i="3" s="1"/>
  <c r="AB55" i="3"/>
  <c r="AB56" i="3" s="1"/>
  <c r="T55" i="3"/>
  <c r="T56" i="3" s="1"/>
  <c r="L55" i="3"/>
  <c r="L56" i="3" s="1"/>
  <c r="D55" i="3"/>
  <c r="D56" i="3" s="1"/>
  <c r="AI55" i="3"/>
  <c r="AI56" i="3" s="1"/>
  <c r="AA55" i="3"/>
  <c r="AA56" i="3" s="1"/>
  <c r="S55" i="3"/>
  <c r="S56" i="3" s="1"/>
  <c r="K55" i="3"/>
  <c r="K56" i="3" s="1"/>
  <c r="AL55" i="3"/>
  <c r="AL56" i="3" s="1"/>
  <c r="AD55" i="3"/>
  <c r="AD56" i="3" s="1"/>
  <c r="V55" i="3"/>
  <c r="V56" i="3" s="1"/>
  <c r="N55" i="3"/>
  <c r="N56" i="3" s="1"/>
  <c r="F55" i="3"/>
  <c r="F56" i="3" s="1"/>
  <c r="X55" i="3"/>
  <c r="X56" i="3" s="1"/>
  <c r="H55" i="3"/>
  <c r="H56" i="3" s="1"/>
  <c r="W55" i="3"/>
  <c r="W56" i="3" s="1"/>
  <c r="G55" i="3"/>
  <c r="G56" i="3" s="1"/>
  <c r="AH55" i="3"/>
  <c r="R55" i="3"/>
  <c r="R56" i="3" s="1"/>
  <c r="AG55" i="3"/>
  <c r="AG56" i="3" s="1"/>
  <c r="Q55" i="3"/>
  <c r="Q56" i="3" s="1"/>
  <c r="AF55" i="3"/>
  <c r="AF56" i="3" s="1"/>
  <c r="P55" i="3"/>
  <c r="P56" i="3" s="1"/>
  <c r="AE55" i="3"/>
  <c r="AE56" i="3" s="1"/>
  <c r="O55" i="3"/>
  <c r="O56" i="3" s="1"/>
  <c r="J55" i="3"/>
  <c r="J56" i="3" s="1"/>
  <c r="Z55" i="3"/>
  <c r="I55" i="3"/>
  <c r="I56" i="3" s="1"/>
  <c r="Y55" i="3"/>
  <c r="Y56" i="3" s="1"/>
  <c r="AI85" i="3"/>
  <c r="AI86" i="3" s="1"/>
  <c r="AA85" i="3"/>
  <c r="AA86" i="3" s="1"/>
  <c r="S85" i="3"/>
  <c r="S86" i="3" s="1"/>
  <c r="K85" i="3"/>
  <c r="K86" i="3" s="1"/>
  <c r="AH85" i="3"/>
  <c r="AH86" i="3" s="1"/>
  <c r="Z85" i="3"/>
  <c r="Z86" i="3" s="1"/>
  <c r="R85" i="3"/>
  <c r="R86" i="3" s="1"/>
  <c r="J85" i="3"/>
  <c r="J86" i="3" s="1"/>
  <c r="AG85" i="3"/>
  <c r="AG86" i="3" s="1"/>
  <c r="Y85" i="3"/>
  <c r="Y86" i="3" s="1"/>
  <c r="Q85" i="3"/>
  <c r="Q86" i="3" s="1"/>
  <c r="I85" i="3"/>
  <c r="I86" i="3" s="1"/>
  <c r="AE85" i="3"/>
  <c r="AE86" i="3" s="1"/>
  <c r="W85" i="3"/>
  <c r="W86" i="3" s="1"/>
  <c r="O85" i="3"/>
  <c r="O86" i="3" s="1"/>
  <c r="G85" i="3"/>
  <c r="G86" i="3" s="1"/>
  <c r="AF85" i="3"/>
  <c r="AF86" i="3" s="1"/>
  <c r="P85" i="3"/>
  <c r="P86" i="3" s="1"/>
  <c r="AD85" i="3"/>
  <c r="AD86" i="3" s="1"/>
  <c r="N85" i="3"/>
  <c r="N86" i="3" s="1"/>
  <c r="AC85" i="3"/>
  <c r="AC86" i="3" s="1"/>
  <c r="M85" i="3"/>
  <c r="M86" i="3" s="1"/>
  <c r="X85" i="3"/>
  <c r="X86" i="3" s="1"/>
  <c r="H85" i="3"/>
  <c r="H86" i="3" s="1"/>
  <c r="AJ85" i="3"/>
  <c r="AJ86" i="3" s="1"/>
  <c r="T85" i="3"/>
  <c r="T86" i="3" s="1"/>
  <c r="D85" i="3"/>
  <c r="D86" i="3" s="1"/>
  <c r="U85" i="3"/>
  <c r="U86" i="3" s="1"/>
  <c r="L85" i="3"/>
  <c r="L86" i="3" s="1"/>
  <c r="F85" i="3"/>
  <c r="F86" i="3" s="1"/>
  <c r="E85" i="3"/>
  <c r="E86" i="3" s="1"/>
  <c r="AL85" i="3"/>
  <c r="AL86" i="3" s="1"/>
  <c r="AK85" i="3"/>
  <c r="AK86" i="3" s="1"/>
  <c r="AB85" i="3"/>
  <c r="AB86" i="3" s="1"/>
  <c r="V85" i="3"/>
  <c r="V86" i="3" s="1"/>
  <c r="AH37" i="3"/>
  <c r="AH38" i="3" s="1"/>
  <c r="Z37" i="3"/>
  <c r="Z38" i="3" s="1"/>
  <c r="R37" i="3"/>
  <c r="R38" i="3" s="1"/>
  <c r="J37" i="3"/>
  <c r="J38" i="3" s="1"/>
  <c r="AF37" i="3"/>
  <c r="AF38" i="3" s="1"/>
  <c r="X37" i="3"/>
  <c r="X38" i="3" s="1"/>
  <c r="P37" i="3"/>
  <c r="P38" i="3" s="1"/>
  <c r="H37" i="3"/>
  <c r="H38" i="3" s="1"/>
  <c r="AI37" i="3"/>
  <c r="AI38" i="3" s="1"/>
  <c r="AA37" i="3"/>
  <c r="AA38" i="3" s="1"/>
  <c r="S37" i="3"/>
  <c r="S38" i="3" s="1"/>
  <c r="K37" i="3"/>
  <c r="K38" i="3" s="1"/>
  <c r="AJ37" i="3"/>
  <c r="AJ38" i="3" s="1"/>
  <c r="V37" i="3"/>
  <c r="V38" i="3" s="1"/>
  <c r="I37" i="3"/>
  <c r="I38" i="3" s="1"/>
  <c r="AG37" i="3"/>
  <c r="AG38" i="3" s="1"/>
  <c r="U37" i="3"/>
  <c r="U38" i="3" s="1"/>
  <c r="G37" i="3"/>
  <c r="G38" i="3" s="1"/>
  <c r="AE37" i="3"/>
  <c r="AE38" i="3" s="1"/>
  <c r="T37" i="3"/>
  <c r="T38" i="3" s="1"/>
  <c r="F37" i="3"/>
  <c r="F38" i="3" s="1"/>
  <c r="AD37" i="3"/>
  <c r="AD38" i="3" s="1"/>
  <c r="Q37" i="3"/>
  <c r="Q38" i="3" s="1"/>
  <c r="E37" i="3"/>
  <c r="E38" i="3" s="1"/>
  <c r="AC37" i="3"/>
  <c r="AC38" i="3" s="1"/>
  <c r="O37" i="3"/>
  <c r="D37" i="3"/>
  <c r="D38" i="3" s="1"/>
  <c r="AB37" i="3"/>
  <c r="AB38" i="3" s="1"/>
  <c r="N37" i="3"/>
  <c r="N38" i="3" s="1"/>
  <c r="M37" i="3"/>
  <c r="M38" i="3" s="1"/>
  <c r="L37" i="3"/>
  <c r="L38" i="3" s="1"/>
  <c r="AL37" i="3"/>
  <c r="AL38" i="3" s="1"/>
  <c r="AK37" i="3"/>
  <c r="AK38" i="3" s="1"/>
  <c r="Y37" i="3"/>
  <c r="Y38" i="3" s="1"/>
  <c r="W37" i="3"/>
  <c r="W38" i="3" s="1"/>
  <c r="C37" i="3"/>
  <c r="C38" i="3" s="1"/>
  <c r="AJ79" i="3"/>
  <c r="AJ80" i="3" s="1"/>
  <c r="AB79" i="3"/>
  <c r="AB80" i="3" s="1"/>
  <c r="T79" i="3"/>
  <c r="T80" i="3" s="1"/>
  <c r="L79" i="3"/>
  <c r="L80" i="3" s="1"/>
  <c r="D79" i="3"/>
  <c r="D80" i="3" s="1"/>
  <c r="AI79" i="3"/>
  <c r="AI80" i="3" s="1"/>
  <c r="AA79" i="3"/>
  <c r="AA80" i="3" s="1"/>
  <c r="S79" i="3"/>
  <c r="S80" i="3" s="1"/>
  <c r="K79" i="3"/>
  <c r="K80" i="3" s="1"/>
  <c r="AH79" i="3"/>
  <c r="AH80" i="3" s="1"/>
  <c r="Z79" i="3"/>
  <c r="Z80" i="3" s="1"/>
  <c r="R79" i="3"/>
  <c r="R80" i="3" s="1"/>
  <c r="J79" i="3"/>
  <c r="J80" i="3" s="1"/>
  <c r="AF79" i="3"/>
  <c r="AF80" i="3" s="1"/>
  <c r="X79" i="3"/>
  <c r="X80" i="3" s="1"/>
  <c r="P79" i="3"/>
  <c r="P80" i="3" s="1"/>
  <c r="H79" i="3"/>
  <c r="H80" i="3" s="1"/>
  <c r="Y79" i="3"/>
  <c r="Y80" i="3" s="1"/>
  <c r="I79" i="3"/>
  <c r="I80" i="3" s="1"/>
  <c r="W79" i="3"/>
  <c r="W80" i="3" s="1"/>
  <c r="G79" i="3"/>
  <c r="G80" i="3" s="1"/>
  <c r="AL79" i="3"/>
  <c r="AL80" i="3" s="1"/>
  <c r="V79" i="3"/>
  <c r="V80" i="3" s="1"/>
  <c r="F79" i="3"/>
  <c r="F80" i="3" s="1"/>
  <c r="AG79" i="3"/>
  <c r="AG80" i="3" s="1"/>
  <c r="Q79" i="3"/>
  <c r="Q80" i="3" s="1"/>
  <c r="AC79" i="3"/>
  <c r="AC80" i="3" s="1"/>
  <c r="M79" i="3"/>
  <c r="M80" i="3" s="1"/>
  <c r="AK79" i="3"/>
  <c r="AK80" i="3" s="1"/>
  <c r="AE79" i="3"/>
  <c r="AE80" i="3" s="1"/>
  <c r="AD79" i="3"/>
  <c r="AD80" i="3" s="1"/>
  <c r="U79" i="3"/>
  <c r="U80" i="3" s="1"/>
  <c r="O79" i="3"/>
  <c r="O80" i="3" s="1"/>
  <c r="N79" i="3"/>
  <c r="N80" i="3" s="1"/>
  <c r="E79" i="3"/>
  <c r="E80" i="3" s="1"/>
  <c r="AI19" i="3"/>
  <c r="AI20" i="3" s="1"/>
  <c r="AA19" i="3"/>
  <c r="AA20" i="3" s="1"/>
  <c r="S19" i="3"/>
  <c r="S20" i="3" s="1"/>
  <c r="K19" i="3"/>
  <c r="K20" i="3" s="1"/>
  <c r="AH19" i="3"/>
  <c r="AH20" i="3" s="1"/>
  <c r="Z19" i="3"/>
  <c r="Z20" i="3" s="1"/>
  <c r="R19" i="3"/>
  <c r="R20" i="3" s="1"/>
  <c r="J19" i="3"/>
  <c r="J20" i="3" s="1"/>
  <c r="AG19" i="3"/>
  <c r="AG20" i="3" s="1"/>
  <c r="Y19" i="3"/>
  <c r="Y20" i="3" s="1"/>
  <c r="Q19" i="3"/>
  <c r="Q20" i="3" s="1"/>
  <c r="I19" i="3"/>
  <c r="I20" i="3" s="1"/>
  <c r="AF19" i="3"/>
  <c r="AF20" i="3" s="1"/>
  <c r="X19" i="3"/>
  <c r="X20" i="3" s="1"/>
  <c r="P19" i="3"/>
  <c r="P20" i="3" s="1"/>
  <c r="H19" i="3"/>
  <c r="H20" i="3" s="1"/>
  <c r="AE19" i="3"/>
  <c r="W19" i="3"/>
  <c r="W20" i="3" s="1"/>
  <c r="O19" i="3"/>
  <c r="O20" i="3" s="1"/>
  <c r="G19" i="3"/>
  <c r="G20" i="3" s="1"/>
  <c r="AL19" i="3"/>
  <c r="AL20" i="3" s="1"/>
  <c r="AD19" i="3"/>
  <c r="AD20" i="3" s="1"/>
  <c r="AC19" i="3"/>
  <c r="AC20" i="3" s="1"/>
  <c r="F19" i="3"/>
  <c r="F20" i="3" s="1"/>
  <c r="AB19" i="3"/>
  <c r="AB20" i="3" s="1"/>
  <c r="E19" i="3"/>
  <c r="E20" i="3" s="1"/>
  <c r="M19" i="3"/>
  <c r="M20" i="3" s="1"/>
  <c r="V19" i="3"/>
  <c r="V20" i="3" s="1"/>
  <c r="D19" i="3"/>
  <c r="D20" i="3" s="1"/>
  <c r="U19" i="3"/>
  <c r="U20" i="3" s="1"/>
  <c r="AJ19" i="3"/>
  <c r="AJ20" i="3" s="1"/>
  <c r="T19" i="3"/>
  <c r="T20" i="3" s="1"/>
  <c r="N19" i="3"/>
  <c r="N20" i="3" s="1"/>
  <c r="AK19" i="3"/>
  <c r="AK20" i="3" s="1"/>
  <c r="L19" i="3"/>
  <c r="L20" i="3" s="1"/>
  <c r="AF43" i="3"/>
  <c r="AF44" i="3" s="1"/>
  <c r="X43" i="3"/>
  <c r="X44" i="3" s="1"/>
  <c r="P43" i="3"/>
  <c r="P44" i="3" s="1"/>
  <c r="H43" i="3"/>
  <c r="H44" i="3" s="1"/>
  <c r="AL43" i="3"/>
  <c r="AL44" i="3" s="1"/>
  <c r="AD43" i="3"/>
  <c r="AD44" i="3" s="1"/>
  <c r="V43" i="3"/>
  <c r="V44" i="3" s="1"/>
  <c r="N43" i="3"/>
  <c r="N44" i="3" s="1"/>
  <c r="F43" i="3"/>
  <c r="F44" i="3" s="1"/>
  <c r="AG43" i="3"/>
  <c r="AG44" i="3" s="1"/>
  <c r="Y43" i="3"/>
  <c r="Y44" i="3" s="1"/>
  <c r="Q43" i="3"/>
  <c r="Q44" i="3" s="1"/>
  <c r="I43" i="3"/>
  <c r="I44" i="3" s="1"/>
  <c r="AA43" i="3"/>
  <c r="AA44" i="3" s="1"/>
  <c r="M43" i="3"/>
  <c r="M44" i="3" s="1"/>
  <c r="AK43" i="3"/>
  <c r="AK44" i="3" s="1"/>
  <c r="Z43" i="3"/>
  <c r="Z44" i="3" s="1"/>
  <c r="L43" i="3"/>
  <c r="L44" i="3" s="1"/>
  <c r="AJ43" i="3"/>
  <c r="AJ44" i="3" s="1"/>
  <c r="W43" i="3"/>
  <c r="W44" i="3" s="1"/>
  <c r="K43" i="3"/>
  <c r="K44" i="3" s="1"/>
  <c r="AI43" i="3"/>
  <c r="AI44" i="3" s="1"/>
  <c r="U43" i="3"/>
  <c r="U44" i="3" s="1"/>
  <c r="J43" i="3"/>
  <c r="J44" i="3" s="1"/>
  <c r="AH43" i="3"/>
  <c r="AH44" i="3" s="1"/>
  <c r="T43" i="3"/>
  <c r="T44" i="3" s="1"/>
  <c r="G43" i="3"/>
  <c r="G44" i="3" s="1"/>
  <c r="AE43" i="3"/>
  <c r="AE44" i="3" s="1"/>
  <c r="S43" i="3"/>
  <c r="S44" i="3" s="1"/>
  <c r="E43" i="3"/>
  <c r="E44" i="3" s="1"/>
  <c r="R43" i="3"/>
  <c r="R44" i="3" s="1"/>
  <c r="O43" i="3"/>
  <c r="O44" i="3" s="1"/>
  <c r="AC43" i="3"/>
  <c r="AC44" i="3" s="1"/>
  <c r="D43" i="3"/>
  <c r="D44" i="3" s="1"/>
  <c r="AB43" i="3"/>
  <c r="AB44" i="3" s="1"/>
  <c r="AI49" i="3"/>
  <c r="AI50" i="3" s="1"/>
  <c r="AA49" i="3"/>
  <c r="AA50" i="3" s="1"/>
  <c r="S49" i="3"/>
  <c r="S50" i="3" s="1"/>
  <c r="K49" i="3"/>
  <c r="K50" i="3" s="1"/>
  <c r="AH49" i="3"/>
  <c r="AH50" i="3" s="1"/>
  <c r="Z49" i="3"/>
  <c r="Z50" i="3" s="1"/>
  <c r="R49" i="3"/>
  <c r="R50" i="3" s="1"/>
  <c r="J49" i="3"/>
  <c r="J50" i="3" s="1"/>
  <c r="AG49" i="3"/>
  <c r="AG50" i="3" s="1"/>
  <c r="Y49" i="3"/>
  <c r="Y50" i="3" s="1"/>
  <c r="Q49" i="3"/>
  <c r="Q50" i="3" s="1"/>
  <c r="I49" i="3"/>
  <c r="I50" i="3" s="1"/>
  <c r="AJ49" i="3"/>
  <c r="AJ50" i="3" s="1"/>
  <c r="AB49" i="3"/>
  <c r="AB50" i="3" s="1"/>
  <c r="T49" i="3"/>
  <c r="T50" i="3" s="1"/>
  <c r="L49" i="3"/>
  <c r="L50" i="3" s="1"/>
  <c r="D49" i="3"/>
  <c r="D50" i="3" s="1"/>
  <c r="AD49" i="3"/>
  <c r="AD50" i="3" s="1"/>
  <c r="N49" i="3"/>
  <c r="N50" i="3" s="1"/>
  <c r="AC49" i="3"/>
  <c r="AC50" i="3" s="1"/>
  <c r="M49" i="3"/>
  <c r="M50" i="3" s="1"/>
  <c r="X49" i="3"/>
  <c r="X50" i="3" s="1"/>
  <c r="H49" i="3"/>
  <c r="H50" i="3" s="1"/>
  <c r="W49" i="3"/>
  <c r="W50" i="3" s="1"/>
  <c r="G49" i="3"/>
  <c r="G50" i="3" s="1"/>
  <c r="AL49" i="3"/>
  <c r="AL50" i="3" s="1"/>
  <c r="V49" i="3"/>
  <c r="V50" i="3" s="1"/>
  <c r="F49" i="3"/>
  <c r="F50" i="3" s="1"/>
  <c r="AK49" i="3"/>
  <c r="AK50" i="3" s="1"/>
  <c r="U49" i="3"/>
  <c r="U50" i="3" s="1"/>
  <c r="E49" i="3"/>
  <c r="E50" i="3" s="1"/>
  <c r="AF49" i="3"/>
  <c r="AF50" i="3" s="1"/>
  <c r="AE49" i="3"/>
  <c r="AE50" i="3" s="1"/>
  <c r="P49" i="3"/>
  <c r="P50" i="3" s="1"/>
  <c r="O49" i="3"/>
  <c r="O50" i="3" s="1"/>
  <c r="AI25" i="3"/>
  <c r="AI26" i="3" s="1"/>
  <c r="AA25" i="3"/>
  <c r="AA26" i="3" s="1"/>
  <c r="S25" i="3"/>
  <c r="S26" i="3" s="1"/>
  <c r="K25" i="3"/>
  <c r="K26" i="3" s="1"/>
  <c r="AH25" i="3"/>
  <c r="AH26" i="3" s="1"/>
  <c r="Z25" i="3"/>
  <c r="Z26" i="3" s="1"/>
  <c r="R25" i="3"/>
  <c r="R26" i="3" s="1"/>
  <c r="J25" i="3"/>
  <c r="J26" i="3" s="1"/>
  <c r="AG25" i="3"/>
  <c r="AG26" i="3" s="1"/>
  <c r="Y25" i="3"/>
  <c r="Y26" i="3" s="1"/>
  <c r="Q25" i="3"/>
  <c r="Q26" i="3" s="1"/>
  <c r="I25" i="3"/>
  <c r="I26" i="3" s="1"/>
  <c r="AF25" i="3"/>
  <c r="AF26" i="3" s="1"/>
  <c r="X25" i="3"/>
  <c r="X26" i="3" s="1"/>
  <c r="P25" i="3"/>
  <c r="P26" i="3" s="1"/>
  <c r="H25" i="3"/>
  <c r="H26" i="3" s="1"/>
  <c r="AE25" i="3"/>
  <c r="AE26" i="3" s="1"/>
  <c r="W25" i="3"/>
  <c r="W26" i="3" s="1"/>
  <c r="O25" i="3"/>
  <c r="O26" i="3" s="1"/>
  <c r="G25" i="3"/>
  <c r="G26" i="3" s="1"/>
  <c r="AL25" i="3"/>
  <c r="AL26" i="3" s="1"/>
  <c r="AD25" i="3"/>
  <c r="AD26" i="3" s="1"/>
  <c r="V25" i="3"/>
  <c r="V26" i="3" s="1"/>
  <c r="N25" i="3"/>
  <c r="N26" i="3" s="1"/>
  <c r="F25" i="3"/>
  <c r="F26" i="3" s="1"/>
  <c r="U25" i="3"/>
  <c r="U26" i="3" s="1"/>
  <c r="T25" i="3"/>
  <c r="T26" i="3" s="1"/>
  <c r="AC25" i="3"/>
  <c r="AC26" i="3" s="1"/>
  <c r="M25" i="3"/>
  <c r="M26" i="3" s="1"/>
  <c r="L25" i="3"/>
  <c r="L26" i="3" s="1"/>
  <c r="AB25" i="3"/>
  <c r="AB26" i="3" s="1"/>
  <c r="AK25" i="3"/>
  <c r="AK26" i="3" s="1"/>
  <c r="E25" i="3"/>
  <c r="E26" i="3" s="1"/>
  <c r="AJ25" i="3"/>
  <c r="AJ26" i="3" s="1"/>
  <c r="D25" i="3"/>
  <c r="D26" i="3" s="1"/>
  <c r="AE67" i="3"/>
  <c r="AE68" i="3" s="1"/>
  <c r="W67" i="3"/>
  <c r="W68" i="3" s="1"/>
  <c r="O67" i="3"/>
  <c r="O68" i="3" s="1"/>
  <c r="G67" i="3"/>
  <c r="G68" i="3" s="1"/>
  <c r="AL67" i="3"/>
  <c r="AD67" i="3"/>
  <c r="V67" i="3"/>
  <c r="V68" i="3" s="1"/>
  <c r="N67" i="3"/>
  <c r="N68" i="3" s="1"/>
  <c r="F67" i="3"/>
  <c r="F68" i="3" s="1"/>
  <c r="AK67" i="3"/>
  <c r="AK68" i="3" s="1"/>
  <c r="AC67" i="3"/>
  <c r="AC68" i="3" s="1"/>
  <c r="U67" i="3"/>
  <c r="U68" i="3" s="1"/>
  <c r="M67" i="3"/>
  <c r="M68" i="3" s="1"/>
  <c r="E67" i="3"/>
  <c r="E68" i="3" s="1"/>
  <c r="AI67" i="3"/>
  <c r="AI68" i="3" s="1"/>
  <c r="AA67" i="3"/>
  <c r="AA68" i="3" s="1"/>
  <c r="S67" i="3"/>
  <c r="S68" i="3" s="1"/>
  <c r="K67" i="3"/>
  <c r="K68" i="3" s="1"/>
  <c r="AF67" i="3"/>
  <c r="AF68" i="3" s="1"/>
  <c r="X67" i="3"/>
  <c r="X68" i="3" s="1"/>
  <c r="P67" i="3"/>
  <c r="P68" i="3" s="1"/>
  <c r="H67" i="3"/>
  <c r="H68" i="3" s="1"/>
  <c r="R67" i="3"/>
  <c r="R68" i="3" s="1"/>
  <c r="AJ67" i="3"/>
  <c r="AJ68" i="3" s="1"/>
  <c r="Q67" i="3"/>
  <c r="Q68" i="3" s="1"/>
  <c r="AH67" i="3"/>
  <c r="AH68" i="3" s="1"/>
  <c r="L67" i="3"/>
  <c r="L68" i="3" s="1"/>
  <c r="AG67" i="3"/>
  <c r="AG68" i="3" s="1"/>
  <c r="J67" i="3"/>
  <c r="J68" i="3" s="1"/>
  <c r="AB67" i="3"/>
  <c r="AB68" i="3" s="1"/>
  <c r="I67" i="3"/>
  <c r="I68" i="3" s="1"/>
  <c r="Z67" i="3"/>
  <c r="Z68" i="3" s="1"/>
  <c r="D67" i="3"/>
  <c r="D68" i="3" s="1"/>
  <c r="Y67" i="3"/>
  <c r="Y68" i="3" s="1"/>
  <c r="T67" i="3"/>
  <c r="T68" i="3" s="1"/>
  <c r="AF7" i="3"/>
  <c r="AF8" i="3" s="1"/>
  <c r="X7" i="3"/>
  <c r="X8" i="3" s="1"/>
  <c r="P7" i="3"/>
  <c r="P8" i="3" s="1"/>
  <c r="H7" i="3"/>
  <c r="H8" i="3" s="1"/>
  <c r="Z7" i="3"/>
  <c r="Z8" i="3" s="1"/>
  <c r="AE7" i="3"/>
  <c r="AE8" i="3" s="1"/>
  <c r="W7" i="3"/>
  <c r="W8" i="3" s="1"/>
  <c r="O7" i="3"/>
  <c r="O8" i="3" s="1"/>
  <c r="G7" i="3"/>
  <c r="G8" i="3" s="1"/>
  <c r="AH7" i="3"/>
  <c r="AH8" i="3" s="1"/>
  <c r="J7" i="3"/>
  <c r="J8" i="3" s="1"/>
  <c r="AL7" i="3"/>
  <c r="AD7" i="3"/>
  <c r="V7" i="3"/>
  <c r="N7" i="3"/>
  <c r="F7" i="3"/>
  <c r="AK7" i="3"/>
  <c r="AK8" i="3" s="1"/>
  <c r="AC7" i="3"/>
  <c r="AC8" i="3" s="1"/>
  <c r="U7" i="3"/>
  <c r="U8" i="3" s="1"/>
  <c r="M7" i="3"/>
  <c r="M8" i="3" s="1"/>
  <c r="E7" i="3"/>
  <c r="E8" i="3" s="1"/>
  <c r="AG7" i="3"/>
  <c r="Q7" i="3"/>
  <c r="I7" i="3"/>
  <c r="AJ7" i="3"/>
  <c r="AJ8" i="3" s="1"/>
  <c r="AB7" i="3"/>
  <c r="AB8" i="3" s="1"/>
  <c r="T7" i="3"/>
  <c r="T8" i="3" s="1"/>
  <c r="L7" i="3"/>
  <c r="L8" i="3" s="1"/>
  <c r="D7" i="3"/>
  <c r="D8" i="3" s="1"/>
  <c r="AI7" i="3"/>
  <c r="AI8" i="3" s="1"/>
  <c r="AA7" i="3"/>
  <c r="AA8" i="3" s="1"/>
  <c r="S7" i="3"/>
  <c r="S8" i="3" s="1"/>
  <c r="K7" i="3"/>
  <c r="K8" i="3" s="1"/>
  <c r="R7" i="3"/>
  <c r="R8" i="3" s="1"/>
  <c r="Y7" i="3"/>
  <c r="AF13" i="3"/>
  <c r="AF14" i="3" s="1"/>
  <c r="X13" i="3"/>
  <c r="X14" i="3" s="1"/>
  <c r="P13" i="3"/>
  <c r="P14" i="3" s="1"/>
  <c r="H13" i="3"/>
  <c r="H14" i="3" s="1"/>
  <c r="AH13" i="3"/>
  <c r="AH14" i="3" s="1"/>
  <c r="J13" i="3"/>
  <c r="J14" i="3" s="1"/>
  <c r="AE13" i="3"/>
  <c r="W13" i="3"/>
  <c r="O13" i="3"/>
  <c r="G13" i="3"/>
  <c r="R13" i="3"/>
  <c r="R14" i="3" s="1"/>
  <c r="AL13" i="3"/>
  <c r="AL14" i="3" s="1"/>
  <c r="AD13" i="3"/>
  <c r="AD14" i="3" s="1"/>
  <c r="V13" i="3"/>
  <c r="V14" i="3" s="1"/>
  <c r="N13" i="3"/>
  <c r="N14" i="3" s="1"/>
  <c r="F13" i="3"/>
  <c r="F14" i="3" s="1"/>
  <c r="AK13" i="3"/>
  <c r="AK14" i="3" s="1"/>
  <c r="AC13" i="3"/>
  <c r="AC14" i="3" s="1"/>
  <c r="U13" i="3"/>
  <c r="U14" i="3" s="1"/>
  <c r="M13" i="3"/>
  <c r="M14" i="3" s="1"/>
  <c r="E13" i="3"/>
  <c r="E14" i="3" s="1"/>
  <c r="Z13" i="3"/>
  <c r="Z14" i="3" s="1"/>
  <c r="Y13" i="3"/>
  <c r="Y14" i="3" s="1"/>
  <c r="I13" i="3"/>
  <c r="I14" i="3" s="1"/>
  <c r="AJ13" i="3"/>
  <c r="AB13" i="3"/>
  <c r="T13" i="3"/>
  <c r="L13" i="3"/>
  <c r="D13" i="3"/>
  <c r="AI13" i="3"/>
  <c r="AI14" i="3" s="1"/>
  <c r="AA13" i="3"/>
  <c r="AA14" i="3" s="1"/>
  <c r="S13" i="3"/>
  <c r="S14" i="3" s="1"/>
  <c r="K13" i="3"/>
  <c r="K14" i="3" s="1"/>
  <c r="AG13" i="3"/>
  <c r="AG14" i="3" s="1"/>
  <c r="Q13" i="3"/>
  <c r="Q14" i="3" s="1"/>
  <c r="AL61" i="3"/>
  <c r="AL62" i="3" s="1"/>
  <c r="AD61" i="3"/>
  <c r="AD62" i="3" s="1"/>
  <c r="V61" i="3"/>
  <c r="V62" i="3" s="1"/>
  <c r="N61" i="3"/>
  <c r="N62" i="3" s="1"/>
  <c r="F61" i="3"/>
  <c r="F62" i="3" s="1"/>
  <c r="AK61" i="3"/>
  <c r="AK62" i="3" s="1"/>
  <c r="AC61" i="3"/>
  <c r="AC62" i="3" s="1"/>
  <c r="U61" i="3"/>
  <c r="U62" i="3" s="1"/>
  <c r="M61" i="3"/>
  <c r="M62" i="3" s="1"/>
  <c r="E61" i="3"/>
  <c r="E62" i="3" s="1"/>
  <c r="AJ61" i="3"/>
  <c r="AJ62" i="3" s="1"/>
  <c r="AB61" i="3"/>
  <c r="AB62" i="3" s="1"/>
  <c r="T61" i="3"/>
  <c r="T62" i="3" s="1"/>
  <c r="L61" i="3"/>
  <c r="L62" i="3" s="1"/>
  <c r="D61" i="3"/>
  <c r="D62" i="3" s="1"/>
  <c r="AH61" i="3"/>
  <c r="AH62" i="3" s="1"/>
  <c r="Z61" i="3"/>
  <c r="Z62" i="3" s="1"/>
  <c r="R61" i="3"/>
  <c r="R62" i="3" s="1"/>
  <c r="J61" i="3"/>
  <c r="J62" i="3" s="1"/>
  <c r="AE61" i="3"/>
  <c r="AE62" i="3" s="1"/>
  <c r="W61" i="3"/>
  <c r="W62" i="3" s="1"/>
  <c r="O61" i="3"/>
  <c r="O62" i="3" s="1"/>
  <c r="G61" i="3"/>
  <c r="G62" i="3" s="1"/>
  <c r="X61" i="3"/>
  <c r="S61" i="3"/>
  <c r="S62" i="3" s="1"/>
  <c r="Q61" i="3"/>
  <c r="Q62" i="3" s="1"/>
  <c r="AI61" i="3"/>
  <c r="AI62" i="3" s="1"/>
  <c r="P61" i="3"/>
  <c r="AG61" i="3"/>
  <c r="AG62" i="3" s="1"/>
  <c r="K61" i="3"/>
  <c r="K62" i="3" s="1"/>
  <c r="AF61" i="3"/>
  <c r="I61" i="3"/>
  <c r="I62" i="3" s="1"/>
  <c r="AA61" i="3"/>
  <c r="AA62" i="3" s="1"/>
  <c r="Y61" i="3"/>
  <c r="Y62" i="3" s="1"/>
  <c r="H61" i="3"/>
  <c r="B147" i="3"/>
  <c r="C49" i="3"/>
  <c r="C50" i="3" s="1"/>
  <c r="C32" i="3"/>
  <c r="T81" i="3" l="1"/>
  <c r="S87" i="3"/>
  <c r="S88" i="3" s="1"/>
  <c r="S89" i="3" s="1"/>
  <c r="S90" i="3" s="1"/>
  <c r="S69" i="3"/>
  <c r="S135" i="3"/>
  <c r="S136" i="3" s="1"/>
  <c r="T135" i="3"/>
  <c r="T136" i="3" s="1"/>
  <c r="T137" i="3" s="1"/>
  <c r="T138" i="3" s="1"/>
  <c r="T87" i="3"/>
  <c r="T88" i="3" s="1"/>
  <c r="T89" i="3" s="1"/>
  <c r="T90" i="3" s="1"/>
  <c r="AI15" i="3"/>
  <c r="V69" i="3"/>
  <c r="U129" i="3"/>
  <c r="U130" i="3" s="1"/>
  <c r="U131" i="3" s="1"/>
  <c r="S129" i="3"/>
  <c r="S130" i="3" s="1"/>
  <c r="T129" i="3"/>
  <c r="T130" i="3" s="1"/>
  <c r="T131" i="3" s="1"/>
  <c r="V129" i="3"/>
  <c r="V130" i="3" s="1"/>
  <c r="V131" i="3" s="1"/>
  <c r="V132" i="3" s="1"/>
  <c r="V87" i="3"/>
  <c r="V88" i="3" s="1"/>
  <c r="V89" i="3" s="1"/>
  <c r="V90" i="3" s="1"/>
  <c r="V93" i="3"/>
  <c r="V94" i="3" s="1"/>
  <c r="V95" i="3" s="1"/>
  <c r="V96" i="3" s="1"/>
  <c r="AG63" i="3"/>
  <c r="AG64" i="3" s="1"/>
  <c r="AG65" i="3" s="1"/>
  <c r="AG66" i="3" s="1"/>
  <c r="AC63" i="3"/>
  <c r="AC64" i="3" s="1"/>
  <c r="AB63" i="3"/>
  <c r="S75" i="3"/>
  <c r="T93" i="3"/>
  <c r="T94" i="3" s="1"/>
  <c r="T95" i="3" s="1"/>
  <c r="T96" i="3" s="1"/>
  <c r="AL63" i="3"/>
  <c r="AL64" i="3" s="1"/>
  <c r="AL15" i="3"/>
  <c r="S57" i="3"/>
  <c r="S93" i="3"/>
  <c r="S94" i="3" s="1"/>
  <c r="S95" i="3" s="1"/>
  <c r="S96" i="3" s="1"/>
  <c r="T57" i="3"/>
  <c r="T58" i="3" s="1"/>
  <c r="T59" i="3" s="1"/>
  <c r="T60" i="3" s="1"/>
  <c r="T117" i="3"/>
  <c r="T118" i="3" s="1"/>
  <c r="T119" i="3" s="1"/>
  <c r="T120" i="3" s="1"/>
  <c r="S117" i="3"/>
  <c r="S118" i="3" s="1"/>
  <c r="S119" i="3" s="1"/>
  <c r="S120" i="3" s="1"/>
  <c r="T69" i="3"/>
  <c r="T70" i="3" s="1"/>
  <c r="T71" i="3" s="1"/>
  <c r="T72" i="3" s="1"/>
  <c r="T99" i="3"/>
  <c r="T100" i="3" s="1"/>
  <c r="T101" i="3" s="1"/>
  <c r="T102" i="3" s="1"/>
  <c r="S99" i="3"/>
  <c r="S100" i="3" s="1"/>
  <c r="V117" i="3"/>
  <c r="V118" i="3" s="1"/>
  <c r="V119" i="3" s="1"/>
  <c r="V120" i="3" s="1"/>
  <c r="U87" i="3"/>
  <c r="U88" i="3" s="1"/>
  <c r="U89" i="3" s="1"/>
  <c r="U90" i="3" s="1"/>
  <c r="U69" i="3"/>
  <c r="U70" i="3" s="1"/>
  <c r="U71" i="3" s="1"/>
  <c r="U72" i="3" s="1"/>
  <c r="U57" i="3"/>
  <c r="V135" i="3"/>
  <c r="V136" i="3" s="1"/>
  <c r="U75" i="3"/>
  <c r="AJ63" i="3"/>
  <c r="T75" i="3"/>
  <c r="V63" i="3"/>
  <c r="T63" i="3"/>
  <c r="S81" i="3"/>
  <c r="S82" i="3" s="1"/>
  <c r="S83" i="3" s="1"/>
  <c r="S84" i="3" s="1"/>
  <c r="T132" i="3"/>
  <c r="V75" i="3"/>
  <c r="U93" i="3"/>
  <c r="U94" i="3" s="1"/>
  <c r="U95" i="3" s="1"/>
  <c r="U96" i="3" s="1"/>
  <c r="U117" i="3"/>
  <c r="U118" i="3" s="1"/>
  <c r="U119" i="3" s="1"/>
  <c r="U120" i="3" s="1"/>
  <c r="U135" i="3"/>
  <c r="U136" i="3" s="1"/>
  <c r="U137" i="3" s="1"/>
  <c r="U138" i="3" s="1"/>
  <c r="U99" i="3"/>
  <c r="U100" i="3" s="1"/>
  <c r="U101" i="3" s="1"/>
  <c r="U102" i="3" s="1"/>
  <c r="U63" i="3"/>
  <c r="U64" i="3" s="1"/>
  <c r="U65" i="3" s="1"/>
  <c r="U66" i="3" s="1"/>
  <c r="V57" i="3"/>
  <c r="V58" i="3" s="1"/>
  <c r="V59" i="3" s="1"/>
  <c r="V60" i="3" s="1"/>
  <c r="AJ15" i="3"/>
  <c r="AJ16" i="3" s="1"/>
  <c r="X75" i="3"/>
  <c r="X76" i="3" s="1"/>
  <c r="U81" i="3"/>
  <c r="V99" i="3"/>
  <c r="V100" i="3" s="1"/>
  <c r="V101" i="3" s="1"/>
  <c r="V102" i="3" s="1"/>
  <c r="AK15" i="3"/>
  <c r="S63" i="3"/>
  <c r="AH75" i="3"/>
  <c r="AH76" i="3" s="1"/>
  <c r="AH77" i="3" s="1"/>
  <c r="AH78" i="3" s="1"/>
  <c r="AB75" i="3"/>
  <c r="AK123" i="3"/>
  <c r="AK124" i="3" s="1"/>
  <c r="AK125" i="3" s="1"/>
  <c r="AK126" i="3" s="1"/>
  <c r="AK129" i="3"/>
  <c r="AK130" i="3" s="1"/>
  <c r="AK131" i="3" s="1"/>
  <c r="AK132" i="3" s="1"/>
  <c r="AK9" i="3"/>
  <c r="AK57" i="3"/>
  <c r="AK58" i="3" s="1"/>
  <c r="AK3" i="3"/>
  <c r="U123" i="3"/>
  <c r="U124" i="3" s="1"/>
  <c r="U125" i="3" s="1"/>
  <c r="U126" i="3" s="1"/>
  <c r="AE111" i="3"/>
  <c r="AE112" i="3" s="1"/>
  <c r="AE113" i="3" s="1"/>
  <c r="AE114" i="3" s="1"/>
  <c r="AE87" i="3"/>
  <c r="AE88" i="3" s="1"/>
  <c r="AE89" i="3" s="1"/>
  <c r="AE90" i="3" s="1"/>
  <c r="AE129" i="3"/>
  <c r="AE130" i="3" s="1"/>
  <c r="AE131" i="3" s="1"/>
  <c r="AE132" i="3" s="1"/>
  <c r="Z141" i="3"/>
  <c r="Z142" i="3" s="1"/>
  <c r="Z143" i="3" s="1"/>
  <c r="Z144" i="3" s="1"/>
  <c r="Z129" i="3"/>
  <c r="Z130" i="3" s="1"/>
  <c r="Z9" i="3"/>
  <c r="AI39" i="3"/>
  <c r="AI141" i="3"/>
  <c r="AI142" i="3" s="1"/>
  <c r="AI143" i="3" s="1"/>
  <c r="AI144" i="3" s="1"/>
  <c r="AI93" i="3"/>
  <c r="AI94" i="3" s="1"/>
  <c r="AI95" i="3" s="1"/>
  <c r="AI96" i="3" s="1"/>
  <c r="AI69" i="3"/>
  <c r="AI70" i="3" s="1"/>
  <c r="AI21" i="3"/>
  <c r="AI9" i="3"/>
  <c r="AI10" i="3" s="1"/>
  <c r="AI11" i="3" s="1"/>
  <c r="AI12" i="3" s="1"/>
  <c r="AI45" i="3"/>
  <c r="V141" i="3"/>
  <c r="V142" i="3" s="1"/>
  <c r="V143" i="3" s="1"/>
  <c r="V144" i="3" s="1"/>
  <c r="V81" i="3"/>
  <c r="AG111" i="3"/>
  <c r="AG112" i="3" s="1"/>
  <c r="AG113" i="3" s="1"/>
  <c r="AG114" i="3" s="1"/>
  <c r="AG117" i="3"/>
  <c r="AG118" i="3" s="1"/>
  <c r="AG119" i="3" s="1"/>
  <c r="AG120" i="3" s="1"/>
  <c r="AG87" i="3"/>
  <c r="AG88" i="3" s="1"/>
  <c r="AG89" i="3" s="1"/>
  <c r="AG90" i="3" s="1"/>
  <c r="AG81" i="3"/>
  <c r="AG82" i="3" s="1"/>
  <c r="AG83" i="3" s="1"/>
  <c r="AG84" i="3" s="1"/>
  <c r="AG75" i="3"/>
  <c r="AG76" i="3" s="1"/>
  <c r="AG77" i="3" s="1"/>
  <c r="AG78" i="3" s="1"/>
  <c r="AF105" i="3"/>
  <c r="AF106" i="3" s="1"/>
  <c r="AF107" i="3" s="1"/>
  <c r="AF108" i="3" s="1"/>
  <c r="AF75" i="3"/>
  <c r="AF76" i="3" s="1"/>
  <c r="AF123" i="3"/>
  <c r="AF124" i="3" s="1"/>
  <c r="AF125" i="3" s="1"/>
  <c r="AF126" i="3" s="1"/>
  <c r="AF93" i="3"/>
  <c r="AF94" i="3" s="1"/>
  <c r="AF95" i="3" s="1"/>
  <c r="AF96" i="3" s="1"/>
  <c r="AF81" i="3"/>
  <c r="AA123" i="3"/>
  <c r="AA124" i="3" s="1"/>
  <c r="AA125" i="3" s="1"/>
  <c r="AA126" i="3" s="1"/>
  <c r="AA111" i="3"/>
  <c r="AA112" i="3" s="1"/>
  <c r="AA99" i="3"/>
  <c r="AA100" i="3" s="1"/>
  <c r="AA101" i="3" s="1"/>
  <c r="AA102" i="3" s="1"/>
  <c r="AA87" i="3"/>
  <c r="AA88" i="3" s="1"/>
  <c r="AA89" i="3" s="1"/>
  <c r="AA90" i="3" s="1"/>
  <c r="AA69" i="3"/>
  <c r="AA70" i="3" s="1"/>
  <c r="AA57" i="3"/>
  <c r="AJ123" i="3"/>
  <c r="AJ124" i="3" s="1"/>
  <c r="AJ125" i="3" s="1"/>
  <c r="AJ126" i="3" s="1"/>
  <c r="AJ69" i="3"/>
  <c r="AJ33" i="3"/>
  <c r="AJ34" i="3" s="1"/>
  <c r="AJ45" i="3"/>
  <c r="W105" i="3"/>
  <c r="W106" i="3" s="1"/>
  <c r="W107" i="3" s="1"/>
  <c r="W108" i="3" s="1"/>
  <c r="W123" i="3"/>
  <c r="W124" i="3" s="1"/>
  <c r="W125" i="3" s="1"/>
  <c r="W126" i="3" s="1"/>
  <c r="W117" i="3"/>
  <c r="W118" i="3" s="1"/>
  <c r="W119" i="3" s="1"/>
  <c r="W120" i="3" s="1"/>
  <c r="W99" i="3"/>
  <c r="W100" i="3" s="1"/>
  <c r="W101" i="3" s="1"/>
  <c r="W102" i="3" s="1"/>
  <c r="W135" i="3"/>
  <c r="W136" i="3" s="1"/>
  <c r="W137" i="3" s="1"/>
  <c r="W138" i="3" s="1"/>
  <c r="W9" i="3"/>
  <c r="W10" i="3" s="1"/>
  <c r="AC129" i="3"/>
  <c r="AC130" i="3" s="1"/>
  <c r="AC131" i="3" s="1"/>
  <c r="AC132" i="3" s="1"/>
  <c r="AC69" i="3"/>
  <c r="AB135" i="3"/>
  <c r="AB136" i="3" s="1"/>
  <c r="AB137" i="3" s="1"/>
  <c r="AB138" i="3" s="1"/>
  <c r="AB93" i="3"/>
  <c r="AB94" i="3" s="1"/>
  <c r="AB95" i="3" s="1"/>
  <c r="AB96" i="3" s="1"/>
  <c r="AB87" i="3"/>
  <c r="AB88" i="3" s="1"/>
  <c r="AB89" i="3" s="1"/>
  <c r="AB90" i="3" s="1"/>
  <c r="AB81" i="3"/>
  <c r="AB9" i="3"/>
  <c r="AB10" i="3" s="1"/>
  <c r="S111" i="3"/>
  <c r="S112" i="3" s="1"/>
  <c r="S113" i="3" s="1"/>
  <c r="S114" i="3" s="1"/>
  <c r="AL141" i="3"/>
  <c r="AL142" i="3" s="1"/>
  <c r="AL143" i="3" s="1"/>
  <c r="AL144" i="3" s="1"/>
  <c r="AL129" i="3"/>
  <c r="AL130" i="3" s="1"/>
  <c r="AL131" i="3" s="1"/>
  <c r="AL132" i="3" s="1"/>
  <c r="AL51" i="3"/>
  <c r="AL52" i="3" s="1"/>
  <c r="AL9" i="3"/>
  <c r="AL21" i="3"/>
  <c r="Y93" i="3"/>
  <c r="Y94" i="3" s="1"/>
  <c r="Y95" i="3" s="1"/>
  <c r="Y96" i="3" s="1"/>
  <c r="Y141" i="3"/>
  <c r="Y142" i="3" s="1"/>
  <c r="Y9" i="3"/>
  <c r="Y57" i="3"/>
  <c r="Y58" i="3" s="1"/>
  <c r="Y59" i="3" s="1"/>
  <c r="Y60" i="3" s="1"/>
  <c r="X111" i="3"/>
  <c r="X112" i="3" s="1"/>
  <c r="X117" i="3"/>
  <c r="X118" i="3" s="1"/>
  <c r="X119" i="3" s="1"/>
  <c r="X120" i="3" s="1"/>
  <c r="X99" i="3"/>
  <c r="X100" i="3" s="1"/>
  <c r="X101" i="3" s="1"/>
  <c r="X102" i="3" s="1"/>
  <c r="X81" i="3"/>
  <c r="X82" i="3" s="1"/>
  <c r="X83" i="3" s="1"/>
  <c r="X84" i="3" s="1"/>
  <c r="X57" i="3"/>
  <c r="AH117" i="3"/>
  <c r="AH118" i="3" s="1"/>
  <c r="AH119" i="3" s="1"/>
  <c r="AH120" i="3" s="1"/>
  <c r="AH135" i="3"/>
  <c r="AH136" i="3" s="1"/>
  <c r="AH137" i="3" s="1"/>
  <c r="AH138" i="3" s="1"/>
  <c r="AH9" i="3"/>
  <c r="AH10" i="3" s="1"/>
  <c r="AH11" i="3" s="1"/>
  <c r="AH12" i="3" s="1"/>
  <c r="AD111" i="3"/>
  <c r="AD112" i="3" s="1"/>
  <c r="AD113" i="3" s="1"/>
  <c r="AD114" i="3" s="1"/>
  <c r="AD117" i="3"/>
  <c r="AD118" i="3" s="1"/>
  <c r="AD81" i="3"/>
  <c r="AD82" i="3" s="1"/>
  <c r="AD9" i="3"/>
  <c r="AD10" i="3" s="1"/>
  <c r="AD11" i="3" s="1"/>
  <c r="AD12" i="3" s="1"/>
  <c r="AD57" i="3"/>
  <c r="AD58" i="3" s="1"/>
  <c r="AD59" i="3" s="1"/>
  <c r="AD60" i="3" s="1"/>
  <c r="AK39" i="3"/>
  <c r="AK87" i="3"/>
  <c r="AK88" i="3" s="1"/>
  <c r="AK89" i="3" s="1"/>
  <c r="AK90" i="3" s="1"/>
  <c r="AK81" i="3"/>
  <c r="AK82" i="3" s="1"/>
  <c r="AK33" i="3"/>
  <c r="AK34" i="3" s="1"/>
  <c r="AK45" i="3"/>
  <c r="AK46" i="3" s="1"/>
  <c r="AK47" i="3" s="1"/>
  <c r="AK48" i="3" s="1"/>
  <c r="U105" i="3"/>
  <c r="U106" i="3" s="1"/>
  <c r="U107" i="3" s="1"/>
  <c r="U108" i="3" s="1"/>
  <c r="AE105" i="3"/>
  <c r="AE106" i="3" s="1"/>
  <c r="AE107" i="3" s="1"/>
  <c r="AE108" i="3" s="1"/>
  <c r="AE93" i="3"/>
  <c r="AE94" i="3" s="1"/>
  <c r="AE95" i="3" s="1"/>
  <c r="AE96" i="3" s="1"/>
  <c r="AE75" i="3"/>
  <c r="Z105" i="3"/>
  <c r="Z106" i="3" s="1"/>
  <c r="Z107" i="3" s="1"/>
  <c r="Z108" i="3" s="1"/>
  <c r="Z123" i="3"/>
  <c r="Z124" i="3" s="1"/>
  <c r="Z125" i="3" s="1"/>
  <c r="Z126" i="3" s="1"/>
  <c r="Z87" i="3"/>
  <c r="Z88" i="3" s="1"/>
  <c r="Z89" i="3" s="1"/>
  <c r="Z90" i="3" s="1"/>
  <c r="Z93" i="3"/>
  <c r="Z94" i="3" s="1"/>
  <c r="Z95" i="3" s="1"/>
  <c r="Z96" i="3" s="1"/>
  <c r="Z69" i="3"/>
  <c r="AI111" i="3"/>
  <c r="AI112" i="3" s="1"/>
  <c r="AI113" i="3" s="1"/>
  <c r="AI114" i="3" s="1"/>
  <c r="AI81" i="3"/>
  <c r="AI82" i="3" s="1"/>
  <c r="AI83" i="3" s="1"/>
  <c r="AI84" i="3" s="1"/>
  <c r="AI3" i="3"/>
  <c r="AI4" i="3" s="1"/>
  <c r="AI5" i="3" s="1"/>
  <c r="AI6" i="3" s="1"/>
  <c r="V123" i="3"/>
  <c r="V124" i="3" s="1"/>
  <c r="V125" i="3" s="1"/>
  <c r="V126" i="3" s="1"/>
  <c r="AG105" i="3"/>
  <c r="AG106" i="3" s="1"/>
  <c r="AG107" i="3" s="1"/>
  <c r="AG108" i="3" s="1"/>
  <c r="AG93" i="3"/>
  <c r="AG94" i="3" s="1"/>
  <c r="AG95" i="3" s="1"/>
  <c r="AG96" i="3" s="1"/>
  <c r="AG141" i="3"/>
  <c r="AG142" i="3" s="1"/>
  <c r="AG99" i="3"/>
  <c r="AG100" i="3" s="1"/>
  <c r="AG101" i="3" s="1"/>
  <c r="AG102" i="3" s="1"/>
  <c r="AG9" i="3"/>
  <c r="AF69" i="3"/>
  <c r="AF70" i="3" s="1"/>
  <c r="AF71" i="3" s="1"/>
  <c r="AF72" i="3" s="1"/>
  <c r="AA117" i="3"/>
  <c r="AA118" i="3" s="1"/>
  <c r="AA119" i="3" s="1"/>
  <c r="AA120" i="3" s="1"/>
  <c r="AA135" i="3"/>
  <c r="AA136" i="3" s="1"/>
  <c r="AA81" i="3"/>
  <c r="AA82" i="3" s="1"/>
  <c r="AA83" i="3" s="1"/>
  <c r="AA84" i="3" s="1"/>
  <c r="AA63" i="3"/>
  <c r="AA64" i="3" s="1"/>
  <c r="AJ39" i="3"/>
  <c r="AJ105" i="3"/>
  <c r="AJ106" i="3" s="1"/>
  <c r="AJ107" i="3" s="1"/>
  <c r="AJ108" i="3" s="1"/>
  <c r="AJ135" i="3"/>
  <c r="AJ136" i="3" s="1"/>
  <c r="AJ137" i="3" s="1"/>
  <c r="AJ138" i="3" s="1"/>
  <c r="AJ87" i="3"/>
  <c r="AJ88" i="3" s="1"/>
  <c r="AJ89" i="3" s="1"/>
  <c r="AJ90" i="3" s="1"/>
  <c r="AJ27" i="3"/>
  <c r="AJ75" i="3"/>
  <c r="W129" i="3"/>
  <c r="W130" i="3" s="1"/>
  <c r="W57" i="3"/>
  <c r="W58" i="3" s="1"/>
  <c r="W59" i="3" s="1"/>
  <c r="W60" i="3" s="1"/>
  <c r="AC105" i="3"/>
  <c r="AC106" i="3" s="1"/>
  <c r="AC107" i="3" s="1"/>
  <c r="AC108" i="3" s="1"/>
  <c r="AC111" i="3"/>
  <c r="AC112" i="3" s="1"/>
  <c r="AC113" i="3" s="1"/>
  <c r="AC114" i="3" s="1"/>
  <c r="AC117" i="3"/>
  <c r="AC118" i="3" s="1"/>
  <c r="AC119" i="3" s="1"/>
  <c r="AC120" i="3" s="1"/>
  <c r="AC87" i="3"/>
  <c r="AC88" i="3" s="1"/>
  <c r="AC89" i="3" s="1"/>
  <c r="AC90" i="3" s="1"/>
  <c r="AB111" i="3"/>
  <c r="AB112" i="3" s="1"/>
  <c r="AB113" i="3" s="1"/>
  <c r="AB114" i="3" s="1"/>
  <c r="AB117" i="3"/>
  <c r="AB118" i="3" s="1"/>
  <c r="AB119" i="3" s="1"/>
  <c r="AB120" i="3" s="1"/>
  <c r="AB99" i="3"/>
  <c r="AB100" i="3" s="1"/>
  <c r="AB57" i="3"/>
  <c r="AB58" i="3" s="1"/>
  <c r="S105" i="3"/>
  <c r="S106" i="3" s="1"/>
  <c r="S107" i="3" s="1"/>
  <c r="S108" i="3" s="1"/>
  <c r="S123" i="3"/>
  <c r="S124" i="3" s="1"/>
  <c r="S125" i="3" s="1"/>
  <c r="S126" i="3" s="1"/>
  <c r="S9" i="3"/>
  <c r="S10" i="3" s="1"/>
  <c r="T111" i="3"/>
  <c r="T112" i="3" s="1"/>
  <c r="AL87" i="3"/>
  <c r="AL88" i="3" s="1"/>
  <c r="AL89" i="3" s="1"/>
  <c r="AL90" i="3" s="1"/>
  <c r="AL123" i="3"/>
  <c r="AL124" i="3" s="1"/>
  <c r="AL125" i="3" s="1"/>
  <c r="AL126" i="3" s="1"/>
  <c r="AL99" i="3"/>
  <c r="AL100" i="3" s="1"/>
  <c r="AL93" i="3"/>
  <c r="AL94" i="3" s="1"/>
  <c r="AL95" i="3" s="1"/>
  <c r="AL96" i="3" s="1"/>
  <c r="AL69" i="3"/>
  <c r="AL70" i="3" s="1"/>
  <c r="AL71" i="3" s="1"/>
  <c r="AL72" i="3" s="1"/>
  <c r="AL3" i="3"/>
  <c r="AL4" i="3" s="1"/>
  <c r="Y123" i="3"/>
  <c r="Y124" i="3" s="1"/>
  <c r="Y125" i="3" s="1"/>
  <c r="Y126" i="3" s="1"/>
  <c r="Y87" i="3"/>
  <c r="Y88" i="3" s="1"/>
  <c r="Y89" i="3" s="1"/>
  <c r="Y90" i="3" s="1"/>
  <c r="Y69" i="3"/>
  <c r="Y70" i="3" s="1"/>
  <c r="Y71" i="3" s="1"/>
  <c r="Y72" i="3" s="1"/>
  <c r="Y63" i="3"/>
  <c r="X105" i="3"/>
  <c r="X106" i="3" s="1"/>
  <c r="X107" i="3" s="1"/>
  <c r="X108" i="3" s="1"/>
  <c r="X141" i="3"/>
  <c r="X142" i="3" s="1"/>
  <c r="X93" i="3"/>
  <c r="X94" i="3" s="1"/>
  <c r="X95" i="3" s="1"/>
  <c r="X96" i="3" s="1"/>
  <c r="AH105" i="3"/>
  <c r="AH106" i="3" s="1"/>
  <c r="AH107" i="3" s="1"/>
  <c r="AH108" i="3" s="1"/>
  <c r="AH111" i="3"/>
  <c r="AH112" i="3" s="1"/>
  <c r="AH87" i="3"/>
  <c r="AH88" i="3" s="1"/>
  <c r="AH89" i="3" s="1"/>
  <c r="AH90" i="3" s="1"/>
  <c r="AH129" i="3"/>
  <c r="AH130" i="3" s="1"/>
  <c r="AH131" i="3" s="1"/>
  <c r="AH132" i="3" s="1"/>
  <c r="AH63" i="3"/>
  <c r="AH64" i="3" s="1"/>
  <c r="AH57" i="3"/>
  <c r="AH58" i="3" s="1"/>
  <c r="AH59" i="3" s="1"/>
  <c r="AH60" i="3" s="1"/>
  <c r="AD141" i="3"/>
  <c r="AD142" i="3" s="1"/>
  <c r="AD143" i="3" s="1"/>
  <c r="AD144" i="3" s="1"/>
  <c r="AD135" i="3"/>
  <c r="AD136" i="3" s="1"/>
  <c r="AD137" i="3" s="1"/>
  <c r="AD138" i="3" s="1"/>
  <c r="AD75" i="3"/>
  <c r="AD76" i="3" s="1"/>
  <c r="AK105" i="3"/>
  <c r="AK106" i="3" s="1"/>
  <c r="AK107" i="3" s="1"/>
  <c r="AK108" i="3" s="1"/>
  <c r="AK111" i="3"/>
  <c r="AK112" i="3" s="1"/>
  <c r="AK113" i="3" s="1"/>
  <c r="AK114" i="3" s="1"/>
  <c r="AK117" i="3"/>
  <c r="AK118" i="3" s="1"/>
  <c r="AK99" i="3"/>
  <c r="AK100" i="3" s="1"/>
  <c r="AK101" i="3" s="1"/>
  <c r="AK102" i="3" s="1"/>
  <c r="AK69" i="3"/>
  <c r="AK70" i="3" s="1"/>
  <c r="AK63" i="3"/>
  <c r="AK64" i="3" s="1"/>
  <c r="AK65" i="3" s="1"/>
  <c r="AK66" i="3" s="1"/>
  <c r="AK27" i="3"/>
  <c r="AK28" i="3" s="1"/>
  <c r="AK29" i="3" s="1"/>
  <c r="AK30" i="3" s="1"/>
  <c r="AK75" i="3"/>
  <c r="AK76" i="3" s="1"/>
  <c r="AK77" i="3" s="1"/>
  <c r="AK78" i="3" s="1"/>
  <c r="U111" i="3"/>
  <c r="U112" i="3" s="1"/>
  <c r="AE117" i="3"/>
  <c r="AE118" i="3" s="1"/>
  <c r="AE119" i="3" s="1"/>
  <c r="AE120" i="3" s="1"/>
  <c r="AE99" i="3"/>
  <c r="AE100" i="3" s="1"/>
  <c r="AE69" i="3"/>
  <c r="AE70" i="3" s="1"/>
  <c r="AE71" i="3" s="1"/>
  <c r="AE72" i="3" s="1"/>
  <c r="AE9" i="3"/>
  <c r="AE10" i="3" s="1"/>
  <c r="Z81" i="3"/>
  <c r="Z82" i="3" s="1"/>
  <c r="Z83" i="3" s="1"/>
  <c r="Z84" i="3" s="1"/>
  <c r="Z57" i="3"/>
  <c r="Z58" i="3" s="1"/>
  <c r="Z63" i="3"/>
  <c r="Z64" i="3" s="1"/>
  <c r="Z65" i="3" s="1"/>
  <c r="Z66" i="3" s="1"/>
  <c r="AI117" i="3"/>
  <c r="AI118" i="3" s="1"/>
  <c r="AI119" i="3" s="1"/>
  <c r="AI120" i="3" s="1"/>
  <c r="AI105" i="3"/>
  <c r="AI106" i="3" s="1"/>
  <c r="AI107" i="3" s="1"/>
  <c r="AI108" i="3" s="1"/>
  <c r="AI135" i="3"/>
  <c r="AI136" i="3" s="1"/>
  <c r="AI137" i="3" s="1"/>
  <c r="AI138" i="3" s="1"/>
  <c r="AI27" i="3"/>
  <c r="AI28" i="3" s="1"/>
  <c r="AI29" i="3" s="1"/>
  <c r="AI30" i="3" s="1"/>
  <c r="V105" i="3"/>
  <c r="V106" i="3" s="1"/>
  <c r="V107" i="3" s="1"/>
  <c r="V108" i="3" s="1"/>
  <c r="V9" i="3"/>
  <c r="AG123" i="3"/>
  <c r="AG124" i="3" s="1"/>
  <c r="AG125" i="3" s="1"/>
  <c r="AG126" i="3" s="1"/>
  <c r="AG135" i="3"/>
  <c r="AG136" i="3" s="1"/>
  <c r="AG137" i="3" s="1"/>
  <c r="AG138" i="3" s="1"/>
  <c r="AG69" i="3"/>
  <c r="AG70" i="3" s="1"/>
  <c r="AG71" i="3" s="1"/>
  <c r="AG72" i="3" s="1"/>
  <c r="AG57" i="3"/>
  <c r="AG58" i="3" s="1"/>
  <c r="AF111" i="3"/>
  <c r="AF112" i="3" s="1"/>
  <c r="AF113" i="3" s="1"/>
  <c r="AF114" i="3" s="1"/>
  <c r="AF117" i="3"/>
  <c r="AF118" i="3" s="1"/>
  <c r="AF119" i="3" s="1"/>
  <c r="AF120" i="3" s="1"/>
  <c r="AF129" i="3"/>
  <c r="AF130" i="3" s="1"/>
  <c r="AF131" i="3" s="1"/>
  <c r="AF132" i="3" s="1"/>
  <c r="AF135" i="3"/>
  <c r="AF136" i="3" s="1"/>
  <c r="AF137" i="3" s="1"/>
  <c r="AF138" i="3" s="1"/>
  <c r="AF87" i="3"/>
  <c r="AF88" i="3" s="1"/>
  <c r="AF89" i="3" s="1"/>
  <c r="AF90" i="3" s="1"/>
  <c r="AF9" i="3"/>
  <c r="AF10" i="3" s="1"/>
  <c r="AF57" i="3"/>
  <c r="AF58" i="3" s="1"/>
  <c r="AA105" i="3"/>
  <c r="AA106" i="3" s="1"/>
  <c r="AA107" i="3" s="1"/>
  <c r="AA108" i="3" s="1"/>
  <c r="AA141" i="3"/>
  <c r="AA142" i="3" s="1"/>
  <c r="AA143" i="3" s="1"/>
  <c r="AA144" i="3" s="1"/>
  <c r="AA129" i="3"/>
  <c r="AA130" i="3" s="1"/>
  <c r="AA131" i="3" s="1"/>
  <c r="AA132" i="3" s="1"/>
  <c r="AJ111" i="3"/>
  <c r="AJ112" i="3" s="1"/>
  <c r="AJ113" i="3" s="1"/>
  <c r="AJ114" i="3" s="1"/>
  <c r="AJ117" i="3"/>
  <c r="AJ118" i="3" s="1"/>
  <c r="AJ119" i="3" s="1"/>
  <c r="AJ120" i="3" s="1"/>
  <c r="AJ93" i="3"/>
  <c r="AJ94" i="3" s="1"/>
  <c r="AJ95" i="3" s="1"/>
  <c r="AJ96" i="3" s="1"/>
  <c r="AJ129" i="3"/>
  <c r="AJ130" i="3" s="1"/>
  <c r="AJ131" i="3" s="1"/>
  <c r="AJ132" i="3" s="1"/>
  <c r="AJ99" i="3"/>
  <c r="AJ100" i="3" s="1"/>
  <c r="AJ101" i="3" s="1"/>
  <c r="AJ102" i="3" s="1"/>
  <c r="AJ51" i="3"/>
  <c r="AJ52" i="3" s="1"/>
  <c r="AJ53" i="3" s="1"/>
  <c r="AJ54" i="3" s="1"/>
  <c r="AJ21" i="3"/>
  <c r="W141" i="3"/>
  <c r="W142" i="3" s="1"/>
  <c r="W143" i="3" s="1"/>
  <c r="W144" i="3" s="1"/>
  <c r="W93" i="3"/>
  <c r="W94" i="3" s="1"/>
  <c r="W95" i="3" s="1"/>
  <c r="W96" i="3" s="1"/>
  <c r="W69" i="3"/>
  <c r="W70" i="3" s="1"/>
  <c r="W71" i="3" s="1"/>
  <c r="W72" i="3" s="1"/>
  <c r="W63" i="3"/>
  <c r="AC75" i="3"/>
  <c r="AC141" i="3"/>
  <c r="AC142" i="3" s="1"/>
  <c r="AC143" i="3" s="1"/>
  <c r="AC144" i="3" s="1"/>
  <c r="AC99" i="3"/>
  <c r="AC100" i="3" s="1"/>
  <c r="AC81" i="3"/>
  <c r="AC82" i="3" s="1"/>
  <c r="AC83" i="3" s="1"/>
  <c r="AC84" i="3" s="1"/>
  <c r="AC9" i="3"/>
  <c r="AC57" i="3"/>
  <c r="AC58" i="3" s="1"/>
  <c r="AC59" i="3" s="1"/>
  <c r="AC60" i="3" s="1"/>
  <c r="AB105" i="3"/>
  <c r="AB106" i="3" s="1"/>
  <c r="AB107" i="3" s="1"/>
  <c r="AB108" i="3" s="1"/>
  <c r="AB141" i="3"/>
  <c r="AB142" i="3" s="1"/>
  <c r="AB143" i="3" s="1"/>
  <c r="AB144" i="3" s="1"/>
  <c r="T105" i="3"/>
  <c r="T106" i="3" s="1"/>
  <c r="T107" i="3" s="1"/>
  <c r="T108" i="3" s="1"/>
  <c r="T141" i="3"/>
  <c r="T142" i="3" s="1"/>
  <c r="T143" i="3" s="1"/>
  <c r="T144" i="3" s="1"/>
  <c r="AL117" i="3"/>
  <c r="AL118" i="3" s="1"/>
  <c r="AL81" i="3"/>
  <c r="AL82" i="3" s="1"/>
  <c r="AL83" i="3" s="1"/>
  <c r="AL84" i="3" s="1"/>
  <c r="AL57" i="3"/>
  <c r="AL45" i="3"/>
  <c r="AL46" i="3" s="1"/>
  <c r="Y105" i="3"/>
  <c r="Y106" i="3" s="1"/>
  <c r="Y107" i="3" s="1"/>
  <c r="Y108" i="3" s="1"/>
  <c r="Y135" i="3"/>
  <c r="Y136" i="3" s="1"/>
  <c r="Y99" i="3"/>
  <c r="Y100" i="3" s="1"/>
  <c r="Y101" i="3" s="1"/>
  <c r="Y102" i="3" s="1"/>
  <c r="Y81" i="3"/>
  <c r="Y82" i="3" s="1"/>
  <c r="Y83" i="3" s="1"/>
  <c r="Y75" i="3"/>
  <c r="Y76" i="3" s="1"/>
  <c r="Y77" i="3" s="1"/>
  <c r="Y78" i="3" s="1"/>
  <c r="X123" i="3"/>
  <c r="X124" i="3" s="1"/>
  <c r="X125" i="3" s="1"/>
  <c r="X126" i="3" s="1"/>
  <c r="X135" i="3"/>
  <c r="X136" i="3" s="1"/>
  <c r="X137" i="3" s="1"/>
  <c r="X138" i="3" s="1"/>
  <c r="X129" i="3"/>
  <c r="X130" i="3" s="1"/>
  <c r="X131" i="3" s="1"/>
  <c r="X132" i="3" s="1"/>
  <c r="X69" i="3"/>
  <c r="X70" i="3" s="1"/>
  <c r="X71" i="3" s="1"/>
  <c r="X72" i="3" s="1"/>
  <c r="X9" i="3"/>
  <c r="X10" i="3" s="1"/>
  <c r="X63" i="3"/>
  <c r="X64" i="3" s="1"/>
  <c r="X65" i="3" s="1"/>
  <c r="X66" i="3" s="1"/>
  <c r="AH141" i="3"/>
  <c r="AH142" i="3" s="1"/>
  <c r="AH143" i="3" s="1"/>
  <c r="AH144" i="3" s="1"/>
  <c r="AH93" i="3"/>
  <c r="AH94" i="3" s="1"/>
  <c r="AH95" i="3" s="1"/>
  <c r="AH96" i="3" s="1"/>
  <c r="AH69" i="3"/>
  <c r="AH70" i="3" s="1"/>
  <c r="AH71" i="3" s="1"/>
  <c r="AH72" i="3" s="1"/>
  <c r="AD105" i="3"/>
  <c r="AD106" i="3" s="1"/>
  <c r="AD107" i="3" s="1"/>
  <c r="AD108" i="3" s="1"/>
  <c r="AD123" i="3"/>
  <c r="AD124" i="3" s="1"/>
  <c r="AD125" i="3" s="1"/>
  <c r="AD126" i="3" s="1"/>
  <c r="AD129" i="3"/>
  <c r="AD130" i="3" s="1"/>
  <c r="AK93" i="3"/>
  <c r="AK94" i="3" s="1"/>
  <c r="AK95" i="3" s="1"/>
  <c r="AK96" i="3" s="1"/>
  <c r="AK141" i="3"/>
  <c r="AK142" i="3" s="1"/>
  <c r="AK143" i="3" s="1"/>
  <c r="AK144" i="3" s="1"/>
  <c r="AK135" i="3"/>
  <c r="AK136" i="3" s="1"/>
  <c r="AK137" i="3" s="1"/>
  <c r="AK138" i="3" s="1"/>
  <c r="AK51" i="3"/>
  <c r="AK52" i="3" s="1"/>
  <c r="AK21" i="3"/>
  <c r="AK22" i="3" s="1"/>
  <c r="U141" i="3"/>
  <c r="U142" i="3" s="1"/>
  <c r="U9" i="3"/>
  <c r="U10" i="3" s="1"/>
  <c r="U11" i="3" s="1"/>
  <c r="AE123" i="3"/>
  <c r="AE124" i="3" s="1"/>
  <c r="AE125" i="3" s="1"/>
  <c r="AE126" i="3" s="1"/>
  <c r="AE141" i="3"/>
  <c r="AE142" i="3" s="1"/>
  <c r="AE143" i="3" s="1"/>
  <c r="AE144" i="3" s="1"/>
  <c r="AE135" i="3"/>
  <c r="AE136" i="3" s="1"/>
  <c r="AE137" i="3" s="1"/>
  <c r="AE138" i="3" s="1"/>
  <c r="AE81" i="3"/>
  <c r="AE63" i="3"/>
  <c r="AE64" i="3" s="1"/>
  <c r="AE57" i="3"/>
  <c r="AE58" i="3" s="1"/>
  <c r="Z99" i="3"/>
  <c r="Z100" i="3" s="1"/>
  <c r="Z101" i="3" s="1"/>
  <c r="Z102" i="3" s="1"/>
  <c r="Z111" i="3"/>
  <c r="Z112" i="3" s="1"/>
  <c r="Z117" i="3"/>
  <c r="Z118" i="3" s="1"/>
  <c r="Z135" i="3"/>
  <c r="Z136" i="3" s="1"/>
  <c r="Z137" i="3" s="1"/>
  <c r="Z138" i="3" s="1"/>
  <c r="Z75" i="3"/>
  <c r="Z76" i="3" s="1"/>
  <c r="AI123" i="3"/>
  <c r="AI124" i="3" s="1"/>
  <c r="AI125" i="3" s="1"/>
  <c r="AI126" i="3" s="1"/>
  <c r="AI99" i="3"/>
  <c r="AI100" i="3" s="1"/>
  <c r="AI101" i="3" s="1"/>
  <c r="AI102" i="3" s="1"/>
  <c r="AI87" i="3"/>
  <c r="AI88" i="3" s="1"/>
  <c r="AI129" i="3"/>
  <c r="AI130" i="3" s="1"/>
  <c r="AI131" i="3" s="1"/>
  <c r="AI132" i="3" s="1"/>
  <c r="AI63" i="3"/>
  <c r="AI64" i="3" s="1"/>
  <c r="AI57" i="3"/>
  <c r="AI58" i="3" s="1"/>
  <c r="AI59" i="3" s="1"/>
  <c r="AI60" i="3" s="1"/>
  <c r="AI51" i="3"/>
  <c r="AI52" i="3" s="1"/>
  <c r="AI53" i="3" s="1"/>
  <c r="AI54" i="3" s="1"/>
  <c r="AI75" i="3"/>
  <c r="AI76" i="3" s="1"/>
  <c r="AI33" i="3"/>
  <c r="AI34" i="3" s="1"/>
  <c r="AI35" i="3" s="1"/>
  <c r="AI36" i="3" s="1"/>
  <c r="V111" i="3"/>
  <c r="V112" i="3" s="1"/>
  <c r="V113" i="3" s="1"/>
  <c r="V114" i="3" s="1"/>
  <c r="AG129" i="3"/>
  <c r="AG130" i="3" s="1"/>
  <c r="AG131" i="3" s="1"/>
  <c r="AG132" i="3" s="1"/>
  <c r="AF141" i="3"/>
  <c r="AF142" i="3" s="1"/>
  <c r="AF143" i="3" s="1"/>
  <c r="AF144" i="3" s="1"/>
  <c r="AF99" i="3"/>
  <c r="AF100" i="3" s="1"/>
  <c r="AF63" i="3"/>
  <c r="AF64" i="3" s="1"/>
  <c r="AF65" i="3" s="1"/>
  <c r="AF66" i="3" s="1"/>
  <c r="AA93" i="3"/>
  <c r="AA94" i="3" s="1"/>
  <c r="AA95" i="3" s="1"/>
  <c r="AA96" i="3" s="1"/>
  <c r="AA9" i="3"/>
  <c r="AA10" i="3" s="1"/>
  <c r="AA11" i="3" s="1"/>
  <c r="AA12" i="3" s="1"/>
  <c r="AA75" i="3"/>
  <c r="AA76" i="3" s="1"/>
  <c r="AA77" i="3" s="1"/>
  <c r="AA78" i="3" s="1"/>
  <c r="AJ141" i="3"/>
  <c r="AJ142" i="3" s="1"/>
  <c r="AJ143" i="3" s="1"/>
  <c r="AJ144" i="3" s="1"/>
  <c r="AJ81" i="3"/>
  <c r="AJ82" i="3" s="1"/>
  <c r="AJ9" i="3"/>
  <c r="AJ10" i="3" s="1"/>
  <c r="AJ57" i="3"/>
  <c r="AJ58" i="3" s="1"/>
  <c r="AJ59" i="3" s="1"/>
  <c r="AJ60" i="3" s="1"/>
  <c r="AJ3" i="3"/>
  <c r="AJ4" i="3" s="1"/>
  <c r="AJ5" i="3" s="1"/>
  <c r="AJ6" i="3" s="1"/>
  <c r="W111" i="3"/>
  <c r="W112" i="3" s="1"/>
  <c r="W113" i="3" s="1"/>
  <c r="W114" i="3" s="1"/>
  <c r="W87" i="3"/>
  <c r="W88" i="3" s="1"/>
  <c r="W89" i="3" s="1"/>
  <c r="W90" i="3" s="1"/>
  <c r="W81" i="3"/>
  <c r="W82" i="3" s="1"/>
  <c r="W83" i="3" s="1"/>
  <c r="W84" i="3" s="1"/>
  <c r="W75" i="3"/>
  <c r="W76" i="3" s="1"/>
  <c r="AC93" i="3"/>
  <c r="AC94" i="3" s="1"/>
  <c r="AC95" i="3" s="1"/>
  <c r="AC96" i="3" s="1"/>
  <c r="AC123" i="3"/>
  <c r="AC124" i="3" s="1"/>
  <c r="AC125" i="3" s="1"/>
  <c r="AC126" i="3" s="1"/>
  <c r="AC135" i="3"/>
  <c r="AC136" i="3" s="1"/>
  <c r="AC137" i="3" s="1"/>
  <c r="AC138" i="3" s="1"/>
  <c r="AB123" i="3"/>
  <c r="AB124" i="3" s="1"/>
  <c r="AB125" i="3" s="1"/>
  <c r="AB126" i="3" s="1"/>
  <c r="AB129" i="3"/>
  <c r="AB130" i="3" s="1"/>
  <c r="AB131" i="3" s="1"/>
  <c r="AB132" i="3" s="1"/>
  <c r="AB69" i="3"/>
  <c r="AB70" i="3" s="1"/>
  <c r="AB71" i="3" s="1"/>
  <c r="AB72" i="3" s="1"/>
  <c r="S141" i="3"/>
  <c r="S142" i="3" s="1"/>
  <c r="T123" i="3"/>
  <c r="T124" i="3" s="1"/>
  <c r="T125" i="3" s="1"/>
  <c r="T126" i="3" s="1"/>
  <c r="T9" i="3"/>
  <c r="T10" i="3" s="1"/>
  <c r="AL39" i="3"/>
  <c r="AL40" i="3" s="1"/>
  <c r="AL41" i="3" s="1"/>
  <c r="AL42" i="3" s="1"/>
  <c r="AL111" i="3"/>
  <c r="AL112" i="3" s="1"/>
  <c r="AL113" i="3" s="1"/>
  <c r="AL114" i="3" s="1"/>
  <c r="AL105" i="3"/>
  <c r="AL106" i="3" s="1"/>
  <c r="AL107" i="3" s="1"/>
  <c r="AL108" i="3" s="1"/>
  <c r="AL135" i="3"/>
  <c r="AL136" i="3" s="1"/>
  <c r="AL137" i="3" s="1"/>
  <c r="AL138" i="3" s="1"/>
  <c r="AL33" i="3"/>
  <c r="AL34" i="3" s="1"/>
  <c r="AL27" i="3"/>
  <c r="AL75" i="3"/>
  <c r="Y111" i="3"/>
  <c r="Y112" i="3" s="1"/>
  <c r="Y113" i="3" s="1"/>
  <c r="Y114" i="3" s="1"/>
  <c r="Y117" i="3"/>
  <c r="Y118" i="3" s="1"/>
  <c r="Y119" i="3" s="1"/>
  <c r="Y120" i="3" s="1"/>
  <c r="Y129" i="3"/>
  <c r="Y130" i="3" s="1"/>
  <c r="X87" i="3"/>
  <c r="X88" i="3" s="1"/>
  <c r="X89" i="3" s="1"/>
  <c r="X90" i="3" s="1"/>
  <c r="AH99" i="3"/>
  <c r="AH100" i="3" s="1"/>
  <c r="AH123" i="3"/>
  <c r="AH124" i="3" s="1"/>
  <c r="AH125" i="3" s="1"/>
  <c r="AH126" i="3" s="1"/>
  <c r="AH81" i="3"/>
  <c r="AH82" i="3" s="1"/>
  <c r="AD87" i="3"/>
  <c r="AD88" i="3" s="1"/>
  <c r="AD89" i="3" s="1"/>
  <c r="AD90" i="3" s="1"/>
  <c r="AD99" i="3"/>
  <c r="AD100" i="3" s="1"/>
  <c r="AD101" i="3" s="1"/>
  <c r="AD102" i="3" s="1"/>
  <c r="AD93" i="3"/>
  <c r="AD94" i="3" s="1"/>
  <c r="AD95" i="3" s="1"/>
  <c r="AD96" i="3" s="1"/>
  <c r="AD69" i="3"/>
  <c r="AD70" i="3" s="1"/>
  <c r="AD71" i="3" s="1"/>
  <c r="AD72" i="3" s="1"/>
  <c r="I99" i="3"/>
  <c r="I100" i="3" s="1"/>
  <c r="I101" i="3" s="1"/>
  <c r="I102" i="3" s="1"/>
  <c r="Q27" i="3"/>
  <c r="Q28" i="3" s="1"/>
  <c r="Q29" i="3" s="1"/>
  <c r="Q30" i="3" s="1"/>
  <c r="O27" i="3"/>
  <c r="O28" i="3" s="1"/>
  <c r="O29" i="3" s="1"/>
  <c r="O30" i="3" s="1"/>
  <c r="G3" i="3"/>
  <c r="G4" i="3" s="1"/>
  <c r="G5" i="3" s="1"/>
  <c r="G6" i="3" s="1"/>
  <c r="J87" i="3"/>
  <c r="J88" i="3" s="1"/>
  <c r="J89" i="3" s="1"/>
  <c r="J90" i="3" s="1"/>
  <c r="E51" i="3"/>
  <c r="E52" i="3" s="1"/>
  <c r="E53" i="3" s="1"/>
  <c r="E54" i="3" s="1"/>
  <c r="M27" i="3"/>
  <c r="M28" i="3" s="1"/>
  <c r="H27" i="3"/>
  <c r="H28" i="3" s="1"/>
  <c r="G87" i="3"/>
  <c r="G88" i="3" s="1"/>
  <c r="G89" i="3" s="1"/>
  <c r="G90" i="3" s="1"/>
  <c r="N99" i="3"/>
  <c r="N100" i="3" s="1"/>
  <c r="N101" i="3" s="1"/>
  <c r="N102" i="3" s="1"/>
  <c r="D63" i="3"/>
  <c r="D64" i="3" s="1"/>
  <c r="L63" i="3"/>
  <c r="L64" i="3" s="1"/>
  <c r="L65" i="3" s="1"/>
  <c r="L66" i="3" s="1"/>
  <c r="M93" i="3"/>
  <c r="M94" i="3" s="1"/>
  <c r="M95" i="3" s="1"/>
  <c r="M96" i="3" s="1"/>
  <c r="F63" i="3"/>
  <c r="F64" i="3" s="1"/>
  <c r="F65" i="3" s="1"/>
  <c r="F66" i="3" s="1"/>
  <c r="I87" i="3"/>
  <c r="I88" i="3" s="1"/>
  <c r="I89" i="3" s="1"/>
  <c r="I90" i="3" s="1"/>
  <c r="G9" i="3"/>
  <c r="G10" i="3" s="1"/>
  <c r="H87" i="3"/>
  <c r="H88" i="3" s="1"/>
  <c r="H89" i="3" s="1"/>
  <c r="H90" i="3" s="1"/>
  <c r="K87" i="3"/>
  <c r="K88" i="3" s="1"/>
  <c r="K89" i="3" s="1"/>
  <c r="K90" i="3" s="1"/>
  <c r="G99" i="3"/>
  <c r="G100" i="3" s="1"/>
  <c r="G101" i="3" s="1"/>
  <c r="G102" i="3" s="1"/>
  <c r="H135" i="3"/>
  <c r="H136" i="3" s="1"/>
  <c r="H137" i="3" s="1"/>
  <c r="H138" i="3" s="1"/>
  <c r="H15" i="3"/>
  <c r="H16" i="3" s="1"/>
  <c r="H17" i="3" s="1"/>
  <c r="H18" i="3" s="1"/>
  <c r="E21" i="3"/>
  <c r="E22" i="3" s="1"/>
  <c r="E23" i="3" s="1"/>
  <c r="E24" i="3" s="1"/>
  <c r="G75" i="3"/>
  <c r="G76" i="3" s="1"/>
  <c r="G77" i="3" s="1"/>
  <c r="N63" i="3"/>
  <c r="N64" i="3" s="1"/>
  <c r="L99" i="3"/>
  <c r="L100" i="3" s="1"/>
  <c r="L101" i="3" s="1"/>
  <c r="L102" i="3" s="1"/>
  <c r="N87" i="3"/>
  <c r="N88" i="3" s="1"/>
  <c r="N89" i="3" s="1"/>
  <c r="N90" i="3" s="1"/>
  <c r="N45" i="3"/>
  <c r="N46" i="3" s="1"/>
  <c r="N47" i="3" s="1"/>
  <c r="N48" i="3" s="1"/>
  <c r="J39" i="3"/>
  <c r="J40" i="3" s="1"/>
  <c r="D21" i="3"/>
  <c r="D22" i="3" s="1"/>
  <c r="D23" i="3" s="1"/>
  <c r="D24" i="3" s="1"/>
  <c r="D51" i="3"/>
  <c r="D52" i="3" s="1"/>
  <c r="H39" i="3"/>
  <c r="H40" i="3" s="1"/>
  <c r="H41" i="3" s="1"/>
  <c r="H42" i="3" s="1"/>
  <c r="K135" i="3"/>
  <c r="K136" i="3" s="1"/>
  <c r="K137" i="3" s="1"/>
  <c r="K138" i="3" s="1"/>
  <c r="I33" i="3"/>
  <c r="I34" i="3" s="1"/>
  <c r="J45" i="3"/>
  <c r="J46" i="3" s="1"/>
  <c r="O15" i="3"/>
  <c r="O16" i="3" s="1"/>
  <c r="O17" i="3" s="1"/>
  <c r="O18" i="3" s="1"/>
  <c r="D15" i="3"/>
  <c r="D16" i="3" s="1"/>
  <c r="D17" i="3" s="1"/>
  <c r="D18" i="3" s="1"/>
  <c r="M33" i="3"/>
  <c r="M34" i="3" s="1"/>
  <c r="M35" i="3" s="1"/>
  <c r="M36" i="3" s="1"/>
  <c r="M15" i="3"/>
  <c r="M16" i="3" s="1"/>
  <c r="M17" i="3" s="1"/>
  <c r="M18" i="3" s="1"/>
  <c r="H45" i="3"/>
  <c r="H46" i="3" s="1"/>
  <c r="H47" i="3" s="1"/>
  <c r="H48" i="3" s="1"/>
  <c r="F51" i="3"/>
  <c r="F52" i="3" s="1"/>
  <c r="F53" i="3" s="1"/>
  <c r="F54" i="3" s="1"/>
  <c r="F15" i="3"/>
  <c r="F16" i="3" s="1"/>
  <c r="F17" i="3" s="1"/>
  <c r="F18" i="3" s="1"/>
  <c r="F33" i="3"/>
  <c r="F34" i="3" s="1"/>
  <c r="F35" i="3" s="1"/>
  <c r="F36" i="3" s="1"/>
  <c r="F39" i="3"/>
  <c r="F40" i="3" s="1"/>
  <c r="F41" i="3" s="1"/>
  <c r="F42" i="3" s="1"/>
  <c r="K33" i="3"/>
  <c r="K34" i="3" s="1"/>
  <c r="I39" i="3"/>
  <c r="I40" i="3" s="1"/>
  <c r="I41" i="3" s="1"/>
  <c r="I42" i="3" s="1"/>
  <c r="I15" i="3"/>
  <c r="I16" i="3" s="1"/>
  <c r="I17" i="3" s="1"/>
  <c r="I18" i="3" s="1"/>
  <c r="E63" i="3"/>
  <c r="E64" i="3" s="1"/>
  <c r="E65" i="3" s="1"/>
  <c r="E66" i="3" s="1"/>
  <c r="G117" i="3"/>
  <c r="G118" i="3" s="1"/>
  <c r="G119" i="3" s="1"/>
  <c r="G120" i="3" s="1"/>
  <c r="G51" i="3"/>
  <c r="G52" i="3" s="1"/>
  <c r="R15" i="3"/>
  <c r="R16" i="3" s="1"/>
  <c r="R17" i="3" s="1"/>
  <c r="R18" i="3" s="1"/>
  <c r="C87" i="3"/>
  <c r="C88" i="3" s="1"/>
  <c r="C89" i="3" s="1"/>
  <c r="C90" i="3" s="1"/>
  <c r="L45" i="3"/>
  <c r="L46" i="3" s="1"/>
  <c r="L47" i="3" s="1"/>
  <c r="L48" i="3" s="1"/>
  <c r="J117" i="3"/>
  <c r="J118" i="3" s="1"/>
  <c r="J119" i="3" s="1"/>
  <c r="J120" i="3" s="1"/>
  <c r="P27" i="3"/>
  <c r="P28" i="3" s="1"/>
  <c r="P29" i="3" s="1"/>
  <c r="P30" i="3" s="1"/>
  <c r="E3" i="3"/>
  <c r="E4" i="3" s="1"/>
  <c r="I45" i="3"/>
  <c r="I46" i="3" s="1"/>
  <c r="I47" i="3" s="1"/>
  <c r="I48" i="3" s="1"/>
  <c r="L135" i="3"/>
  <c r="L136" i="3" s="1"/>
  <c r="L137" i="3" s="1"/>
  <c r="L138" i="3" s="1"/>
  <c r="M87" i="3"/>
  <c r="M88" i="3" s="1"/>
  <c r="M89" i="3" s="1"/>
  <c r="M90" i="3" s="1"/>
  <c r="N39" i="3"/>
  <c r="N40" i="3" s="1"/>
  <c r="Q63" i="3"/>
  <c r="Q64" i="3" s="1"/>
  <c r="D27" i="3"/>
  <c r="D28" i="3" s="1"/>
  <c r="D29" i="3" s="1"/>
  <c r="D30" i="3" s="1"/>
  <c r="L93" i="3"/>
  <c r="L94" i="3" s="1"/>
  <c r="L95" i="3" s="1"/>
  <c r="L96" i="3" s="1"/>
  <c r="N93" i="3"/>
  <c r="N94" i="3" s="1"/>
  <c r="N95" i="3" s="1"/>
  <c r="N96" i="3" s="1"/>
  <c r="N15" i="3"/>
  <c r="N16" i="3" s="1"/>
  <c r="J27" i="3"/>
  <c r="J28" i="3" s="1"/>
  <c r="J15" i="3"/>
  <c r="J16" i="3" s="1"/>
  <c r="J17" i="3" s="1"/>
  <c r="J18" i="3" s="1"/>
  <c r="M117" i="3"/>
  <c r="M118" i="3" s="1"/>
  <c r="M119" i="3" s="1"/>
  <c r="M120" i="3" s="1"/>
  <c r="M63" i="3"/>
  <c r="M64" i="3" s="1"/>
  <c r="M65" i="3" s="1"/>
  <c r="M66" i="3" s="1"/>
  <c r="Q15" i="3"/>
  <c r="Q16" i="3" s="1"/>
  <c r="Q17" i="3" s="1"/>
  <c r="Q18" i="3" s="1"/>
  <c r="H117" i="3"/>
  <c r="H118" i="3" s="1"/>
  <c r="H119" i="3" s="1"/>
  <c r="H120" i="3" s="1"/>
  <c r="H63" i="3"/>
  <c r="H64" i="3" s="1"/>
  <c r="K39" i="3"/>
  <c r="K40" i="3" s="1"/>
  <c r="K93" i="3"/>
  <c r="K94" i="3" s="1"/>
  <c r="K95" i="3" s="1"/>
  <c r="K27" i="3"/>
  <c r="K28" i="3" s="1"/>
  <c r="K29" i="3" s="1"/>
  <c r="K30" i="3" s="1"/>
  <c r="K45" i="3"/>
  <c r="K46" i="3" s="1"/>
  <c r="K47" i="3" s="1"/>
  <c r="K48" i="3" s="1"/>
  <c r="K15" i="3"/>
  <c r="K16" i="3" s="1"/>
  <c r="K17" i="3" s="1"/>
  <c r="K18" i="3" s="1"/>
  <c r="I93" i="3"/>
  <c r="I94" i="3" s="1"/>
  <c r="I95" i="3" s="1"/>
  <c r="I96" i="3" s="1"/>
  <c r="I135" i="3"/>
  <c r="I136" i="3" s="1"/>
  <c r="I137" i="3" s="1"/>
  <c r="I138" i="3" s="1"/>
  <c r="I27" i="3"/>
  <c r="I28" i="3" s="1"/>
  <c r="I29" i="3" s="1"/>
  <c r="I30" i="3" s="1"/>
  <c r="E15" i="3"/>
  <c r="E16" i="3" s="1"/>
  <c r="E17" i="3" s="1"/>
  <c r="E18" i="3" s="1"/>
  <c r="G135" i="3"/>
  <c r="G136" i="3" s="1"/>
  <c r="G137" i="3" s="1"/>
  <c r="G138" i="3" s="1"/>
  <c r="G21" i="3"/>
  <c r="G22" i="3" s="1"/>
  <c r="G23" i="3" s="1"/>
  <c r="G24" i="3" s="1"/>
  <c r="G33" i="3"/>
  <c r="G34" i="3" s="1"/>
  <c r="G35" i="3" s="1"/>
  <c r="G36" i="3" s="1"/>
  <c r="G45" i="3"/>
  <c r="G46" i="3" s="1"/>
  <c r="G47" i="3" s="1"/>
  <c r="G48" i="3" s="1"/>
  <c r="G15" i="3"/>
  <c r="G16" i="3" s="1"/>
  <c r="G17" i="3" s="1"/>
  <c r="G18" i="3" s="1"/>
  <c r="R27" i="3"/>
  <c r="R28" i="3" s="1"/>
  <c r="R29" i="3" s="1"/>
  <c r="R30" i="3" s="1"/>
  <c r="D3" i="3"/>
  <c r="D4" i="3" s="1"/>
  <c r="D5" i="3" s="1"/>
  <c r="D6" i="3" s="1"/>
  <c r="L117" i="3"/>
  <c r="L118" i="3" s="1"/>
  <c r="L119" i="3" s="1"/>
  <c r="L120" i="3" s="1"/>
  <c r="L33" i="3"/>
  <c r="L34" i="3" s="1"/>
  <c r="L15" i="3"/>
  <c r="L16" i="3" s="1"/>
  <c r="L17" i="3" s="1"/>
  <c r="L18" i="3" s="1"/>
  <c r="C75" i="3"/>
  <c r="C76" i="3" s="1"/>
  <c r="C77" i="3" s="1"/>
  <c r="C78" i="3" s="1"/>
  <c r="L27" i="3"/>
  <c r="L28" i="3" s="1"/>
  <c r="L29" i="3" s="1"/>
  <c r="L30" i="3" s="1"/>
  <c r="N135" i="3"/>
  <c r="N136" i="3" s="1"/>
  <c r="N137" i="3" s="1"/>
  <c r="N138" i="3" s="1"/>
  <c r="N27" i="3"/>
  <c r="N28" i="3" s="1"/>
  <c r="N29" i="3" s="1"/>
  <c r="N30" i="3" s="1"/>
  <c r="J135" i="3"/>
  <c r="J136" i="3" s="1"/>
  <c r="J137" i="3" s="1"/>
  <c r="J138" i="3" s="1"/>
  <c r="H33" i="3"/>
  <c r="H34" i="3" s="1"/>
  <c r="H35" i="3" s="1"/>
  <c r="H36" i="3" s="1"/>
  <c r="L87" i="3"/>
  <c r="L88" i="3" s="1"/>
  <c r="L89" i="3" s="1"/>
  <c r="L90" i="3" s="1"/>
  <c r="L141" i="3"/>
  <c r="L142" i="3" s="1"/>
  <c r="L143" i="3" s="1"/>
  <c r="L144" i="3" s="1"/>
  <c r="J9" i="3"/>
  <c r="J10" i="3" s="1"/>
  <c r="D57" i="3"/>
  <c r="D58" i="3" s="1"/>
  <c r="D59" i="3" s="1"/>
  <c r="D60" i="3" s="1"/>
  <c r="G39" i="3"/>
  <c r="G40" i="3" s="1"/>
  <c r="J33" i="3"/>
  <c r="J34" i="3" s="1"/>
  <c r="J35" i="3" s="1"/>
  <c r="J36" i="3" s="1"/>
  <c r="N117" i="3"/>
  <c r="N118" i="3" s="1"/>
  <c r="N119" i="3" s="1"/>
  <c r="N120" i="3" s="1"/>
  <c r="I117" i="3"/>
  <c r="I118" i="3" s="1"/>
  <c r="I119" i="3" s="1"/>
  <c r="I120" i="3" s="1"/>
  <c r="F21" i="3"/>
  <c r="F22" i="3" s="1"/>
  <c r="F23" i="3" s="1"/>
  <c r="F24" i="3" s="1"/>
  <c r="M99" i="3"/>
  <c r="M100" i="3" s="1"/>
  <c r="M101" i="3" s="1"/>
  <c r="M102" i="3" s="1"/>
  <c r="P99" i="3"/>
  <c r="P100" i="3" s="1"/>
  <c r="P101" i="3" s="1"/>
  <c r="P102" i="3" s="1"/>
  <c r="P75" i="3"/>
  <c r="P76" i="3" s="1"/>
  <c r="P57" i="3"/>
  <c r="P58" i="3" s="1"/>
  <c r="N9" i="3"/>
  <c r="N10" i="3" s="1"/>
  <c r="O99" i="3"/>
  <c r="O100" i="3" s="1"/>
  <c r="O101" i="3" s="1"/>
  <c r="O102" i="3" s="1"/>
  <c r="D75" i="3"/>
  <c r="D76" i="3" s="1"/>
  <c r="Q87" i="3"/>
  <c r="Q88" i="3" s="1"/>
  <c r="Q89" i="3" s="1"/>
  <c r="Q90" i="3" s="1"/>
  <c r="H141" i="3"/>
  <c r="H142" i="3" s="1"/>
  <c r="H81" i="3"/>
  <c r="H82" i="3" s="1"/>
  <c r="H83" i="3" s="1"/>
  <c r="H84" i="3" s="1"/>
  <c r="H75" i="3"/>
  <c r="H76" i="3" s="1"/>
  <c r="H77" i="3" s="1"/>
  <c r="H78" i="3" s="1"/>
  <c r="H57" i="3"/>
  <c r="H58" i="3" s="1"/>
  <c r="F141" i="3"/>
  <c r="F142" i="3" s="1"/>
  <c r="F143" i="3" s="1"/>
  <c r="F144" i="3" s="1"/>
  <c r="F3" i="3"/>
  <c r="F4" i="3" s="1"/>
  <c r="K123" i="3"/>
  <c r="K124" i="3" s="1"/>
  <c r="K125" i="3" s="1"/>
  <c r="K126" i="3" s="1"/>
  <c r="I141" i="3"/>
  <c r="I142" i="3" s="1"/>
  <c r="I63" i="3"/>
  <c r="I64" i="3" s="1"/>
  <c r="E129" i="3"/>
  <c r="E130" i="3" s="1"/>
  <c r="E131" i="3" s="1"/>
  <c r="E132" i="3" s="1"/>
  <c r="E33" i="3"/>
  <c r="E34" i="3" s="1"/>
  <c r="E45" i="3"/>
  <c r="E46" i="3" s="1"/>
  <c r="G93" i="3"/>
  <c r="G94" i="3" s="1"/>
  <c r="G95" i="3" s="1"/>
  <c r="G96" i="3" s="1"/>
  <c r="G69" i="3"/>
  <c r="G70" i="3" s="1"/>
  <c r="G71" i="3" s="1"/>
  <c r="G72" i="3" s="1"/>
  <c r="R141" i="3"/>
  <c r="R142" i="3" s="1"/>
  <c r="R143" i="3" s="1"/>
  <c r="R144" i="3" s="1"/>
  <c r="R63" i="3"/>
  <c r="R64" i="3" s="1"/>
  <c r="H93" i="3"/>
  <c r="H94" i="3" s="1"/>
  <c r="H95" i="3" s="1"/>
  <c r="H96" i="3" s="1"/>
  <c r="P87" i="3"/>
  <c r="P88" i="3" s="1"/>
  <c r="P89" i="3" s="1"/>
  <c r="P90" i="3" s="1"/>
  <c r="P93" i="3"/>
  <c r="P94" i="3" s="1"/>
  <c r="P95" i="3" s="1"/>
  <c r="P96" i="3" s="1"/>
  <c r="P81" i="3"/>
  <c r="P82" i="3" s="1"/>
  <c r="P83" i="3" s="1"/>
  <c r="P84" i="3" s="1"/>
  <c r="L123" i="3"/>
  <c r="L124" i="3" s="1"/>
  <c r="L125" i="3" s="1"/>
  <c r="L126" i="3" s="1"/>
  <c r="L81" i="3"/>
  <c r="L82" i="3" s="1"/>
  <c r="N105" i="3"/>
  <c r="N106" i="3" s="1"/>
  <c r="N107" i="3" s="1"/>
  <c r="N108" i="3" s="1"/>
  <c r="N123" i="3"/>
  <c r="N124" i="3" s="1"/>
  <c r="N125" i="3" s="1"/>
  <c r="N126" i="3" s="1"/>
  <c r="J69" i="3"/>
  <c r="J70" i="3" s="1"/>
  <c r="J75" i="3"/>
  <c r="J76" i="3" s="1"/>
  <c r="J77" i="3" s="1"/>
  <c r="J78" i="3" s="1"/>
  <c r="J57" i="3"/>
  <c r="J58" i="3" s="1"/>
  <c r="O105" i="3"/>
  <c r="O106" i="3" s="1"/>
  <c r="O107" i="3" s="1"/>
  <c r="O108" i="3" s="1"/>
  <c r="O75" i="3"/>
  <c r="O76" i="3" s="1"/>
  <c r="D111" i="3"/>
  <c r="D112" i="3" s="1"/>
  <c r="D113" i="3" s="1"/>
  <c r="D114" i="3" s="1"/>
  <c r="D93" i="3"/>
  <c r="D94" i="3" s="1"/>
  <c r="D95" i="3" s="1"/>
  <c r="D96" i="3" s="1"/>
  <c r="M123" i="3"/>
  <c r="M124" i="3" s="1"/>
  <c r="M125" i="3" s="1"/>
  <c r="M126" i="3" s="1"/>
  <c r="M111" i="3"/>
  <c r="M112" i="3" s="1"/>
  <c r="Q105" i="3"/>
  <c r="Q106" i="3" s="1"/>
  <c r="Q107" i="3" s="1"/>
  <c r="Q108" i="3" s="1"/>
  <c r="Q141" i="3"/>
  <c r="Q142" i="3" s="1"/>
  <c r="Q111" i="3"/>
  <c r="Q112" i="3" s="1"/>
  <c r="Q117" i="3"/>
  <c r="Q118" i="3" s="1"/>
  <c r="Q119" i="3" s="1"/>
  <c r="Q120" i="3" s="1"/>
  <c r="Q135" i="3"/>
  <c r="Q136" i="3" s="1"/>
  <c r="Q137" i="3" s="1"/>
  <c r="Q138" i="3" s="1"/>
  <c r="Q69" i="3"/>
  <c r="Q70" i="3" s="1"/>
  <c r="Q71" i="3" s="1"/>
  <c r="Q72" i="3" s="1"/>
  <c r="Q75" i="3"/>
  <c r="Q76" i="3" s="1"/>
  <c r="Q77" i="3" s="1"/>
  <c r="Q78" i="3" s="1"/>
  <c r="Q57" i="3"/>
  <c r="Q58" i="3" s="1"/>
  <c r="Q59" i="3" s="1"/>
  <c r="H9" i="3"/>
  <c r="H10" i="3" s="1"/>
  <c r="H11" i="3" s="1"/>
  <c r="H12" i="3" s="1"/>
  <c r="F135" i="3"/>
  <c r="F136" i="3" s="1"/>
  <c r="F137" i="3" s="1"/>
  <c r="F138" i="3" s="1"/>
  <c r="K81" i="3"/>
  <c r="K82" i="3" s="1"/>
  <c r="K83" i="3" s="1"/>
  <c r="K84" i="3" s="1"/>
  <c r="E105" i="3"/>
  <c r="E106" i="3" s="1"/>
  <c r="E107" i="3" s="1"/>
  <c r="E108" i="3" s="1"/>
  <c r="E117" i="3"/>
  <c r="E118" i="3" s="1"/>
  <c r="E119" i="3" s="1"/>
  <c r="E120" i="3" s="1"/>
  <c r="E141" i="3"/>
  <c r="E142" i="3" s="1"/>
  <c r="E143" i="3" s="1"/>
  <c r="E144" i="3" s="1"/>
  <c r="E87" i="3"/>
  <c r="E88" i="3" s="1"/>
  <c r="E89" i="3" s="1"/>
  <c r="E90" i="3" s="1"/>
  <c r="E75" i="3"/>
  <c r="E76" i="3" s="1"/>
  <c r="E77" i="3" s="1"/>
  <c r="E78" i="3" s="1"/>
  <c r="R99" i="3"/>
  <c r="R100" i="3" s="1"/>
  <c r="R101" i="3" s="1"/>
  <c r="R102" i="3" s="1"/>
  <c r="R129" i="3"/>
  <c r="R130" i="3" s="1"/>
  <c r="R131" i="3" s="1"/>
  <c r="R132" i="3" s="1"/>
  <c r="K117" i="3"/>
  <c r="K118" i="3" s="1"/>
  <c r="K119" i="3" s="1"/>
  <c r="K120" i="3" s="1"/>
  <c r="J93" i="3"/>
  <c r="J94" i="3" s="1"/>
  <c r="J95" i="3" s="1"/>
  <c r="J96" i="3" s="1"/>
  <c r="L51" i="3"/>
  <c r="L52" i="3" s="1"/>
  <c r="C99" i="3"/>
  <c r="C100" i="3" s="1"/>
  <c r="C101" i="3" s="1"/>
  <c r="C102" i="3" s="1"/>
  <c r="P141" i="3"/>
  <c r="P142" i="3" s="1"/>
  <c r="P143" i="3" s="1"/>
  <c r="P144" i="3" s="1"/>
  <c r="P129" i="3"/>
  <c r="P130" i="3" s="1"/>
  <c r="P131" i="3" s="1"/>
  <c r="P132" i="3" s="1"/>
  <c r="P9" i="3"/>
  <c r="P10" i="3" s="1"/>
  <c r="L9" i="3"/>
  <c r="L10" i="3" s="1"/>
  <c r="L57" i="3"/>
  <c r="L58" i="3" s="1"/>
  <c r="J63" i="3"/>
  <c r="J64" i="3" s="1"/>
  <c r="J65" i="3" s="1"/>
  <c r="J66" i="3" s="1"/>
  <c r="O87" i="3"/>
  <c r="O88" i="3" s="1"/>
  <c r="O89" i="3" s="1"/>
  <c r="O90" i="3" s="1"/>
  <c r="O63" i="3"/>
  <c r="O64" i="3" s="1"/>
  <c r="O65" i="3" s="1"/>
  <c r="O66" i="3" s="1"/>
  <c r="D105" i="3"/>
  <c r="D106" i="3" s="1"/>
  <c r="D107" i="3" s="1"/>
  <c r="D108" i="3" s="1"/>
  <c r="D135" i="3"/>
  <c r="D136" i="3" s="1"/>
  <c r="D137" i="3" s="1"/>
  <c r="D138" i="3" s="1"/>
  <c r="M81" i="3"/>
  <c r="M82" i="3" s="1"/>
  <c r="M83" i="3" s="1"/>
  <c r="M84" i="3" s="1"/>
  <c r="Q93" i="3"/>
  <c r="Q94" i="3" s="1"/>
  <c r="Q95" i="3" s="1"/>
  <c r="Q96" i="3" s="1"/>
  <c r="F117" i="3"/>
  <c r="F118" i="3" s="1"/>
  <c r="F119" i="3" s="1"/>
  <c r="F120" i="3" s="1"/>
  <c r="F129" i="3"/>
  <c r="F130" i="3" s="1"/>
  <c r="F87" i="3"/>
  <c r="F88" i="3" s="1"/>
  <c r="F89" i="3" s="1"/>
  <c r="F90" i="3" s="1"/>
  <c r="F69" i="3"/>
  <c r="F70" i="3" s="1"/>
  <c r="E99" i="3"/>
  <c r="E100" i="3" s="1"/>
  <c r="E101" i="3" s="1"/>
  <c r="E102" i="3" s="1"/>
  <c r="G63" i="3"/>
  <c r="G64" i="3" s="1"/>
  <c r="G65" i="3" s="1"/>
  <c r="G66" i="3" s="1"/>
  <c r="G57" i="3"/>
  <c r="R57" i="3"/>
  <c r="R58" i="3" s="1"/>
  <c r="M45" i="3"/>
  <c r="M46" i="3" s="1"/>
  <c r="H99" i="3"/>
  <c r="H100" i="3" s="1"/>
  <c r="H101" i="3" s="1"/>
  <c r="H102" i="3" s="1"/>
  <c r="K99" i="3"/>
  <c r="K100" i="3" s="1"/>
  <c r="K101" i="3" s="1"/>
  <c r="K102" i="3" s="1"/>
  <c r="C21" i="3"/>
  <c r="C22" i="3" s="1"/>
  <c r="C23" i="3" s="1"/>
  <c r="C24" i="3" s="1"/>
  <c r="P63" i="3"/>
  <c r="P64" i="3" s="1"/>
  <c r="P65" i="3" s="1"/>
  <c r="P66" i="3" s="1"/>
  <c r="L69" i="3"/>
  <c r="L70" i="3" s="1"/>
  <c r="L71" i="3" s="1"/>
  <c r="L72" i="3" s="1"/>
  <c r="N111" i="3"/>
  <c r="N112" i="3" s="1"/>
  <c r="N113" i="3" s="1"/>
  <c r="N114" i="3" s="1"/>
  <c r="N81" i="3"/>
  <c r="N82" i="3" s="1"/>
  <c r="N83" i="3" s="1"/>
  <c r="N84" i="3" s="1"/>
  <c r="J111" i="3"/>
  <c r="J112" i="3" s="1"/>
  <c r="J113" i="3" s="1"/>
  <c r="J114" i="3" s="1"/>
  <c r="J129" i="3"/>
  <c r="J130" i="3" s="1"/>
  <c r="J131" i="3" s="1"/>
  <c r="J132" i="3" s="1"/>
  <c r="J81" i="3"/>
  <c r="J82" i="3" s="1"/>
  <c r="D117" i="3"/>
  <c r="D118" i="3" s="1"/>
  <c r="D119" i="3" s="1"/>
  <c r="D120" i="3" s="1"/>
  <c r="D141" i="3"/>
  <c r="D142" i="3" s="1"/>
  <c r="D143" i="3" s="1"/>
  <c r="D144" i="3" s="1"/>
  <c r="F81" i="3"/>
  <c r="F82" i="3" s="1"/>
  <c r="F83" i="3" s="1"/>
  <c r="F84" i="3" s="1"/>
  <c r="F45" i="3"/>
  <c r="F46" i="3" s="1"/>
  <c r="F47" i="3" s="1"/>
  <c r="F48" i="3" s="1"/>
  <c r="K105" i="3"/>
  <c r="K106" i="3" s="1"/>
  <c r="K107" i="3" s="1"/>
  <c r="K108" i="3" s="1"/>
  <c r="K69" i="3"/>
  <c r="K70" i="3" s="1"/>
  <c r="K71" i="3" s="1"/>
  <c r="K72" i="3" s="1"/>
  <c r="K63" i="3"/>
  <c r="K64" i="3" s="1"/>
  <c r="K65" i="3" s="1"/>
  <c r="K66" i="3" s="1"/>
  <c r="K9" i="3"/>
  <c r="K10" i="3" s="1"/>
  <c r="K11" i="3" s="1"/>
  <c r="K12" i="3" s="1"/>
  <c r="K57" i="3"/>
  <c r="K58" i="3" s="1"/>
  <c r="K59" i="3" s="1"/>
  <c r="K60" i="3" s="1"/>
  <c r="K75" i="3"/>
  <c r="K76" i="3" s="1"/>
  <c r="K77" i="3" s="1"/>
  <c r="K78" i="3" s="1"/>
  <c r="I69" i="3"/>
  <c r="I70" i="3" s="1"/>
  <c r="I81" i="3"/>
  <c r="I82" i="3" s="1"/>
  <c r="E123" i="3"/>
  <c r="E124" i="3" s="1"/>
  <c r="E125" i="3" s="1"/>
  <c r="E126" i="3" s="1"/>
  <c r="E93" i="3"/>
  <c r="E94" i="3" s="1"/>
  <c r="E95" i="3" s="1"/>
  <c r="E96" i="3" s="1"/>
  <c r="G105" i="3"/>
  <c r="G106" i="3" s="1"/>
  <c r="G107" i="3" s="1"/>
  <c r="G108" i="3" s="1"/>
  <c r="R117" i="3"/>
  <c r="R118" i="3" s="1"/>
  <c r="R119" i="3" s="1"/>
  <c r="R120" i="3" s="1"/>
  <c r="R69" i="3"/>
  <c r="R70" i="3" s="1"/>
  <c r="R71" i="3" s="1"/>
  <c r="R72" i="3" s="1"/>
  <c r="P15" i="3"/>
  <c r="P16" i="3" s="1"/>
  <c r="P17" i="3" s="1"/>
  <c r="P18" i="3" s="1"/>
  <c r="J99" i="3"/>
  <c r="J100" i="3" s="1"/>
  <c r="J101" i="3" s="1"/>
  <c r="J102" i="3" s="1"/>
  <c r="M135" i="3"/>
  <c r="M136" i="3" s="1"/>
  <c r="M137" i="3" s="1"/>
  <c r="M138" i="3" s="1"/>
  <c r="P105" i="3"/>
  <c r="P106" i="3" s="1"/>
  <c r="P107" i="3" s="1"/>
  <c r="P108" i="3" s="1"/>
  <c r="P135" i="3"/>
  <c r="P136" i="3" s="1"/>
  <c r="L111" i="3"/>
  <c r="L112" i="3" s="1"/>
  <c r="L113" i="3" s="1"/>
  <c r="L114" i="3" s="1"/>
  <c r="L75" i="3"/>
  <c r="L76" i="3" s="1"/>
  <c r="L77" i="3" s="1"/>
  <c r="L78" i="3" s="1"/>
  <c r="N141" i="3"/>
  <c r="N142" i="3" s="1"/>
  <c r="N143" i="3" s="1"/>
  <c r="N144" i="3" s="1"/>
  <c r="N129" i="3"/>
  <c r="N130" i="3" s="1"/>
  <c r="N131" i="3" s="1"/>
  <c r="N132" i="3" s="1"/>
  <c r="J105" i="3"/>
  <c r="J106" i="3" s="1"/>
  <c r="J107" i="3" s="1"/>
  <c r="J108" i="3" s="1"/>
  <c r="O141" i="3"/>
  <c r="O142" i="3" s="1"/>
  <c r="O143" i="3" s="1"/>
  <c r="O144" i="3" s="1"/>
  <c r="O111" i="3"/>
  <c r="O112" i="3" s="1"/>
  <c r="O113" i="3" s="1"/>
  <c r="O114" i="3" s="1"/>
  <c r="O93" i="3"/>
  <c r="O94" i="3" s="1"/>
  <c r="O95" i="3" s="1"/>
  <c r="O96" i="3" s="1"/>
  <c r="O81" i="3"/>
  <c r="O82" i="3" s="1"/>
  <c r="D99" i="3"/>
  <c r="D100" i="3" s="1"/>
  <c r="D101" i="3" s="1"/>
  <c r="D102" i="3" s="1"/>
  <c r="D45" i="3"/>
  <c r="D46" i="3" s="1"/>
  <c r="D47" i="3" s="1"/>
  <c r="D48" i="3" s="1"/>
  <c r="M129" i="3"/>
  <c r="M130" i="3" s="1"/>
  <c r="M131" i="3" s="1"/>
  <c r="M132" i="3" s="1"/>
  <c r="M9" i="3"/>
  <c r="M10" i="3" s="1"/>
  <c r="M11" i="3" s="1"/>
  <c r="Q123" i="3"/>
  <c r="Q124" i="3" s="1"/>
  <c r="Q125" i="3" s="1"/>
  <c r="Q126" i="3" s="1"/>
  <c r="H105" i="3"/>
  <c r="H106" i="3" s="1"/>
  <c r="H107" i="3" s="1"/>
  <c r="H108" i="3" s="1"/>
  <c r="H123" i="3"/>
  <c r="H124" i="3" s="1"/>
  <c r="H125" i="3" s="1"/>
  <c r="H126" i="3" s="1"/>
  <c r="H69" i="3"/>
  <c r="H70" i="3" s="1"/>
  <c r="H71" i="3" s="1"/>
  <c r="H72" i="3" s="1"/>
  <c r="F93" i="3"/>
  <c r="F94" i="3" s="1"/>
  <c r="F95" i="3" s="1"/>
  <c r="F96" i="3" s="1"/>
  <c r="F75" i="3"/>
  <c r="F76" i="3" s="1"/>
  <c r="F77" i="3" s="1"/>
  <c r="F78" i="3" s="1"/>
  <c r="K111" i="3"/>
  <c r="K112" i="3" s="1"/>
  <c r="K113" i="3" s="1"/>
  <c r="K114" i="3" s="1"/>
  <c r="I123" i="3"/>
  <c r="I124" i="3" s="1"/>
  <c r="I125" i="3" s="1"/>
  <c r="I126" i="3" s="1"/>
  <c r="E39" i="3"/>
  <c r="E40" i="3" s="1"/>
  <c r="E81" i="3"/>
  <c r="E27" i="3"/>
  <c r="E28" i="3" s="1"/>
  <c r="R123" i="3"/>
  <c r="R124" i="3" s="1"/>
  <c r="R125" i="3" s="1"/>
  <c r="R126" i="3" s="1"/>
  <c r="P117" i="3"/>
  <c r="P118" i="3" s="1"/>
  <c r="P119" i="3" s="1"/>
  <c r="P120" i="3" s="1"/>
  <c r="P69" i="3"/>
  <c r="P70" i="3" s="1"/>
  <c r="P71" i="3" s="1"/>
  <c r="P72" i="3" s="1"/>
  <c r="O69" i="3"/>
  <c r="O70" i="3" s="1"/>
  <c r="O71" i="3" s="1"/>
  <c r="O72" i="3" s="1"/>
  <c r="M141" i="3"/>
  <c r="M142" i="3" s="1"/>
  <c r="M143" i="3" s="1"/>
  <c r="M144" i="3" s="1"/>
  <c r="M69" i="3"/>
  <c r="M70" i="3" s="1"/>
  <c r="M71" i="3" s="1"/>
  <c r="M72" i="3" s="1"/>
  <c r="K129" i="3"/>
  <c r="K130" i="3" s="1"/>
  <c r="K131" i="3" s="1"/>
  <c r="K132" i="3" s="1"/>
  <c r="I75" i="3"/>
  <c r="I76" i="3" s="1"/>
  <c r="I57" i="3"/>
  <c r="I58" i="3" s="1"/>
  <c r="I59" i="3" s="1"/>
  <c r="I60" i="3" s="1"/>
  <c r="E69" i="3"/>
  <c r="E70" i="3" s="1"/>
  <c r="E71" i="3" s="1"/>
  <c r="E72" i="3" s="1"/>
  <c r="R135" i="3"/>
  <c r="R136" i="3" s="1"/>
  <c r="R137" i="3" s="1"/>
  <c r="R138" i="3" s="1"/>
  <c r="R81" i="3"/>
  <c r="R82" i="3" s="1"/>
  <c r="P123" i="3"/>
  <c r="P124" i="3" s="1"/>
  <c r="P125" i="3" s="1"/>
  <c r="P126" i="3" s="1"/>
  <c r="L105" i="3"/>
  <c r="L106" i="3" s="1"/>
  <c r="L107" i="3" s="1"/>
  <c r="L108" i="3" s="1"/>
  <c r="L129" i="3"/>
  <c r="L130" i="3" s="1"/>
  <c r="N69" i="3"/>
  <c r="N70" i="3" s="1"/>
  <c r="J123" i="3"/>
  <c r="J124" i="3" s="1"/>
  <c r="J125" i="3" s="1"/>
  <c r="J126" i="3" s="1"/>
  <c r="J141" i="3"/>
  <c r="J142" i="3" s="1"/>
  <c r="J143" i="3" s="1"/>
  <c r="J144" i="3" s="1"/>
  <c r="O135" i="3"/>
  <c r="O136" i="3" s="1"/>
  <c r="O137" i="3" s="1"/>
  <c r="O138" i="3" s="1"/>
  <c r="O9" i="3"/>
  <c r="O10" i="3" s="1"/>
  <c r="D129" i="3"/>
  <c r="D130" i="3" s="1"/>
  <c r="D131" i="3" s="1"/>
  <c r="D132" i="3" s="1"/>
  <c r="D69" i="3"/>
  <c r="D70" i="3" s="1"/>
  <c r="D71" i="3" s="1"/>
  <c r="D72" i="3" s="1"/>
  <c r="M105" i="3"/>
  <c r="M106" i="3" s="1"/>
  <c r="M107" i="3" s="1"/>
  <c r="M108" i="3" s="1"/>
  <c r="Q99" i="3"/>
  <c r="Q100" i="3" s="1"/>
  <c r="Q101" i="3" s="1"/>
  <c r="Q102" i="3" s="1"/>
  <c r="Q129" i="3"/>
  <c r="Q130" i="3" s="1"/>
  <c r="Q131" i="3" s="1"/>
  <c r="Q132" i="3" s="1"/>
  <c r="Q81" i="3"/>
  <c r="Q82" i="3" s="1"/>
  <c r="Q83" i="3" s="1"/>
  <c r="Q84" i="3" s="1"/>
  <c r="Q9" i="3"/>
  <c r="Q10" i="3" s="1"/>
  <c r="H129" i="3"/>
  <c r="H130" i="3" s="1"/>
  <c r="H131" i="3" s="1"/>
  <c r="H132" i="3" s="1"/>
  <c r="F99" i="3"/>
  <c r="F100" i="3" s="1"/>
  <c r="F101" i="3" s="1"/>
  <c r="F102" i="3" s="1"/>
  <c r="F57" i="3"/>
  <c r="F58" i="3" s="1"/>
  <c r="K141" i="3"/>
  <c r="K142" i="3" s="1"/>
  <c r="K143" i="3" s="1"/>
  <c r="K144" i="3" s="1"/>
  <c r="I105" i="3"/>
  <c r="I106" i="3" s="1"/>
  <c r="I107" i="3" s="1"/>
  <c r="I108" i="3" s="1"/>
  <c r="I111" i="3"/>
  <c r="I112" i="3" s="1"/>
  <c r="I113" i="3" s="1"/>
  <c r="I114" i="3" s="1"/>
  <c r="I129" i="3"/>
  <c r="I130" i="3" s="1"/>
  <c r="I131" i="3" s="1"/>
  <c r="I132" i="3" s="1"/>
  <c r="E111" i="3"/>
  <c r="E112" i="3" s="1"/>
  <c r="E57" i="3"/>
  <c r="E58" i="3" s="1"/>
  <c r="E9" i="3"/>
  <c r="E10" i="3" s="1"/>
  <c r="E11" i="3" s="1"/>
  <c r="E12" i="3" s="1"/>
  <c r="G111" i="3"/>
  <c r="G112" i="3" s="1"/>
  <c r="G113" i="3" s="1"/>
  <c r="G114" i="3" s="1"/>
  <c r="G129" i="3"/>
  <c r="G130" i="3" s="1"/>
  <c r="G131" i="3" s="1"/>
  <c r="G132" i="3" s="1"/>
  <c r="R87" i="3"/>
  <c r="R88" i="3" s="1"/>
  <c r="R89" i="3" s="1"/>
  <c r="R90" i="3" s="1"/>
  <c r="R9" i="3"/>
  <c r="R10" i="3" s="1"/>
  <c r="R11" i="3" s="1"/>
  <c r="R12" i="3" s="1"/>
  <c r="P111" i="3"/>
  <c r="P112" i="3" s="1"/>
  <c r="P113" i="3" s="1"/>
  <c r="P114" i="3" s="1"/>
  <c r="D123" i="3"/>
  <c r="D124" i="3" s="1"/>
  <c r="D125" i="3" s="1"/>
  <c r="D126" i="3" s="1"/>
  <c r="D9" i="3"/>
  <c r="D10" i="3" s="1"/>
  <c r="M57" i="3"/>
  <c r="M58" i="3" s="1"/>
  <c r="I9" i="3"/>
  <c r="I10" i="3" s="1"/>
  <c r="R111" i="3"/>
  <c r="R112" i="3" s="1"/>
  <c r="R113" i="3" s="1"/>
  <c r="R114" i="3" s="1"/>
  <c r="N57" i="3"/>
  <c r="N58" i="3" s="1"/>
  <c r="N75" i="3"/>
  <c r="N76" i="3" s="1"/>
  <c r="N77" i="3" s="1"/>
  <c r="N78" i="3" s="1"/>
  <c r="O117" i="3"/>
  <c r="O118" i="3" s="1"/>
  <c r="O119" i="3" s="1"/>
  <c r="O120" i="3" s="1"/>
  <c r="O123" i="3"/>
  <c r="O124" i="3" s="1"/>
  <c r="O125" i="3" s="1"/>
  <c r="O126" i="3" s="1"/>
  <c r="O129" i="3"/>
  <c r="O130" i="3" s="1"/>
  <c r="O131" i="3" s="1"/>
  <c r="O132" i="3" s="1"/>
  <c r="O57" i="3"/>
  <c r="O58" i="3" s="1"/>
  <c r="D39" i="3"/>
  <c r="D40" i="3" s="1"/>
  <c r="D41" i="3" s="1"/>
  <c r="D42" i="3" s="1"/>
  <c r="D87" i="3"/>
  <c r="D88" i="3" s="1"/>
  <c r="D89" i="3" s="1"/>
  <c r="D90" i="3" s="1"/>
  <c r="D81" i="3"/>
  <c r="D82" i="3" s="1"/>
  <c r="D83" i="3" s="1"/>
  <c r="D84" i="3" s="1"/>
  <c r="D33" i="3"/>
  <c r="D34" i="3" s="1"/>
  <c r="D35" i="3" s="1"/>
  <c r="D36" i="3" s="1"/>
  <c r="M75" i="3"/>
  <c r="M76" i="3" s="1"/>
  <c r="M77" i="3" s="1"/>
  <c r="M78" i="3" s="1"/>
  <c r="H111" i="3"/>
  <c r="H112" i="3" s="1"/>
  <c r="F105" i="3"/>
  <c r="F106" i="3" s="1"/>
  <c r="F107" i="3" s="1"/>
  <c r="F108" i="3" s="1"/>
  <c r="F111" i="3"/>
  <c r="F112" i="3" s="1"/>
  <c r="F113" i="3" s="1"/>
  <c r="F114" i="3" s="1"/>
  <c r="F123" i="3"/>
  <c r="F124" i="3" s="1"/>
  <c r="F125" i="3" s="1"/>
  <c r="F126" i="3" s="1"/>
  <c r="F9" i="3"/>
  <c r="F10" i="3" s="1"/>
  <c r="F27" i="3"/>
  <c r="F28" i="3" s="1"/>
  <c r="E135" i="3"/>
  <c r="E136" i="3" s="1"/>
  <c r="E137" i="3" s="1"/>
  <c r="E138" i="3" s="1"/>
  <c r="G141" i="3"/>
  <c r="G142" i="3" s="1"/>
  <c r="G123" i="3"/>
  <c r="G124" i="3" s="1"/>
  <c r="G125" i="3" s="1"/>
  <c r="G126" i="3" s="1"/>
  <c r="G81" i="3"/>
  <c r="G82" i="3" s="1"/>
  <c r="G27" i="3"/>
  <c r="G28" i="3" s="1"/>
  <c r="G29" i="3" s="1"/>
  <c r="G30" i="3" s="1"/>
  <c r="R105" i="3"/>
  <c r="R106" i="3" s="1"/>
  <c r="R107" i="3" s="1"/>
  <c r="R108" i="3" s="1"/>
  <c r="R93" i="3"/>
  <c r="R94" i="3" s="1"/>
  <c r="R95" i="3" s="1"/>
  <c r="R96" i="3" s="1"/>
  <c r="R75" i="3"/>
  <c r="R76" i="3" s="1"/>
  <c r="C81" i="3"/>
  <c r="C82" i="3" s="1"/>
  <c r="C83" i="3" s="1"/>
  <c r="C84" i="3" s="1"/>
  <c r="C63" i="3"/>
  <c r="C64" i="3" s="1"/>
  <c r="C65" i="3" s="1"/>
  <c r="C66" i="3" s="1"/>
  <c r="C45" i="3"/>
  <c r="C46" i="3" s="1"/>
  <c r="C47" i="3" s="1"/>
  <c r="C48" i="3" s="1"/>
  <c r="C3" i="3"/>
  <c r="C4" i="3" s="1"/>
  <c r="C5" i="3" s="1"/>
  <c r="C6" i="3" s="1"/>
  <c r="C15" i="3"/>
  <c r="C16" i="3" s="1"/>
  <c r="C17" i="3" s="1"/>
  <c r="C18" i="3" s="1"/>
  <c r="C39" i="3"/>
  <c r="C40" i="3" s="1"/>
  <c r="C41" i="3" s="1"/>
  <c r="C42" i="3" s="1"/>
  <c r="C135" i="3"/>
  <c r="C136" i="3" s="1"/>
  <c r="C137" i="3" s="1"/>
  <c r="C138" i="3" s="1"/>
  <c r="C33" i="3"/>
  <c r="C34" i="3" s="1"/>
  <c r="C35" i="3" s="1"/>
  <c r="C36" i="3" s="1"/>
  <c r="C117" i="3"/>
  <c r="C118" i="3" s="1"/>
  <c r="C119" i="3" s="1"/>
  <c r="C120" i="3" s="1"/>
  <c r="C51" i="3"/>
  <c r="C52" i="3" s="1"/>
  <c r="C53" i="3" s="1"/>
  <c r="C54" i="3" s="1"/>
  <c r="C111" i="3"/>
  <c r="C112" i="3" s="1"/>
  <c r="C113" i="3" s="1"/>
  <c r="C114" i="3" s="1"/>
  <c r="C123" i="3"/>
  <c r="C124" i="3" s="1"/>
  <c r="C125" i="3" s="1"/>
  <c r="C126" i="3" s="1"/>
  <c r="C27" i="3"/>
  <c r="C28" i="3" s="1"/>
  <c r="C29" i="3" s="1"/>
  <c r="C30" i="3" s="1"/>
  <c r="C105" i="3"/>
  <c r="C106" i="3" s="1"/>
  <c r="C107" i="3" s="1"/>
  <c r="C108" i="3" s="1"/>
  <c r="C141" i="3"/>
  <c r="C142" i="3" s="1"/>
  <c r="C143" i="3" s="1"/>
  <c r="C144" i="3" s="1"/>
  <c r="C129" i="3"/>
  <c r="C130" i="3" s="1"/>
  <c r="C131" i="3" s="1"/>
  <c r="C132" i="3" s="1"/>
  <c r="C57" i="3"/>
  <c r="C58" i="3" s="1"/>
  <c r="C59" i="3" s="1"/>
  <c r="C60" i="3" s="1"/>
  <c r="C93" i="3"/>
  <c r="C94" i="3" s="1"/>
  <c r="C95" i="3" s="1"/>
  <c r="C96" i="3" s="1"/>
  <c r="C69" i="3"/>
  <c r="C70" i="3" s="1"/>
  <c r="C71" i="3" s="1"/>
  <c r="C72" i="3" s="1"/>
  <c r="C9" i="3"/>
  <c r="C10" i="3" s="1"/>
  <c r="C11" i="3" s="1"/>
  <c r="C12" i="3" s="1"/>
  <c r="Q51" i="3"/>
  <c r="Q52" i="3" s="1"/>
  <c r="Q53" i="3" s="1"/>
  <c r="Q54" i="3" s="1"/>
  <c r="M39" i="3"/>
  <c r="M40" i="3" s="1"/>
  <c r="Q45" i="3"/>
  <c r="Q46" i="3" s="1"/>
  <c r="H3" i="3"/>
  <c r="H4" i="3" s="1"/>
  <c r="M3" i="3"/>
  <c r="M4" i="3" s="1"/>
  <c r="R3" i="3"/>
  <c r="R4" i="3" s="1"/>
  <c r="U27" i="3"/>
  <c r="U28" i="3" s="1"/>
  <c r="U29" i="3" s="1"/>
  <c r="U30" i="3" s="1"/>
  <c r="O21" i="3"/>
  <c r="O22" i="3" s="1"/>
  <c r="O23" i="3" s="1"/>
  <c r="O24" i="3" s="1"/>
  <c r="I51" i="3"/>
  <c r="I52" i="3" s="1"/>
  <c r="I53" i="3" s="1"/>
  <c r="I54" i="3" s="1"/>
  <c r="P51" i="3"/>
  <c r="P52" i="3" s="1"/>
  <c r="P53" i="3" s="1"/>
  <c r="P54" i="3" s="1"/>
  <c r="P3" i="3"/>
  <c r="P4" i="3" s="1"/>
  <c r="P5" i="3" s="1"/>
  <c r="P6" i="3" s="1"/>
  <c r="N21" i="3"/>
  <c r="N22" i="3" s="1"/>
  <c r="N23" i="3" s="1"/>
  <c r="N24" i="3" s="1"/>
  <c r="N33" i="3"/>
  <c r="N34" i="3" s="1"/>
  <c r="N35" i="3" s="1"/>
  <c r="N36" i="3" s="1"/>
  <c r="N51" i="3"/>
  <c r="N52" i="3" s="1"/>
  <c r="K21" i="3"/>
  <c r="K22" i="3" s="1"/>
  <c r="K23" i="3" s="1"/>
  <c r="K24" i="3" s="1"/>
  <c r="L21" i="3"/>
  <c r="L22" i="3" s="1"/>
  <c r="L23" i="3" s="1"/>
  <c r="L24" i="3" s="1"/>
  <c r="J21" i="3"/>
  <c r="J22" i="3" s="1"/>
  <c r="Q21" i="3"/>
  <c r="Q22" i="3" s="1"/>
  <c r="R33" i="3"/>
  <c r="R34" i="3" s="1"/>
  <c r="R35" i="3" s="1"/>
  <c r="R36" i="3" s="1"/>
  <c r="R45" i="3"/>
  <c r="R46" i="3" s="1"/>
  <c r="S27" i="3"/>
  <c r="S28" i="3" s="1"/>
  <c r="S29" i="3" s="1"/>
  <c r="S30" i="3" s="1"/>
  <c r="O51" i="3"/>
  <c r="O52" i="3" s="1"/>
  <c r="O53" i="3" s="1"/>
  <c r="O54" i="3" s="1"/>
  <c r="O33" i="3"/>
  <c r="O34" i="3" s="1"/>
  <c r="I3" i="3"/>
  <c r="I4" i="3" s="1"/>
  <c r="P39" i="3"/>
  <c r="P40" i="3" s="1"/>
  <c r="P41" i="3" s="1"/>
  <c r="P42" i="3" s="1"/>
  <c r="N3" i="3"/>
  <c r="N4" i="3" s="1"/>
  <c r="K51" i="3"/>
  <c r="K52" i="3" s="1"/>
  <c r="K53" i="3" s="1"/>
  <c r="K54" i="3" s="1"/>
  <c r="J3" i="3"/>
  <c r="J4" i="3" s="1"/>
  <c r="J5" i="3" s="1"/>
  <c r="J6" i="3" s="1"/>
  <c r="Q33" i="3"/>
  <c r="Q34" i="3" s="1"/>
  <c r="H21" i="3"/>
  <c r="H22" i="3" s="1"/>
  <c r="M21" i="3"/>
  <c r="M22" i="3" s="1"/>
  <c r="R21" i="3"/>
  <c r="R22" i="3" s="1"/>
  <c r="V27" i="3"/>
  <c r="V28" i="3" s="1"/>
  <c r="V29" i="3" s="1"/>
  <c r="V30" i="3" s="1"/>
  <c r="O39" i="3"/>
  <c r="O40" i="3" s="1"/>
  <c r="O3" i="3"/>
  <c r="O4" i="3" s="1"/>
  <c r="P21" i="3"/>
  <c r="P22" i="3" s="1"/>
  <c r="K3" i="3"/>
  <c r="K4" i="3" s="1"/>
  <c r="L39" i="3"/>
  <c r="L40" i="3" s="1"/>
  <c r="L41" i="3" s="1"/>
  <c r="L42" i="3" s="1"/>
  <c r="L3" i="3"/>
  <c r="L4" i="3" s="1"/>
  <c r="L5" i="3" s="1"/>
  <c r="L6" i="3" s="1"/>
  <c r="J51" i="3"/>
  <c r="J52" i="3" s="1"/>
  <c r="J53" i="3" s="1"/>
  <c r="J54" i="3" s="1"/>
  <c r="Q39" i="3"/>
  <c r="Q40" i="3" s="1"/>
  <c r="Q41" i="3" s="1"/>
  <c r="Q42" i="3" s="1"/>
  <c r="H51" i="3"/>
  <c r="M51" i="3"/>
  <c r="M52" i="3" s="1"/>
  <c r="M53" i="3" s="1"/>
  <c r="M54" i="3" s="1"/>
  <c r="R39" i="3"/>
  <c r="R40" i="3" s="1"/>
  <c r="R41" i="3" s="1"/>
  <c r="R42" i="3" s="1"/>
  <c r="R51" i="3"/>
  <c r="O45" i="3"/>
  <c r="O46" i="3" s="1"/>
  <c r="O47" i="3" s="1"/>
  <c r="O48" i="3" s="1"/>
  <c r="I21" i="3"/>
  <c r="I22" i="3" s="1"/>
  <c r="P45" i="3"/>
  <c r="P46" i="3" s="1"/>
  <c r="P33" i="3"/>
  <c r="S101" i="3"/>
  <c r="S102" i="3" s="1"/>
  <c r="S137" i="3"/>
  <c r="S138" i="3" s="1"/>
  <c r="V137" i="3"/>
  <c r="V138" i="3" s="1"/>
  <c r="T76" i="3"/>
  <c r="T77" i="3" s="1"/>
  <c r="T78" i="3" s="1"/>
  <c r="T82" i="3"/>
  <c r="T83" i="3" s="1"/>
  <c r="T84" i="3" s="1"/>
  <c r="V64" i="3"/>
  <c r="V65" i="3" s="1"/>
  <c r="V66" i="3" s="1"/>
  <c r="S58" i="3"/>
  <c r="S59" i="3" s="1"/>
  <c r="S60" i="3" s="1"/>
  <c r="AJ64" i="3"/>
  <c r="AJ65" i="3" s="1"/>
  <c r="AJ66" i="3" s="1"/>
  <c r="AC70" i="3"/>
  <c r="AC71" i="3" s="1"/>
  <c r="AC72" i="3" s="1"/>
  <c r="T64" i="3"/>
  <c r="T65" i="3" s="1"/>
  <c r="T66" i="3" s="1"/>
  <c r="Z70" i="3"/>
  <c r="Z71" i="3" s="1"/>
  <c r="Z72" i="3" s="1"/>
  <c r="AL16" i="3"/>
  <c r="AL17" i="3" s="1"/>
  <c r="AL18" i="3" s="1"/>
  <c r="AE82" i="3"/>
  <c r="AE83" i="3" s="1"/>
  <c r="AE84" i="3" s="1"/>
  <c r="AJ46" i="3"/>
  <c r="AJ47" i="3" s="1"/>
  <c r="AJ48" i="3" s="1"/>
  <c r="Y10" i="3"/>
  <c r="Y11" i="3" s="1"/>
  <c r="Y12" i="3" s="1"/>
  <c r="AA58" i="3"/>
  <c r="AA59" i="3" s="1"/>
  <c r="AA60" i="3" s="1"/>
  <c r="U76" i="3"/>
  <c r="U77" i="3" s="1"/>
  <c r="U78" i="3" s="1"/>
  <c r="AK16" i="3"/>
  <c r="AK17" i="3" s="1"/>
  <c r="AK18" i="3" s="1"/>
  <c r="AE20" i="3"/>
  <c r="U82" i="3"/>
  <c r="U83" i="3" s="1"/>
  <c r="U84" i="3" s="1"/>
  <c r="S70" i="3"/>
  <c r="W14" i="3"/>
  <c r="V82" i="3"/>
  <c r="AL58" i="3"/>
  <c r="H62" i="3"/>
  <c r="AJ14" i="3"/>
  <c r="O14" i="3"/>
  <c r="AD63" i="3"/>
  <c r="AD64" i="3" s="1"/>
  <c r="AI16" i="3"/>
  <c r="AE14" i="3"/>
  <c r="I8" i="3"/>
  <c r="F8" i="3"/>
  <c r="O38" i="3"/>
  <c r="AL76" i="3"/>
  <c r="AK4" i="3"/>
  <c r="V70" i="3"/>
  <c r="V74" i="3"/>
  <c r="AC10" i="3"/>
  <c r="AJ70" i="3"/>
  <c r="S76" i="3"/>
  <c r="AF62" i="3"/>
  <c r="D14" i="3"/>
  <c r="AG8" i="3"/>
  <c r="V8" i="3"/>
  <c r="AL68" i="3"/>
  <c r="AK40" i="3"/>
  <c r="AK41" i="3" s="1"/>
  <c r="AK42" i="3" s="1"/>
  <c r="AL22" i="3"/>
  <c r="AI46" i="3"/>
  <c r="W64" i="3"/>
  <c r="Q8" i="3"/>
  <c r="N8" i="3"/>
  <c r="AD68" i="3"/>
  <c r="U58" i="3"/>
  <c r="L14" i="3"/>
  <c r="AD8" i="3"/>
  <c r="AC56" i="3"/>
  <c r="AC76" i="3"/>
  <c r="AC77" i="3" s="1"/>
  <c r="AC78" i="3" s="1"/>
  <c r="AJ76" i="3"/>
  <c r="AG10" i="3"/>
  <c r="AG11" i="3" s="1"/>
  <c r="AG12" i="3" s="1"/>
  <c r="Y64" i="3"/>
  <c r="AJ28" i="3"/>
  <c r="AI40" i="3"/>
  <c r="AK10" i="3"/>
  <c r="AK11" i="3" s="1"/>
  <c r="T14" i="3"/>
  <c r="AL8" i="3"/>
  <c r="Z56" i="3"/>
  <c r="S64" i="3"/>
  <c r="V76" i="3"/>
  <c r="AB76" i="3"/>
  <c r="AB77" i="3" s="1"/>
  <c r="AB78" i="3" s="1"/>
  <c r="AJ22" i="3"/>
  <c r="AJ23" i="3" s="1"/>
  <c r="AJ24" i="3" s="1"/>
  <c r="AI22" i="3"/>
  <c r="AI23" i="3" s="1"/>
  <c r="AI24" i="3" s="1"/>
  <c r="X58" i="3"/>
  <c r="X62" i="3"/>
  <c r="P62" i="3"/>
  <c r="AB14" i="3"/>
  <c r="G14" i="3"/>
  <c r="Y8" i="3"/>
  <c r="AH56" i="3"/>
  <c r="Z10" i="3"/>
  <c r="Z11" i="3" s="1"/>
  <c r="Z12" i="3" s="1"/>
  <c r="AL10" i="3"/>
  <c r="AB64" i="3"/>
  <c r="AB82" i="3"/>
  <c r="AJ40" i="3"/>
  <c r="AJ41" i="3" s="1"/>
  <c r="AJ42" i="3" s="1"/>
  <c r="N74" i="3"/>
  <c r="AE76" i="3"/>
  <c r="V10" i="3"/>
  <c r="V11" i="3" s="1"/>
  <c r="V12" i="3" s="1"/>
  <c r="AF82" i="3"/>
  <c r="AF83" i="3" s="1"/>
  <c r="AF84" i="3" s="1"/>
  <c r="U132" i="3" l="1"/>
  <c r="S131" i="3"/>
  <c r="S132" i="3" s="1"/>
  <c r="AL147" i="3"/>
  <c r="AJ147" i="3"/>
  <c r="AL28" i="3"/>
  <c r="AL29" i="3" s="1"/>
  <c r="AL30" i="3" s="1"/>
  <c r="AI147" i="3"/>
  <c r="AK147" i="3"/>
  <c r="U143" i="3"/>
  <c r="U144" i="3" s="1"/>
  <c r="AD131" i="3"/>
  <c r="AD132" i="3" s="1"/>
  <c r="Y137" i="3"/>
  <c r="Y138" i="3" s="1"/>
  <c r="AH113" i="3"/>
  <c r="AH114" i="3" s="1"/>
  <c r="W131" i="3"/>
  <c r="W132" i="3" s="1"/>
  <c r="AG143" i="3"/>
  <c r="AG144" i="3" s="1"/>
  <c r="X113" i="3"/>
  <c r="X114" i="3" s="1"/>
  <c r="AH101" i="3"/>
  <c r="AH102" i="3" s="1"/>
  <c r="T113" i="3"/>
  <c r="T114" i="3" s="1"/>
  <c r="S143" i="3"/>
  <c r="S144" i="3" s="1"/>
  <c r="Z113" i="3"/>
  <c r="Z114" i="3" s="1"/>
  <c r="AL119" i="3"/>
  <c r="AL120" i="3" s="1"/>
  <c r="AC101" i="3"/>
  <c r="AC102" i="3" s="1"/>
  <c r="AE101" i="3"/>
  <c r="AE102" i="3" s="1"/>
  <c r="AK119" i="3"/>
  <c r="AK120" i="3" s="1"/>
  <c r="X143" i="3"/>
  <c r="X144" i="3" s="1"/>
  <c r="AL101" i="3"/>
  <c r="AL102" i="3" s="1"/>
  <c r="AB101" i="3"/>
  <c r="AB102" i="3" s="1"/>
  <c r="AA137" i="3"/>
  <c r="AA138" i="3" s="1"/>
  <c r="AD119" i="3"/>
  <c r="AD120" i="3" s="1"/>
  <c r="Y143" i="3"/>
  <c r="Y144" i="3" s="1"/>
  <c r="Y131" i="3"/>
  <c r="Y132" i="3" s="1"/>
  <c r="AF101" i="3"/>
  <c r="AF102" i="3" s="1"/>
  <c r="AI89" i="3"/>
  <c r="AI90" i="3" s="1"/>
  <c r="Z119" i="3"/>
  <c r="Z120" i="3" s="1"/>
  <c r="U113" i="3"/>
  <c r="U114" i="3" s="1"/>
  <c r="AA113" i="3"/>
  <c r="AA114" i="3" s="1"/>
  <c r="Z131" i="3"/>
  <c r="Z132" i="3" s="1"/>
  <c r="K96" i="3"/>
  <c r="G147" i="3"/>
  <c r="F147" i="3"/>
  <c r="G58" i="3"/>
  <c r="G59" i="3" s="1"/>
  <c r="G60" i="3" s="1"/>
  <c r="E147" i="3"/>
  <c r="M113" i="3"/>
  <c r="M114" i="3" s="1"/>
  <c r="E82" i="3"/>
  <c r="E83" i="3" s="1"/>
  <c r="E84" i="3" s="1"/>
  <c r="G143" i="3"/>
  <c r="G144" i="3" s="1"/>
  <c r="H113" i="3"/>
  <c r="H114" i="3" s="1"/>
  <c r="P137" i="3"/>
  <c r="P138" i="3" s="1"/>
  <c r="D147" i="3"/>
  <c r="H143" i="3"/>
  <c r="H144" i="3" s="1"/>
  <c r="F131" i="3"/>
  <c r="F132" i="3" s="1"/>
  <c r="I143" i="3"/>
  <c r="I144" i="3" s="1"/>
  <c r="E113" i="3"/>
  <c r="E114" i="3" s="1"/>
  <c r="L131" i="3"/>
  <c r="L132" i="3" s="1"/>
  <c r="Q113" i="3"/>
  <c r="Q114" i="3" s="1"/>
  <c r="Q143" i="3"/>
  <c r="Q144" i="3" s="1"/>
  <c r="H147" i="3"/>
  <c r="K147" i="3"/>
  <c r="H52" i="3"/>
  <c r="H53" i="3" s="1"/>
  <c r="H54" i="3" s="1"/>
  <c r="R147" i="3"/>
  <c r="N147" i="3"/>
  <c r="M147" i="3"/>
  <c r="R52" i="3"/>
  <c r="R53" i="3" s="1"/>
  <c r="R54" i="3" s="1"/>
  <c r="L147" i="3"/>
  <c r="O147" i="3"/>
  <c r="P147" i="3"/>
  <c r="I147" i="3"/>
  <c r="P34" i="3"/>
  <c r="P35" i="3" s="1"/>
  <c r="P36" i="3" s="1"/>
  <c r="V21" i="3"/>
  <c r="V22" i="3" s="1"/>
  <c r="V23" i="3" s="1"/>
  <c r="V24" i="3" s="1"/>
  <c r="V15" i="3"/>
  <c r="V16" i="3" s="1"/>
  <c r="V17" i="3" s="1"/>
  <c r="V18" i="3" s="1"/>
  <c r="V39" i="3"/>
  <c r="V40" i="3" s="1"/>
  <c r="V41" i="3" s="1"/>
  <c r="V42" i="3" s="1"/>
  <c r="S21" i="3"/>
  <c r="S22" i="3" s="1"/>
  <c r="S23" i="3" s="1"/>
  <c r="S24" i="3" s="1"/>
  <c r="U45" i="3"/>
  <c r="U46" i="3" s="1"/>
  <c r="U47" i="3" s="1"/>
  <c r="U48" i="3" s="1"/>
  <c r="Q3" i="3"/>
  <c r="Q4" i="3" s="1"/>
  <c r="Q5" i="3" s="1"/>
  <c r="Q6" i="3" s="1"/>
  <c r="V51" i="3"/>
  <c r="V45" i="3"/>
  <c r="V46" i="3" s="1"/>
  <c r="V47" i="3" s="1"/>
  <c r="V48" i="3" s="1"/>
  <c r="Z27" i="3"/>
  <c r="Z28" i="3" s="1"/>
  <c r="Z29" i="3" s="1"/>
  <c r="Z30" i="3" s="1"/>
  <c r="S15" i="3"/>
  <c r="S16" i="3" s="1"/>
  <c r="S17" i="3" s="1"/>
  <c r="S18" i="3" s="1"/>
  <c r="T27" i="3"/>
  <c r="T28" i="3" s="1"/>
  <c r="T29" i="3" s="1"/>
  <c r="T30" i="3" s="1"/>
  <c r="U21" i="3"/>
  <c r="U22" i="3" s="1"/>
  <c r="U23" i="3" s="1"/>
  <c r="U24" i="3" s="1"/>
  <c r="U51" i="3"/>
  <c r="Y27" i="3"/>
  <c r="Y28" i="3" s="1"/>
  <c r="Y29" i="3" s="1"/>
  <c r="Y30" i="3" s="1"/>
  <c r="V33" i="3"/>
  <c r="V34" i="3" s="1"/>
  <c r="V35" i="3" s="1"/>
  <c r="V36" i="3" s="1"/>
  <c r="AD27" i="3"/>
  <c r="AD28" i="3" s="1"/>
  <c r="AD29" i="3" s="1"/>
  <c r="AD30" i="3" s="1"/>
  <c r="S33" i="3"/>
  <c r="S34" i="3" s="1"/>
  <c r="S35" i="3" s="1"/>
  <c r="S36" i="3" s="1"/>
  <c r="S39" i="3"/>
  <c r="S40" i="3" s="1"/>
  <c r="S41" i="3" s="1"/>
  <c r="S42" i="3" s="1"/>
  <c r="AA27" i="3"/>
  <c r="AA28" i="3" s="1"/>
  <c r="AA29" i="3" s="1"/>
  <c r="AA30" i="3" s="1"/>
  <c r="U39" i="3"/>
  <c r="U40" i="3" s="1"/>
  <c r="U41" i="3" s="1"/>
  <c r="U42" i="3" s="1"/>
  <c r="AC27" i="3"/>
  <c r="AC28" i="3" s="1"/>
  <c r="AC29" i="3" s="1"/>
  <c r="AC30" i="3" s="1"/>
  <c r="S45" i="3"/>
  <c r="S46" i="3" s="1"/>
  <c r="S47" i="3" s="1"/>
  <c r="S48" i="3" s="1"/>
  <c r="S51" i="3"/>
  <c r="W27" i="3"/>
  <c r="W28" i="3" s="1"/>
  <c r="W29" i="3" s="1"/>
  <c r="W30" i="3" s="1"/>
  <c r="U15" i="3"/>
  <c r="U16" i="3" s="1"/>
  <c r="U17" i="3" s="1"/>
  <c r="U33" i="3"/>
  <c r="U34" i="3" s="1"/>
  <c r="U35" i="3" s="1"/>
  <c r="U36" i="3" s="1"/>
  <c r="N71" i="3"/>
  <c r="N72" i="3" s="1"/>
  <c r="I5" i="3"/>
  <c r="I6" i="3" s="1"/>
  <c r="F5" i="3"/>
  <c r="F6" i="3" s="1"/>
  <c r="G78" i="3"/>
  <c r="AD83" i="3"/>
  <c r="AD84" i="3" s="1"/>
  <c r="Q60" i="3"/>
  <c r="C147" i="3"/>
  <c r="O11" i="3"/>
  <c r="O12" i="3" s="1"/>
  <c r="AJ11" i="3"/>
  <c r="AJ12" i="3" s="1"/>
  <c r="Y84" i="3"/>
  <c r="G11" i="3"/>
  <c r="G12" i="3" s="1"/>
  <c r="AL65" i="3"/>
  <c r="AL66" i="3" s="1"/>
  <c r="D11" i="3"/>
  <c r="D12" i="3" s="1"/>
  <c r="J59" i="3"/>
  <c r="J60" i="3" s="1"/>
  <c r="N65" i="3"/>
  <c r="N66" i="3" s="1"/>
  <c r="AI77" i="3"/>
  <c r="AI78" i="3" s="1"/>
  <c r="AI17" i="3"/>
  <c r="AI18" i="3" s="1"/>
  <c r="AJ17" i="3"/>
  <c r="AJ18" i="3" s="1"/>
  <c r="AK53" i="3"/>
  <c r="AK54" i="3" s="1"/>
  <c r="AB11" i="3"/>
  <c r="AB12" i="3" s="1"/>
  <c r="P47" i="3"/>
  <c r="P48" i="3" s="1"/>
  <c r="R23" i="3"/>
  <c r="R24" i="3" s="1"/>
  <c r="V77" i="3"/>
  <c r="V78" i="3" s="1"/>
  <c r="AI41" i="3"/>
  <c r="AI42" i="3" s="1"/>
  <c r="AJ77" i="3"/>
  <c r="AJ78" i="3" s="1"/>
  <c r="AD65" i="3"/>
  <c r="AD66" i="3" s="1"/>
  <c r="AD77" i="3"/>
  <c r="AD78" i="3" s="1"/>
  <c r="M29" i="3"/>
  <c r="M30" i="3" s="1"/>
  <c r="H65" i="3"/>
  <c r="H66" i="3" s="1"/>
  <c r="X11" i="3"/>
  <c r="X12" i="3" s="1"/>
  <c r="F71" i="3"/>
  <c r="F72" i="3" s="1"/>
  <c r="J147" i="3"/>
  <c r="R65" i="3"/>
  <c r="R66" i="3" s="1"/>
  <c r="AK5" i="3"/>
  <c r="AK6" i="3" s="1"/>
  <c r="X77" i="3"/>
  <c r="X78" i="3" s="1"/>
  <c r="O35" i="3"/>
  <c r="O36" i="3" s="1"/>
  <c r="I83" i="3"/>
  <c r="I84" i="3" s="1"/>
  <c r="H59" i="3"/>
  <c r="H60" i="3" s="1"/>
  <c r="M5" i="3"/>
  <c r="M6" i="3" s="1"/>
  <c r="Q47" i="3"/>
  <c r="Q48" i="3" s="1"/>
  <c r="T11" i="3"/>
  <c r="T12" i="3" s="1"/>
  <c r="Y65" i="3"/>
  <c r="Y66" i="3" s="1"/>
  <c r="AL23" i="3"/>
  <c r="AL24" i="3" s="1"/>
  <c r="J41" i="3"/>
  <c r="J42" i="3" s="1"/>
  <c r="AJ71" i="3"/>
  <c r="AJ72" i="3" s="1"/>
  <c r="N53" i="3"/>
  <c r="N54" i="3" s="1"/>
  <c r="I23" i="3"/>
  <c r="I24" i="3" s="1"/>
  <c r="N17" i="3"/>
  <c r="N18" i="3" s="1"/>
  <c r="R83" i="3"/>
  <c r="R84" i="3" s="1"/>
  <c r="AK35" i="3"/>
  <c r="AK36" i="3" s="1"/>
  <c r="I65" i="3"/>
  <c r="I66" i="3" s="1"/>
  <c r="AL35" i="3"/>
  <c r="AL36" i="3" s="1"/>
  <c r="R5" i="3"/>
  <c r="R6" i="3" s="1"/>
  <c r="AB59" i="3"/>
  <c r="AB60" i="3" s="1"/>
  <c r="O5" i="3"/>
  <c r="O6" i="3" s="1"/>
  <c r="L53" i="3"/>
  <c r="L54" i="3" s="1"/>
  <c r="M41" i="3"/>
  <c r="M42" i="3" s="1"/>
  <c r="G41" i="3"/>
  <c r="G42" i="3" s="1"/>
  <c r="N5" i="3"/>
  <c r="N6" i="3" s="1"/>
  <c r="R77" i="3"/>
  <c r="R78" i="3" s="1"/>
  <c r="E41" i="3"/>
  <c r="E42" i="3" s="1"/>
  <c r="V71" i="3"/>
  <c r="V72" i="3" s="1"/>
  <c r="AL77" i="3"/>
  <c r="AL78" i="3" s="1"/>
  <c r="V83" i="3"/>
  <c r="V84" i="3" s="1"/>
  <c r="O83" i="3"/>
  <c r="O84" i="3" s="1"/>
  <c r="AK23" i="3"/>
  <c r="AK24" i="3" s="1"/>
  <c r="R47" i="3"/>
  <c r="R48" i="3" s="1"/>
  <c r="J29" i="3"/>
  <c r="J30" i="3" s="1"/>
  <c r="AA71" i="3"/>
  <c r="AA72" i="3" s="1"/>
  <c r="D53" i="3"/>
  <c r="D54" i="3" s="1"/>
  <c r="AL47" i="3"/>
  <c r="AL48" i="3" s="1"/>
  <c r="L35" i="3"/>
  <c r="L36" i="3" s="1"/>
  <c r="AH83" i="3"/>
  <c r="AH84" i="3" s="1"/>
  <c r="J23" i="3"/>
  <c r="J24" i="3" s="1"/>
  <c r="AJ35" i="3"/>
  <c r="AJ36" i="3" s="1"/>
  <c r="Q35" i="3"/>
  <c r="Q36" i="3" s="1"/>
  <c r="G83" i="3"/>
  <c r="G84" i="3" s="1"/>
  <c r="AK59" i="3"/>
  <c r="AK60" i="3" s="1"/>
  <c r="W77" i="3"/>
  <c r="W78" i="3" s="1"/>
  <c r="AA65" i="3"/>
  <c r="AA66" i="3" s="1"/>
  <c r="J11" i="3"/>
  <c r="J12" i="3" s="1"/>
  <c r="D77" i="3"/>
  <c r="D78" i="3" s="1"/>
  <c r="O41" i="3"/>
  <c r="O42" i="3" s="1"/>
  <c r="AJ83" i="3"/>
  <c r="AJ84" i="3" s="1"/>
  <c r="AF77" i="3"/>
  <c r="AF78" i="3" s="1"/>
  <c r="AK71" i="3"/>
  <c r="AK72" i="3" s="1"/>
  <c r="Q65" i="3"/>
  <c r="Q66" i="3" s="1"/>
  <c r="U12" i="3"/>
  <c r="AF59" i="3"/>
  <c r="AF60" i="3" s="1"/>
  <c r="E35" i="3"/>
  <c r="E36" i="3" s="1"/>
  <c r="S11" i="3"/>
  <c r="S12" i="3" s="1"/>
  <c r="R59" i="3"/>
  <c r="R60" i="3" s="1"/>
  <c r="AH65" i="3"/>
  <c r="AH66" i="3" s="1"/>
  <c r="W11" i="3"/>
  <c r="W12" i="3" s="1"/>
  <c r="K5" i="3"/>
  <c r="K6" i="3" s="1"/>
  <c r="AE77" i="3"/>
  <c r="AE78" i="3" s="1"/>
  <c r="D65" i="3"/>
  <c r="D66" i="3" s="1"/>
  <c r="AJ29" i="3"/>
  <c r="AJ30" i="3" s="1"/>
  <c r="F29" i="3"/>
  <c r="F30" i="3" s="1"/>
  <c r="J71" i="3"/>
  <c r="J72" i="3" s="1"/>
  <c r="J83" i="3"/>
  <c r="J84" i="3" s="1"/>
  <c r="I77" i="3"/>
  <c r="I78" i="3" s="1"/>
  <c r="K41" i="3"/>
  <c r="K42" i="3" s="1"/>
  <c r="AL5" i="3"/>
  <c r="AL6" i="3" s="1"/>
  <c r="J47" i="3"/>
  <c r="J48" i="3" s="1"/>
  <c r="I71" i="3"/>
  <c r="I72" i="3" s="1"/>
  <c r="AI65" i="3"/>
  <c r="AI66" i="3" s="1"/>
  <c r="E59" i="3"/>
  <c r="E60" i="3" s="1"/>
  <c r="M23" i="3"/>
  <c r="M24" i="3" s="1"/>
  <c r="G53" i="3"/>
  <c r="G54" i="3" s="1"/>
  <c r="N59" i="3"/>
  <c r="N60" i="3" s="1"/>
  <c r="U59" i="3"/>
  <c r="U60" i="3" s="1"/>
  <c r="M59" i="3"/>
  <c r="M60" i="3" s="1"/>
  <c r="H23" i="3"/>
  <c r="H24" i="3" s="1"/>
  <c r="F11" i="3"/>
  <c r="F12" i="3" s="1"/>
  <c r="AC65" i="3"/>
  <c r="AC66" i="3" s="1"/>
  <c r="E47" i="3"/>
  <c r="E48" i="3" s="1"/>
  <c r="AL53" i="3"/>
  <c r="AL54" i="3" s="1"/>
  <c r="H29" i="3"/>
  <c r="H30" i="3" s="1"/>
  <c r="AE59" i="3"/>
  <c r="AE60" i="3" s="1"/>
  <c r="S71" i="3"/>
  <c r="S72" i="3" s="1"/>
  <c r="Q11" i="3"/>
  <c r="Q12" i="3" s="1"/>
  <c r="P59" i="3"/>
  <c r="P60" i="3" s="1"/>
  <c r="M47" i="3"/>
  <c r="M48" i="3" s="1"/>
  <c r="E5" i="3"/>
  <c r="E6" i="3" s="1"/>
  <c r="AB65" i="3"/>
  <c r="AB66" i="3" s="1"/>
  <c r="M12" i="3"/>
  <c r="X59" i="3"/>
  <c r="X60" i="3" s="1"/>
  <c r="I11" i="3"/>
  <c r="I12" i="3" s="1"/>
  <c r="AG59" i="3"/>
  <c r="AG60" i="3" s="1"/>
  <c r="H5" i="3"/>
  <c r="H6" i="3" s="1"/>
  <c r="AK12" i="3"/>
  <c r="L11" i="3"/>
  <c r="L12" i="3" s="1"/>
  <c r="W65" i="3"/>
  <c r="W66" i="3" s="1"/>
  <c r="AI47" i="3"/>
  <c r="AI48" i="3" s="1"/>
  <c r="Z77" i="3"/>
  <c r="Z78" i="3" s="1"/>
  <c r="S77" i="3"/>
  <c r="S78" i="3" s="1"/>
  <c r="AF11" i="3"/>
  <c r="AF12" i="3" s="1"/>
  <c r="N11" i="3"/>
  <c r="N12" i="3" s="1"/>
  <c r="AE11" i="3"/>
  <c r="AE12" i="3" s="1"/>
  <c r="AL59" i="3"/>
  <c r="AL60" i="3" s="1"/>
  <c r="E29" i="3"/>
  <c r="E30" i="3" s="1"/>
  <c r="P77" i="3"/>
  <c r="P78" i="3" s="1"/>
  <c r="AE65" i="3"/>
  <c r="AE66" i="3" s="1"/>
  <c r="P23" i="3"/>
  <c r="P24" i="3" s="1"/>
  <c r="AB83" i="3"/>
  <c r="AB84" i="3" s="1"/>
  <c r="AK83" i="3"/>
  <c r="AK84" i="3" s="1"/>
  <c r="Z59" i="3"/>
  <c r="Z60" i="3" s="1"/>
  <c r="AL11" i="3"/>
  <c r="AL12" i="3" s="1"/>
  <c r="AC11" i="3"/>
  <c r="AC12" i="3" s="1"/>
  <c r="Q23" i="3"/>
  <c r="Q24" i="3" s="1"/>
  <c r="P11" i="3"/>
  <c r="P12" i="3" s="1"/>
  <c r="S65" i="3"/>
  <c r="S66" i="3" s="1"/>
  <c r="O77" i="3"/>
  <c r="O78" i="3" s="1"/>
  <c r="L83" i="3"/>
  <c r="L84" i="3" s="1"/>
  <c r="K35" i="3"/>
  <c r="K36" i="3" s="1"/>
  <c r="F59" i="3"/>
  <c r="F60" i="3" s="1"/>
  <c r="O59" i="3"/>
  <c r="O60" i="3" s="1"/>
  <c r="L59" i="3"/>
  <c r="L60" i="3" s="1"/>
  <c r="AI71" i="3"/>
  <c r="AI72" i="3" s="1"/>
  <c r="N41" i="3"/>
  <c r="N42" i="3" s="1"/>
  <c r="I35" i="3"/>
  <c r="I36" i="3" s="1"/>
  <c r="Q147" i="3" l="1"/>
  <c r="U18" i="3"/>
  <c r="AE27" i="3"/>
  <c r="AE28" i="3" s="1"/>
  <c r="AE29" i="3" s="1"/>
  <c r="AE30" i="3" s="1"/>
  <c r="AC33" i="3"/>
  <c r="AC34" i="3" s="1"/>
  <c r="AC35" i="3" s="1"/>
  <c r="AC36" i="3" s="1"/>
  <c r="AC51" i="3"/>
  <c r="AA45" i="3"/>
  <c r="AA46" i="3" s="1"/>
  <c r="AA47" i="3" s="1"/>
  <c r="AA48" i="3" s="1"/>
  <c r="AA21" i="3"/>
  <c r="AA22" i="3" s="1"/>
  <c r="AA23" i="3" s="1"/>
  <c r="AA24" i="3" s="1"/>
  <c r="AD45" i="3"/>
  <c r="AD46" i="3" s="1"/>
  <c r="AD47" i="3" s="1"/>
  <c r="AD48" i="3" s="1"/>
  <c r="Y21" i="3"/>
  <c r="Y22" i="3" s="1"/>
  <c r="Y23" i="3" s="1"/>
  <c r="Y24" i="3" s="1"/>
  <c r="T45" i="3"/>
  <c r="T46" i="3" s="1"/>
  <c r="T47" i="3" s="1"/>
  <c r="T48" i="3" s="1"/>
  <c r="T51" i="3"/>
  <c r="T21" i="3"/>
  <c r="T22" i="3" s="1"/>
  <c r="T23" i="3" s="1"/>
  <c r="T24" i="3" s="1"/>
  <c r="AB27" i="3"/>
  <c r="AB28" i="3" s="1"/>
  <c r="AB29" i="3" s="1"/>
  <c r="AB30" i="3" s="1"/>
  <c r="Z39" i="3"/>
  <c r="Z40" i="3" s="1"/>
  <c r="Z41" i="3" s="1"/>
  <c r="Z42" i="3" s="1"/>
  <c r="Z45" i="3"/>
  <c r="Z46" i="3" s="1"/>
  <c r="Z47" i="3" s="1"/>
  <c r="Z48" i="3" s="1"/>
  <c r="W15" i="3"/>
  <c r="W16" i="3" s="1"/>
  <c r="W17" i="3" s="1"/>
  <c r="W18" i="3" s="1"/>
  <c r="W45" i="3"/>
  <c r="W46" i="3" s="1"/>
  <c r="W47" i="3" s="1"/>
  <c r="W48" i="3" s="1"/>
  <c r="W21" i="3"/>
  <c r="W22" i="3" s="1"/>
  <c r="W23" i="3" s="1"/>
  <c r="W24" i="3" s="1"/>
  <c r="S52" i="3"/>
  <c r="S53" i="3" s="1"/>
  <c r="S54" i="3" s="1"/>
  <c r="V3" i="3"/>
  <c r="V4" i="3" s="1"/>
  <c r="V5" i="3" s="1"/>
  <c r="V6" i="3" s="1"/>
  <c r="AC39" i="3"/>
  <c r="AC40" i="3" s="1"/>
  <c r="AC41" i="3" s="1"/>
  <c r="AC42" i="3" s="1"/>
  <c r="AA33" i="3"/>
  <c r="AA34" i="3" s="1"/>
  <c r="AA35" i="3" s="1"/>
  <c r="AA36" i="3" s="1"/>
  <c r="AD15" i="3"/>
  <c r="AD16" i="3" s="1"/>
  <c r="AD17" i="3" s="1"/>
  <c r="AD18" i="3" s="1"/>
  <c r="AD21" i="3"/>
  <c r="AD22" i="3" s="1"/>
  <c r="AD23" i="3" s="1"/>
  <c r="AD24" i="3" s="1"/>
  <c r="Y33" i="3"/>
  <c r="Y34" i="3" s="1"/>
  <c r="Y35" i="3" s="1"/>
  <c r="Y36" i="3" s="1"/>
  <c r="Y51" i="3"/>
  <c r="Y52" i="3" s="1"/>
  <c r="Y53" i="3" s="1"/>
  <c r="Y54" i="3" s="1"/>
  <c r="T39" i="3"/>
  <c r="T40" i="3" s="1"/>
  <c r="T41" i="3" s="1"/>
  <c r="T42" i="3" s="1"/>
  <c r="Z21" i="3"/>
  <c r="Z22" i="3" s="1"/>
  <c r="Z23" i="3" s="1"/>
  <c r="Z24" i="3" s="1"/>
  <c r="W33" i="3"/>
  <c r="W34" i="3" s="1"/>
  <c r="W35" i="3" s="1"/>
  <c r="W36" i="3" s="1"/>
  <c r="AC15" i="3"/>
  <c r="AC16" i="3" s="1"/>
  <c r="AC17" i="3" s="1"/>
  <c r="AC18" i="3" s="1"/>
  <c r="AC45" i="3"/>
  <c r="AC46" i="3" s="1"/>
  <c r="AC47" i="3" s="1"/>
  <c r="AC48" i="3" s="1"/>
  <c r="AA51" i="3"/>
  <c r="AA39" i="3"/>
  <c r="AA40" i="3" s="1"/>
  <c r="AA41" i="3" s="1"/>
  <c r="AA42" i="3" s="1"/>
  <c r="AA3" i="3"/>
  <c r="AA4" i="3" s="1"/>
  <c r="AA5" i="3" s="1"/>
  <c r="AA6" i="3" s="1"/>
  <c r="AD33" i="3"/>
  <c r="AD34" i="3" s="1"/>
  <c r="AD35" i="3" s="1"/>
  <c r="AD36" i="3" s="1"/>
  <c r="AD51" i="3"/>
  <c r="AG27" i="3"/>
  <c r="AG28" i="3" s="1"/>
  <c r="AG29" i="3" s="1"/>
  <c r="AG30" i="3" s="1"/>
  <c r="T15" i="3"/>
  <c r="T16" i="3" s="1"/>
  <c r="T17" i="3" s="1"/>
  <c r="T18" i="3" s="1"/>
  <c r="Z15" i="3"/>
  <c r="Z16" i="3" s="1"/>
  <c r="Z17" i="3" s="1"/>
  <c r="Z18" i="3" s="1"/>
  <c r="Z51" i="3"/>
  <c r="V52" i="3"/>
  <c r="V53" i="3" s="1"/>
  <c r="V54" i="3" s="1"/>
  <c r="W51" i="3"/>
  <c r="W39" i="3"/>
  <c r="W40" i="3" s="1"/>
  <c r="W41" i="3" s="1"/>
  <c r="W42" i="3" s="1"/>
  <c r="S3" i="3"/>
  <c r="S4" i="3" s="1"/>
  <c r="S5" i="3" s="1"/>
  <c r="S6" i="3" s="1"/>
  <c r="AC21" i="3"/>
  <c r="AC22" i="3" s="1"/>
  <c r="AC23" i="3" s="1"/>
  <c r="AC24" i="3" s="1"/>
  <c r="AD39" i="3"/>
  <c r="AD40" i="3" s="1"/>
  <c r="AD41" i="3" s="1"/>
  <c r="AD42" i="3" s="1"/>
  <c r="Y39" i="3"/>
  <c r="Y40" i="3" s="1"/>
  <c r="Y41" i="3" s="1"/>
  <c r="Y42" i="3" s="1"/>
  <c r="Y15" i="3"/>
  <c r="Y45" i="3"/>
  <c r="Y46" i="3" s="1"/>
  <c r="Y47" i="3" s="1"/>
  <c r="Y48" i="3" s="1"/>
  <c r="U3" i="3"/>
  <c r="U4" i="3" s="1"/>
  <c r="U5" i="3" s="1"/>
  <c r="U6" i="3" s="1"/>
  <c r="U52" i="3"/>
  <c r="U53" i="3" s="1"/>
  <c r="U54" i="3" s="1"/>
  <c r="T33" i="3"/>
  <c r="T34" i="3" s="1"/>
  <c r="T35" i="3" s="1"/>
  <c r="T36" i="3" s="1"/>
  <c r="X27" i="3"/>
  <c r="X28" i="3" s="1"/>
  <c r="X29" i="3" s="1"/>
  <c r="X30" i="3" s="1"/>
  <c r="Z33" i="3"/>
  <c r="Z34" i="3" s="1"/>
  <c r="Z35" i="3" s="1"/>
  <c r="Z36" i="3" s="1"/>
  <c r="AH27" i="3"/>
  <c r="AH28" i="3" s="1"/>
  <c r="AH29" i="3" s="1"/>
  <c r="AH30" i="3" s="1"/>
  <c r="V147" i="3" l="1"/>
  <c r="U147" i="3"/>
  <c r="AG21" i="3"/>
  <c r="AG22" i="3" s="1"/>
  <c r="AG23" i="3" s="1"/>
  <c r="AG24" i="3" s="1"/>
  <c r="Y3" i="3"/>
  <c r="Y4" i="3" s="1"/>
  <c r="Y5" i="3" s="1"/>
  <c r="Y6" i="3" s="1"/>
  <c r="X15" i="3"/>
  <c r="X16" i="3" s="1"/>
  <c r="X17" i="3" s="1"/>
  <c r="X18" i="3" s="1"/>
  <c r="X45" i="3"/>
  <c r="X46" i="3" s="1"/>
  <c r="X47" i="3" s="1"/>
  <c r="X48" i="3" s="1"/>
  <c r="AF27" i="3"/>
  <c r="AF28" i="3" s="1"/>
  <c r="AF29" i="3" s="1"/>
  <c r="AF30" i="3" s="1"/>
  <c r="AG39" i="3"/>
  <c r="AG40" i="3" s="1"/>
  <c r="AG41" i="3" s="1"/>
  <c r="AG42" i="3" s="1"/>
  <c r="AG33" i="3"/>
  <c r="AG34" i="3" s="1"/>
  <c r="AG35" i="3" s="1"/>
  <c r="AG36" i="3" s="1"/>
  <c r="AG51" i="3"/>
  <c r="AA52" i="3"/>
  <c r="AA53" i="3" s="1"/>
  <c r="AA54" i="3" s="1"/>
  <c r="T3" i="3"/>
  <c r="T4" i="3" s="1"/>
  <c r="T5" i="3" s="1"/>
  <c r="T6" i="3" s="1"/>
  <c r="AB15" i="3"/>
  <c r="AB16" i="3" s="1"/>
  <c r="AB17" i="3" s="1"/>
  <c r="AB18" i="3" s="1"/>
  <c r="AC52" i="3"/>
  <c r="AC53" i="3" s="1"/>
  <c r="AC54" i="3" s="1"/>
  <c r="AE45" i="3"/>
  <c r="AE46" i="3" s="1"/>
  <c r="AE47" i="3" s="1"/>
  <c r="AE48" i="3" s="1"/>
  <c r="AE21" i="3"/>
  <c r="AE22" i="3" s="1"/>
  <c r="AE23" i="3" s="1"/>
  <c r="AE24" i="3" s="1"/>
  <c r="X39" i="3"/>
  <c r="X40" i="3" s="1"/>
  <c r="X41" i="3" s="1"/>
  <c r="X42" i="3" s="1"/>
  <c r="X51" i="3"/>
  <c r="X21" i="3"/>
  <c r="X22" i="3" s="1"/>
  <c r="X23" i="3" s="1"/>
  <c r="X24" i="3" s="1"/>
  <c r="Y16" i="3"/>
  <c r="Y17" i="3" s="1"/>
  <c r="Y18" i="3" s="1"/>
  <c r="W3" i="3"/>
  <c r="W4" i="3" s="1"/>
  <c r="W5" i="3" s="1"/>
  <c r="W6" i="3" s="1"/>
  <c r="Z52" i="3"/>
  <c r="Z53" i="3" s="1"/>
  <c r="Z54" i="3" s="1"/>
  <c r="Z3" i="3"/>
  <c r="Z4" i="3" s="1"/>
  <c r="Z5" i="3" s="1"/>
  <c r="Z6" i="3" s="1"/>
  <c r="S147" i="3"/>
  <c r="AB45" i="3"/>
  <c r="AB46" i="3" s="1"/>
  <c r="AB47" i="3" s="1"/>
  <c r="AB48" i="3" s="1"/>
  <c r="AB21" i="3"/>
  <c r="AB22" i="3" s="1"/>
  <c r="AB23" i="3" s="1"/>
  <c r="AB24" i="3" s="1"/>
  <c r="AE33" i="3"/>
  <c r="AE34" i="3" s="1"/>
  <c r="AH21" i="3"/>
  <c r="AH22" i="3" s="1"/>
  <c r="AH23" i="3" s="1"/>
  <c r="AH24" i="3" s="1"/>
  <c r="AH39" i="3"/>
  <c r="AH40" i="3" s="1"/>
  <c r="AH41" i="3" s="1"/>
  <c r="AH42" i="3" s="1"/>
  <c r="AH45" i="3"/>
  <c r="AH46" i="3" s="1"/>
  <c r="AH47" i="3" s="1"/>
  <c r="AH48" i="3" s="1"/>
  <c r="AH33" i="3"/>
  <c r="AH34" i="3" s="1"/>
  <c r="AH35" i="3" s="1"/>
  <c r="AH36" i="3" s="1"/>
  <c r="AH51" i="3"/>
  <c r="AH15" i="3"/>
  <c r="AH16" i="3" s="1"/>
  <c r="AH17" i="3" s="1"/>
  <c r="AH18" i="3" s="1"/>
  <c r="X33" i="3"/>
  <c r="X34" i="3" s="1"/>
  <c r="X35" i="3" s="1"/>
  <c r="X36" i="3" s="1"/>
  <c r="W52" i="3"/>
  <c r="W53" i="3" s="1"/>
  <c r="W54" i="3" s="1"/>
  <c r="AG15" i="3"/>
  <c r="AG16" i="3" s="1"/>
  <c r="AG17" i="3" s="1"/>
  <c r="AG18" i="3" s="1"/>
  <c r="AG45" i="3"/>
  <c r="AG46" i="3" s="1"/>
  <c r="AG47" i="3" s="1"/>
  <c r="AG48" i="3" s="1"/>
  <c r="AD52" i="3"/>
  <c r="AD53" i="3" s="1"/>
  <c r="AD54" i="3" s="1"/>
  <c r="AD3" i="3"/>
  <c r="AD4" i="3" s="1"/>
  <c r="AD5" i="3" s="1"/>
  <c r="AD6" i="3" s="1"/>
  <c r="AA15" i="3"/>
  <c r="AA16" i="3" s="1"/>
  <c r="AA17" i="3" s="1"/>
  <c r="AA18" i="3" s="1"/>
  <c r="AC3" i="3"/>
  <c r="AC4" i="3" s="1"/>
  <c r="AC5" i="3" s="1"/>
  <c r="AC6" i="3" s="1"/>
  <c r="AB51" i="3"/>
  <c r="AB39" i="3"/>
  <c r="AB40" i="3" s="1"/>
  <c r="AB41" i="3" s="1"/>
  <c r="AB42" i="3" s="1"/>
  <c r="AB33" i="3"/>
  <c r="AB34" i="3" s="1"/>
  <c r="AB35" i="3" s="1"/>
  <c r="AB36" i="3" s="1"/>
  <c r="T52" i="3"/>
  <c r="T53" i="3" s="1"/>
  <c r="T54" i="3" s="1"/>
  <c r="AE15" i="3"/>
  <c r="AE16" i="3" s="1"/>
  <c r="AE17" i="3" s="1"/>
  <c r="AE18" i="3" s="1"/>
  <c r="AE51" i="3"/>
  <c r="AE39" i="3"/>
  <c r="AE40" i="3" s="1"/>
  <c r="AE41" i="3" s="1"/>
  <c r="AE42" i="3" s="1"/>
  <c r="W147" i="3" l="1"/>
  <c r="T147" i="3"/>
  <c r="Y147" i="3"/>
  <c r="Z147" i="3"/>
  <c r="AE3" i="3"/>
  <c r="AE4" i="3" s="1"/>
  <c r="AE5" i="3" s="1"/>
  <c r="AE6" i="3" s="1"/>
  <c r="AE52" i="3"/>
  <c r="AE53" i="3" s="1"/>
  <c r="AE54" i="3" s="1"/>
  <c r="AD147" i="3"/>
  <c r="AE35" i="3"/>
  <c r="AE36" i="3" s="1"/>
  <c r="AC147" i="3"/>
  <c r="AF45" i="3"/>
  <c r="AF46" i="3" s="1"/>
  <c r="AF47" i="3" s="1"/>
  <c r="AF48" i="3" s="1"/>
  <c r="AF15" i="3"/>
  <c r="AF16" i="3" s="1"/>
  <c r="AF17" i="3" s="1"/>
  <c r="AF18" i="3" s="1"/>
  <c r="AF21" i="3"/>
  <c r="AF22" i="3" s="1"/>
  <c r="AF23" i="3" s="1"/>
  <c r="AF24" i="3" s="1"/>
  <c r="AG3" i="3"/>
  <c r="AG4" i="3" s="1"/>
  <c r="AG5" i="3" s="1"/>
  <c r="AG6" i="3" s="1"/>
  <c r="AF33" i="3"/>
  <c r="AF34" i="3" s="1"/>
  <c r="AF35" i="3" s="1"/>
  <c r="AF36" i="3" s="1"/>
  <c r="AH3" i="3"/>
  <c r="AH4" i="3" s="1"/>
  <c r="AH5" i="3" s="1"/>
  <c r="AH6" i="3" s="1"/>
  <c r="AB3" i="3"/>
  <c r="AB4" i="3" s="1"/>
  <c r="AB5" i="3" s="1"/>
  <c r="AB6" i="3" s="1"/>
  <c r="AG52" i="3"/>
  <c r="AG53" i="3" s="1"/>
  <c r="AG54" i="3" s="1"/>
  <c r="AF51" i="3"/>
  <c r="AF39" i="3"/>
  <c r="AF40" i="3" s="1"/>
  <c r="AF41" i="3" s="1"/>
  <c r="AF42" i="3" s="1"/>
  <c r="AB52" i="3"/>
  <c r="AB53" i="3" s="1"/>
  <c r="AB54" i="3" s="1"/>
  <c r="AH52" i="3"/>
  <c r="AH53" i="3" s="1"/>
  <c r="AH54" i="3" s="1"/>
  <c r="X52" i="3"/>
  <c r="X53" i="3" s="1"/>
  <c r="X54" i="3" s="1"/>
  <c r="AA147" i="3"/>
  <c r="X3" i="3"/>
  <c r="X4" i="3" s="1"/>
  <c r="X5" i="3" s="1"/>
  <c r="X6" i="3" s="1"/>
  <c r="AE147" i="3" l="1"/>
  <c r="AH147" i="3"/>
  <c r="AG147" i="3"/>
  <c r="AB147" i="3"/>
  <c r="X147" i="3"/>
  <c r="AF52" i="3"/>
  <c r="AF53" i="3" s="1"/>
  <c r="AF54" i="3" s="1"/>
  <c r="AF3" i="3"/>
  <c r="AF4" i="3" s="1"/>
  <c r="AF5" i="3" s="1"/>
  <c r="AF6" i="3" s="1"/>
  <c r="AF147" i="3" l="1"/>
</calcChain>
</file>

<file path=xl/comments1.xml><?xml version="1.0" encoding="utf-8"?>
<comments xmlns="http://schemas.openxmlformats.org/spreadsheetml/2006/main">
  <authors>
    <author>MONNIER Florian</author>
  </authors>
  <commentList>
    <comment ref="S2" authorId="0" shapeId="0">
      <text>
        <r>
          <rPr>
            <b/>
            <sz val="9"/>
            <color indexed="81"/>
            <rFont val="Tahoma"/>
            <family val="2"/>
          </rPr>
          <t>B9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 xml:space="preserve">B17 - B8 - B10 - A0,3(120T)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 xml:space="preserve">B17 - B8 - B10 - A0,3(120T)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MONNIER Florian</author>
  </authors>
  <commentList>
    <comment ref="AT3" authorId="0" shapeId="0">
      <text>
        <r>
          <rPr>
            <b/>
            <sz val="9"/>
            <color indexed="81"/>
            <rFont val="Tahoma"/>
            <family val="2"/>
          </rPr>
          <t>B9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5" authorId="0" shapeId="0">
      <text>
        <r>
          <rPr>
            <b/>
            <sz val="9"/>
            <color indexed="81"/>
            <rFont val="Tahoma"/>
            <family val="2"/>
          </rPr>
          <t xml:space="preserve">B17 - B8 - B10 - A0,3(120T)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<sst xmlns="http://schemas.openxmlformats.org/spreadsheetml/2006/main" count="419" uniqueCount="178">
  <si>
    <t>100 T</t>
  </si>
  <si>
    <t>200 T</t>
  </si>
  <si>
    <t>300 T</t>
  </si>
  <si>
    <t>Q1 2023</t>
  </si>
  <si>
    <t>Q2 2023</t>
  </si>
  <si>
    <t>Q3 2023</t>
  </si>
  <si>
    <t>Q4 2023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</si>
  <si>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</si>
  <si>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</si>
  <si>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</si>
  <si>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</si>
  <si>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</si>
  <si>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</si>
  <si>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</si>
  <si>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</si>
  <si>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</si>
  <si>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Q2 2026</t>
  </si>
  <si>
    <t>Q3 2026</t>
  </si>
  <si>
    <t>Q4 2026</t>
  </si>
  <si>
    <t>Q1 2027</t>
  </si>
  <si>
    <t>Q2 2027</t>
  </si>
  <si>
    <t>Q3 2027</t>
  </si>
  <si>
    <t>Q4 2027</t>
  </si>
  <si>
    <t>500 T</t>
  </si>
  <si>
    <t>150 T</t>
  </si>
  <si>
    <t>Tonnage</t>
  </si>
  <si>
    <t>Nr. of
 machines</t>
  </si>
  <si>
    <t>Total hours</t>
  </si>
  <si>
    <t>Hours/shift</t>
  </si>
  <si>
    <t>Max daily capacity (5 wd/week)</t>
  </si>
  <si>
    <t>Max daily capacity (7 wd/week)</t>
  </si>
  <si>
    <t>TRS</t>
  </si>
  <si>
    <t>Absence</t>
  </si>
  <si>
    <t>List of inj machines</t>
  </si>
  <si>
    <t>Green</t>
  </si>
  <si>
    <t>Orange</t>
  </si>
  <si>
    <t>Red</t>
  </si>
  <si>
    <t>Theoretical</t>
  </si>
  <si>
    <t>400 T</t>
  </si>
  <si>
    <t>číslo</t>
  </si>
  <si>
    <t>názov</t>
  </si>
  <si>
    <t>Group</t>
  </si>
  <si>
    <t>650 T</t>
  </si>
  <si>
    <t>220 T</t>
  </si>
  <si>
    <t>60 T</t>
  </si>
  <si>
    <t>Bi90 T</t>
  </si>
  <si>
    <t>Bi420 T</t>
  </si>
  <si>
    <t>Bi500 T</t>
  </si>
  <si>
    <t>Bi1100 T</t>
  </si>
  <si>
    <t>A9</t>
  </si>
  <si>
    <t>Cycalde number</t>
  </si>
  <si>
    <t>B9</t>
  </si>
  <si>
    <t>D0601</t>
  </si>
  <si>
    <t>B10</t>
  </si>
  <si>
    <t>D1001</t>
  </si>
  <si>
    <t>B8</t>
  </si>
  <si>
    <t>D1002</t>
  </si>
  <si>
    <t>B17</t>
  </si>
  <si>
    <t>D1003</t>
  </si>
  <si>
    <t>120 T</t>
  </si>
  <si>
    <t>E1201</t>
  </si>
  <si>
    <t>B18</t>
  </si>
  <si>
    <t>E0901</t>
  </si>
  <si>
    <t>D1501</t>
  </si>
  <si>
    <t>A5</t>
  </si>
  <si>
    <t>Bi150 T</t>
  </si>
  <si>
    <t>D1502</t>
  </si>
  <si>
    <t>A10,1</t>
  </si>
  <si>
    <t>D1503</t>
  </si>
  <si>
    <t>B7</t>
  </si>
  <si>
    <t xml:space="preserve">160 T </t>
  </si>
  <si>
    <t>D1601</t>
  </si>
  <si>
    <t>A0,1</t>
  </si>
  <si>
    <t>D1602</t>
  </si>
  <si>
    <t>A2</t>
  </si>
  <si>
    <t>D2001</t>
  </si>
  <si>
    <t>A3</t>
  </si>
  <si>
    <t>D2002</t>
  </si>
  <si>
    <t>A4</t>
  </si>
  <si>
    <t>D2003</t>
  </si>
  <si>
    <t>A10,2</t>
  </si>
  <si>
    <t>210 T</t>
  </si>
  <si>
    <t>D2101</t>
  </si>
  <si>
    <t>A10,3</t>
  </si>
  <si>
    <t>D2102</t>
  </si>
  <si>
    <t>B5</t>
  </si>
  <si>
    <t>D2201</t>
  </si>
  <si>
    <t>B6</t>
  </si>
  <si>
    <t>D2202</t>
  </si>
  <si>
    <t>B2</t>
  </si>
  <si>
    <t>280 T</t>
  </si>
  <si>
    <t>D2801</t>
  </si>
  <si>
    <t>B4</t>
  </si>
  <si>
    <t>D2802</t>
  </si>
  <si>
    <t>B11</t>
  </si>
  <si>
    <t>Bi280 T</t>
  </si>
  <si>
    <t>D2803</t>
  </si>
  <si>
    <t>B15</t>
  </si>
  <si>
    <t>D2804</t>
  </si>
  <si>
    <t>D2805</t>
  </si>
  <si>
    <t>B16</t>
  </si>
  <si>
    <t>B3</t>
  </si>
  <si>
    <t>D3001</t>
  </si>
  <si>
    <t>A8</t>
  </si>
  <si>
    <t>350 T</t>
  </si>
  <si>
    <t>D3501</t>
  </si>
  <si>
    <t>B12</t>
  </si>
  <si>
    <t>D3502</t>
  </si>
  <si>
    <t>B1</t>
  </si>
  <si>
    <t>D3503</t>
  </si>
  <si>
    <t>D3504</t>
  </si>
  <si>
    <t>A6</t>
  </si>
  <si>
    <t>D3505</t>
  </si>
  <si>
    <t>D3507</t>
  </si>
  <si>
    <t>A14</t>
  </si>
  <si>
    <t>A15</t>
  </si>
  <si>
    <t>A16</t>
  </si>
  <si>
    <t>D4201</t>
  </si>
  <si>
    <t>D11001</t>
  </si>
  <si>
    <t>D4202</t>
  </si>
  <si>
    <t>A17</t>
  </si>
  <si>
    <t>420 T</t>
  </si>
  <si>
    <t>D4203</t>
  </si>
  <si>
    <t>A7</t>
  </si>
  <si>
    <t>B14</t>
  </si>
  <si>
    <t>D4204</t>
  </si>
  <si>
    <t>D4205</t>
  </si>
  <si>
    <t>A11</t>
  </si>
  <si>
    <t>A5,1</t>
  </si>
  <si>
    <t>D5001</t>
  </si>
  <si>
    <t>D5002</t>
  </si>
  <si>
    <t>A14,1</t>
  </si>
  <si>
    <t>D5003</t>
  </si>
  <si>
    <t>D6502</t>
  </si>
  <si>
    <t>A13</t>
  </si>
  <si>
    <t>A12</t>
  </si>
  <si>
    <t>D6503</t>
  </si>
  <si>
    <t>A19</t>
  </si>
  <si>
    <t>E11001</t>
  </si>
  <si>
    <t>A0,2</t>
  </si>
  <si>
    <t>Tri1100 T</t>
  </si>
  <si>
    <t>E1104</t>
  </si>
  <si>
    <t>A1</t>
  </si>
  <si>
    <t>B13</t>
  </si>
  <si>
    <t>D3</t>
  </si>
  <si>
    <t>A0,3</t>
  </si>
  <si>
    <t>A18</t>
  </si>
  <si>
    <t>??</t>
  </si>
  <si>
    <t>Total hours:</t>
  </si>
  <si>
    <t>Total of machines:</t>
  </si>
  <si>
    <t>Theoritical</t>
  </si>
  <si>
    <t>THEORITICAL</t>
  </si>
  <si>
    <t>C-800 T</t>
  </si>
  <si>
    <t>C-650 T</t>
  </si>
  <si>
    <t>C-350 T</t>
  </si>
  <si>
    <t>C-Combi 1100 T</t>
  </si>
  <si>
    <t>C-1500 T</t>
  </si>
  <si>
    <t>Hall C</t>
  </si>
  <si>
    <t>C-2000 T</t>
  </si>
  <si>
    <t>C-2300 T</t>
  </si>
  <si>
    <t>C-Combi 2300 T</t>
  </si>
  <si>
    <t>C-Combi 1700 T</t>
  </si>
  <si>
    <t>C1</t>
  </si>
  <si>
    <t>C2</t>
  </si>
  <si>
    <t>C3</t>
  </si>
  <si>
    <t>C4</t>
  </si>
  <si>
    <t>C5</t>
  </si>
  <si>
    <t>D1</t>
  </si>
  <si>
    <t>D2</t>
  </si>
  <si>
    <t>D4</t>
  </si>
  <si>
    <t>D5</t>
  </si>
  <si>
    <t>D6</t>
  </si>
  <si>
    <t>E1</t>
  </si>
  <si>
    <t>E2</t>
  </si>
  <si>
    <t>E3</t>
  </si>
  <si>
    <t>E4</t>
  </si>
  <si>
    <t>C-1100 T</t>
  </si>
  <si>
    <t>1700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</si>
</sst>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"/>
    <numFmt numFmtId="168" formatCode="0000&quot; &quot;000"/>
    <numFmt numFmtId="171" formatCode="mmm\ yyyy"/>
    <numFmt numFmtId="173" formatCode="[$-40C]mmm\ yyyy;@"/>
  </numFmts>
  <fonts count="34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Tahoma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8"/>
      <name val="Arial"/>
      <family val="2"/>
      <charset val="238"/>
    </font>
    <font>
      <sz val="10"/>
      <name val="Arial CE"/>
      <charset val="238"/>
    </font>
    <font>
      <sz val="11"/>
      <name val="돋움"/>
      <family val="3"/>
      <charset val="129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charset val="238"/>
      <scheme val="minor"/>
    </font>
    <font>
      <b/>
      <sz val="48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92D050"/>
        <bgColor theme="4" tint="0.5999938962981048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theme="4" tint="0.59999389629810485"/>
      </patternFill>
    </fill>
    <fill>
      <patternFill patternType="solid">
        <fgColor rgb="FF00B0F0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37CBFF"/>
        <bgColor theme="4" tint="0.79998168889431442"/>
      </patternFill>
    </fill>
    <fill>
      <patternFill patternType="solid">
        <fgColor rgb="FFBAE18F"/>
        <bgColor theme="4" tint="0.79998168889431442"/>
      </patternFill>
    </fill>
  </fills>
  <borders count="37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7" fillId="4" borderId="0" applyNumberFormat="0" applyBorder="0" applyAlignment="0" applyProtection="0"/>
    <xf numFmtId="44" fontId="13" fillId="0" borderId="0" applyFont="0" applyFill="0" applyBorder="0" applyAlignment="0" applyProtection="0"/>
    <xf numFmtId="0" fontId="14" fillId="16" borderId="0"/>
    <xf numFmtId="0" fontId="15" fillId="0" borderId="0" applyNumberFormat="0" applyFill="0" applyBorder="0" applyAlignment="0" applyProtection="0">
      <alignment vertical="top"/>
      <protection locked="0"/>
    </xf>
    <xf numFmtId="0" fontId="9" fillId="17" borderId="4" applyNumberFormat="0" applyAlignment="0" applyProtection="0"/>
    <xf numFmtId="164" fontId="16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26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6" fillId="0" borderId="0"/>
    <xf numFmtId="0" fontId="13" fillId="0" borderId="0"/>
    <xf numFmtId="0" fontId="17" fillId="0" borderId="0"/>
    <xf numFmtId="0" fontId="18" fillId="0" borderId="0"/>
    <xf numFmtId="0" fontId="25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6" fillId="0" borderId="0"/>
    <xf numFmtId="0" fontId="1" fillId="0" borderId="0"/>
    <xf numFmtId="9" fontId="2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5" applyNumberFormat="0" applyFill="0" applyAlignment="0" applyProtection="0"/>
    <xf numFmtId="0" fontId="13" fillId="0" borderId="0"/>
    <xf numFmtId="0" fontId="19" fillId="0" borderId="0"/>
  </cellStyleXfs>
  <cellXfs count="123">
    <xf numFmtId="0" fontId="0" fillId="0" borderId="0" xfId="0"/>
    <xf numFmtId="0" fontId="0" fillId="0" borderId="0" xfId="0" applyAlignment="1">
      <alignment horizontal="right"/>
    </xf>
    <xf numFmtId="9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9" fontId="0" fillId="21" borderId="6" xfId="0" applyNumberFormat="1" applyFill="1" applyBorder="1"/>
    <xf numFmtId="9" fontId="27" fillId="24" borderId="6" xfId="50" applyNumberFormat="1" applyFont="1" applyFill="1" applyBorder="1" applyAlignment="1">
      <alignment horizontal="center" vertical="center"/>
    </xf>
    <xf numFmtId="0" fontId="0" fillId="19" borderId="13" xfId="0" applyFill="1" applyBorder="1" applyAlignment="1">
      <alignment horizontal="center"/>
    </xf>
    <xf numFmtId="0" fontId="0" fillId="25" borderId="11" xfId="0" applyFill="1" applyBorder="1" applyAlignment="1">
      <alignment horizontal="center"/>
    </xf>
    <xf numFmtId="0" fontId="0" fillId="26" borderId="11" xfId="0" applyFill="1" applyBorder="1" applyAlignment="1">
      <alignment horizontal="center"/>
    </xf>
    <xf numFmtId="0" fontId="0" fillId="26" borderId="11" xfId="0" applyFont="1" applyFill="1" applyBorder="1" applyAlignment="1">
      <alignment horizontal="center"/>
    </xf>
    <xf numFmtId="0" fontId="0" fillId="25" borderId="11" xfId="0" applyFont="1" applyFill="1" applyBorder="1" applyAlignment="1">
      <alignment horizontal="center"/>
    </xf>
    <xf numFmtId="0" fontId="0" fillId="26" borderId="14" xfId="0" applyFont="1" applyFill="1" applyBorder="1" applyAlignment="1">
      <alignment horizontal="center"/>
    </xf>
    <xf numFmtId="0" fontId="0" fillId="24" borderId="15" xfId="0" applyFill="1" applyBorder="1" applyAlignment="1">
      <alignment horizontal="center"/>
    </xf>
    <xf numFmtId="9" fontId="0" fillId="19" borderId="16" xfId="0" applyNumberFormat="1" applyFill="1" applyBorder="1" applyAlignment="1">
      <alignment horizontal="center" vertical="center"/>
    </xf>
    <xf numFmtId="165" fontId="0" fillId="19" borderId="15" xfId="0" applyNumberFormat="1" applyFill="1" applyBorder="1" applyAlignment="1">
      <alignment horizontal="center" wrapText="1"/>
    </xf>
    <xf numFmtId="165" fontId="27" fillId="0" borderId="0" xfId="0" applyNumberFormat="1" applyFont="1" applyAlignment="1">
      <alignment horizontal="center"/>
    </xf>
    <xf numFmtId="0" fontId="0" fillId="0" borderId="0" xfId="0" applyAlignment="1"/>
    <xf numFmtId="0" fontId="27" fillId="19" borderId="6" xfId="0" applyFont="1" applyFill="1" applyBorder="1"/>
    <xf numFmtId="0" fontId="0" fillId="25" borderId="18" xfId="0" applyFont="1" applyFill="1" applyBorder="1" applyAlignment="1">
      <alignment horizontal="center"/>
    </xf>
    <xf numFmtId="0" fontId="27" fillId="19" borderId="11" xfId="0" applyFont="1" applyFill="1" applyBorder="1"/>
    <xf numFmtId="0" fontId="27" fillId="19" borderId="19" xfId="0" applyFont="1" applyFill="1" applyBorder="1"/>
    <xf numFmtId="0" fontId="0" fillId="26" borderId="20" xfId="0" applyFill="1" applyBorder="1" applyAlignment="1">
      <alignment horizontal="center"/>
    </xf>
    <xf numFmtId="0" fontId="0" fillId="25" borderId="18" xfId="0" applyFill="1" applyBorder="1" applyAlignment="1">
      <alignment horizontal="center"/>
    </xf>
    <xf numFmtId="0" fontId="0" fillId="26" borderId="18" xfId="0" applyFill="1" applyBorder="1" applyAlignment="1">
      <alignment horizontal="center"/>
    </xf>
    <xf numFmtId="0" fontId="0" fillId="26" borderId="18" xfId="0" applyFont="1" applyFill="1" applyBorder="1" applyAlignment="1">
      <alignment horizontal="center"/>
    </xf>
    <xf numFmtId="165" fontId="0" fillId="19" borderId="21" xfId="0" applyNumberFormat="1" applyFill="1" applyBorder="1" applyAlignment="1">
      <alignment horizontal="center" wrapText="1"/>
    </xf>
    <xf numFmtId="0" fontId="0" fillId="24" borderId="21" xfId="0" applyFill="1" applyBorder="1" applyAlignment="1">
      <alignment horizontal="center"/>
    </xf>
    <xf numFmtId="165" fontId="0" fillId="19" borderId="15" xfId="0" applyNumberFormat="1" applyFill="1" applyBorder="1" applyAlignment="1">
      <alignment horizontal="center" vertical="center"/>
    </xf>
    <xf numFmtId="165" fontId="0" fillId="24" borderId="22" xfId="0" applyNumberFormat="1" applyFill="1" applyBorder="1" applyAlignment="1">
      <alignment horizontal="right"/>
    </xf>
    <xf numFmtId="0" fontId="0" fillId="22" borderId="17" xfId="0" applyFont="1" applyFill="1" applyBorder="1" applyAlignment="1">
      <alignment horizontal="center"/>
    </xf>
    <xf numFmtId="9" fontId="0" fillId="21" borderId="6" xfId="0" applyNumberFormat="1" applyFill="1" applyBorder="1" applyAlignment="1"/>
    <xf numFmtId="0" fontId="0" fillId="23" borderId="17" xfId="0" applyFont="1" applyFill="1" applyBorder="1" applyAlignment="1">
      <alignment horizontal="center"/>
    </xf>
    <xf numFmtId="0" fontId="0" fillId="23" borderId="17" xfId="0" applyFill="1" applyBorder="1" applyAlignment="1">
      <alignment horizontal="center"/>
    </xf>
    <xf numFmtId="0" fontId="0" fillId="22" borderId="23" xfId="0" applyFont="1" applyFill="1" applyBorder="1" applyAlignment="1">
      <alignment horizontal="center"/>
    </xf>
    <xf numFmtId="0" fontId="0" fillId="26" borderId="7" xfId="0" applyFont="1" applyFill="1" applyBorder="1" applyAlignment="1">
      <alignment horizontal="center"/>
    </xf>
    <xf numFmtId="165" fontId="0" fillId="0" borderId="12" xfId="0" applyNumberFormat="1" applyBorder="1"/>
    <xf numFmtId="165" fontId="0" fillId="0" borderId="24" xfId="0" applyNumberFormat="1" applyBorder="1"/>
    <xf numFmtId="165" fontId="0" fillId="27" borderId="25" xfId="0" applyNumberFormat="1" applyFill="1" applyBorder="1"/>
    <xf numFmtId="165" fontId="0" fillId="27" borderId="26" xfId="0" applyNumberFormat="1" applyFill="1" applyBorder="1"/>
    <xf numFmtId="165" fontId="0" fillId="0" borderId="0" xfId="0" applyNumberFormat="1"/>
    <xf numFmtId="0" fontId="0" fillId="26" borderId="7" xfId="0" applyFill="1" applyBorder="1" applyAlignment="1">
      <alignment horizontal="center"/>
    </xf>
    <xf numFmtId="2" fontId="0" fillId="27" borderId="6" xfId="0" applyNumberFormat="1" applyFill="1" applyBorder="1"/>
    <xf numFmtId="0" fontId="0" fillId="25" borderId="20" xfId="0" applyFont="1" applyFill="1" applyBorder="1" applyAlignment="1">
      <alignment horizontal="left"/>
    </xf>
    <xf numFmtId="168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5" fontId="0" fillId="19" borderId="15" xfId="0" applyNumberFormat="1" applyFill="1" applyBorder="1" applyAlignment="1">
      <alignment horizontal="center" wrapText="1"/>
    </xf>
    <xf numFmtId="0" fontId="27" fillId="19" borderId="11" xfId="0" applyFont="1" applyFill="1" applyBorder="1"/>
    <xf numFmtId="0" fontId="27" fillId="19" borderId="19" xfId="0" applyFont="1" applyFill="1" applyBorder="1"/>
    <xf numFmtId="0" fontId="0" fillId="25" borderId="18" xfId="0" applyFill="1" applyBorder="1" applyAlignment="1">
      <alignment horizontal="center"/>
    </xf>
    <xf numFmtId="0" fontId="0" fillId="26" borderId="18" xfId="0" applyFill="1" applyBorder="1" applyAlignment="1">
      <alignment horizontal="center"/>
    </xf>
    <xf numFmtId="0" fontId="0" fillId="26" borderId="18" xfId="0" applyFont="1" applyFill="1" applyBorder="1" applyAlignment="1">
      <alignment horizontal="center"/>
    </xf>
    <xf numFmtId="2" fontId="0" fillId="0" borderId="18" xfId="0" applyNumberFormat="1" applyBorder="1"/>
    <xf numFmtId="0" fontId="0" fillId="26" borderId="7" xfId="0" applyFont="1" applyFill="1" applyBorder="1" applyAlignment="1">
      <alignment horizontal="center"/>
    </xf>
    <xf numFmtId="0" fontId="0" fillId="25" borderId="20" xfId="0" applyFont="1" applyFill="1" applyBorder="1" applyAlignment="1">
      <alignment horizontal="left"/>
    </xf>
    <xf numFmtId="0" fontId="0" fillId="26" borderId="7" xfId="0" applyFill="1" applyBorder="1" applyAlignment="1">
      <alignment horizontal="center"/>
    </xf>
    <xf numFmtId="0" fontId="0" fillId="0" borderId="0" xfId="0"/>
    <xf numFmtId="0" fontId="0" fillId="25" borderId="11" xfId="0" applyFill="1" applyBorder="1" applyAlignment="1">
      <alignment horizontal="center"/>
    </xf>
    <xf numFmtId="0" fontId="0" fillId="26" borderId="11" xfId="0" applyFill="1" applyBorder="1" applyAlignment="1">
      <alignment horizontal="center"/>
    </xf>
    <xf numFmtId="0" fontId="0" fillId="26" borderId="11" xfId="0" applyFont="1" applyFill="1" applyBorder="1" applyAlignment="1">
      <alignment horizontal="center"/>
    </xf>
    <xf numFmtId="0" fontId="0" fillId="25" borderId="11" xfId="0" applyFont="1" applyFill="1" applyBorder="1" applyAlignment="1">
      <alignment horizontal="center"/>
    </xf>
    <xf numFmtId="0" fontId="0" fillId="26" borderId="14" xfId="0" applyFont="1" applyFill="1" applyBorder="1" applyAlignment="1">
      <alignment horizontal="center"/>
    </xf>
    <xf numFmtId="0" fontId="0" fillId="22" borderId="17" xfId="0" applyFont="1" applyFill="1" applyBorder="1" applyAlignment="1">
      <alignment horizontal="center"/>
    </xf>
    <xf numFmtId="0" fontId="0" fillId="22" borderId="17" xfId="0" applyFill="1" applyBorder="1" applyAlignment="1">
      <alignment horizontal="center"/>
    </xf>
    <xf numFmtId="0" fontId="0" fillId="23" borderId="17" xfId="0" applyFill="1" applyBorder="1" applyAlignment="1">
      <alignment horizontal="center"/>
    </xf>
    <xf numFmtId="0" fontId="0" fillId="22" borderId="23" xfId="0" applyFont="1" applyFill="1" applyBorder="1" applyAlignment="1">
      <alignment horizontal="center"/>
    </xf>
    <xf numFmtId="0" fontId="0" fillId="0" borderId="6" xfId="0" applyBorder="1"/>
    <xf numFmtId="0" fontId="21" fillId="20" borderId="6" xfId="0" applyFont="1" applyFill="1" applyBorder="1" applyAlignment="1">
      <alignment horizontal="center"/>
    </xf>
    <xf numFmtId="0" fontId="22" fillId="20" borderId="6" xfId="0" applyFont="1" applyFill="1" applyBorder="1"/>
    <xf numFmtId="0" fontId="0" fillId="20" borderId="6" xfId="0" applyFont="1" applyFill="1" applyBorder="1"/>
    <xf numFmtId="0" fontId="28" fillId="20" borderId="6" xfId="0" applyFont="1" applyFill="1" applyBorder="1"/>
    <xf numFmtId="0" fontId="20" fillId="20" borderId="6" xfId="0" applyFont="1" applyFill="1" applyBorder="1"/>
    <xf numFmtId="0" fontId="0" fillId="29" borderId="6" xfId="0" applyFont="1" applyFill="1" applyBorder="1" applyAlignment="1">
      <alignment horizontal="left"/>
    </xf>
    <xf numFmtId="0" fontId="20" fillId="20" borderId="6" xfId="0" applyFont="1" applyFill="1" applyBorder="1" applyAlignment="1">
      <alignment horizontal="center" vertical="center"/>
    </xf>
    <xf numFmtId="0" fontId="0" fillId="2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27" fillId="24" borderId="25" xfId="5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/>
    <xf numFmtId="0" fontId="29" fillId="19" borderId="13" xfId="0" applyFont="1" applyFill="1" applyBorder="1" applyAlignment="1">
      <alignment horizontal="center"/>
    </xf>
    <xf numFmtId="0" fontId="0" fillId="28" borderId="29" xfId="0" applyFont="1" applyFill="1" applyBorder="1" applyAlignment="1">
      <alignment horizontal="center" vertical="center"/>
    </xf>
    <xf numFmtId="0" fontId="0" fillId="28" borderId="28" xfId="0" applyFont="1" applyFill="1" applyBorder="1" applyAlignment="1">
      <alignment horizontal="center" vertical="center"/>
    </xf>
    <xf numFmtId="0" fontId="0" fillId="28" borderId="30" xfId="0" applyFont="1" applyFill="1" applyBorder="1" applyAlignment="1">
      <alignment horizontal="center" vertical="center"/>
    </xf>
    <xf numFmtId="0" fontId="0" fillId="28" borderId="30" xfId="0" applyFont="1" applyFill="1" applyBorder="1" applyAlignment="1">
      <alignment vertical="center"/>
    </xf>
    <xf numFmtId="9" fontId="27" fillId="24" borderId="7" xfId="50" applyNumberFormat="1" applyFont="1" applyFill="1" applyBorder="1" applyAlignment="1">
      <alignment horizontal="center" vertical="center"/>
    </xf>
    <xf numFmtId="2" fontId="0" fillId="20" borderId="8" xfId="0" applyNumberFormat="1" applyFill="1" applyBorder="1"/>
    <xf numFmtId="2" fontId="0" fillId="20" borderId="9" xfId="0" applyNumberFormat="1" applyFill="1" applyBorder="1"/>
    <xf numFmtId="2" fontId="0" fillId="0" borderId="6" xfId="0" applyNumberFormat="1" applyBorder="1"/>
    <xf numFmtId="2" fontId="0" fillId="20" borderId="6" xfId="0" applyNumberFormat="1" applyFill="1" applyBorder="1"/>
    <xf numFmtId="2" fontId="0" fillId="0" borderId="12" xfId="0" applyNumberFormat="1" applyBorder="1"/>
    <xf numFmtId="2" fontId="0" fillId="27" borderId="12" xfId="0" applyNumberFormat="1" applyFill="1" applyBorder="1"/>
    <xf numFmtId="2" fontId="0" fillId="0" borderId="10" xfId="0" applyNumberFormat="1" applyBorder="1"/>
    <xf numFmtId="2" fontId="0" fillId="0" borderId="31" xfId="0" applyNumberFormat="1" applyBorder="1"/>
    <xf numFmtId="2" fontId="0" fillId="0" borderId="11" xfId="0" applyNumberFormat="1" applyBorder="1"/>
    <xf numFmtId="2" fontId="0" fillId="0" borderId="32" xfId="0" applyNumberFormat="1" applyBorder="1"/>
    <xf numFmtId="2" fontId="0" fillId="27" borderId="11" xfId="0" applyNumberFormat="1" applyFill="1" applyBorder="1"/>
    <xf numFmtId="2" fontId="0" fillId="27" borderId="32" xfId="0" applyNumberFormat="1" applyFill="1" applyBorder="1"/>
    <xf numFmtId="2" fontId="0" fillId="27" borderId="19" xfId="0" applyNumberFormat="1" applyFill="1" applyBorder="1"/>
    <xf numFmtId="2" fontId="0" fillId="27" borderId="27" xfId="0" applyNumberFormat="1" applyFill="1" applyBorder="1"/>
    <xf numFmtId="2" fontId="0" fillId="27" borderId="33" xfId="0" applyNumberFormat="1" applyFill="1" applyBorder="1"/>
    <xf numFmtId="165" fontId="0" fillId="0" borderId="34" xfId="0" applyNumberFormat="1" applyBorder="1"/>
    <xf numFmtId="165" fontId="0" fillId="0" borderId="0" xfId="0" applyNumberFormat="1" applyBorder="1"/>
    <xf numFmtId="0" fontId="0" fillId="31" borderId="11" xfId="0" applyFont="1" applyFill="1" applyBorder="1" applyAlignment="1">
      <alignment horizontal="center"/>
    </xf>
    <xf numFmtId="0" fontId="0" fillId="22" borderId="32" xfId="0" applyFont="1" applyFill="1" applyBorder="1" applyAlignment="1">
      <alignment horizontal="center"/>
    </xf>
    <xf numFmtId="0" fontId="0" fillId="22" borderId="32" xfId="0" applyFill="1" applyBorder="1" applyAlignment="1">
      <alignment horizontal="center"/>
    </xf>
    <xf numFmtId="0" fontId="0" fillId="23" borderId="32" xfId="0" applyFont="1" applyFill="1" applyBorder="1" applyAlignment="1">
      <alignment horizontal="center"/>
    </xf>
    <xf numFmtId="0" fontId="0" fillId="23" borderId="32" xfId="0" applyFill="1" applyBorder="1" applyAlignment="1">
      <alignment horizontal="center"/>
    </xf>
    <xf numFmtId="0" fontId="0" fillId="26" borderId="19" xfId="0" applyFont="1" applyFill="1" applyBorder="1" applyAlignment="1">
      <alignment horizontal="center"/>
    </xf>
    <xf numFmtId="0" fontId="0" fillId="22" borderId="33" xfId="0" applyFont="1" applyFill="1" applyBorder="1" applyAlignment="1">
      <alignment horizontal="center"/>
    </xf>
    <xf numFmtId="0" fontId="0" fillId="25" borderId="20" xfId="0" applyFill="1" applyBorder="1" applyAlignment="1">
      <alignment horizontal="center"/>
    </xf>
    <xf numFmtId="0" fontId="0" fillId="22" borderId="36" xfId="0" applyFont="1" applyFill="1" applyBorder="1" applyAlignment="1">
      <alignment horizontal="center"/>
    </xf>
    <xf numFmtId="9" fontId="0" fillId="19" borderId="13" xfId="0" applyNumberFormat="1" applyFill="1" applyBorder="1" applyAlignment="1">
      <alignment horizontal="center" vertical="center"/>
    </xf>
    <xf numFmtId="0" fontId="0" fillId="32" borderId="17" xfId="0" applyFont="1" applyFill="1" applyBorder="1" applyAlignment="1">
      <alignment horizontal="center"/>
    </xf>
    <xf numFmtId="0" fontId="0" fillId="32" borderId="28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20" fillId="0" borderId="0" xfId="0" applyFont="1" applyFill="1" applyBorder="1"/>
    <xf numFmtId="0" fontId="33" fillId="0" borderId="0" xfId="0" applyFont="1"/>
    <xf numFmtId="171" fontId="27" fillId="24" borderId="25" xfId="50" applyNumberFormat="1" applyFont="1" applyFill="1" applyBorder="1" applyAlignment="1">
      <alignment horizontal="center" vertical="center"/>
    </xf>
    <xf numFmtId="173" fontId="27" fillId="24" borderId="7" xfId="50" applyNumberFormat="1" applyFont="1" applyFill="1" applyBorder="1" applyAlignment="1">
      <alignment horizontal="center" vertical="center"/>
    </xf>
    <xf numFmtId="9" fontId="31" fillId="0" borderId="35" xfId="0" applyNumberFormat="1" applyFont="1" applyBorder="1" applyAlignment="1">
      <alignment horizontal="center" vertical="center" textRotation="90"/>
    </xf>
    <xf numFmtId="0" fontId="30" fillId="30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</cellXfs>
  <cellStyles count="59">
    <cellStyle name="20 % - zvýraznenie1 2" xfId="1"/>
    <cellStyle name="20 % - zvýraznenie2 2" xfId="2"/>
    <cellStyle name="20 % - zvýraznenie3 2" xfId="3"/>
    <cellStyle name="20 % - zvýraznenie4 2" xfId="4"/>
    <cellStyle name="20 % - zvýraznenie5 2" xfId="5"/>
    <cellStyle name="20 % - zvýraznenie6 2" xfId="6"/>
    <cellStyle name="40 % - zvýraznenie1 2" xfId="7"/>
    <cellStyle name="40 % - zvýraznenie2 2" xfId="8"/>
    <cellStyle name="40 % - zvýraznenie3 2" xfId="9"/>
    <cellStyle name="40 % - zvýraznenie4 2" xfId="10"/>
    <cellStyle name="40 % - zvýraznenie5 2" xfId="11"/>
    <cellStyle name="40 % - zvýraznenie6 2" xfId="12"/>
    <cellStyle name="60 % - zvýraznenie1 2" xfId="13"/>
    <cellStyle name="60 % - zvýraznenie2 2" xfId="14"/>
    <cellStyle name="60 % - zvýraznenie3 2" xfId="15"/>
    <cellStyle name="60 % - zvýraznenie4 2" xfId="16"/>
    <cellStyle name="60 % - zvýraznenie5 2" xfId="17"/>
    <cellStyle name="60 % - zvýraznenie6 2" xfId="18"/>
    <cellStyle name="Dobrá 2" xfId="19"/>
    <cellStyle name="Euro" xfId="20"/>
    <cellStyle name="headerStyle" xfId="21"/>
    <cellStyle name="Hyperlink 2" xfId="22"/>
    <cellStyle name="Kontrolná bunka 2" xfId="23"/>
    <cellStyle name="Milliers 2" xfId="24"/>
    <cellStyle name="Milliers 2 2" xfId="25"/>
    <cellStyle name="Nadpis 1 2" xfId="26"/>
    <cellStyle name="Nadpis 2 2" xfId="27"/>
    <cellStyle name="Nadpis 3 2" xfId="28"/>
    <cellStyle name="Nadpis 4 2" xfId="29"/>
    <cellStyle name="Neutrálna 2" xfId="30"/>
    <cellStyle name="Normal" xfId="0" builtinId="0"/>
    <cellStyle name="Normal 2" xfId="31"/>
    <cellStyle name="Normal 2 2" xfId="32"/>
    <cellStyle name="Normal 3" xfId="33"/>
    <cellStyle name="Normal 3 2" xfId="34"/>
    <cellStyle name="Normal 3 3" xfId="35"/>
    <cellStyle name="Normal 4" xfId="36"/>
    <cellStyle name="Normal 4 2" xfId="37"/>
    <cellStyle name="Normal 4 3" xfId="38"/>
    <cellStyle name="Normal 5" xfId="39"/>
    <cellStyle name="Normal 6" xfId="40"/>
    <cellStyle name="Normal 7" xfId="41"/>
    <cellStyle name="Normal 8" xfId="42"/>
    <cellStyle name="Normal 9" xfId="43"/>
    <cellStyle name="Normálna 2" xfId="44"/>
    <cellStyle name="Normálna 2 2" xfId="45"/>
    <cellStyle name="Normálna 2 3" xfId="46"/>
    <cellStyle name="Normálna 3" xfId="47"/>
    <cellStyle name="Normálna 4" xfId="48"/>
    <cellStyle name="normálne_action plan from audits" xfId="49"/>
    <cellStyle name="Percent 2" xfId="51"/>
    <cellStyle name="Percent 3" xfId="52"/>
    <cellStyle name="percentá 2" xfId="53"/>
    <cellStyle name="Pourcentage" xfId="50" builtinId="5"/>
    <cellStyle name="Pourcentage 2" xfId="54"/>
    <cellStyle name="Pourcentage 2 2" xfId="55"/>
    <cellStyle name="Spolu 2" xfId="56"/>
    <cellStyle name="Standard 2" xfId="57"/>
    <cellStyle name="표준_금형개발계획030506_금형투자비041016 운반비 포함._KB 원가 산출용 사양구성도양식(차체설계)_KB 원가 산출용 사양구성도(DR_TRIM)_060619" xfId="58"/>
  </cellStyles>
  <dxfs count="0"/>
  <tableStyles count="0" defaultTableStyle="TableStyleMedium2" defaultPivotStyle="PivotStyleLight16"/>
  <colors>
    <mruColors>
      <color rgb="FFFFD629"/>
      <color rgb="FFFFCC00"/>
      <color rgb="FF23FDFD"/>
      <color rgb="FFBAE18F"/>
      <color rgb="FF37CBFF"/>
      <color rgb="FF11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CHARGE'!$P$2</c:f>
          <c:strCache>
            <c:ptCount val="1"/>
            <c:pt idx="0">
              <c:v>60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16185164633188E-2"/>
          <c:y val="0.12915150108998807"/>
          <c:w val="0.93353199828611966"/>
          <c:h val="0.7073995930066753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Summary!$A$4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Summary!$C$4:$AL$4</c:f>
              <c:numCache>
                <c:formatCode>0.00</c:formatCode>
                <c:ptCount val="36"/>
                <c:pt idx="0">
                  <c:v>24</c:v>
                </c:pt>
                <c:pt idx="1">
                  <c:v>5.3924319179620728</c:v>
                </c:pt>
                <c:pt idx="2">
                  <c:v>5.0991008574360608</c:v>
                </c:pt>
                <c:pt idx="3">
                  <c:v>5.0369316559365824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CD-41D7-B83B-80C6CC75841A}"/>
            </c:ext>
          </c:extLst>
        </c:ser>
        <c:ser>
          <c:idx val="1"/>
          <c:order val="1"/>
          <c:tx>
            <c:strRef>
              <c:f>Summary!$A$5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Summary!$C$5:$AL$5</c:f>
              <c:numCache>
                <c:formatCode>0.00</c:formatCode>
                <c:ptCount val="36"/>
                <c:pt idx="0">
                  <c:v>9.5999999999999943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9.5110457998244797</c:v>
                </c:pt>
                <c:pt idx="5">
                  <c:v>9.5999999999999943</c:v>
                </c:pt>
                <c:pt idx="6">
                  <c:v>6.7184586498391106</c:v>
                </c:pt>
                <c:pt idx="7">
                  <c:v>9.5999999999999943</c:v>
                </c:pt>
                <c:pt idx="8">
                  <c:v>8.0540438085277657</c:v>
                </c:pt>
                <c:pt idx="9">
                  <c:v>8.0540438085277657</c:v>
                </c:pt>
                <c:pt idx="10">
                  <c:v>9.5110457998244797</c:v>
                </c:pt>
                <c:pt idx="11">
                  <c:v>5.9865743469593902</c:v>
                </c:pt>
                <c:pt idx="12">
                  <c:v>8.712626560319336</c:v>
                </c:pt>
                <c:pt idx="13">
                  <c:v>8.712626560319336</c:v>
                </c:pt>
                <c:pt idx="14">
                  <c:v>7.2903384490011014</c:v>
                </c:pt>
                <c:pt idx="15">
                  <c:v>8.712626560319336</c:v>
                </c:pt>
                <c:pt idx="16">
                  <c:v>8.8786581793992383</c:v>
                </c:pt>
                <c:pt idx="17">
                  <c:v>8.8786581793992383</c:v>
                </c:pt>
                <c:pt idx="18">
                  <c:v>3.3988818161660355</c:v>
                </c:pt>
                <c:pt idx="19">
                  <c:v>5.6821219675132077</c:v>
                </c:pt>
                <c:pt idx="20">
                  <c:v>9.0354648241695159</c:v>
                </c:pt>
                <c:pt idx="21">
                  <c:v>9.5999999999999943</c:v>
                </c:pt>
                <c:pt idx="22">
                  <c:v>8.358021497452583</c:v>
                </c:pt>
                <c:pt idx="23">
                  <c:v>9.5999999999999943</c:v>
                </c:pt>
                <c:pt idx="24">
                  <c:v>9.5999999999999943</c:v>
                </c:pt>
                <c:pt idx="25">
                  <c:v>9.5999999999999943</c:v>
                </c:pt>
                <c:pt idx="26">
                  <c:v>8.358021497452583</c:v>
                </c:pt>
                <c:pt idx="27">
                  <c:v>9.5999999999999943</c:v>
                </c:pt>
                <c:pt idx="28">
                  <c:v>9.5999999999999943</c:v>
                </c:pt>
                <c:pt idx="29">
                  <c:v>9.5999999999999943</c:v>
                </c:pt>
                <c:pt idx="30">
                  <c:v>8.358021497452583</c:v>
                </c:pt>
                <c:pt idx="31">
                  <c:v>9.5999999999999943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CD-41D7-B83B-80C6CC75841A}"/>
            </c:ext>
          </c:extLst>
        </c:ser>
        <c:ser>
          <c:idx val="2"/>
          <c:order val="2"/>
          <c:tx>
            <c:strRef>
              <c:f>Summary!$A$6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B0CD-41D7-B83B-80C6CC75841A}"/>
              </c:ext>
            </c:extLst>
          </c:dPt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Summary!$C$6:$AQ$6</c:f>
              <c:numCache>
                <c:formatCode>0.00</c:formatCode>
                <c:ptCount val="41"/>
                <c:pt idx="0">
                  <c:v>4.1867775041799433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1.5068098855304086</c:v>
                </c:pt>
                <c:pt idx="6">
                  <c:v>0</c:v>
                </c:pt>
                <c:pt idx="7">
                  <c:v>1.5068098855304086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4.6192909605331565</c:v>
                </c:pt>
                <c:pt idx="22">
                  <c:v>0</c:v>
                </c:pt>
                <c:pt idx="23">
                  <c:v>1.4034376397351593</c:v>
                </c:pt>
                <c:pt idx="24">
                  <c:v>5.2072800522336564</c:v>
                </c:pt>
                <c:pt idx="25">
                  <c:v>4.6192909605331565</c:v>
                </c:pt>
                <c:pt idx="26">
                  <c:v>0</c:v>
                </c:pt>
                <c:pt idx="27">
                  <c:v>1.4034376397351593</c:v>
                </c:pt>
                <c:pt idx="28">
                  <c:v>5.2072800522336564</c:v>
                </c:pt>
                <c:pt idx="29">
                  <c:v>4.6192909605331565</c:v>
                </c:pt>
                <c:pt idx="30">
                  <c:v>0</c:v>
                </c:pt>
                <c:pt idx="31">
                  <c:v>1.4034376397351593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CD-41D7-B83B-80C6CC7584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9260104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Summary!$A$8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Summary!$C$8:$AL$8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0CD-41D7-B83B-80C6CC75841A}"/>
            </c:ext>
          </c:extLst>
        </c:ser>
        <c:ser>
          <c:idx val="3"/>
          <c:order val="4"/>
          <c:tx>
            <c:strRef>
              <c:f>Summary!$A$7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val>
            <c:numRef>
              <c:f>Summary!$C$7:$AL$7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0CD-41D7-B83B-80C6CC7584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260104"/>
        <c:axId val="1"/>
      </c:lineChart>
      <c:catAx>
        <c:axId val="379260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7926010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049679115712693"/>
          <c:y val="1.2430214179028705E-2"/>
          <c:w val="0.17228464419475653"/>
          <c:h val="0.10843399846103569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CHARGE'!$P$4</c:f>
          <c:strCache>
            <c:ptCount val="1"/>
            <c:pt idx="0">
              <c:v>100 T  (Nb of machines: 4)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866741487912383E-2"/>
          <c:y val="0.12723055542791403"/>
          <c:w val="0.92003142726502585"/>
          <c:h val="0.71175160965217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Summary!$A$16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Summary!$C$16:$AL$16</c:f>
              <c:numCache>
                <c:formatCode>0.00</c:formatCode>
                <c:ptCount val="36"/>
                <c:pt idx="0">
                  <c:v>71.768737252286172</c:v>
                </c:pt>
                <c:pt idx="1">
                  <c:v>42.719750538117225</c:v>
                </c:pt>
                <c:pt idx="2">
                  <c:v>40.416762138902797</c:v>
                </c:pt>
                <c:pt idx="3">
                  <c:v>38.629709262339389</c:v>
                </c:pt>
                <c:pt idx="4">
                  <c:v>57.439821194570072</c:v>
                </c:pt>
                <c:pt idx="5">
                  <c:v>60.17505077526387</c:v>
                </c:pt>
                <c:pt idx="6">
                  <c:v>52.769135538941001</c:v>
                </c:pt>
                <c:pt idx="7">
                  <c:v>60.271329463803809</c:v>
                </c:pt>
                <c:pt idx="8">
                  <c:v>54.781275511815387</c:v>
                </c:pt>
                <c:pt idx="9">
                  <c:v>55.093344043582853</c:v>
                </c:pt>
                <c:pt idx="10">
                  <c:v>57.660101506274955</c:v>
                </c:pt>
                <c:pt idx="11">
                  <c:v>52.227607159934564</c:v>
                </c:pt>
                <c:pt idx="12">
                  <c:v>57.660101506274955</c:v>
                </c:pt>
                <c:pt idx="13">
                  <c:v>57.582051075367687</c:v>
                </c:pt>
                <c:pt idx="14">
                  <c:v>55.144459109133784</c:v>
                </c:pt>
                <c:pt idx="15">
                  <c:v>60.415008689214076</c:v>
                </c:pt>
                <c:pt idx="16">
                  <c:v>50.524074533457394</c:v>
                </c:pt>
                <c:pt idx="17">
                  <c:v>47.252286981922438</c:v>
                </c:pt>
                <c:pt idx="18">
                  <c:v>39.59349914773297</c:v>
                </c:pt>
                <c:pt idx="19">
                  <c:v>42.748480021671305</c:v>
                </c:pt>
                <c:pt idx="20">
                  <c:v>44.829197005475045</c:v>
                </c:pt>
                <c:pt idx="21">
                  <c:v>59.698685160078227</c:v>
                </c:pt>
                <c:pt idx="22">
                  <c:v>52.039827597397178</c:v>
                </c:pt>
                <c:pt idx="23">
                  <c:v>55.417886484908038</c:v>
                </c:pt>
                <c:pt idx="24">
                  <c:v>60.625096027227798</c:v>
                </c:pt>
                <c:pt idx="25">
                  <c:v>59.712242188849906</c:v>
                </c:pt>
                <c:pt idx="26">
                  <c:v>52.055290916938795</c:v>
                </c:pt>
                <c:pt idx="27">
                  <c:v>55.427804876735237</c:v>
                </c:pt>
                <c:pt idx="28">
                  <c:v>60.622922511683832</c:v>
                </c:pt>
                <c:pt idx="29">
                  <c:v>59.704869067938994</c:v>
                </c:pt>
                <c:pt idx="30">
                  <c:v>52.058414819876496</c:v>
                </c:pt>
                <c:pt idx="31">
                  <c:v>54.144796766972057</c:v>
                </c:pt>
                <c:pt idx="32">
                  <c:v>0.48583833285271261</c:v>
                </c:pt>
                <c:pt idx="33">
                  <c:v>0.47847714599130781</c:v>
                </c:pt>
                <c:pt idx="34">
                  <c:v>0.47133569605113906</c:v>
                </c:pt>
                <c:pt idx="35">
                  <c:v>0.47847714599130781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CD-4BA5-A8D3-4FD87C707AF4}"/>
            </c:ext>
          </c:extLst>
        </c:ser>
        <c:ser>
          <c:idx val="1"/>
          <c:order val="1"/>
          <c:tx>
            <c:strRef>
              <c:f>Summary!$A$17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Summary!$C$17:$AL$17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CD-4BA5-A8D3-4FD87C707AF4}"/>
            </c:ext>
          </c:extLst>
        </c:ser>
        <c:ser>
          <c:idx val="2"/>
          <c:order val="2"/>
          <c:tx>
            <c:strRef>
              <c:f>Summary!$A$18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Summary!$C$18:$AL$18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CD-4BA5-A8D3-4FD87C707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2070080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Summary!$A$20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Summary!$C$20:$AL$20</c:f>
              <c:numCache>
                <c:formatCode>0.00</c:formatCode>
                <c:ptCount val="36"/>
                <c:pt idx="0">
                  <c:v>134.39999999999998</c:v>
                </c:pt>
                <c:pt idx="1">
                  <c:v>134.39999999999998</c:v>
                </c:pt>
                <c:pt idx="2">
                  <c:v>134.39999999999998</c:v>
                </c:pt>
                <c:pt idx="3">
                  <c:v>134.39999999999998</c:v>
                </c:pt>
                <c:pt idx="4">
                  <c:v>134.39999999999998</c:v>
                </c:pt>
                <c:pt idx="5">
                  <c:v>134.39999999999998</c:v>
                </c:pt>
                <c:pt idx="6">
                  <c:v>134.39999999999998</c:v>
                </c:pt>
                <c:pt idx="7">
                  <c:v>134.39999999999998</c:v>
                </c:pt>
                <c:pt idx="8">
                  <c:v>134.39999999999998</c:v>
                </c:pt>
                <c:pt idx="9">
                  <c:v>134.39999999999998</c:v>
                </c:pt>
                <c:pt idx="10">
                  <c:v>134.39999999999998</c:v>
                </c:pt>
                <c:pt idx="11">
                  <c:v>134.39999999999998</c:v>
                </c:pt>
                <c:pt idx="12">
                  <c:v>134.39999999999998</c:v>
                </c:pt>
                <c:pt idx="13">
                  <c:v>134.39999999999998</c:v>
                </c:pt>
                <c:pt idx="14">
                  <c:v>134.39999999999998</c:v>
                </c:pt>
                <c:pt idx="15">
                  <c:v>134.39999999999998</c:v>
                </c:pt>
                <c:pt idx="16">
                  <c:v>134.39999999999998</c:v>
                </c:pt>
                <c:pt idx="17">
                  <c:v>134.39999999999998</c:v>
                </c:pt>
                <c:pt idx="18">
                  <c:v>134.39999999999998</c:v>
                </c:pt>
                <c:pt idx="19">
                  <c:v>134.39999999999998</c:v>
                </c:pt>
                <c:pt idx="20">
                  <c:v>134.39999999999998</c:v>
                </c:pt>
                <c:pt idx="21">
                  <c:v>134.39999999999998</c:v>
                </c:pt>
                <c:pt idx="22">
                  <c:v>134.39999999999998</c:v>
                </c:pt>
                <c:pt idx="23">
                  <c:v>134.39999999999998</c:v>
                </c:pt>
                <c:pt idx="24">
                  <c:v>134.39999999999998</c:v>
                </c:pt>
                <c:pt idx="25">
                  <c:v>134.39999999999998</c:v>
                </c:pt>
                <c:pt idx="26">
                  <c:v>134.39999999999998</c:v>
                </c:pt>
                <c:pt idx="27">
                  <c:v>134.39999999999998</c:v>
                </c:pt>
                <c:pt idx="28">
                  <c:v>134.39999999999998</c:v>
                </c:pt>
                <c:pt idx="29">
                  <c:v>134.39999999999998</c:v>
                </c:pt>
                <c:pt idx="30">
                  <c:v>134.39999999999998</c:v>
                </c:pt>
                <c:pt idx="31">
                  <c:v>134.39999999999998</c:v>
                </c:pt>
                <c:pt idx="32">
                  <c:v>134.39999999999998</c:v>
                </c:pt>
                <c:pt idx="33">
                  <c:v>134.39999999999998</c:v>
                </c:pt>
                <c:pt idx="34">
                  <c:v>134.39999999999998</c:v>
                </c:pt>
                <c:pt idx="35">
                  <c:v>134.39999999999998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BCD-4BA5-A8D3-4FD87C707AF4}"/>
            </c:ext>
          </c:extLst>
        </c:ser>
        <c:ser>
          <c:idx val="3"/>
          <c:order val="4"/>
          <c:tx>
            <c:strRef>
              <c:f>Summary!$A$19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Summary!$C$19:$AL$19</c:f>
              <c:numCache>
                <c:formatCode>0.00</c:formatCode>
                <c:ptCount val="36"/>
                <c:pt idx="0">
                  <c:v>96</c:v>
                </c:pt>
                <c:pt idx="1">
                  <c:v>96</c:v>
                </c:pt>
                <c:pt idx="2">
                  <c:v>96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96</c:v>
                </c:pt>
                <c:pt idx="7">
                  <c:v>96</c:v>
                </c:pt>
                <c:pt idx="8">
                  <c:v>96</c:v>
                </c:pt>
                <c:pt idx="9">
                  <c:v>96</c:v>
                </c:pt>
                <c:pt idx="10">
                  <c:v>96</c:v>
                </c:pt>
                <c:pt idx="11">
                  <c:v>96</c:v>
                </c:pt>
                <c:pt idx="12">
                  <c:v>96</c:v>
                </c:pt>
                <c:pt idx="13">
                  <c:v>96</c:v>
                </c:pt>
                <c:pt idx="14">
                  <c:v>96</c:v>
                </c:pt>
                <c:pt idx="15">
                  <c:v>96</c:v>
                </c:pt>
                <c:pt idx="16">
                  <c:v>96</c:v>
                </c:pt>
                <c:pt idx="17">
                  <c:v>96</c:v>
                </c:pt>
                <c:pt idx="18">
                  <c:v>96</c:v>
                </c:pt>
                <c:pt idx="19">
                  <c:v>96</c:v>
                </c:pt>
                <c:pt idx="20">
                  <c:v>96</c:v>
                </c:pt>
                <c:pt idx="21">
                  <c:v>96</c:v>
                </c:pt>
                <c:pt idx="22">
                  <c:v>96</c:v>
                </c:pt>
                <c:pt idx="23">
                  <c:v>96</c:v>
                </c:pt>
                <c:pt idx="24">
                  <c:v>96</c:v>
                </c:pt>
                <c:pt idx="25">
                  <c:v>96</c:v>
                </c:pt>
                <c:pt idx="26">
                  <c:v>96</c:v>
                </c:pt>
                <c:pt idx="27">
                  <c:v>96</c:v>
                </c:pt>
                <c:pt idx="28">
                  <c:v>96</c:v>
                </c:pt>
                <c:pt idx="29">
                  <c:v>96</c:v>
                </c:pt>
                <c:pt idx="30">
                  <c:v>96</c:v>
                </c:pt>
                <c:pt idx="31">
                  <c:v>96</c:v>
                </c:pt>
                <c:pt idx="32">
                  <c:v>96</c:v>
                </c:pt>
                <c:pt idx="33">
                  <c:v>96</c:v>
                </c:pt>
                <c:pt idx="34">
                  <c:v>96</c:v>
                </c:pt>
                <c:pt idx="35">
                  <c:v>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CD-4BA5-A8D3-4FD87C707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070080"/>
        <c:axId val="1"/>
      </c:lineChart>
      <c:catAx>
        <c:axId val="43207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207008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066611985098981"/>
          <c:y val="2.1312430493239363E-2"/>
          <c:w val="0.17164198691581456"/>
          <c:h val="0.10485462375455495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CHARGE'!$P$5</c:f>
          <c:strCache>
            <c:ptCount val="1"/>
            <c:pt idx="0">
              <c:v>150 T  (Nb of machines: 4)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866741487912383E-2"/>
          <c:y val="0.12723055542791403"/>
          <c:w val="0.92003142726502585"/>
          <c:h val="0.71175160965217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Summary!$A$22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Summary!$C$22:$AL$22</c:f>
              <c:numCache>
                <c:formatCode>0.00</c:formatCode>
                <c:ptCount val="36"/>
                <c:pt idx="0">
                  <c:v>96</c:v>
                </c:pt>
                <c:pt idx="1">
                  <c:v>85.894842636631168</c:v>
                </c:pt>
                <c:pt idx="2">
                  <c:v>83.008385402928013</c:v>
                </c:pt>
                <c:pt idx="3">
                  <c:v>77.896365465018476</c:v>
                </c:pt>
                <c:pt idx="4">
                  <c:v>96</c:v>
                </c:pt>
                <c:pt idx="5">
                  <c:v>96</c:v>
                </c:pt>
                <c:pt idx="6">
                  <c:v>96</c:v>
                </c:pt>
                <c:pt idx="7">
                  <c:v>96</c:v>
                </c:pt>
                <c:pt idx="8">
                  <c:v>96</c:v>
                </c:pt>
                <c:pt idx="9">
                  <c:v>96</c:v>
                </c:pt>
                <c:pt idx="10">
                  <c:v>96</c:v>
                </c:pt>
                <c:pt idx="11">
                  <c:v>96</c:v>
                </c:pt>
                <c:pt idx="12">
                  <c:v>96</c:v>
                </c:pt>
                <c:pt idx="13">
                  <c:v>96</c:v>
                </c:pt>
                <c:pt idx="14">
                  <c:v>96</c:v>
                </c:pt>
                <c:pt idx="15">
                  <c:v>96</c:v>
                </c:pt>
                <c:pt idx="16">
                  <c:v>96</c:v>
                </c:pt>
                <c:pt idx="17">
                  <c:v>96</c:v>
                </c:pt>
                <c:pt idx="18">
                  <c:v>96</c:v>
                </c:pt>
                <c:pt idx="19">
                  <c:v>96</c:v>
                </c:pt>
                <c:pt idx="20">
                  <c:v>96</c:v>
                </c:pt>
                <c:pt idx="21">
                  <c:v>96</c:v>
                </c:pt>
                <c:pt idx="22">
                  <c:v>96</c:v>
                </c:pt>
                <c:pt idx="23">
                  <c:v>96</c:v>
                </c:pt>
                <c:pt idx="24">
                  <c:v>96</c:v>
                </c:pt>
                <c:pt idx="25">
                  <c:v>96</c:v>
                </c:pt>
                <c:pt idx="26">
                  <c:v>96</c:v>
                </c:pt>
                <c:pt idx="27">
                  <c:v>96</c:v>
                </c:pt>
                <c:pt idx="28">
                  <c:v>96</c:v>
                </c:pt>
                <c:pt idx="29">
                  <c:v>96</c:v>
                </c:pt>
                <c:pt idx="30">
                  <c:v>96</c:v>
                </c:pt>
                <c:pt idx="31">
                  <c:v>81.346567678068325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20-49E0-836E-593BCA90FCA2}"/>
            </c:ext>
          </c:extLst>
        </c:ser>
        <c:ser>
          <c:idx val="1"/>
          <c:order val="1"/>
          <c:tx>
            <c:strRef>
              <c:f>Summary!$A$23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Summary!$C$23:$AL$23</c:f>
              <c:numCache>
                <c:formatCode>0.00</c:formatCode>
                <c:ptCount val="36"/>
                <c:pt idx="0">
                  <c:v>19.218199925393151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38.399999999999977</c:v>
                </c:pt>
                <c:pt idx="5">
                  <c:v>38.399999999999977</c:v>
                </c:pt>
                <c:pt idx="6">
                  <c:v>38.399999999999977</c:v>
                </c:pt>
                <c:pt idx="7">
                  <c:v>38.399999999999977</c:v>
                </c:pt>
                <c:pt idx="8">
                  <c:v>38.399999999999977</c:v>
                </c:pt>
                <c:pt idx="9">
                  <c:v>38.399999999999977</c:v>
                </c:pt>
                <c:pt idx="10">
                  <c:v>38.399999999999977</c:v>
                </c:pt>
                <c:pt idx="11">
                  <c:v>20.655920740316347</c:v>
                </c:pt>
                <c:pt idx="12">
                  <c:v>38.399999999999977</c:v>
                </c:pt>
                <c:pt idx="13">
                  <c:v>38.399999999999977</c:v>
                </c:pt>
                <c:pt idx="14">
                  <c:v>38.399999999999977</c:v>
                </c:pt>
                <c:pt idx="15">
                  <c:v>38.399999999999977</c:v>
                </c:pt>
                <c:pt idx="16">
                  <c:v>38.399999999999977</c:v>
                </c:pt>
                <c:pt idx="17">
                  <c:v>38.399999999999977</c:v>
                </c:pt>
                <c:pt idx="18">
                  <c:v>21.605668230253727</c:v>
                </c:pt>
                <c:pt idx="19">
                  <c:v>29.516354360843508</c:v>
                </c:pt>
                <c:pt idx="20">
                  <c:v>16.748733241667722</c:v>
                </c:pt>
                <c:pt idx="21">
                  <c:v>22.896018848496183</c:v>
                </c:pt>
                <c:pt idx="22">
                  <c:v>5.7183813998110367</c:v>
                </c:pt>
                <c:pt idx="23">
                  <c:v>13.655956114877313</c:v>
                </c:pt>
                <c:pt idx="24">
                  <c:v>23.467465157318387</c:v>
                </c:pt>
                <c:pt idx="25">
                  <c:v>20.414002198970024</c:v>
                </c:pt>
                <c:pt idx="26">
                  <c:v>3.5340529764277022</c:v>
                </c:pt>
                <c:pt idx="27">
                  <c:v>11.971001612996076</c:v>
                </c:pt>
                <c:pt idx="28">
                  <c:v>23.078735960438308</c:v>
                </c:pt>
                <c:pt idx="29">
                  <c:v>20.399953048123649</c:v>
                </c:pt>
                <c:pt idx="30">
                  <c:v>3.056207106968813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20-49E0-836E-593BCA90FCA2}"/>
            </c:ext>
          </c:extLst>
        </c:ser>
        <c:ser>
          <c:idx val="2"/>
          <c:order val="2"/>
          <c:tx>
            <c:strRef>
              <c:f>Summary!$A$24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Summary!$C$24:$AL$24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11.683369123988825</c:v>
                </c:pt>
                <c:pt idx="5">
                  <c:v>18.278132560436518</c:v>
                </c:pt>
                <c:pt idx="6">
                  <c:v>4.1232122216850371</c:v>
                </c:pt>
                <c:pt idx="7">
                  <c:v>19.405637186438497</c:v>
                </c:pt>
                <c:pt idx="8">
                  <c:v>6.0773231621964214</c:v>
                </c:pt>
                <c:pt idx="9">
                  <c:v>9.3827247279134554</c:v>
                </c:pt>
                <c:pt idx="10">
                  <c:v>15.700917664009211</c:v>
                </c:pt>
                <c:pt idx="11">
                  <c:v>0</c:v>
                </c:pt>
                <c:pt idx="12">
                  <c:v>17.558318957366822</c:v>
                </c:pt>
                <c:pt idx="13">
                  <c:v>17.451909486421357</c:v>
                </c:pt>
                <c:pt idx="14">
                  <c:v>12.387280948187936</c:v>
                </c:pt>
                <c:pt idx="15">
                  <c:v>8.2584354531023791</c:v>
                </c:pt>
                <c:pt idx="16">
                  <c:v>6.8081740842746399</c:v>
                </c:pt>
                <c:pt idx="17">
                  <c:v>3.7918282253592963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20-49E0-836E-593BCA90F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2067784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Summary!$A$26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Summary!$C$26:$AL$26</c:f>
              <c:numCache>
                <c:formatCode>0.00</c:formatCode>
                <c:ptCount val="36"/>
                <c:pt idx="0">
                  <c:v>134.39999999999998</c:v>
                </c:pt>
                <c:pt idx="1">
                  <c:v>134.39999999999998</c:v>
                </c:pt>
                <c:pt idx="2">
                  <c:v>134.39999999999998</c:v>
                </c:pt>
                <c:pt idx="3">
                  <c:v>134.39999999999998</c:v>
                </c:pt>
                <c:pt idx="4">
                  <c:v>134.39999999999998</c:v>
                </c:pt>
                <c:pt idx="5">
                  <c:v>134.39999999999998</c:v>
                </c:pt>
                <c:pt idx="6">
                  <c:v>134.39999999999998</c:v>
                </c:pt>
                <c:pt idx="7">
                  <c:v>134.39999999999998</c:v>
                </c:pt>
                <c:pt idx="8">
                  <c:v>134.39999999999998</c:v>
                </c:pt>
                <c:pt idx="9">
                  <c:v>134.39999999999998</c:v>
                </c:pt>
                <c:pt idx="10">
                  <c:v>134.39999999999998</c:v>
                </c:pt>
                <c:pt idx="11">
                  <c:v>134.39999999999998</c:v>
                </c:pt>
                <c:pt idx="12">
                  <c:v>134.39999999999998</c:v>
                </c:pt>
                <c:pt idx="13">
                  <c:v>134.39999999999998</c:v>
                </c:pt>
                <c:pt idx="14">
                  <c:v>134.39999999999998</c:v>
                </c:pt>
                <c:pt idx="15">
                  <c:v>134.39999999999998</c:v>
                </c:pt>
                <c:pt idx="16">
                  <c:v>134.39999999999998</c:v>
                </c:pt>
                <c:pt idx="17">
                  <c:v>134.39999999999998</c:v>
                </c:pt>
                <c:pt idx="18">
                  <c:v>134.39999999999998</c:v>
                </c:pt>
                <c:pt idx="19">
                  <c:v>134.39999999999998</c:v>
                </c:pt>
                <c:pt idx="20">
                  <c:v>134.39999999999998</c:v>
                </c:pt>
                <c:pt idx="21">
                  <c:v>134.39999999999998</c:v>
                </c:pt>
                <c:pt idx="22">
                  <c:v>134.39999999999998</c:v>
                </c:pt>
                <c:pt idx="23">
                  <c:v>134.39999999999998</c:v>
                </c:pt>
                <c:pt idx="24">
                  <c:v>134.39999999999998</c:v>
                </c:pt>
                <c:pt idx="25">
                  <c:v>134.39999999999998</c:v>
                </c:pt>
                <c:pt idx="26">
                  <c:v>134.39999999999998</c:v>
                </c:pt>
                <c:pt idx="27">
                  <c:v>134.39999999999998</c:v>
                </c:pt>
                <c:pt idx="28">
                  <c:v>134.39999999999998</c:v>
                </c:pt>
                <c:pt idx="29">
                  <c:v>134.39999999999998</c:v>
                </c:pt>
                <c:pt idx="30">
                  <c:v>134.39999999999998</c:v>
                </c:pt>
                <c:pt idx="31">
                  <c:v>134.39999999999998</c:v>
                </c:pt>
                <c:pt idx="32">
                  <c:v>134.39999999999998</c:v>
                </c:pt>
                <c:pt idx="33">
                  <c:v>134.39999999999998</c:v>
                </c:pt>
                <c:pt idx="34">
                  <c:v>134.39999999999998</c:v>
                </c:pt>
                <c:pt idx="35">
                  <c:v>134.39999999999998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420-49E0-836E-593BCA90FCA2}"/>
            </c:ext>
          </c:extLst>
        </c:ser>
        <c:ser>
          <c:idx val="3"/>
          <c:order val="4"/>
          <c:tx>
            <c:strRef>
              <c:f>Summary!$A$25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Summary!$C$25:$AL$25</c:f>
              <c:numCache>
                <c:formatCode>0.00</c:formatCode>
                <c:ptCount val="36"/>
                <c:pt idx="0">
                  <c:v>96</c:v>
                </c:pt>
                <c:pt idx="1">
                  <c:v>96</c:v>
                </c:pt>
                <c:pt idx="2">
                  <c:v>96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96</c:v>
                </c:pt>
                <c:pt idx="7">
                  <c:v>96</c:v>
                </c:pt>
                <c:pt idx="8">
                  <c:v>96</c:v>
                </c:pt>
                <c:pt idx="9">
                  <c:v>96</c:v>
                </c:pt>
                <c:pt idx="10">
                  <c:v>96</c:v>
                </c:pt>
                <c:pt idx="11">
                  <c:v>96</c:v>
                </c:pt>
                <c:pt idx="12">
                  <c:v>96</c:v>
                </c:pt>
                <c:pt idx="13">
                  <c:v>96</c:v>
                </c:pt>
                <c:pt idx="14">
                  <c:v>96</c:v>
                </c:pt>
                <c:pt idx="15">
                  <c:v>96</c:v>
                </c:pt>
                <c:pt idx="16">
                  <c:v>96</c:v>
                </c:pt>
                <c:pt idx="17">
                  <c:v>96</c:v>
                </c:pt>
                <c:pt idx="18">
                  <c:v>96</c:v>
                </c:pt>
                <c:pt idx="19">
                  <c:v>96</c:v>
                </c:pt>
                <c:pt idx="20">
                  <c:v>96</c:v>
                </c:pt>
                <c:pt idx="21">
                  <c:v>96</c:v>
                </c:pt>
                <c:pt idx="22">
                  <c:v>96</c:v>
                </c:pt>
                <c:pt idx="23">
                  <c:v>96</c:v>
                </c:pt>
                <c:pt idx="24">
                  <c:v>96</c:v>
                </c:pt>
                <c:pt idx="25">
                  <c:v>96</c:v>
                </c:pt>
                <c:pt idx="26">
                  <c:v>96</c:v>
                </c:pt>
                <c:pt idx="27">
                  <c:v>96</c:v>
                </c:pt>
                <c:pt idx="28">
                  <c:v>96</c:v>
                </c:pt>
                <c:pt idx="29">
                  <c:v>96</c:v>
                </c:pt>
                <c:pt idx="30">
                  <c:v>96</c:v>
                </c:pt>
                <c:pt idx="31">
                  <c:v>96</c:v>
                </c:pt>
                <c:pt idx="32">
                  <c:v>96</c:v>
                </c:pt>
                <c:pt idx="33">
                  <c:v>96</c:v>
                </c:pt>
                <c:pt idx="34">
                  <c:v>96</c:v>
                </c:pt>
                <c:pt idx="35">
                  <c:v>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420-49E0-836E-593BCA90F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067784"/>
        <c:axId val="1"/>
      </c:lineChart>
      <c:catAx>
        <c:axId val="432067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206778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1641887251759426"/>
          <c:y val="1.5420233321294038E-2"/>
          <c:w val="0.17352291042153767"/>
          <c:h val="0.10800026246719158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CHARGE'!$P$7</c:f>
          <c:strCache>
            <c:ptCount val="1"/>
            <c:pt idx="0">
              <c:v>200 T  (Nb of machines: 7)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866741487912383E-2"/>
          <c:y val="0.12723058571996582"/>
          <c:w val="0.92449260013196166"/>
          <c:h val="0.711751541023730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Summary!$A$34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Summary!$C$34:$AL$34</c:f>
              <c:numCache>
                <c:formatCode>0.00</c:formatCode>
                <c:ptCount val="36"/>
                <c:pt idx="0">
                  <c:v>113.05631126162007</c:v>
                </c:pt>
                <c:pt idx="1">
                  <c:v>114.30952613736441</c:v>
                </c:pt>
                <c:pt idx="2">
                  <c:v>107.60947585797456</c:v>
                </c:pt>
                <c:pt idx="3">
                  <c:v>102.15650583249916</c:v>
                </c:pt>
                <c:pt idx="4">
                  <c:v>136.27809336421589</c:v>
                </c:pt>
                <c:pt idx="5">
                  <c:v>141.38340531774381</c:v>
                </c:pt>
                <c:pt idx="6">
                  <c:v>128.48186386194413</c:v>
                </c:pt>
                <c:pt idx="7">
                  <c:v>142.47817758417139</c:v>
                </c:pt>
                <c:pt idx="8">
                  <c:v>127.98551206956847</c:v>
                </c:pt>
                <c:pt idx="9">
                  <c:v>133.30813235638425</c:v>
                </c:pt>
                <c:pt idx="10">
                  <c:v>137.98436873828183</c:v>
                </c:pt>
                <c:pt idx="11">
                  <c:v>101.05097380038782</c:v>
                </c:pt>
                <c:pt idx="12">
                  <c:v>136.70618246574028</c:v>
                </c:pt>
                <c:pt idx="13">
                  <c:v>135.62329891203848</c:v>
                </c:pt>
                <c:pt idx="14">
                  <c:v>129.14474456897352</c:v>
                </c:pt>
                <c:pt idx="15">
                  <c:v>127.79102164157939</c:v>
                </c:pt>
                <c:pt idx="16">
                  <c:v>116.72976410516115</c:v>
                </c:pt>
                <c:pt idx="17">
                  <c:v>111.55312679587395</c:v>
                </c:pt>
                <c:pt idx="18">
                  <c:v>88.237424153158329</c:v>
                </c:pt>
                <c:pt idx="19">
                  <c:v>79.175046374388359</c:v>
                </c:pt>
                <c:pt idx="20">
                  <c:v>78.136620818021896</c:v>
                </c:pt>
                <c:pt idx="21">
                  <c:v>77.703789362768077</c:v>
                </c:pt>
                <c:pt idx="22">
                  <c:v>64.355992786232392</c:v>
                </c:pt>
                <c:pt idx="23">
                  <c:v>65.103659933699475</c:v>
                </c:pt>
                <c:pt idx="24">
                  <c:v>71.674080325607719</c:v>
                </c:pt>
                <c:pt idx="25">
                  <c:v>66.168175669374506</c:v>
                </c:pt>
                <c:pt idx="26">
                  <c:v>54.571588308273846</c:v>
                </c:pt>
                <c:pt idx="27">
                  <c:v>56.319649797898251</c:v>
                </c:pt>
                <c:pt idx="28">
                  <c:v>63.330067744769487</c:v>
                </c:pt>
                <c:pt idx="29">
                  <c:v>62.370521263788135</c:v>
                </c:pt>
                <c:pt idx="30">
                  <c:v>51.199681634452951</c:v>
                </c:pt>
                <c:pt idx="31">
                  <c:v>56.319649797898251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29-47B3-9E0C-C16E1523912A}"/>
            </c:ext>
          </c:extLst>
        </c:ser>
        <c:ser>
          <c:idx val="2"/>
          <c:order val="1"/>
          <c:tx>
            <c:strRef>
              <c:f>Summary!$A$35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Summary!$C$35:$AL$35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29-47B3-9E0C-C16E1523912A}"/>
            </c:ext>
          </c:extLst>
        </c:ser>
        <c:ser>
          <c:idx val="3"/>
          <c:order val="2"/>
          <c:tx>
            <c:strRef>
              <c:f>Summary!$A$36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Summary!$C$36:$AL$36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29-47B3-9E0C-C16E152391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8918672"/>
        <c:axId val="1"/>
      </c:barChart>
      <c:lineChart>
        <c:grouping val="standard"/>
        <c:varyColors val="0"/>
        <c:ser>
          <c:idx val="5"/>
          <c:order val="3"/>
          <c:tx>
            <c:strRef>
              <c:f>Summary!$A$38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Summary!$C$38:$AL$38</c:f>
              <c:numCache>
                <c:formatCode>0.00</c:formatCode>
                <c:ptCount val="36"/>
                <c:pt idx="0">
                  <c:v>235.2</c:v>
                </c:pt>
                <c:pt idx="1">
                  <c:v>235.2</c:v>
                </c:pt>
                <c:pt idx="2">
                  <c:v>235.2</c:v>
                </c:pt>
                <c:pt idx="3">
                  <c:v>235.2</c:v>
                </c:pt>
                <c:pt idx="4">
                  <c:v>235.2</c:v>
                </c:pt>
                <c:pt idx="5">
                  <c:v>235.2</c:v>
                </c:pt>
                <c:pt idx="6">
                  <c:v>235.2</c:v>
                </c:pt>
                <c:pt idx="7">
                  <c:v>235.2</c:v>
                </c:pt>
                <c:pt idx="8">
                  <c:v>235.2</c:v>
                </c:pt>
                <c:pt idx="9">
                  <c:v>235.2</c:v>
                </c:pt>
                <c:pt idx="10">
                  <c:v>235.2</c:v>
                </c:pt>
                <c:pt idx="11">
                  <c:v>235.2</c:v>
                </c:pt>
                <c:pt idx="12">
                  <c:v>235.2</c:v>
                </c:pt>
                <c:pt idx="13">
                  <c:v>235.2</c:v>
                </c:pt>
                <c:pt idx="14">
                  <c:v>235.2</c:v>
                </c:pt>
                <c:pt idx="15">
                  <c:v>235.2</c:v>
                </c:pt>
                <c:pt idx="16">
                  <c:v>235.2</c:v>
                </c:pt>
                <c:pt idx="17">
                  <c:v>235.2</c:v>
                </c:pt>
                <c:pt idx="18">
                  <c:v>235.2</c:v>
                </c:pt>
                <c:pt idx="19">
                  <c:v>235.2</c:v>
                </c:pt>
                <c:pt idx="20">
                  <c:v>235.2</c:v>
                </c:pt>
                <c:pt idx="21">
                  <c:v>235.2</c:v>
                </c:pt>
                <c:pt idx="22">
                  <c:v>235.2</c:v>
                </c:pt>
                <c:pt idx="23">
                  <c:v>235.2</c:v>
                </c:pt>
                <c:pt idx="24">
                  <c:v>235.2</c:v>
                </c:pt>
                <c:pt idx="25">
                  <c:v>235.2</c:v>
                </c:pt>
                <c:pt idx="26">
                  <c:v>235.2</c:v>
                </c:pt>
                <c:pt idx="27">
                  <c:v>235.2</c:v>
                </c:pt>
                <c:pt idx="28">
                  <c:v>235.2</c:v>
                </c:pt>
                <c:pt idx="29">
                  <c:v>235.2</c:v>
                </c:pt>
                <c:pt idx="30">
                  <c:v>235.2</c:v>
                </c:pt>
                <c:pt idx="31">
                  <c:v>235.2</c:v>
                </c:pt>
                <c:pt idx="32">
                  <c:v>235.2</c:v>
                </c:pt>
                <c:pt idx="33">
                  <c:v>235.2</c:v>
                </c:pt>
                <c:pt idx="34">
                  <c:v>235.2</c:v>
                </c:pt>
                <c:pt idx="35">
                  <c:v>235.2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829-47B3-9E0C-C16E1523912A}"/>
            </c:ext>
          </c:extLst>
        </c:ser>
        <c:ser>
          <c:idx val="4"/>
          <c:order val="4"/>
          <c:tx>
            <c:strRef>
              <c:f>Summary!$A$37</c:f>
              <c:strCache>
                <c:ptCount val="1"/>
                <c:pt idx="0">
                  <c:v>Max daily capacity (5 wd/week)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val>
            <c:numRef>
              <c:f>Summary!$C$37:$AL$37</c:f>
              <c:numCache>
                <c:formatCode>0.00</c:formatCode>
                <c:ptCount val="36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168</c:v>
                </c:pt>
                <c:pt idx="7">
                  <c:v>168</c:v>
                </c:pt>
                <c:pt idx="8">
                  <c:v>168</c:v>
                </c:pt>
                <c:pt idx="9">
                  <c:v>168</c:v>
                </c:pt>
                <c:pt idx="10">
                  <c:v>168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168</c:v>
                </c:pt>
                <c:pt idx="16">
                  <c:v>168</c:v>
                </c:pt>
                <c:pt idx="17">
                  <c:v>168</c:v>
                </c:pt>
                <c:pt idx="18">
                  <c:v>168</c:v>
                </c:pt>
                <c:pt idx="19">
                  <c:v>168</c:v>
                </c:pt>
                <c:pt idx="20">
                  <c:v>168</c:v>
                </c:pt>
                <c:pt idx="21">
                  <c:v>168</c:v>
                </c:pt>
                <c:pt idx="22">
                  <c:v>168</c:v>
                </c:pt>
                <c:pt idx="23">
                  <c:v>168</c:v>
                </c:pt>
                <c:pt idx="24">
                  <c:v>168</c:v>
                </c:pt>
                <c:pt idx="25">
                  <c:v>168</c:v>
                </c:pt>
                <c:pt idx="26">
                  <c:v>168</c:v>
                </c:pt>
                <c:pt idx="27">
                  <c:v>168</c:v>
                </c:pt>
                <c:pt idx="28">
                  <c:v>168</c:v>
                </c:pt>
                <c:pt idx="29">
                  <c:v>168</c:v>
                </c:pt>
                <c:pt idx="30">
                  <c:v>168</c:v>
                </c:pt>
                <c:pt idx="31">
                  <c:v>168</c:v>
                </c:pt>
                <c:pt idx="32">
                  <c:v>168</c:v>
                </c:pt>
                <c:pt idx="33">
                  <c:v>168</c:v>
                </c:pt>
                <c:pt idx="34">
                  <c:v>168</c:v>
                </c:pt>
                <c:pt idx="35">
                  <c:v>168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829-47B3-9E0C-C16E152391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918672"/>
        <c:axId val="1"/>
      </c:lineChart>
      <c:catAx>
        <c:axId val="45891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8918672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447427536677342"/>
          <c:y val="2.4782090078164232E-2"/>
          <c:w val="0.16791064363223251"/>
          <c:h val="0.10735586481113318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CHARGE'!$P$8</c:f>
          <c:strCache>
            <c:ptCount val="1"/>
            <c:pt idx="0">
              <c:v>300 T  (Nb of machines: 6)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866741487912383E-2"/>
          <c:y val="0.12723055542791403"/>
          <c:w val="0.9185443696427138"/>
          <c:h val="0.71175160965217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Summary!$A$40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Summary!$C$40:$AL$40</c:f>
              <c:numCache>
                <c:formatCode>0.00</c:formatCode>
                <c:ptCount val="36"/>
                <c:pt idx="0">
                  <c:v>93.096611551507252</c:v>
                </c:pt>
                <c:pt idx="1">
                  <c:v>72.170941409245884</c:v>
                </c:pt>
                <c:pt idx="2">
                  <c:v>68.532182408580994</c:v>
                </c:pt>
                <c:pt idx="3">
                  <c:v>66.287822212830108</c:v>
                </c:pt>
                <c:pt idx="4">
                  <c:v>106.53106362270287</c:v>
                </c:pt>
                <c:pt idx="5">
                  <c:v>111.20805074750982</c:v>
                </c:pt>
                <c:pt idx="6">
                  <c:v>100.58088829020497</c:v>
                </c:pt>
                <c:pt idx="7">
                  <c:v>113.07593956817122</c:v>
                </c:pt>
                <c:pt idx="8">
                  <c:v>98.464928949190579</c:v>
                </c:pt>
                <c:pt idx="9">
                  <c:v>105.16424313524422</c:v>
                </c:pt>
                <c:pt idx="10">
                  <c:v>110.38515978005253</c:v>
                </c:pt>
                <c:pt idx="11">
                  <c:v>81.204616290435425</c:v>
                </c:pt>
                <c:pt idx="12">
                  <c:v>107.31748904143731</c:v>
                </c:pt>
                <c:pt idx="13">
                  <c:v>105.42758904573643</c:v>
                </c:pt>
                <c:pt idx="14">
                  <c:v>101.77052183254401</c:v>
                </c:pt>
                <c:pt idx="15">
                  <c:v>107.3409396034379</c:v>
                </c:pt>
                <c:pt idx="16">
                  <c:v>103.69458897302522</c:v>
                </c:pt>
                <c:pt idx="17">
                  <c:v>103.75757435254884</c:v>
                </c:pt>
                <c:pt idx="18">
                  <c:v>87.212232542732991</c:v>
                </c:pt>
                <c:pt idx="19">
                  <c:v>87.092587524290693</c:v>
                </c:pt>
                <c:pt idx="20">
                  <c:v>90.323436155467604</c:v>
                </c:pt>
                <c:pt idx="21">
                  <c:v>96.362194938464128</c:v>
                </c:pt>
                <c:pt idx="22">
                  <c:v>81.59599592557413</c:v>
                </c:pt>
                <c:pt idx="23">
                  <c:v>82.398681295992446</c:v>
                </c:pt>
                <c:pt idx="24">
                  <c:v>90.326400782811149</c:v>
                </c:pt>
                <c:pt idx="25">
                  <c:v>83.264128320960651</c:v>
                </c:pt>
                <c:pt idx="26">
                  <c:v>70.395096019577963</c:v>
                </c:pt>
                <c:pt idx="27">
                  <c:v>76.143566718918862</c:v>
                </c:pt>
                <c:pt idx="28">
                  <c:v>84.495307638883105</c:v>
                </c:pt>
                <c:pt idx="29">
                  <c:v>83.218048590778835</c:v>
                </c:pt>
                <c:pt idx="30">
                  <c:v>70.414619448831701</c:v>
                </c:pt>
                <c:pt idx="31">
                  <c:v>68.159460325605409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02-457F-9A4D-DE80C737BB92}"/>
            </c:ext>
          </c:extLst>
        </c:ser>
        <c:ser>
          <c:idx val="1"/>
          <c:order val="1"/>
          <c:tx>
            <c:strRef>
              <c:f>Summary!$A$41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Summary!$C$41:$AL$41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02-457F-9A4D-DE80C737BB92}"/>
            </c:ext>
          </c:extLst>
        </c:ser>
        <c:ser>
          <c:idx val="2"/>
          <c:order val="2"/>
          <c:tx>
            <c:strRef>
              <c:f>Summary!$A$42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Summary!$C$42:$AL$42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02-457F-9A4D-DE80C737B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8917032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Summary!$A$44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Summary!$C$44:$AL$44</c:f>
              <c:numCache>
                <c:formatCode>0.00</c:formatCode>
                <c:ptCount val="36"/>
                <c:pt idx="0">
                  <c:v>201.6</c:v>
                </c:pt>
                <c:pt idx="1">
                  <c:v>201.6</c:v>
                </c:pt>
                <c:pt idx="2">
                  <c:v>201.6</c:v>
                </c:pt>
                <c:pt idx="3">
                  <c:v>201.6</c:v>
                </c:pt>
                <c:pt idx="4">
                  <c:v>201.6</c:v>
                </c:pt>
                <c:pt idx="5">
                  <c:v>201.6</c:v>
                </c:pt>
                <c:pt idx="6">
                  <c:v>201.6</c:v>
                </c:pt>
                <c:pt idx="7">
                  <c:v>201.6</c:v>
                </c:pt>
                <c:pt idx="8">
                  <c:v>201.6</c:v>
                </c:pt>
                <c:pt idx="9">
                  <c:v>201.6</c:v>
                </c:pt>
                <c:pt idx="10">
                  <c:v>201.6</c:v>
                </c:pt>
                <c:pt idx="11">
                  <c:v>201.6</c:v>
                </c:pt>
                <c:pt idx="12">
                  <c:v>201.6</c:v>
                </c:pt>
                <c:pt idx="13">
                  <c:v>201.6</c:v>
                </c:pt>
                <c:pt idx="14">
                  <c:v>201.6</c:v>
                </c:pt>
                <c:pt idx="15">
                  <c:v>201.6</c:v>
                </c:pt>
                <c:pt idx="16">
                  <c:v>201.6</c:v>
                </c:pt>
                <c:pt idx="17">
                  <c:v>201.6</c:v>
                </c:pt>
                <c:pt idx="18">
                  <c:v>201.6</c:v>
                </c:pt>
                <c:pt idx="19">
                  <c:v>201.6</c:v>
                </c:pt>
                <c:pt idx="20">
                  <c:v>201.6</c:v>
                </c:pt>
                <c:pt idx="21">
                  <c:v>201.6</c:v>
                </c:pt>
                <c:pt idx="22">
                  <c:v>201.6</c:v>
                </c:pt>
                <c:pt idx="23">
                  <c:v>201.6</c:v>
                </c:pt>
                <c:pt idx="24">
                  <c:v>201.6</c:v>
                </c:pt>
                <c:pt idx="25">
                  <c:v>201.6</c:v>
                </c:pt>
                <c:pt idx="26">
                  <c:v>201.6</c:v>
                </c:pt>
                <c:pt idx="27">
                  <c:v>201.6</c:v>
                </c:pt>
                <c:pt idx="28">
                  <c:v>201.6</c:v>
                </c:pt>
                <c:pt idx="29">
                  <c:v>201.6</c:v>
                </c:pt>
                <c:pt idx="30">
                  <c:v>201.6</c:v>
                </c:pt>
                <c:pt idx="31">
                  <c:v>201.6</c:v>
                </c:pt>
                <c:pt idx="32">
                  <c:v>201.6</c:v>
                </c:pt>
                <c:pt idx="33">
                  <c:v>201.6</c:v>
                </c:pt>
                <c:pt idx="34">
                  <c:v>201.6</c:v>
                </c:pt>
                <c:pt idx="35">
                  <c:v>201.6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302-457F-9A4D-DE80C737BB92}"/>
            </c:ext>
          </c:extLst>
        </c:ser>
        <c:ser>
          <c:idx val="3"/>
          <c:order val="4"/>
          <c:tx>
            <c:strRef>
              <c:f>Summary!$A$43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Summary!$C$43:$AL$43</c:f>
              <c:numCache>
                <c:formatCode>0.00</c:formatCode>
                <c:ptCount val="36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02-457F-9A4D-DE80C737B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917032"/>
        <c:axId val="1"/>
      </c:lineChart>
      <c:catAx>
        <c:axId val="458917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8917032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658542882585084"/>
          <c:y val="1.941725150953625E-2"/>
          <c:w val="0.16654239168572937"/>
          <c:h val="0.10505862107703468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CHARGE'!$P$9</c:f>
          <c:strCache>
            <c:ptCount val="1"/>
            <c:pt idx="0">
              <c:v>350 T  (Nb of machines: 6)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866741487912383E-2"/>
          <c:y val="0.12723052513587668"/>
          <c:w val="0.92300554250964961"/>
          <c:h val="0.7117516782805873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Summary!$A$46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Summary!$C$46:$AL$46</c:f>
              <c:numCache>
                <c:formatCode>0.00</c:formatCode>
                <c:ptCount val="36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94.473482857754803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BD-4FC9-921D-1D8831DFE4D6}"/>
            </c:ext>
          </c:extLst>
        </c:ser>
        <c:ser>
          <c:idx val="1"/>
          <c:order val="1"/>
          <c:tx>
            <c:strRef>
              <c:f>Summary!$A$47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Summary!$C$47:$AL$47</c:f>
              <c:numCache>
                <c:formatCode>0.00</c:formatCode>
                <c:ptCount val="36"/>
                <c:pt idx="0">
                  <c:v>24.897566556735285</c:v>
                </c:pt>
                <c:pt idx="1">
                  <c:v>57.599999999999994</c:v>
                </c:pt>
                <c:pt idx="2">
                  <c:v>57.599999999999994</c:v>
                </c:pt>
                <c:pt idx="3">
                  <c:v>34.215758548604157</c:v>
                </c:pt>
                <c:pt idx="4">
                  <c:v>57.599999999999994</c:v>
                </c:pt>
                <c:pt idx="5">
                  <c:v>57.599999999999994</c:v>
                </c:pt>
                <c:pt idx="6">
                  <c:v>57.599999999999994</c:v>
                </c:pt>
                <c:pt idx="7">
                  <c:v>57.599999999999994</c:v>
                </c:pt>
                <c:pt idx="8">
                  <c:v>57.599999999999994</c:v>
                </c:pt>
                <c:pt idx="9">
                  <c:v>57.599999999999994</c:v>
                </c:pt>
                <c:pt idx="10">
                  <c:v>57.599999999999994</c:v>
                </c:pt>
                <c:pt idx="11">
                  <c:v>54.606458955312462</c:v>
                </c:pt>
                <c:pt idx="12">
                  <c:v>57.599999999999994</c:v>
                </c:pt>
                <c:pt idx="13">
                  <c:v>57.599999999999994</c:v>
                </c:pt>
                <c:pt idx="14">
                  <c:v>57.599999999999994</c:v>
                </c:pt>
                <c:pt idx="15">
                  <c:v>57.599999999999994</c:v>
                </c:pt>
                <c:pt idx="16">
                  <c:v>57.599999999999994</c:v>
                </c:pt>
                <c:pt idx="17">
                  <c:v>57.599999999999994</c:v>
                </c:pt>
                <c:pt idx="18">
                  <c:v>57.599999999999994</c:v>
                </c:pt>
                <c:pt idx="19">
                  <c:v>57.599999999999994</c:v>
                </c:pt>
                <c:pt idx="20">
                  <c:v>57.599999999999994</c:v>
                </c:pt>
                <c:pt idx="21">
                  <c:v>57.599999999999994</c:v>
                </c:pt>
                <c:pt idx="22">
                  <c:v>42.246400097066299</c:v>
                </c:pt>
                <c:pt idx="23">
                  <c:v>54.741837500863085</c:v>
                </c:pt>
                <c:pt idx="24">
                  <c:v>57.599999999999994</c:v>
                </c:pt>
                <c:pt idx="25">
                  <c:v>57.599999999999994</c:v>
                </c:pt>
                <c:pt idx="26">
                  <c:v>32.358638777834017</c:v>
                </c:pt>
                <c:pt idx="27">
                  <c:v>46.019698446298946</c:v>
                </c:pt>
                <c:pt idx="28">
                  <c:v>57.599999999999994</c:v>
                </c:pt>
                <c:pt idx="29">
                  <c:v>57.599999999999994</c:v>
                </c:pt>
                <c:pt idx="30">
                  <c:v>29.09572150307514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BD-4FC9-921D-1D8831DFE4D6}"/>
            </c:ext>
          </c:extLst>
        </c:ser>
        <c:ser>
          <c:idx val="2"/>
          <c:order val="2"/>
          <c:tx>
            <c:strRef>
              <c:f>Summary!$A$48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Summary!$C$48:$AL$48</c:f>
              <c:numCache>
                <c:formatCode>0.00</c:formatCode>
                <c:ptCount val="36"/>
                <c:pt idx="0">
                  <c:v>0</c:v>
                </c:pt>
                <c:pt idx="1">
                  <c:v>6.1683105762562036</c:v>
                </c:pt>
                <c:pt idx="2">
                  <c:v>4.2053601267497243E-2</c:v>
                </c:pt>
                <c:pt idx="3">
                  <c:v>0</c:v>
                </c:pt>
                <c:pt idx="4">
                  <c:v>94.987333961153325</c:v>
                </c:pt>
                <c:pt idx="5">
                  <c:v>106.00008723769881</c:v>
                </c:pt>
                <c:pt idx="6">
                  <c:v>87.533585469142594</c:v>
                </c:pt>
                <c:pt idx="7">
                  <c:v>110.15165212153548</c:v>
                </c:pt>
                <c:pt idx="8">
                  <c:v>82.689827633278384</c:v>
                </c:pt>
                <c:pt idx="9">
                  <c:v>96.583347493466391</c:v>
                </c:pt>
                <c:pt idx="10">
                  <c:v>107.81647255974164</c:v>
                </c:pt>
                <c:pt idx="11">
                  <c:v>0</c:v>
                </c:pt>
                <c:pt idx="12">
                  <c:v>116.19240495944453</c:v>
                </c:pt>
                <c:pt idx="13">
                  <c:v>114.32875224909506</c:v>
                </c:pt>
                <c:pt idx="14">
                  <c:v>105.96249984894192</c:v>
                </c:pt>
                <c:pt idx="15">
                  <c:v>81.661636113624269</c:v>
                </c:pt>
                <c:pt idx="16">
                  <c:v>58.157480140172908</c:v>
                </c:pt>
                <c:pt idx="17">
                  <c:v>38.983141717095066</c:v>
                </c:pt>
                <c:pt idx="18">
                  <c:v>7.6033775205110317</c:v>
                </c:pt>
                <c:pt idx="19">
                  <c:v>8.5421814977916881</c:v>
                </c:pt>
                <c:pt idx="20">
                  <c:v>17.457909197170267</c:v>
                </c:pt>
                <c:pt idx="21">
                  <c:v>13.533483704959963</c:v>
                </c:pt>
                <c:pt idx="22">
                  <c:v>0</c:v>
                </c:pt>
                <c:pt idx="23">
                  <c:v>0</c:v>
                </c:pt>
                <c:pt idx="24">
                  <c:v>10.631938030388625</c:v>
                </c:pt>
                <c:pt idx="25">
                  <c:v>2.1741114843135279</c:v>
                </c:pt>
                <c:pt idx="26">
                  <c:v>0</c:v>
                </c:pt>
                <c:pt idx="27">
                  <c:v>0</c:v>
                </c:pt>
                <c:pt idx="28">
                  <c:v>6.6743138135697393</c:v>
                </c:pt>
                <c:pt idx="29">
                  <c:v>0.38013946170252666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BD-4FC9-921D-1D8831DFE4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8918344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Summary!$A$50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Summary!$C$50:$AL$50</c:f>
              <c:numCache>
                <c:formatCode>0.00</c:formatCode>
                <c:ptCount val="36"/>
                <c:pt idx="0">
                  <c:v>201.6</c:v>
                </c:pt>
                <c:pt idx="1">
                  <c:v>201.6</c:v>
                </c:pt>
                <c:pt idx="2">
                  <c:v>201.6</c:v>
                </c:pt>
                <c:pt idx="3">
                  <c:v>201.6</c:v>
                </c:pt>
                <c:pt idx="4">
                  <c:v>201.6</c:v>
                </c:pt>
                <c:pt idx="5">
                  <c:v>201.6</c:v>
                </c:pt>
                <c:pt idx="6">
                  <c:v>201.6</c:v>
                </c:pt>
                <c:pt idx="7">
                  <c:v>201.6</c:v>
                </c:pt>
                <c:pt idx="8">
                  <c:v>201.6</c:v>
                </c:pt>
                <c:pt idx="9">
                  <c:v>201.6</c:v>
                </c:pt>
                <c:pt idx="10">
                  <c:v>201.6</c:v>
                </c:pt>
                <c:pt idx="11">
                  <c:v>201.6</c:v>
                </c:pt>
                <c:pt idx="12">
                  <c:v>201.6</c:v>
                </c:pt>
                <c:pt idx="13">
                  <c:v>201.6</c:v>
                </c:pt>
                <c:pt idx="14">
                  <c:v>201.6</c:v>
                </c:pt>
                <c:pt idx="15">
                  <c:v>201.6</c:v>
                </c:pt>
                <c:pt idx="16">
                  <c:v>201.6</c:v>
                </c:pt>
                <c:pt idx="17">
                  <c:v>201.6</c:v>
                </c:pt>
                <c:pt idx="18">
                  <c:v>201.6</c:v>
                </c:pt>
                <c:pt idx="19">
                  <c:v>201.6</c:v>
                </c:pt>
                <c:pt idx="20">
                  <c:v>201.6</c:v>
                </c:pt>
                <c:pt idx="21">
                  <c:v>201.6</c:v>
                </c:pt>
                <c:pt idx="22">
                  <c:v>201.6</c:v>
                </c:pt>
                <c:pt idx="23">
                  <c:v>201.6</c:v>
                </c:pt>
                <c:pt idx="24">
                  <c:v>201.6</c:v>
                </c:pt>
                <c:pt idx="25">
                  <c:v>201.6</c:v>
                </c:pt>
                <c:pt idx="26">
                  <c:v>201.6</c:v>
                </c:pt>
                <c:pt idx="27">
                  <c:v>201.6</c:v>
                </c:pt>
                <c:pt idx="28">
                  <c:v>201.6</c:v>
                </c:pt>
                <c:pt idx="29">
                  <c:v>201.6</c:v>
                </c:pt>
                <c:pt idx="30">
                  <c:v>201.6</c:v>
                </c:pt>
                <c:pt idx="31">
                  <c:v>201.6</c:v>
                </c:pt>
                <c:pt idx="32">
                  <c:v>201.6</c:v>
                </c:pt>
                <c:pt idx="33">
                  <c:v>201.6</c:v>
                </c:pt>
                <c:pt idx="34">
                  <c:v>201.6</c:v>
                </c:pt>
                <c:pt idx="35">
                  <c:v>201.6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5BD-4FC9-921D-1D8831DFE4D6}"/>
            </c:ext>
          </c:extLst>
        </c:ser>
        <c:ser>
          <c:idx val="3"/>
          <c:order val="4"/>
          <c:tx>
            <c:strRef>
              <c:f>Summary!$A$49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val>
            <c:numRef>
              <c:f>Summary!$C$49:$AL$49</c:f>
              <c:numCache>
                <c:formatCode>0.00</c:formatCode>
                <c:ptCount val="36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5BD-4FC9-921D-1D8831DFE4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918344"/>
        <c:axId val="1"/>
      </c:lineChart>
      <c:catAx>
        <c:axId val="458918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891834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640136153590804"/>
          <c:y val="2.034674148336291E-2"/>
          <c:w val="0.16654183230847086"/>
          <c:h val="0.11273486430062629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CHARGE'!$P$10</c:f>
          <c:strCache>
            <c:ptCount val="1"/>
            <c:pt idx="0">
              <c:v>400 T  (Nb of machines: 2)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27359342790783E-2"/>
          <c:y val="0.12723058571996582"/>
          <c:w val="0.92905786703245941"/>
          <c:h val="0.711751541023730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Summary!$A$52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Summary!$C$52:$AL$52</c:f>
              <c:numCache>
                <c:formatCode>0.00</c:formatCode>
                <c:ptCount val="36"/>
                <c:pt idx="0">
                  <c:v>48</c:v>
                </c:pt>
                <c:pt idx="1">
                  <c:v>26.882081589309287</c:v>
                </c:pt>
                <c:pt idx="2">
                  <c:v>25.62466344304995</c:v>
                </c:pt>
                <c:pt idx="3">
                  <c:v>25.44739946264513</c:v>
                </c:pt>
                <c:pt idx="4">
                  <c:v>35.500134908483219</c:v>
                </c:pt>
                <c:pt idx="5">
                  <c:v>37.190617523172904</c:v>
                </c:pt>
                <c:pt idx="6">
                  <c:v>32.541790332776287</c:v>
                </c:pt>
                <c:pt idx="7">
                  <c:v>37.190617523172904</c:v>
                </c:pt>
                <c:pt idx="8">
                  <c:v>33.956650782027431</c:v>
                </c:pt>
                <c:pt idx="9">
                  <c:v>33.956650782027431</c:v>
                </c:pt>
                <c:pt idx="10">
                  <c:v>35.500134908483219</c:v>
                </c:pt>
                <c:pt idx="11">
                  <c:v>32.541790332776287</c:v>
                </c:pt>
                <c:pt idx="12">
                  <c:v>35.500134908483219</c:v>
                </c:pt>
                <c:pt idx="13">
                  <c:v>35.500134908483219</c:v>
                </c:pt>
                <c:pt idx="14">
                  <c:v>33.956650782027431</c:v>
                </c:pt>
                <c:pt idx="15">
                  <c:v>35.500134908483219</c:v>
                </c:pt>
                <c:pt idx="16">
                  <c:v>36.046290830152195</c:v>
                </c:pt>
                <c:pt idx="17">
                  <c:v>36.046290830152195</c:v>
                </c:pt>
                <c:pt idx="18">
                  <c:v>30.038575691793493</c:v>
                </c:pt>
                <c:pt idx="19">
                  <c:v>32.541790332776287</c:v>
                </c:pt>
                <c:pt idx="20">
                  <c:v>37.782115514543818</c:v>
                </c:pt>
                <c:pt idx="21">
                  <c:v>48</c:v>
                </c:pt>
                <c:pt idx="22">
                  <c:v>45.785164477113099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45.785164477113099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45.785164477113099</c:v>
                </c:pt>
                <c:pt idx="31">
                  <c:v>48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F7-4DEC-AB19-8E3ACD626A66}"/>
            </c:ext>
          </c:extLst>
        </c:ser>
        <c:ser>
          <c:idx val="1"/>
          <c:order val="1"/>
          <c:tx>
            <c:strRef>
              <c:f>Summary!$A$53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Summary!$C$53:$AL$53</c:f>
              <c:numCache>
                <c:formatCode>0.00</c:formatCode>
                <c:ptCount val="36"/>
                <c:pt idx="0">
                  <c:v>2.1175000573897478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4.395568241816548</c:v>
                </c:pt>
                <c:pt idx="22">
                  <c:v>0</c:v>
                </c:pt>
                <c:pt idx="23">
                  <c:v>0.69935465616768511</c:v>
                </c:pt>
                <c:pt idx="24">
                  <c:v>5.2016539070752685</c:v>
                </c:pt>
                <c:pt idx="25">
                  <c:v>4.395568241816548</c:v>
                </c:pt>
                <c:pt idx="26">
                  <c:v>0</c:v>
                </c:pt>
                <c:pt idx="27">
                  <c:v>0.69935465616768511</c:v>
                </c:pt>
                <c:pt idx="28">
                  <c:v>5.2016539070752685</c:v>
                </c:pt>
                <c:pt idx="29">
                  <c:v>4.395568241816548</c:v>
                </c:pt>
                <c:pt idx="30">
                  <c:v>0</c:v>
                </c:pt>
                <c:pt idx="31">
                  <c:v>0.69935465616768511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F7-4DEC-AB19-8E3ACD626A66}"/>
            </c:ext>
          </c:extLst>
        </c:ser>
        <c:ser>
          <c:idx val="2"/>
          <c:order val="2"/>
          <c:tx>
            <c:strRef>
              <c:f>Summary!$A$54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Summary!$C$54:$AL$54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F7-4DEC-AB19-8E3ACD626A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8912440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Summary!$A$56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Summary!$C$56:$AL$56</c:f>
              <c:numCache>
                <c:formatCode>0.00</c:formatCode>
                <c:ptCount val="36"/>
                <c:pt idx="0">
                  <c:v>67.199999999999989</c:v>
                </c:pt>
                <c:pt idx="1">
                  <c:v>67.199999999999989</c:v>
                </c:pt>
                <c:pt idx="2">
                  <c:v>67.199999999999989</c:v>
                </c:pt>
                <c:pt idx="3">
                  <c:v>67.199999999999989</c:v>
                </c:pt>
                <c:pt idx="4">
                  <c:v>67.199999999999989</c:v>
                </c:pt>
                <c:pt idx="5">
                  <c:v>67.199999999999989</c:v>
                </c:pt>
                <c:pt idx="6">
                  <c:v>67.199999999999989</c:v>
                </c:pt>
                <c:pt idx="7">
                  <c:v>67.199999999999989</c:v>
                </c:pt>
                <c:pt idx="8">
                  <c:v>67.199999999999989</c:v>
                </c:pt>
                <c:pt idx="9">
                  <c:v>67.199999999999989</c:v>
                </c:pt>
                <c:pt idx="10">
                  <c:v>67.199999999999989</c:v>
                </c:pt>
                <c:pt idx="11">
                  <c:v>67.199999999999989</c:v>
                </c:pt>
                <c:pt idx="12">
                  <c:v>67.199999999999989</c:v>
                </c:pt>
                <c:pt idx="13">
                  <c:v>67.199999999999989</c:v>
                </c:pt>
                <c:pt idx="14">
                  <c:v>67.199999999999989</c:v>
                </c:pt>
                <c:pt idx="15">
                  <c:v>67.199999999999989</c:v>
                </c:pt>
                <c:pt idx="16">
                  <c:v>67.199999999999989</c:v>
                </c:pt>
                <c:pt idx="17">
                  <c:v>67.199999999999989</c:v>
                </c:pt>
                <c:pt idx="18">
                  <c:v>67.199999999999989</c:v>
                </c:pt>
                <c:pt idx="19">
                  <c:v>67.199999999999989</c:v>
                </c:pt>
                <c:pt idx="20">
                  <c:v>67.199999999999989</c:v>
                </c:pt>
                <c:pt idx="21">
                  <c:v>67.199999999999989</c:v>
                </c:pt>
                <c:pt idx="22">
                  <c:v>67.199999999999989</c:v>
                </c:pt>
                <c:pt idx="23">
                  <c:v>67.199999999999989</c:v>
                </c:pt>
                <c:pt idx="24">
                  <c:v>67.199999999999989</c:v>
                </c:pt>
                <c:pt idx="25">
                  <c:v>67.199999999999989</c:v>
                </c:pt>
                <c:pt idx="26">
                  <c:v>67.199999999999989</c:v>
                </c:pt>
                <c:pt idx="27">
                  <c:v>67.199999999999989</c:v>
                </c:pt>
                <c:pt idx="28">
                  <c:v>67.199999999999989</c:v>
                </c:pt>
                <c:pt idx="29">
                  <c:v>67.199999999999989</c:v>
                </c:pt>
                <c:pt idx="30">
                  <c:v>67.199999999999989</c:v>
                </c:pt>
                <c:pt idx="31">
                  <c:v>67.199999999999989</c:v>
                </c:pt>
                <c:pt idx="32">
                  <c:v>67.199999999999989</c:v>
                </c:pt>
                <c:pt idx="33">
                  <c:v>67.199999999999989</c:v>
                </c:pt>
                <c:pt idx="34">
                  <c:v>67.199999999999989</c:v>
                </c:pt>
                <c:pt idx="35">
                  <c:v>67.199999999999989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9F7-4DEC-AB19-8E3ACD626A66}"/>
            </c:ext>
          </c:extLst>
        </c:ser>
        <c:ser>
          <c:idx val="3"/>
          <c:order val="4"/>
          <c:tx>
            <c:strRef>
              <c:f>Summary!$A$55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Summary!$C$55:$AL$55</c:f>
              <c:numCache>
                <c:formatCode>0.00</c:formatCode>
                <c:ptCount val="36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F7-4DEC-AB19-8E3ACD626A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912440"/>
        <c:axId val="1"/>
      </c:lineChart>
      <c:catAx>
        <c:axId val="458912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891244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516136624297232"/>
          <c:y val="1.8151581022492189E-2"/>
          <c:w val="0.16691626589341002"/>
          <c:h val="0.10444874274661509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CHARGE'!$P$11</c:f>
          <c:strCache>
            <c:ptCount val="1"/>
            <c:pt idx="0">
              <c:v>Bi420 T  (Nb of machines: 3)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866741487912383E-2"/>
          <c:y val="0.12723055542791403"/>
          <c:w val="0.91557025439808992"/>
          <c:h val="0.71175160965217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Summary!$A$58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Summary!$C$58:$AL$58</c:f>
              <c:numCache>
                <c:formatCode>0.00</c:formatCode>
                <c:ptCount val="36"/>
                <c:pt idx="0">
                  <c:v>43.019052952385834</c:v>
                </c:pt>
                <c:pt idx="1">
                  <c:v>49.680113063717215</c:v>
                </c:pt>
                <c:pt idx="2">
                  <c:v>44.519404684225023</c:v>
                </c:pt>
                <c:pt idx="3">
                  <c:v>43.019052952385834</c:v>
                </c:pt>
                <c:pt idx="4">
                  <c:v>47.994132009684009</c:v>
                </c:pt>
                <c:pt idx="5">
                  <c:v>47.453541481479959</c:v>
                </c:pt>
                <c:pt idx="6">
                  <c:v>42.75823490258599</c:v>
                </c:pt>
                <c:pt idx="7">
                  <c:v>47.453541481479959</c:v>
                </c:pt>
                <c:pt idx="8">
                  <c:v>44.617288594002773</c:v>
                </c:pt>
                <c:pt idx="9">
                  <c:v>44.617288594002773</c:v>
                </c:pt>
                <c:pt idx="10">
                  <c:v>46.645347166457441</c:v>
                </c:pt>
                <c:pt idx="11">
                  <c:v>35.338380471175327</c:v>
                </c:pt>
                <c:pt idx="12">
                  <c:v>45.296562323230873</c:v>
                </c:pt>
                <c:pt idx="13">
                  <c:v>49.342916852910577</c:v>
                </c:pt>
                <c:pt idx="14">
                  <c:v>44.617288594002773</c:v>
                </c:pt>
                <c:pt idx="15">
                  <c:v>46.83155999929096</c:v>
                </c:pt>
                <c:pt idx="16">
                  <c:v>47.552045537741584</c:v>
                </c:pt>
                <c:pt idx="17">
                  <c:v>47.552045537741584</c:v>
                </c:pt>
                <c:pt idx="18">
                  <c:v>39.626704614784657</c:v>
                </c:pt>
                <c:pt idx="19">
                  <c:v>42.928929999350046</c:v>
                </c:pt>
                <c:pt idx="20">
                  <c:v>40.68038534112668</c:v>
                </c:pt>
                <c:pt idx="21">
                  <c:v>18.312477493256569</c:v>
                </c:pt>
                <c:pt idx="22">
                  <c:v>15.032630778046434</c:v>
                </c:pt>
                <c:pt idx="23">
                  <c:v>16.535893855851079</c:v>
                </c:pt>
                <c:pt idx="24">
                  <c:v>18.594207916229742</c:v>
                </c:pt>
                <c:pt idx="25">
                  <c:v>18.312477493256569</c:v>
                </c:pt>
                <c:pt idx="26">
                  <c:v>15.032630778046434</c:v>
                </c:pt>
                <c:pt idx="27">
                  <c:v>16.535893855851079</c:v>
                </c:pt>
                <c:pt idx="28">
                  <c:v>18.594207916229742</c:v>
                </c:pt>
                <c:pt idx="29">
                  <c:v>18.312477493256569</c:v>
                </c:pt>
                <c:pt idx="30">
                  <c:v>15.032630778046434</c:v>
                </c:pt>
                <c:pt idx="31">
                  <c:v>16.535893855851079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48-4ED5-ACE5-FB264ADCCBD3}"/>
            </c:ext>
          </c:extLst>
        </c:ser>
        <c:ser>
          <c:idx val="1"/>
          <c:order val="1"/>
          <c:tx>
            <c:strRef>
              <c:f>Summary!$A$59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Summary!$C$59:$AL$59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48-4ED5-ACE5-FB264ADCCBD3}"/>
            </c:ext>
          </c:extLst>
        </c:ser>
        <c:ser>
          <c:idx val="2"/>
          <c:order val="2"/>
          <c:tx>
            <c:strRef>
              <c:f>Summary!$A$60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Summary!$C$60:$AL$60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848-4ED5-ACE5-FB264ADCCB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26120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Summary!$A$62</c:f>
              <c:strCache>
                <c:ptCount val="1"/>
                <c:pt idx="0">
                  <c:v>Max daily capacity (7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Summary!$C$62:$AL$62</c:f>
              <c:numCache>
                <c:formatCode>0.00</c:formatCode>
                <c:ptCount val="36"/>
                <c:pt idx="0">
                  <c:v>100.8</c:v>
                </c:pt>
                <c:pt idx="1">
                  <c:v>100.8</c:v>
                </c:pt>
                <c:pt idx="2">
                  <c:v>100.8</c:v>
                </c:pt>
                <c:pt idx="3">
                  <c:v>100.8</c:v>
                </c:pt>
                <c:pt idx="4">
                  <c:v>100.8</c:v>
                </c:pt>
                <c:pt idx="5">
                  <c:v>100.8</c:v>
                </c:pt>
                <c:pt idx="6">
                  <c:v>100.8</c:v>
                </c:pt>
                <c:pt idx="7">
                  <c:v>100.8</c:v>
                </c:pt>
                <c:pt idx="8">
                  <c:v>100.8</c:v>
                </c:pt>
                <c:pt idx="9">
                  <c:v>100.8</c:v>
                </c:pt>
                <c:pt idx="10">
                  <c:v>100.8</c:v>
                </c:pt>
                <c:pt idx="11">
                  <c:v>100.8</c:v>
                </c:pt>
                <c:pt idx="12">
                  <c:v>100.8</c:v>
                </c:pt>
                <c:pt idx="13">
                  <c:v>100.8</c:v>
                </c:pt>
                <c:pt idx="14">
                  <c:v>100.8</c:v>
                </c:pt>
                <c:pt idx="15">
                  <c:v>100.8</c:v>
                </c:pt>
                <c:pt idx="16">
                  <c:v>100.8</c:v>
                </c:pt>
                <c:pt idx="17">
                  <c:v>100.8</c:v>
                </c:pt>
                <c:pt idx="18">
                  <c:v>100.8</c:v>
                </c:pt>
                <c:pt idx="19">
                  <c:v>100.8</c:v>
                </c:pt>
                <c:pt idx="20">
                  <c:v>100.8</c:v>
                </c:pt>
                <c:pt idx="21">
                  <c:v>100.8</c:v>
                </c:pt>
                <c:pt idx="22">
                  <c:v>100.8</c:v>
                </c:pt>
                <c:pt idx="23">
                  <c:v>100.8</c:v>
                </c:pt>
                <c:pt idx="24">
                  <c:v>100.8</c:v>
                </c:pt>
                <c:pt idx="25">
                  <c:v>100.8</c:v>
                </c:pt>
                <c:pt idx="26">
                  <c:v>100.8</c:v>
                </c:pt>
                <c:pt idx="27">
                  <c:v>100.8</c:v>
                </c:pt>
                <c:pt idx="28">
                  <c:v>100.8</c:v>
                </c:pt>
                <c:pt idx="29">
                  <c:v>100.8</c:v>
                </c:pt>
                <c:pt idx="30">
                  <c:v>100.8</c:v>
                </c:pt>
                <c:pt idx="31">
                  <c:v>100.8</c:v>
                </c:pt>
                <c:pt idx="32">
                  <c:v>100.8</c:v>
                </c:pt>
                <c:pt idx="33">
                  <c:v>100.8</c:v>
                </c:pt>
                <c:pt idx="34">
                  <c:v>100.8</c:v>
                </c:pt>
                <c:pt idx="35">
                  <c:v>100.8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848-4ED5-ACE5-FB264ADCCBD3}"/>
            </c:ext>
          </c:extLst>
        </c:ser>
        <c:ser>
          <c:idx val="3"/>
          <c:order val="4"/>
          <c:tx>
            <c:strRef>
              <c:f>Summary!$A$61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Summary!$C$61:$AL$61</c:f>
              <c:numCache>
                <c:formatCode>0.00</c:formatCode>
                <c:ptCount val="36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848-4ED5-ACE5-FB264ADCCB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26120"/>
        <c:axId val="1"/>
      </c:lineChart>
      <c:catAx>
        <c:axId val="459126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2612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8161786014749968"/>
          <c:y val="2.0385792728845865E-2"/>
          <c:w val="0.21277323951990285"/>
          <c:h val="9.9748793549534517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spPr>
    <a:ln>
      <a:solidFill>
        <a:schemeClr val="accent1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CHARGE'!$P$12</c:f>
          <c:strCache>
            <c:ptCount val="1"/>
            <c:pt idx="0">
              <c:v>500 T  (Nb of machines: 2)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27359342790783E-2"/>
          <c:y val="0.12723052513587668"/>
          <c:w val="0.92905786703245941"/>
          <c:h val="0.7117516782805873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Summary!$A$64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Summary!$C$64:$AL$64</c:f>
              <c:numCache>
                <c:formatCode>0.00</c:formatCode>
                <c:ptCount val="36"/>
                <c:pt idx="0">
                  <c:v>27.455550998006501</c:v>
                </c:pt>
                <c:pt idx="1">
                  <c:v>9.9699535038012215</c:v>
                </c:pt>
                <c:pt idx="2">
                  <c:v>9.4878954449117234</c:v>
                </c:pt>
                <c:pt idx="3">
                  <c:v>9.4564494246935524</c:v>
                </c:pt>
                <c:pt idx="4">
                  <c:v>28.309188405310177</c:v>
                </c:pt>
                <c:pt idx="5">
                  <c:v>29.657244996039232</c:v>
                </c:pt>
                <c:pt idx="6">
                  <c:v>25.950089371534329</c:v>
                </c:pt>
                <c:pt idx="7">
                  <c:v>29.657244996039232</c:v>
                </c:pt>
                <c:pt idx="8">
                  <c:v>27.078354126818429</c:v>
                </c:pt>
                <c:pt idx="9">
                  <c:v>27.078354126818429</c:v>
                </c:pt>
                <c:pt idx="10">
                  <c:v>20.902301137695826</c:v>
                </c:pt>
                <c:pt idx="11">
                  <c:v>19.160442709554506</c:v>
                </c:pt>
                <c:pt idx="12">
                  <c:v>20.902301137695826</c:v>
                </c:pt>
                <c:pt idx="13">
                  <c:v>20.902301137695826</c:v>
                </c:pt>
                <c:pt idx="14">
                  <c:v>19.993505436056878</c:v>
                </c:pt>
                <c:pt idx="15">
                  <c:v>20.902301137695826</c:v>
                </c:pt>
                <c:pt idx="16">
                  <c:v>9.5668782394306504</c:v>
                </c:pt>
                <c:pt idx="17">
                  <c:v>9.5668782394306504</c:v>
                </c:pt>
                <c:pt idx="18">
                  <c:v>8.1173341944765287</c:v>
                </c:pt>
                <c:pt idx="19">
                  <c:v>8.7081349106361117</c:v>
                </c:pt>
                <c:pt idx="20">
                  <c:v>7.9260759803491547</c:v>
                </c:pt>
                <c:pt idx="21">
                  <c:v>9.8162029702481455</c:v>
                </c:pt>
                <c:pt idx="22">
                  <c:v>8.6641653239123713</c:v>
                </c:pt>
                <c:pt idx="23">
                  <c:v>9.1669289010336303</c:v>
                </c:pt>
                <c:pt idx="24">
                  <c:v>9.967221477482731</c:v>
                </c:pt>
                <c:pt idx="25">
                  <c:v>9.8162029702481455</c:v>
                </c:pt>
                <c:pt idx="26">
                  <c:v>8.6641653239123713</c:v>
                </c:pt>
                <c:pt idx="27">
                  <c:v>9.1669289010336303</c:v>
                </c:pt>
                <c:pt idx="28">
                  <c:v>9.967221477482731</c:v>
                </c:pt>
                <c:pt idx="29">
                  <c:v>9.8162029702481455</c:v>
                </c:pt>
                <c:pt idx="30">
                  <c:v>8.6641653239123713</c:v>
                </c:pt>
                <c:pt idx="31">
                  <c:v>9.1669289010336303</c:v>
                </c:pt>
                <c:pt idx="32">
                  <c:v>0.86961396970592675</c:v>
                </c:pt>
                <c:pt idx="33">
                  <c:v>0.85643800046795815</c:v>
                </c:pt>
                <c:pt idx="34">
                  <c:v>0.84365534374455575</c:v>
                </c:pt>
                <c:pt idx="35">
                  <c:v>0.85643800046795815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20-43F0-8AE8-10E61912FF11}"/>
            </c:ext>
          </c:extLst>
        </c:ser>
        <c:ser>
          <c:idx val="1"/>
          <c:order val="1"/>
          <c:tx>
            <c:strRef>
              <c:f>Summary!$A$65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Summary!$C$65:$AL$65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20-43F0-8AE8-10E61912FF11}"/>
            </c:ext>
          </c:extLst>
        </c:ser>
        <c:ser>
          <c:idx val="2"/>
          <c:order val="2"/>
          <c:tx>
            <c:strRef>
              <c:f>Summary!$A$66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Summary!$C$66:$AL$66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20-43F0-8AE8-10E61912FF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024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Summary!$A$68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Summary!$C$68:$AL$68</c:f>
              <c:numCache>
                <c:formatCode>0.00</c:formatCode>
                <c:ptCount val="36"/>
                <c:pt idx="0">
                  <c:v>67.199999999999989</c:v>
                </c:pt>
                <c:pt idx="1">
                  <c:v>67.199999999999989</c:v>
                </c:pt>
                <c:pt idx="2">
                  <c:v>67.199999999999989</c:v>
                </c:pt>
                <c:pt idx="3">
                  <c:v>67.199999999999989</c:v>
                </c:pt>
                <c:pt idx="4">
                  <c:v>67.199999999999989</c:v>
                </c:pt>
                <c:pt idx="5">
                  <c:v>67.199999999999989</c:v>
                </c:pt>
                <c:pt idx="6">
                  <c:v>67.199999999999989</c:v>
                </c:pt>
                <c:pt idx="7">
                  <c:v>67.199999999999989</c:v>
                </c:pt>
                <c:pt idx="8">
                  <c:v>67.199999999999989</c:v>
                </c:pt>
                <c:pt idx="9">
                  <c:v>67.199999999999989</c:v>
                </c:pt>
                <c:pt idx="10">
                  <c:v>67.199999999999989</c:v>
                </c:pt>
                <c:pt idx="11">
                  <c:v>67.199999999999989</c:v>
                </c:pt>
                <c:pt idx="12">
                  <c:v>67.199999999999989</c:v>
                </c:pt>
                <c:pt idx="13">
                  <c:v>67.199999999999989</c:v>
                </c:pt>
                <c:pt idx="14">
                  <c:v>67.199999999999989</c:v>
                </c:pt>
                <c:pt idx="15">
                  <c:v>67.199999999999989</c:v>
                </c:pt>
                <c:pt idx="16">
                  <c:v>67.199999999999989</c:v>
                </c:pt>
                <c:pt idx="17">
                  <c:v>67.199999999999989</c:v>
                </c:pt>
                <c:pt idx="18">
                  <c:v>67.199999999999989</c:v>
                </c:pt>
                <c:pt idx="19">
                  <c:v>67.199999999999989</c:v>
                </c:pt>
                <c:pt idx="20">
                  <c:v>67.199999999999989</c:v>
                </c:pt>
                <c:pt idx="21">
                  <c:v>67.199999999999989</c:v>
                </c:pt>
                <c:pt idx="22">
                  <c:v>67.199999999999989</c:v>
                </c:pt>
                <c:pt idx="23">
                  <c:v>67.199999999999989</c:v>
                </c:pt>
                <c:pt idx="24">
                  <c:v>67.199999999999989</c:v>
                </c:pt>
                <c:pt idx="25">
                  <c:v>67.199999999999989</c:v>
                </c:pt>
                <c:pt idx="26">
                  <c:v>67.199999999999989</c:v>
                </c:pt>
                <c:pt idx="27">
                  <c:v>67.199999999999989</c:v>
                </c:pt>
                <c:pt idx="28">
                  <c:v>67.199999999999989</c:v>
                </c:pt>
                <c:pt idx="29">
                  <c:v>67.199999999999989</c:v>
                </c:pt>
                <c:pt idx="30">
                  <c:v>67.199999999999989</c:v>
                </c:pt>
                <c:pt idx="31">
                  <c:v>67.199999999999989</c:v>
                </c:pt>
                <c:pt idx="32">
                  <c:v>67.199999999999989</c:v>
                </c:pt>
                <c:pt idx="33">
                  <c:v>67.199999999999989</c:v>
                </c:pt>
                <c:pt idx="34">
                  <c:v>67.199999999999989</c:v>
                </c:pt>
                <c:pt idx="35">
                  <c:v>67.199999999999989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C20-43F0-8AE8-10E61912FF11}"/>
            </c:ext>
          </c:extLst>
        </c:ser>
        <c:ser>
          <c:idx val="3"/>
          <c:order val="4"/>
          <c:tx>
            <c:strRef>
              <c:f>Summary!$A$67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Summary!$C$67:$AL$67</c:f>
              <c:numCache>
                <c:formatCode>0.00</c:formatCode>
                <c:ptCount val="36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20-43F0-8AE8-10E61912FF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024"/>
        <c:axId val="1"/>
      </c:lineChart>
      <c:catAx>
        <c:axId val="459132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02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1307369541430075"/>
          <c:y val="1.0135395744705147E-2"/>
          <c:w val="0.17827715355805251"/>
          <c:h val="0.1050586210770346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CHARGE'!$P$13</c:f>
          <c:strCache>
            <c:ptCount val="1"/>
            <c:pt idx="0">
              <c:v>Bi500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27359342790783E-2"/>
          <c:y val="0.12723055542791403"/>
          <c:w val="0.92905786703245941"/>
          <c:h val="0.71175160965217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Summary!$A$70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Summary!$C$70:$AL$70</c:f>
              <c:numCache>
                <c:formatCode>0.00</c:formatCode>
                <c:ptCount val="36"/>
                <c:pt idx="0">
                  <c:v>19.453460828830003</c:v>
                </c:pt>
                <c:pt idx="1">
                  <c:v>23.927168173757622</c:v>
                </c:pt>
                <c:pt idx="2">
                  <c:v>20.597926057229678</c:v>
                </c:pt>
                <c:pt idx="3">
                  <c:v>19.453460828830003</c:v>
                </c:pt>
                <c:pt idx="4">
                  <c:v>22.641105278548167</c:v>
                </c:pt>
                <c:pt idx="5">
                  <c:v>21.563566772223183</c:v>
                </c:pt>
                <c:pt idx="6">
                  <c:v>19.811233715515552</c:v>
                </c:pt>
                <c:pt idx="7">
                  <c:v>21.563566772223183</c:v>
                </c:pt>
                <c:pt idx="8">
                  <c:v>20.672591703146665</c:v>
                </c:pt>
                <c:pt idx="9">
                  <c:v>20.672591703146665</c:v>
                </c:pt>
                <c:pt idx="10">
                  <c:v>21.612254962380604</c:v>
                </c:pt>
                <c:pt idx="11">
                  <c:v>14.151383950735958</c:v>
                </c:pt>
                <c:pt idx="12">
                  <c:v>20.58340464621304</c:v>
                </c:pt>
                <c:pt idx="13">
                  <c:v>23.669955594715731</c:v>
                </c:pt>
                <c:pt idx="14">
                  <c:v>20.672591703146665</c:v>
                </c:pt>
                <c:pt idx="15">
                  <c:v>21.754297729911197</c:v>
                </c:pt>
                <c:pt idx="16">
                  <c:v>22.088979233448292</c:v>
                </c:pt>
                <c:pt idx="17">
                  <c:v>22.088979233448292</c:v>
                </c:pt>
                <c:pt idx="18">
                  <c:v>18.407482694540246</c:v>
                </c:pt>
                <c:pt idx="19">
                  <c:v>19.94143958575193</c:v>
                </c:pt>
                <c:pt idx="20">
                  <c:v>17.062194297969565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E1-4216-A97A-DB4404DD03E2}"/>
            </c:ext>
          </c:extLst>
        </c:ser>
        <c:ser>
          <c:idx val="1"/>
          <c:order val="1"/>
          <c:tx>
            <c:strRef>
              <c:f>Summary!$A$71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Summary!$C$71:$AL$71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E1-4216-A97A-DB4404DD03E2}"/>
            </c:ext>
          </c:extLst>
        </c:ser>
        <c:ser>
          <c:idx val="2"/>
          <c:order val="2"/>
          <c:tx>
            <c:strRef>
              <c:f>Summary!$A$72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Summary!$C$72:$AL$72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E1-4216-A97A-DB4404DD03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Summary!$A$74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Summary!$C$74:$AL$74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EE1-4216-A97A-DB4404DD03E2}"/>
            </c:ext>
          </c:extLst>
        </c:ser>
        <c:ser>
          <c:idx val="3"/>
          <c:order val="4"/>
          <c:tx>
            <c:strRef>
              <c:f>Summary!$A$73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Summary!$C$73:$AL$73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E1-4216-A97A-DB4404DD03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197667427173696"/>
          <c:y val="1.7493263900578326E-2"/>
          <c:w val="0.17280250280510578"/>
          <c:h val="0.1000000000000000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CHARGE'!$P$15</c:f>
          <c:strCache>
            <c:ptCount val="1"/>
            <c:pt idx="0">
              <c:v>Bi1100 T  (Nb of machines: 3)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Summary!$A$82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Summary!$C$82:$AL$82</c:f>
              <c:numCache>
                <c:formatCode>0.00</c:formatCode>
                <c:ptCount val="36"/>
                <c:pt idx="0">
                  <c:v>72</c:v>
                </c:pt>
                <c:pt idx="1">
                  <c:v>15.42472281100712</c:v>
                </c:pt>
                <c:pt idx="2">
                  <c:v>13.626266666412288</c:v>
                </c:pt>
                <c:pt idx="3">
                  <c:v>12.588250840599823</c:v>
                </c:pt>
                <c:pt idx="4">
                  <c:v>55.838292181861711</c:v>
                </c:pt>
                <c:pt idx="5">
                  <c:v>57.732767885601284</c:v>
                </c:pt>
                <c:pt idx="6">
                  <c:v>50.850636533303842</c:v>
                </c:pt>
                <c:pt idx="7">
                  <c:v>57.732767885601284</c:v>
                </c:pt>
                <c:pt idx="8">
                  <c:v>53.061533773882275</c:v>
                </c:pt>
                <c:pt idx="9">
                  <c:v>53.061533773882275</c:v>
                </c:pt>
                <c:pt idx="10">
                  <c:v>55.473421672695103</c:v>
                </c:pt>
                <c:pt idx="11">
                  <c:v>48.843432732099672</c:v>
                </c:pt>
                <c:pt idx="12">
                  <c:v>55.108551163528496</c:v>
                </c:pt>
                <c:pt idx="13">
                  <c:v>56.203162691028332</c:v>
                </c:pt>
                <c:pt idx="14">
                  <c:v>53.061533773882275</c:v>
                </c:pt>
                <c:pt idx="15">
                  <c:v>55.523795586274083</c:v>
                </c:pt>
                <c:pt idx="16">
                  <c:v>56.378007826062912</c:v>
                </c:pt>
                <c:pt idx="17">
                  <c:v>56.378007826062912</c:v>
                </c:pt>
                <c:pt idx="18">
                  <c:v>46.981673188385763</c:v>
                </c:pt>
                <c:pt idx="19">
                  <c:v>50.896812620751234</c:v>
                </c:pt>
                <c:pt idx="20">
                  <c:v>67.701058152188438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83-4234-98ED-A67BC9FDF41E}"/>
            </c:ext>
          </c:extLst>
        </c:ser>
        <c:ser>
          <c:idx val="1"/>
          <c:order val="2"/>
          <c:tx>
            <c:strRef>
              <c:f>Summary!$A$83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Summary!$C$83:$AL$83</c:f>
              <c:numCache>
                <c:formatCode>0.00</c:formatCode>
                <c:ptCount val="36"/>
                <c:pt idx="0">
                  <c:v>28.799999999999997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28.799999999999997</c:v>
                </c:pt>
                <c:pt idx="22">
                  <c:v>28.799999999999997</c:v>
                </c:pt>
                <c:pt idx="23">
                  <c:v>28.799999999999997</c:v>
                </c:pt>
                <c:pt idx="24">
                  <c:v>28.799999999999997</c:v>
                </c:pt>
                <c:pt idx="25">
                  <c:v>28.799999999999997</c:v>
                </c:pt>
                <c:pt idx="26">
                  <c:v>28.799999999999997</c:v>
                </c:pt>
                <c:pt idx="27">
                  <c:v>28.799999999999997</c:v>
                </c:pt>
                <c:pt idx="28">
                  <c:v>28.799999999999997</c:v>
                </c:pt>
                <c:pt idx="29">
                  <c:v>28.799999999999997</c:v>
                </c:pt>
                <c:pt idx="30">
                  <c:v>28.799999999999997</c:v>
                </c:pt>
                <c:pt idx="31">
                  <c:v>28.799999999999997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83-4234-98ED-A67BC9FDF41E}"/>
            </c:ext>
          </c:extLst>
        </c:ser>
        <c:ser>
          <c:idx val="2"/>
          <c:order val="3"/>
          <c:tx>
            <c:strRef>
              <c:f>Summary!$A$84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Summary!$C$84:$AL$84</c:f>
              <c:numCache>
                <c:formatCode>0.00</c:formatCode>
                <c:ptCount val="36"/>
                <c:pt idx="0">
                  <c:v>39.528945457518873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38.694987864787933</c:v>
                </c:pt>
                <c:pt idx="22">
                  <c:v>28.763755348374829</c:v>
                </c:pt>
                <c:pt idx="23">
                  <c:v>32.688364234456103</c:v>
                </c:pt>
                <c:pt idx="24">
                  <c:v>40.841064601169293</c:v>
                </c:pt>
                <c:pt idx="25">
                  <c:v>38.694987864787933</c:v>
                </c:pt>
                <c:pt idx="26">
                  <c:v>28.763755348374829</c:v>
                </c:pt>
                <c:pt idx="27">
                  <c:v>32.688364234456103</c:v>
                </c:pt>
                <c:pt idx="28">
                  <c:v>40.841064601169293</c:v>
                </c:pt>
                <c:pt idx="29">
                  <c:v>38.694987864787933</c:v>
                </c:pt>
                <c:pt idx="30">
                  <c:v>28.763755348374829</c:v>
                </c:pt>
                <c:pt idx="31">
                  <c:v>32.688364234456103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83-4234-98ED-A67BC9FDF4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Summary!$A$86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Summary!$C$86:$AL$86</c:f>
              <c:numCache>
                <c:formatCode>0.00</c:formatCode>
                <c:ptCount val="36"/>
                <c:pt idx="0">
                  <c:v>100.8</c:v>
                </c:pt>
                <c:pt idx="1">
                  <c:v>100.8</c:v>
                </c:pt>
                <c:pt idx="2">
                  <c:v>100.8</c:v>
                </c:pt>
                <c:pt idx="3">
                  <c:v>100.8</c:v>
                </c:pt>
                <c:pt idx="4">
                  <c:v>100.8</c:v>
                </c:pt>
                <c:pt idx="5">
                  <c:v>100.8</c:v>
                </c:pt>
                <c:pt idx="6">
                  <c:v>100.8</c:v>
                </c:pt>
                <c:pt idx="7">
                  <c:v>100.8</c:v>
                </c:pt>
                <c:pt idx="8">
                  <c:v>100.8</c:v>
                </c:pt>
                <c:pt idx="9">
                  <c:v>100.8</c:v>
                </c:pt>
                <c:pt idx="10">
                  <c:v>100.8</c:v>
                </c:pt>
                <c:pt idx="11">
                  <c:v>100.8</c:v>
                </c:pt>
                <c:pt idx="12">
                  <c:v>100.8</c:v>
                </c:pt>
                <c:pt idx="13">
                  <c:v>100.8</c:v>
                </c:pt>
                <c:pt idx="14">
                  <c:v>100.8</c:v>
                </c:pt>
                <c:pt idx="15">
                  <c:v>100.8</c:v>
                </c:pt>
                <c:pt idx="16">
                  <c:v>100.8</c:v>
                </c:pt>
                <c:pt idx="17">
                  <c:v>100.8</c:v>
                </c:pt>
                <c:pt idx="18">
                  <c:v>100.8</c:v>
                </c:pt>
                <c:pt idx="19">
                  <c:v>100.8</c:v>
                </c:pt>
                <c:pt idx="20">
                  <c:v>100.8</c:v>
                </c:pt>
                <c:pt idx="21">
                  <c:v>100.8</c:v>
                </c:pt>
                <c:pt idx="22">
                  <c:v>100.8</c:v>
                </c:pt>
                <c:pt idx="23">
                  <c:v>100.8</c:v>
                </c:pt>
                <c:pt idx="24">
                  <c:v>100.8</c:v>
                </c:pt>
                <c:pt idx="25">
                  <c:v>100.8</c:v>
                </c:pt>
                <c:pt idx="26">
                  <c:v>100.8</c:v>
                </c:pt>
                <c:pt idx="27">
                  <c:v>100.8</c:v>
                </c:pt>
                <c:pt idx="28">
                  <c:v>100.8</c:v>
                </c:pt>
                <c:pt idx="29">
                  <c:v>100.8</c:v>
                </c:pt>
                <c:pt idx="30">
                  <c:v>100.8</c:v>
                </c:pt>
                <c:pt idx="31">
                  <c:v>100.8</c:v>
                </c:pt>
                <c:pt idx="32">
                  <c:v>100.8</c:v>
                </c:pt>
                <c:pt idx="33">
                  <c:v>100.8</c:v>
                </c:pt>
                <c:pt idx="34">
                  <c:v>100.8</c:v>
                </c:pt>
                <c:pt idx="35">
                  <c:v>100.8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583-4234-98ED-A67BC9FDF41E}"/>
            </c:ext>
          </c:extLst>
        </c:ser>
        <c:ser>
          <c:idx val="3"/>
          <c:order val="4"/>
          <c:tx>
            <c:strRef>
              <c:f>Summary!$A$85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Summary!$C$85:$AL$85</c:f>
              <c:numCache>
                <c:formatCode>0.00</c:formatCode>
                <c:ptCount val="36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583-4234-98ED-A67BC9FDF4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CHARGE'!$P$3</c:f>
          <c:strCache>
            <c:ptCount val="1"/>
            <c:pt idx="0">
              <c:v>Bi90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27359342790783E-2"/>
          <c:y val="0.12723058571996582"/>
          <c:w val="0.93351903989939533"/>
          <c:h val="0.711751541023730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Summary!$A$10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Summary!$C$10:$AL$10</c:f>
              <c:numCache>
                <c:formatCode>0.00</c:formatCode>
                <c:ptCount val="36"/>
                <c:pt idx="0">
                  <c:v>1.0033590687812737</c:v>
                </c:pt>
                <c:pt idx="1">
                  <c:v>5.2448314959021121E-3</c:v>
                </c:pt>
                <c:pt idx="2">
                  <c:v>5.0167953439063679E-3</c:v>
                </c:pt>
                <c:pt idx="3">
                  <c:v>5.0167953439063679E-3</c:v>
                </c:pt>
                <c:pt idx="4">
                  <c:v>1.0489662991804225</c:v>
                </c:pt>
                <c:pt idx="5">
                  <c:v>1.0989170753318711</c:v>
                </c:pt>
                <c:pt idx="6">
                  <c:v>0.96155244091538727</c:v>
                </c:pt>
                <c:pt idx="7">
                  <c:v>1.0989170753318711</c:v>
                </c:pt>
                <c:pt idx="8">
                  <c:v>1.0033590687812737</c:v>
                </c:pt>
                <c:pt idx="9">
                  <c:v>1.0033590687812737</c:v>
                </c:pt>
                <c:pt idx="10">
                  <c:v>1.0489662991804225</c:v>
                </c:pt>
                <c:pt idx="11">
                  <c:v>0.96155244091538727</c:v>
                </c:pt>
                <c:pt idx="12">
                  <c:v>1.0489662991804225</c:v>
                </c:pt>
                <c:pt idx="13">
                  <c:v>1.0489662991804225</c:v>
                </c:pt>
                <c:pt idx="14">
                  <c:v>1.0033590687812737</c:v>
                </c:pt>
                <c:pt idx="15">
                  <c:v>1.0489662991804225</c:v>
                </c:pt>
                <c:pt idx="16">
                  <c:v>1.7751737370745612E-3</c:v>
                </c:pt>
                <c:pt idx="17">
                  <c:v>1.7751737370745612E-3</c:v>
                </c:pt>
                <c:pt idx="18">
                  <c:v>1.7751737370745612E-3</c:v>
                </c:pt>
                <c:pt idx="19">
                  <c:v>1.7482771653007042E-3</c:v>
                </c:pt>
                <c:pt idx="20">
                  <c:v>1.7482771653007042E-3</c:v>
                </c:pt>
                <c:pt idx="21">
                  <c:v>1.7482771653007042E-3</c:v>
                </c:pt>
                <c:pt idx="22">
                  <c:v>1.7221834762663655E-3</c:v>
                </c:pt>
                <c:pt idx="23">
                  <c:v>1.7221834762663655E-3</c:v>
                </c:pt>
                <c:pt idx="24">
                  <c:v>1.7751737370745612E-3</c:v>
                </c:pt>
                <c:pt idx="25">
                  <c:v>1.7482771653007042E-3</c:v>
                </c:pt>
                <c:pt idx="26">
                  <c:v>1.7221834762663655E-3</c:v>
                </c:pt>
                <c:pt idx="27">
                  <c:v>1.7221834762663655E-3</c:v>
                </c:pt>
                <c:pt idx="28">
                  <c:v>1.7751737370745612E-3</c:v>
                </c:pt>
                <c:pt idx="29">
                  <c:v>1.7482771653007042E-3</c:v>
                </c:pt>
                <c:pt idx="30">
                  <c:v>1.7221834762663655E-3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FA-4A34-8638-72024BDDB02B}"/>
            </c:ext>
          </c:extLst>
        </c:ser>
        <c:ser>
          <c:idx val="1"/>
          <c:order val="1"/>
          <c:tx>
            <c:strRef>
              <c:f>Summary!$A$11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Summary!$C$11:$AL$11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FA-4A34-8638-72024BDDB02B}"/>
            </c:ext>
          </c:extLst>
        </c:ser>
        <c:ser>
          <c:idx val="2"/>
          <c:order val="2"/>
          <c:tx>
            <c:strRef>
              <c:f>Summary!$A$12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9AFA-4A34-8638-72024BDDB02B}"/>
              </c:ext>
            </c:extLst>
          </c:dPt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Summary!$C$12:$AL$12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FA-4A34-8638-72024BDDB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9260104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Summary!$A$14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Summary!$C$14:$AL$14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AFA-4A34-8638-72024BDDB02B}"/>
            </c:ext>
          </c:extLst>
        </c:ser>
        <c:ser>
          <c:idx val="3"/>
          <c:order val="4"/>
          <c:tx>
            <c:strRef>
              <c:f>Summary!$A$13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val>
            <c:numRef>
              <c:f>Summary!$C$13:$AL$13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AFA-4A34-8638-72024BDDB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260104"/>
        <c:axId val="1"/>
      </c:lineChart>
      <c:catAx>
        <c:axId val="379260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7926010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199604114817226"/>
          <c:y val="1.3276017647072791E-2"/>
          <c:w val="0.17228464419475653"/>
          <c:h val="0.10843399846103569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CHARGE'!$P$6</c:f>
          <c:strCache>
            <c:ptCount val="1"/>
            <c:pt idx="0">
              <c:v>Bi150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27359342790783E-2"/>
          <c:y val="0.12720587220116611"/>
          <c:w val="0.92608375178783542"/>
          <c:h val="0.7118075309704052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Summary!$A$28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Summary!$C$28:$AL$28</c:f>
              <c:numCache>
                <c:formatCode>0.00</c:formatCode>
                <c:ptCount val="36"/>
                <c:pt idx="0">
                  <c:v>19.443163674708018</c:v>
                </c:pt>
                <c:pt idx="1">
                  <c:v>10.478241826757673</c:v>
                </c:pt>
                <c:pt idx="2">
                  <c:v>9.9934987396280963</c:v>
                </c:pt>
                <c:pt idx="3">
                  <c:v>9.9351640285652607</c:v>
                </c:pt>
                <c:pt idx="4">
                  <c:v>20.326943841740196</c:v>
                </c:pt>
                <c:pt idx="5">
                  <c:v>21.294893548489732</c:v>
                </c:pt>
                <c:pt idx="6">
                  <c:v>18.633031854928518</c:v>
                </c:pt>
                <c:pt idx="7">
                  <c:v>21.294893548489732</c:v>
                </c:pt>
                <c:pt idx="8">
                  <c:v>19.443163674708018</c:v>
                </c:pt>
                <c:pt idx="9">
                  <c:v>19.443163674708018</c:v>
                </c:pt>
                <c:pt idx="10">
                  <c:v>20.326943841740196</c:v>
                </c:pt>
                <c:pt idx="11">
                  <c:v>18.633031854928518</c:v>
                </c:pt>
                <c:pt idx="12">
                  <c:v>20.326943841740196</c:v>
                </c:pt>
                <c:pt idx="13">
                  <c:v>20.326943841740196</c:v>
                </c:pt>
                <c:pt idx="14">
                  <c:v>19.443163674708018</c:v>
                </c:pt>
                <c:pt idx="15">
                  <c:v>20.326943841740196</c:v>
                </c:pt>
                <c:pt idx="16">
                  <c:v>20.639666054690046</c:v>
                </c:pt>
                <c:pt idx="17">
                  <c:v>20.639666054690046</c:v>
                </c:pt>
                <c:pt idx="18">
                  <c:v>17.199721712241708</c:v>
                </c:pt>
                <c:pt idx="19">
                  <c:v>18.633031854928515</c:v>
                </c:pt>
                <c:pt idx="20">
                  <c:v>20.326943841740196</c:v>
                </c:pt>
                <c:pt idx="21">
                  <c:v>20.326943841740196</c:v>
                </c:pt>
                <c:pt idx="22">
                  <c:v>16.686297183518075</c:v>
                </c:pt>
                <c:pt idx="23">
                  <c:v>18.354926901869881</c:v>
                </c:pt>
                <c:pt idx="24">
                  <c:v>20.639666054690046</c:v>
                </c:pt>
                <c:pt idx="25">
                  <c:v>20.326943841740196</c:v>
                </c:pt>
                <c:pt idx="26">
                  <c:v>16.686297183518075</c:v>
                </c:pt>
                <c:pt idx="27">
                  <c:v>18.354926901869881</c:v>
                </c:pt>
                <c:pt idx="28">
                  <c:v>20.639666054690046</c:v>
                </c:pt>
                <c:pt idx="29">
                  <c:v>20.326943841740196</c:v>
                </c:pt>
                <c:pt idx="30">
                  <c:v>16.686297183518075</c:v>
                </c:pt>
                <c:pt idx="31">
                  <c:v>18.354926901869881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0A-4C4E-8429-852322044EF2}"/>
            </c:ext>
          </c:extLst>
        </c:ser>
        <c:ser>
          <c:idx val="1"/>
          <c:order val="1"/>
          <c:tx>
            <c:strRef>
              <c:f>Summary!$A$29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Summary!$C$29:$AL$29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0A-4C4E-8429-852322044EF2}"/>
            </c:ext>
          </c:extLst>
        </c:ser>
        <c:ser>
          <c:idx val="2"/>
          <c:order val="2"/>
          <c:tx>
            <c:strRef>
              <c:f>Summary!$A$30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Summary!$C$30:$AL$30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0A-4C4E-8429-852322044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2067784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Summary!$A$32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Summary!$C$32:$AL$32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0A-4C4E-8429-852322044EF2}"/>
            </c:ext>
          </c:extLst>
        </c:ser>
        <c:ser>
          <c:idx val="3"/>
          <c:order val="4"/>
          <c:tx>
            <c:strRef>
              <c:f>Summary!$A$31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Summary!$C$31:$AL$31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0A-4C4E-8429-852322044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067784"/>
        <c:axId val="1"/>
      </c:lineChart>
      <c:catAx>
        <c:axId val="432067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206778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179059301399062"/>
          <c:y val="2.4578273560288539E-2"/>
          <c:w val="0.17352291042153767"/>
          <c:h val="0.10800026246719158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CHARGE'!$P$14</c:f>
          <c:strCache>
            <c:ptCount val="1"/>
            <c:pt idx="0">
              <c:v>650 T  (Nb of machines: 2)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27359342790783E-2"/>
          <c:y val="0.12723055542791403"/>
          <c:w val="0.93351903989939533"/>
          <c:h val="0.71175160965217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Summary!$A$76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Summary!$C$76:$AL$76</c:f>
              <c:numCache>
                <c:formatCode>0.00</c:formatCode>
                <c:ptCount val="36"/>
                <c:pt idx="0">
                  <c:v>38.089364925729313</c:v>
                </c:pt>
                <c:pt idx="1">
                  <c:v>33.115151889648907</c:v>
                </c:pt>
                <c:pt idx="2">
                  <c:v>35.321052943944807</c:v>
                </c:pt>
                <c:pt idx="3">
                  <c:v>33.510025811516222</c:v>
                </c:pt>
                <c:pt idx="4">
                  <c:v>37.289855444921585</c:v>
                </c:pt>
                <c:pt idx="5">
                  <c:v>38.625485835739525</c:v>
                </c:pt>
                <c:pt idx="6">
                  <c:v>34.202833671084541</c:v>
                </c:pt>
                <c:pt idx="7">
                  <c:v>39.198760259192426</c:v>
                </c:pt>
                <c:pt idx="8">
                  <c:v>36.386875255838703</c:v>
                </c:pt>
                <c:pt idx="9">
                  <c:v>36.426493737435337</c:v>
                </c:pt>
                <c:pt idx="10">
                  <c:v>38.278682028036748</c:v>
                </c:pt>
                <c:pt idx="11">
                  <c:v>33.935813190527661</c:v>
                </c:pt>
                <c:pt idx="12">
                  <c:v>38.09698093989784</c:v>
                </c:pt>
                <c:pt idx="13">
                  <c:v>38.978143012959819</c:v>
                </c:pt>
                <c:pt idx="14">
                  <c:v>36.837865052114815</c:v>
                </c:pt>
                <c:pt idx="15">
                  <c:v>37.857211947377976</c:v>
                </c:pt>
                <c:pt idx="16">
                  <c:v>38.439630592722246</c:v>
                </c:pt>
                <c:pt idx="17">
                  <c:v>38.439630592722246</c:v>
                </c:pt>
                <c:pt idx="18">
                  <c:v>32.033025493935213</c:v>
                </c:pt>
                <c:pt idx="19">
                  <c:v>34.702444285096476</c:v>
                </c:pt>
                <c:pt idx="20">
                  <c:v>38.785585280711302</c:v>
                </c:pt>
                <c:pt idx="21">
                  <c:v>44.730745280711304</c:v>
                </c:pt>
                <c:pt idx="22">
                  <c:v>37.847759061280421</c:v>
                </c:pt>
                <c:pt idx="23">
                  <c:v>40.955440639050252</c:v>
                </c:pt>
                <c:pt idx="24">
                  <c:v>45.418910592722249</c:v>
                </c:pt>
                <c:pt idx="25">
                  <c:v>44.730745280711304</c:v>
                </c:pt>
                <c:pt idx="26">
                  <c:v>37.847759061280421</c:v>
                </c:pt>
                <c:pt idx="27">
                  <c:v>40.955440639050252</c:v>
                </c:pt>
                <c:pt idx="28">
                  <c:v>45.418910592722249</c:v>
                </c:pt>
                <c:pt idx="29">
                  <c:v>44.730745280711304</c:v>
                </c:pt>
                <c:pt idx="30">
                  <c:v>37.847759061280421</c:v>
                </c:pt>
                <c:pt idx="31">
                  <c:v>40.955440639050252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B1-45CD-A1C2-005792C38EEB}"/>
            </c:ext>
          </c:extLst>
        </c:ser>
        <c:ser>
          <c:idx val="1"/>
          <c:order val="1"/>
          <c:tx>
            <c:strRef>
              <c:f>Summary!$A$77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Summary!$C$77:$AL$77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B1-45CD-A1C2-005792C38EEB}"/>
            </c:ext>
          </c:extLst>
        </c:ser>
        <c:ser>
          <c:idx val="2"/>
          <c:order val="2"/>
          <c:tx>
            <c:strRef>
              <c:f>Summary!$A$78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Summary!$C$78:$AL$78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B1-45CD-A1C2-005792C38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3"/>
          <c:tx>
            <c:strRef>
              <c:f>Summary!$A$80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Summary!$C$80:$AL$80</c:f>
              <c:numCache>
                <c:formatCode>0.00</c:formatCode>
                <c:ptCount val="36"/>
                <c:pt idx="0">
                  <c:v>67.199999999999989</c:v>
                </c:pt>
                <c:pt idx="1">
                  <c:v>67.199999999999989</c:v>
                </c:pt>
                <c:pt idx="2">
                  <c:v>67.199999999999989</c:v>
                </c:pt>
                <c:pt idx="3">
                  <c:v>67.199999999999989</c:v>
                </c:pt>
                <c:pt idx="4">
                  <c:v>67.199999999999989</c:v>
                </c:pt>
                <c:pt idx="5">
                  <c:v>67.199999999999989</c:v>
                </c:pt>
                <c:pt idx="6">
                  <c:v>67.199999999999989</c:v>
                </c:pt>
                <c:pt idx="7">
                  <c:v>67.199999999999989</c:v>
                </c:pt>
                <c:pt idx="8">
                  <c:v>67.199999999999989</c:v>
                </c:pt>
                <c:pt idx="9">
                  <c:v>67.199999999999989</c:v>
                </c:pt>
                <c:pt idx="10">
                  <c:v>67.199999999999989</c:v>
                </c:pt>
                <c:pt idx="11">
                  <c:v>67.199999999999989</c:v>
                </c:pt>
                <c:pt idx="12">
                  <c:v>67.199999999999989</c:v>
                </c:pt>
                <c:pt idx="13">
                  <c:v>67.199999999999989</c:v>
                </c:pt>
                <c:pt idx="14">
                  <c:v>67.199999999999989</c:v>
                </c:pt>
                <c:pt idx="15">
                  <c:v>67.199999999999989</c:v>
                </c:pt>
                <c:pt idx="16">
                  <c:v>67.199999999999989</c:v>
                </c:pt>
                <c:pt idx="17">
                  <c:v>67.199999999999989</c:v>
                </c:pt>
                <c:pt idx="18">
                  <c:v>67.199999999999989</c:v>
                </c:pt>
                <c:pt idx="19">
                  <c:v>67.199999999999989</c:v>
                </c:pt>
                <c:pt idx="20">
                  <c:v>67.199999999999989</c:v>
                </c:pt>
                <c:pt idx="21">
                  <c:v>67.199999999999989</c:v>
                </c:pt>
                <c:pt idx="22">
                  <c:v>67.199999999999989</c:v>
                </c:pt>
                <c:pt idx="23">
                  <c:v>67.199999999999989</c:v>
                </c:pt>
                <c:pt idx="24">
                  <c:v>67.199999999999989</c:v>
                </c:pt>
                <c:pt idx="25">
                  <c:v>67.199999999999989</c:v>
                </c:pt>
                <c:pt idx="26">
                  <c:v>67.199999999999989</c:v>
                </c:pt>
                <c:pt idx="27">
                  <c:v>67.199999999999989</c:v>
                </c:pt>
                <c:pt idx="28">
                  <c:v>67.199999999999989</c:v>
                </c:pt>
                <c:pt idx="29">
                  <c:v>67.199999999999989</c:v>
                </c:pt>
                <c:pt idx="30">
                  <c:v>67.199999999999989</c:v>
                </c:pt>
                <c:pt idx="31">
                  <c:v>67.199999999999989</c:v>
                </c:pt>
                <c:pt idx="32">
                  <c:v>67.199999999999989</c:v>
                </c:pt>
                <c:pt idx="33">
                  <c:v>67.199999999999989</c:v>
                </c:pt>
                <c:pt idx="34">
                  <c:v>67.199999999999989</c:v>
                </c:pt>
                <c:pt idx="35">
                  <c:v>67.199999999999989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DB1-45CD-A1C2-005792C38EEB}"/>
            </c:ext>
          </c:extLst>
        </c:ser>
        <c:ser>
          <c:idx val="3"/>
          <c:order val="4"/>
          <c:tx>
            <c:strRef>
              <c:f>Summary!$A$79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Summary!$C$79:$AL$79</c:f>
              <c:numCache>
                <c:formatCode>0.00</c:formatCode>
                <c:ptCount val="36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B1-45CD-A1C2-005792C38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2274085796199337"/>
          <c:y val="1.7493263900578326E-2"/>
          <c:w val="0.17280250280510578"/>
          <c:h val="0.1000000000000000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CHARGE'!$P$16</c:f>
          <c:strCache>
            <c:ptCount val="1"/>
            <c:pt idx="0">
              <c:v>C-350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Summary!$A$88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Summary!$C$88:$AL$88</c:f>
              <c:numCache>
                <c:formatCode>0.00</c:formatCode>
                <c:ptCount val="36"/>
                <c:pt idx="0">
                  <c:v>22.134571666666663</c:v>
                </c:pt>
                <c:pt idx="1">
                  <c:v>18.832272222222215</c:v>
                </c:pt>
                <c:pt idx="2">
                  <c:v>18.013477777777773</c:v>
                </c:pt>
                <c:pt idx="3">
                  <c:v>18.013477777777773</c:v>
                </c:pt>
                <c:pt idx="4">
                  <c:v>18.832272222222215</c:v>
                </c:pt>
                <c:pt idx="5">
                  <c:v>19.729047089947088</c:v>
                </c:pt>
                <c:pt idx="6">
                  <c:v>17.262916203703703</c:v>
                </c:pt>
                <c:pt idx="7">
                  <c:v>19.729047089947088</c:v>
                </c:pt>
                <c:pt idx="8">
                  <c:v>18.013477777777773</c:v>
                </c:pt>
                <c:pt idx="9">
                  <c:v>18.013477777777773</c:v>
                </c:pt>
                <c:pt idx="10">
                  <c:v>18.832272222222215</c:v>
                </c:pt>
                <c:pt idx="11">
                  <c:v>17.262916203703703</c:v>
                </c:pt>
                <c:pt idx="12">
                  <c:v>18.832272222222215</c:v>
                </c:pt>
                <c:pt idx="13">
                  <c:v>18.832272222222215</c:v>
                </c:pt>
                <c:pt idx="14">
                  <c:v>18.013477777777773</c:v>
                </c:pt>
                <c:pt idx="15">
                  <c:v>23.140688560606058</c:v>
                </c:pt>
                <c:pt idx="16">
                  <c:v>23.496699153846151</c:v>
                </c:pt>
                <c:pt idx="17">
                  <c:v>23.496699153846151</c:v>
                </c:pt>
                <c:pt idx="18">
                  <c:v>19.580582628205125</c:v>
                </c:pt>
                <c:pt idx="19">
                  <c:v>21.212297847222221</c:v>
                </c:pt>
                <c:pt idx="20">
                  <c:v>23.140688560606058</c:v>
                </c:pt>
                <c:pt idx="21">
                  <c:v>23.140688560606058</c:v>
                </c:pt>
                <c:pt idx="22">
                  <c:v>18.996087624378109</c:v>
                </c:pt>
                <c:pt idx="23">
                  <c:v>20.895696386815917</c:v>
                </c:pt>
                <c:pt idx="24">
                  <c:v>23.496699153846151</c:v>
                </c:pt>
                <c:pt idx="25">
                  <c:v>23.140688560606058</c:v>
                </c:pt>
                <c:pt idx="26">
                  <c:v>18.996087624378109</c:v>
                </c:pt>
                <c:pt idx="27">
                  <c:v>20.895696386815917</c:v>
                </c:pt>
                <c:pt idx="28">
                  <c:v>23.496699153846151</c:v>
                </c:pt>
                <c:pt idx="29">
                  <c:v>23.140688560606058</c:v>
                </c:pt>
                <c:pt idx="30">
                  <c:v>18.996087624378109</c:v>
                </c:pt>
                <c:pt idx="31">
                  <c:v>20.895696386815917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64-4A85-9E6A-6F71077DB9DD}"/>
            </c:ext>
          </c:extLst>
        </c:ser>
        <c:ser>
          <c:idx val="1"/>
          <c:order val="2"/>
          <c:tx>
            <c:strRef>
              <c:f>Summary!$A$89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Summary!$C$89:$AL$89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64-4A85-9E6A-6F71077DB9DD}"/>
            </c:ext>
          </c:extLst>
        </c:ser>
        <c:ser>
          <c:idx val="2"/>
          <c:order val="3"/>
          <c:tx>
            <c:strRef>
              <c:f>Summary!$A$90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Summary!$C$90:$AL$90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64-4A85-9E6A-6F71077DB9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Summary!$A$92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Summary!$C$92:$AL$92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64-4A85-9E6A-6F71077DB9DD}"/>
            </c:ext>
          </c:extLst>
        </c:ser>
        <c:ser>
          <c:idx val="3"/>
          <c:order val="4"/>
          <c:tx>
            <c:strRef>
              <c:f>Summary!$A$91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Summary!$C$91:$AL$91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364-4A85-9E6A-6F71077DB9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CHARGE'!$P$17</c:f>
          <c:strCache>
            <c:ptCount val="1"/>
            <c:pt idx="0">
              <c:v>C-650 T  (Nb of machines: 2)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Summary!$A$94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Summary!$C$94:$AL$94</c:f>
              <c:numCache>
                <c:formatCode>0.00</c:formatCode>
                <c:ptCount val="36"/>
                <c:pt idx="0">
                  <c:v>35.753877569444434</c:v>
                </c:pt>
                <c:pt idx="1">
                  <c:v>35.602582392676766</c:v>
                </c:pt>
                <c:pt idx="2">
                  <c:v>31.499886388888882</c:v>
                </c:pt>
                <c:pt idx="3">
                  <c:v>30.222507569444442</c:v>
                </c:pt>
                <c:pt idx="4">
                  <c:v>34.167161322601011</c:v>
                </c:pt>
                <c:pt idx="5">
                  <c:v>33.388129877645504</c:v>
                </c:pt>
                <c:pt idx="6">
                  <c:v>30.267255760995369</c:v>
                </c:pt>
                <c:pt idx="7">
                  <c:v>33.388129877645504</c:v>
                </c:pt>
                <c:pt idx="8">
                  <c:v>31.583223402777776</c:v>
                </c:pt>
                <c:pt idx="9">
                  <c:v>31.583223402777776</c:v>
                </c:pt>
                <c:pt idx="10">
                  <c:v>33.018824466540401</c:v>
                </c:pt>
                <c:pt idx="11">
                  <c:v>23.950093796296294</c:v>
                </c:pt>
                <c:pt idx="12">
                  <c:v>26.484305792297981</c:v>
                </c:pt>
                <c:pt idx="13">
                  <c:v>29.929316360479799</c:v>
                </c:pt>
                <c:pt idx="14">
                  <c:v>26.431223402777778</c:v>
                </c:pt>
                <c:pt idx="15">
                  <c:v>30.072959419191918</c:v>
                </c:pt>
                <c:pt idx="16">
                  <c:v>30.535620333333334</c:v>
                </c:pt>
                <c:pt idx="17">
                  <c:v>30.535620333333334</c:v>
                </c:pt>
                <c:pt idx="18">
                  <c:v>25.446350277777775</c:v>
                </c:pt>
                <c:pt idx="19">
                  <c:v>27.566879467592589</c:v>
                </c:pt>
                <c:pt idx="20">
                  <c:v>24.835933956228956</c:v>
                </c:pt>
                <c:pt idx="21">
                  <c:v>5.7922049999999983</c:v>
                </c:pt>
                <c:pt idx="22">
                  <c:v>4.7547951492537308</c:v>
                </c:pt>
                <c:pt idx="23">
                  <c:v>5.2302746641791042</c:v>
                </c:pt>
                <c:pt idx="24">
                  <c:v>5.8813158461538446</c:v>
                </c:pt>
                <c:pt idx="25">
                  <c:v>5.7922049999999983</c:v>
                </c:pt>
                <c:pt idx="26">
                  <c:v>4.7547951492537308</c:v>
                </c:pt>
                <c:pt idx="27">
                  <c:v>5.2302746641791042</c:v>
                </c:pt>
                <c:pt idx="28">
                  <c:v>5.8813158461538446</c:v>
                </c:pt>
                <c:pt idx="29">
                  <c:v>5.7922049999999983</c:v>
                </c:pt>
                <c:pt idx="30">
                  <c:v>4.7547951492537308</c:v>
                </c:pt>
                <c:pt idx="31">
                  <c:v>5.2302746641791042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46-451F-9C23-EA551C1222B3}"/>
            </c:ext>
          </c:extLst>
        </c:ser>
        <c:ser>
          <c:idx val="1"/>
          <c:order val="2"/>
          <c:tx>
            <c:strRef>
              <c:f>Summary!$A$95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Summary!$C$95:$AL$95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46-451F-9C23-EA551C1222B3}"/>
            </c:ext>
          </c:extLst>
        </c:ser>
        <c:ser>
          <c:idx val="2"/>
          <c:order val="3"/>
          <c:tx>
            <c:strRef>
              <c:f>Summary!$A$96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Summary!$C$96:$AL$96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A46-451F-9C23-EA551C122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Summary!$A$98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Summary!$C$98:$AL$98</c:f>
              <c:numCache>
                <c:formatCode>0.00</c:formatCode>
                <c:ptCount val="36"/>
                <c:pt idx="0">
                  <c:v>67.199999999999989</c:v>
                </c:pt>
                <c:pt idx="1">
                  <c:v>67.199999999999989</c:v>
                </c:pt>
                <c:pt idx="2">
                  <c:v>67.199999999999989</c:v>
                </c:pt>
                <c:pt idx="3">
                  <c:v>67.199999999999989</c:v>
                </c:pt>
                <c:pt idx="4">
                  <c:v>67.199999999999989</c:v>
                </c:pt>
                <c:pt idx="5">
                  <c:v>67.199999999999989</c:v>
                </c:pt>
                <c:pt idx="6">
                  <c:v>67.199999999999989</c:v>
                </c:pt>
                <c:pt idx="7">
                  <c:v>67.199999999999989</c:v>
                </c:pt>
                <c:pt idx="8">
                  <c:v>67.199999999999989</c:v>
                </c:pt>
                <c:pt idx="9">
                  <c:v>67.199999999999989</c:v>
                </c:pt>
                <c:pt idx="10">
                  <c:v>67.199999999999989</c:v>
                </c:pt>
                <c:pt idx="11">
                  <c:v>67.199999999999989</c:v>
                </c:pt>
                <c:pt idx="12">
                  <c:v>67.199999999999989</c:v>
                </c:pt>
                <c:pt idx="13">
                  <c:v>67.199999999999989</c:v>
                </c:pt>
                <c:pt idx="14">
                  <c:v>67.199999999999989</c:v>
                </c:pt>
                <c:pt idx="15">
                  <c:v>67.199999999999989</c:v>
                </c:pt>
                <c:pt idx="16">
                  <c:v>67.199999999999989</c:v>
                </c:pt>
                <c:pt idx="17">
                  <c:v>67.199999999999989</c:v>
                </c:pt>
                <c:pt idx="18">
                  <c:v>67.199999999999989</c:v>
                </c:pt>
                <c:pt idx="19">
                  <c:v>67.199999999999989</c:v>
                </c:pt>
                <c:pt idx="20">
                  <c:v>67.199999999999989</c:v>
                </c:pt>
                <c:pt idx="21">
                  <c:v>67.199999999999989</c:v>
                </c:pt>
                <c:pt idx="22">
                  <c:v>67.199999999999989</c:v>
                </c:pt>
                <c:pt idx="23">
                  <c:v>67.199999999999989</c:v>
                </c:pt>
                <c:pt idx="24">
                  <c:v>67.199999999999989</c:v>
                </c:pt>
                <c:pt idx="25">
                  <c:v>67.199999999999989</c:v>
                </c:pt>
                <c:pt idx="26">
                  <c:v>67.199999999999989</c:v>
                </c:pt>
                <c:pt idx="27">
                  <c:v>67.199999999999989</c:v>
                </c:pt>
                <c:pt idx="28">
                  <c:v>67.199999999999989</c:v>
                </c:pt>
                <c:pt idx="29">
                  <c:v>67.199999999999989</c:v>
                </c:pt>
                <c:pt idx="30">
                  <c:v>67.199999999999989</c:v>
                </c:pt>
                <c:pt idx="31">
                  <c:v>67.199999999999989</c:v>
                </c:pt>
                <c:pt idx="32">
                  <c:v>67.199999999999989</c:v>
                </c:pt>
                <c:pt idx="33">
                  <c:v>67.199999999999989</c:v>
                </c:pt>
                <c:pt idx="34">
                  <c:v>67.199999999999989</c:v>
                </c:pt>
                <c:pt idx="35">
                  <c:v>67.199999999999989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A46-451F-9C23-EA551C1222B3}"/>
            </c:ext>
          </c:extLst>
        </c:ser>
        <c:ser>
          <c:idx val="3"/>
          <c:order val="4"/>
          <c:tx>
            <c:strRef>
              <c:f>Summary!$A$97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Summary!$C$97:$AL$97</c:f>
              <c:numCache>
                <c:formatCode>0.00</c:formatCode>
                <c:ptCount val="36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A46-451F-9C23-EA551C122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CHARGE'!$P$18</c:f>
          <c:strCache>
            <c:ptCount val="1"/>
            <c:pt idx="0">
              <c:v>C-800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Summary!$A$100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Summary!$C$100:$AL$100</c:f>
              <c:numCache>
                <c:formatCode>0.00</c:formatCode>
                <c:ptCount val="36"/>
                <c:pt idx="0">
                  <c:v>23.755233333333329</c:v>
                </c:pt>
                <c:pt idx="1">
                  <c:v>15.051525252525256</c:v>
                </c:pt>
                <c:pt idx="2">
                  <c:v>14.39711111111111</c:v>
                </c:pt>
                <c:pt idx="3">
                  <c:v>14.39711111111111</c:v>
                </c:pt>
                <c:pt idx="4">
                  <c:v>15.051525252525256</c:v>
                </c:pt>
                <c:pt idx="5">
                  <c:v>15.768264550264551</c:v>
                </c:pt>
                <c:pt idx="6">
                  <c:v>13.797231481481479</c:v>
                </c:pt>
                <c:pt idx="7">
                  <c:v>15.768264550264551</c:v>
                </c:pt>
                <c:pt idx="8">
                  <c:v>14.39711111111111</c:v>
                </c:pt>
                <c:pt idx="9">
                  <c:v>14.39711111111111</c:v>
                </c:pt>
                <c:pt idx="10">
                  <c:v>15.051525252525256</c:v>
                </c:pt>
                <c:pt idx="11">
                  <c:v>13.797231481481479</c:v>
                </c:pt>
                <c:pt idx="12">
                  <c:v>15.051525252525256</c:v>
                </c:pt>
                <c:pt idx="13">
                  <c:v>15.051525252525256</c:v>
                </c:pt>
                <c:pt idx="14">
                  <c:v>14.39711111111111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21.014244871794872</c:v>
                </c:pt>
                <c:pt idx="19">
                  <c:v>22.765431944444444</c:v>
                </c:pt>
                <c:pt idx="20">
                  <c:v>24</c:v>
                </c:pt>
                <c:pt idx="21">
                  <c:v>24</c:v>
                </c:pt>
                <c:pt idx="22">
                  <c:v>20.386953980099499</c:v>
                </c:pt>
                <c:pt idx="23">
                  <c:v>22.425649378109448</c:v>
                </c:pt>
                <c:pt idx="24">
                  <c:v>24</c:v>
                </c:pt>
                <c:pt idx="25">
                  <c:v>24</c:v>
                </c:pt>
                <c:pt idx="26">
                  <c:v>20.386953980099499</c:v>
                </c:pt>
                <c:pt idx="27">
                  <c:v>22.425649378109448</c:v>
                </c:pt>
                <c:pt idx="28">
                  <c:v>24</c:v>
                </c:pt>
                <c:pt idx="29">
                  <c:v>24</c:v>
                </c:pt>
                <c:pt idx="30">
                  <c:v>20.386953980099499</c:v>
                </c:pt>
                <c:pt idx="31">
                  <c:v>22.425649378109448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05-46EA-9991-ED35E230CFDF}"/>
            </c:ext>
          </c:extLst>
        </c:ser>
        <c:ser>
          <c:idx val="1"/>
          <c:order val="2"/>
          <c:tx>
            <c:strRef>
              <c:f>Summary!$A$101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Summary!$C$101:$AL$101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0.83501666666666452</c:v>
                </c:pt>
                <c:pt idx="16">
                  <c:v>1.2170938461538441</c:v>
                </c:pt>
                <c:pt idx="17">
                  <c:v>1.2170938461538441</c:v>
                </c:pt>
                <c:pt idx="18">
                  <c:v>0</c:v>
                </c:pt>
                <c:pt idx="19">
                  <c:v>0</c:v>
                </c:pt>
                <c:pt idx="20">
                  <c:v>0.83501666666666097</c:v>
                </c:pt>
                <c:pt idx="21">
                  <c:v>0.83501666666666097</c:v>
                </c:pt>
                <c:pt idx="22">
                  <c:v>0</c:v>
                </c:pt>
                <c:pt idx="23">
                  <c:v>0</c:v>
                </c:pt>
                <c:pt idx="24">
                  <c:v>1.2170938461538441</c:v>
                </c:pt>
                <c:pt idx="25">
                  <c:v>0.83501666666666097</c:v>
                </c:pt>
                <c:pt idx="26">
                  <c:v>0</c:v>
                </c:pt>
                <c:pt idx="27">
                  <c:v>0</c:v>
                </c:pt>
                <c:pt idx="28">
                  <c:v>1.2170938461538441</c:v>
                </c:pt>
                <c:pt idx="29">
                  <c:v>0.83501666666666097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05-46EA-9991-ED35E230CFDF}"/>
            </c:ext>
          </c:extLst>
        </c:ser>
        <c:ser>
          <c:idx val="2"/>
          <c:order val="3"/>
          <c:tx>
            <c:strRef>
              <c:f>Summary!$A$102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Summary!$C$102:$AL$102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05-46EA-9991-ED35E230C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Summary!$A$104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Summary!$C$104:$AL$104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05-46EA-9991-ED35E230CFDF}"/>
            </c:ext>
          </c:extLst>
        </c:ser>
        <c:ser>
          <c:idx val="3"/>
          <c:order val="4"/>
          <c:tx>
            <c:strRef>
              <c:f>Summary!$A$103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Summary!$C$103:$AL$103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605-46EA-9991-ED35E230C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CHARGE'!$P$20</c:f>
          <c:strCache>
            <c:ptCount val="1"/>
            <c:pt idx="0">
              <c:v>C-Combi 1100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Summary!$A$112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Summary!$C$112:$AL$112</c:f>
              <c:numCache>
                <c:formatCode>0.00</c:formatCode>
                <c:ptCount val="36"/>
                <c:pt idx="0">
                  <c:v>18.54</c:v>
                </c:pt>
                <c:pt idx="1">
                  <c:v>19.382727272727273</c:v>
                </c:pt>
                <c:pt idx="2">
                  <c:v>18.54</c:v>
                </c:pt>
                <c:pt idx="3">
                  <c:v>18.54</c:v>
                </c:pt>
                <c:pt idx="4">
                  <c:v>19.382727272727273</c:v>
                </c:pt>
                <c:pt idx="5">
                  <c:v>20.305714285714284</c:v>
                </c:pt>
                <c:pt idx="6">
                  <c:v>17.767499999999998</c:v>
                </c:pt>
                <c:pt idx="7">
                  <c:v>20.305714285714284</c:v>
                </c:pt>
                <c:pt idx="8">
                  <c:v>18.54</c:v>
                </c:pt>
                <c:pt idx="9">
                  <c:v>18.54</c:v>
                </c:pt>
                <c:pt idx="10">
                  <c:v>19.382727272727273</c:v>
                </c:pt>
                <c:pt idx="11">
                  <c:v>17.767499999999998</c:v>
                </c:pt>
                <c:pt idx="12">
                  <c:v>19.382727272727273</c:v>
                </c:pt>
                <c:pt idx="13">
                  <c:v>19.382727272727273</c:v>
                </c:pt>
                <c:pt idx="14">
                  <c:v>18.54</c:v>
                </c:pt>
                <c:pt idx="15">
                  <c:v>19.382727272727273</c:v>
                </c:pt>
                <c:pt idx="16">
                  <c:v>19.680923076923076</c:v>
                </c:pt>
                <c:pt idx="17">
                  <c:v>19.680923076923076</c:v>
                </c:pt>
                <c:pt idx="18">
                  <c:v>16.400769230769228</c:v>
                </c:pt>
                <c:pt idx="19">
                  <c:v>17.767499999999998</c:v>
                </c:pt>
                <c:pt idx="20">
                  <c:v>19.382727272727273</c:v>
                </c:pt>
                <c:pt idx="21">
                  <c:v>19.382727272727273</c:v>
                </c:pt>
                <c:pt idx="22">
                  <c:v>15.911194029850744</c:v>
                </c:pt>
                <c:pt idx="23">
                  <c:v>17.502313432835816</c:v>
                </c:pt>
                <c:pt idx="24">
                  <c:v>19.680923076923076</c:v>
                </c:pt>
                <c:pt idx="25">
                  <c:v>19.382727272727273</c:v>
                </c:pt>
                <c:pt idx="26">
                  <c:v>15.911194029850744</c:v>
                </c:pt>
                <c:pt idx="27">
                  <c:v>17.502313432835816</c:v>
                </c:pt>
                <c:pt idx="28">
                  <c:v>19.680923076923076</c:v>
                </c:pt>
                <c:pt idx="29">
                  <c:v>19.382727272727273</c:v>
                </c:pt>
                <c:pt idx="30">
                  <c:v>15.911194029850744</c:v>
                </c:pt>
                <c:pt idx="31">
                  <c:v>17.502313432835816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49-4E1A-B55D-E29FFF335B40}"/>
            </c:ext>
          </c:extLst>
        </c:ser>
        <c:ser>
          <c:idx val="1"/>
          <c:order val="2"/>
          <c:tx>
            <c:strRef>
              <c:f>Summary!$A$113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Summary!$C$113:$AL$113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49-4E1A-B55D-E29FFF335B40}"/>
            </c:ext>
          </c:extLst>
        </c:ser>
        <c:ser>
          <c:idx val="2"/>
          <c:order val="3"/>
          <c:tx>
            <c:strRef>
              <c:f>Summary!$A$114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Summary!$C$114:$AL$114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49-4E1A-B55D-E29FFF335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Summary!$A$116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Summary!$C$116:$AL$116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49-4E1A-B55D-E29FFF335B40}"/>
            </c:ext>
          </c:extLst>
        </c:ser>
        <c:ser>
          <c:idx val="3"/>
          <c:order val="4"/>
          <c:tx>
            <c:strRef>
              <c:f>Summary!$A$115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Summary!$C$115:$AL$115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149-4E1A-B55D-E29FFF335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CHARGE'!$P$21</c:f>
          <c:strCache>
            <c:ptCount val="1"/>
            <c:pt idx="0">
              <c:v>C-1500 T  (Nb of machines: 2)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Summary!$A$118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Summary!$C$118:$AL$118</c:f>
              <c:numCache>
                <c:formatCode>0.00</c:formatCode>
                <c:ptCount val="36"/>
                <c:pt idx="0">
                  <c:v>48</c:v>
                </c:pt>
                <c:pt idx="1">
                  <c:v>39.42352171717171</c:v>
                </c:pt>
                <c:pt idx="2">
                  <c:v>37.70945555555555</c:v>
                </c:pt>
                <c:pt idx="3">
                  <c:v>37.70945555555555</c:v>
                </c:pt>
                <c:pt idx="4">
                  <c:v>39.42352171717171</c:v>
                </c:pt>
                <c:pt idx="5">
                  <c:v>41.300832275132265</c:v>
                </c:pt>
                <c:pt idx="6">
                  <c:v>36.138228240740737</c:v>
                </c:pt>
                <c:pt idx="7">
                  <c:v>41.300832275132265</c:v>
                </c:pt>
                <c:pt idx="8">
                  <c:v>37.70945555555555</c:v>
                </c:pt>
                <c:pt idx="9">
                  <c:v>37.70945555555555</c:v>
                </c:pt>
                <c:pt idx="10">
                  <c:v>39.42352171717171</c:v>
                </c:pt>
                <c:pt idx="11">
                  <c:v>36.138228240740737</c:v>
                </c:pt>
                <c:pt idx="12">
                  <c:v>34.560996464646465</c:v>
                </c:pt>
                <c:pt idx="13">
                  <c:v>34.560996464646465</c:v>
                </c:pt>
                <c:pt idx="14">
                  <c:v>33.058344444444444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F-43E8-B7E9-63D4553055B2}"/>
            </c:ext>
          </c:extLst>
        </c:ser>
        <c:ser>
          <c:idx val="1"/>
          <c:order val="2"/>
          <c:tx>
            <c:strRef>
              <c:f>Summary!$A$119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Summary!$C$119:$AL$119</c:f>
              <c:numCache>
                <c:formatCode>0.00</c:formatCode>
                <c:ptCount val="36"/>
                <c:pt idx="0">
                  <c:v>19.199999999999989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9.025644166666666</c:v>
                </c:pt>
                <c:pt idx="16">
                  <c:v>9.902961769230771</c:v>
                </c:pt>
                <c:pt idx="17">
                  <c:v>9.902961769230771</c:v>
                </c:pt>
                <c:pt idx="18">
                  <c:v>0.25246814102563064</c:v>
                </c:pt>
                <c:pt idx="19">
                  <c:v>4.2735071527777748</c:v>
                </c:pt>
                <c:pt idx="20">
                  <c:v>11.587983560606048</c:v>
                </c:pt>
                <c:pt idx="21">
                  <c:v>16.712662348484827</c:v>
                </c:pt>
                <c:pt idx="22">
                  <c:v>6.3843825248756261</c:v>
                </c:pt>
                <c:pt idx="23">
                  <c:v>11.065592120646748</c:v>
                </c:pt>
                <c:pt idx="24">
                  <c:v>17.708241769230767</c:v>
                </c:pt>
                <c:pt idx="25">
                  <c:v>16.712662348484827</c:v>
                </c:pt>
                <c:pt idx="26">
                  <c:v>6.3843825248756261</c:v>
                </c:pt>
                <c:pt idx="27">
                  <c:v>11.065592120646748</c:v>
                </c:pt>
                <c:pt idx="28">
                  <c:v>17.708241769230767</c:v>
                </c:pt>
                <c:pt idx="29">
                  <c:v>16.712662348484827</c:v>
                </c:pt>
                <c:pt idx="30">
                  <c:v>6.3843825248756261</c:v>
                </c:pt>
                <c:pt idx="31">
                  <c:v>11.065592120646748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8F-43E8-B7E9-63D4553055B2}"/>
            </c:ext>
          </c:extLst>
        </c:ser>
        <c:ser>
          <c:idx val="2"/>
          <c:order val="3"/>
          <c:tx>
            <c:strRef>
              <c:f>Summary!$A$120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Summary!$C$120:$AL$120</c:f>
              <c:numCache>
                <c:formatCode>0.00</c:formatCode>
                <c:ptCount val="36"/>
                <c:pt idx="0">
                  <c:v>2.3734016666666662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8F-43E8-B7E9-63D4553055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Summary!$A$122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Summary!$C$122:$AL$122</c:f>
              <c:numCache>
                <c:formatCode>0.00</c:formatCode>
                <c:ptCount val="36"/>
                <c:pt idx="0">
                  <c:v>67.199999999999989</c:v>
                </c:pt>
                <c:pt idx="1">
                  <c:v>67.199999999999989</c:v>
                </c:pt>
                <c:pt idx="2">
                  <c:v>67.199999999999989</c:v>
                </c:pt>
                <c:pt idx="3">
                  <c:v>67.199999999999989</c:v>
                </c:pt>
                <c:pt idx="4">
                  <c:v>67.199999999999989</c:v>
                </c:pt>
                <c:pt idx="5">
                  <c:v>67.199999999999989</c:v>
                </c:pt>
                <c:pt idx="6">
                  <c:v>67.199999999999989</c:v>
                </c:pt>
                <c:pt idx="7">
                  <c:v>67.199999999999989</c:v>
                </c:pt>
                <c:pt idx="8">
                  <c:v>67.199999999999989</c:v>
                </c:pt>
                <c:pt idx="9">
                  <c:v>67.199999999999989</c:v>
                </c:pt>
                <c:pt idx="10">
                  <c:v>67.199999999999989</c:v>
                </c:pt>
                <c:pt idx="11">
                  <c:v>67.199999999999989</c:v>
                </c:pt>
                <c:pt idx="12">
                  <c:v>67.199999999999989</c:v>
                </c:pt>
                <c:pt idx="13">
                  <c:v>67.199999999999989</c:v>
                </c:pt>
                <c:pt idx="14">
                  <c:v>67.199999999999989</c:v>
                </c:pt>
                <c:pt idx="15">
                  <c:v>67.199999999999989</c:v>
                </c:pt>
                <c:pt idx="16">
                  <c:v>67.199999999999989</c:v>
                </c:pt>
                <c:pt idx="17">
                  <c:v>67.199999999999989</c:v>
                </c:pt>
                <c:pt idx="18">
                  <c:v>67.199999999999989</c:v>
                </c:pt>
                <c:pt idx="19">
                  <c:v>67.199999999999989</c:v>
                </c:pt>
                <c:pt idx="20">
                  <c:v>67.199999999999989</c:v>
                </c:pt>
                <c:pt idx="21">
                  <c:v>67.199999999999989</c:v>
                </c:pt>
                <c:pt idx="22">
                  <c:v>67.199999999999989</c:v>
                </c:pt>
                <c:pt idx="23">
                  <c:v>67.199999999999989</c:v>
                </c:pt>
                <c:pt idx="24">
                  <c:v>67.199999999999989</c:v>
                </c:pt>
                <c:pt idx="25">
                  <c:v>67.199999999999989</c:v>
                </c:pt>
                <c:pt idx="26">
                  <c:v>67.199999999999989</c:v>
                </c:pt>
                <c:pt idx="27">
                  <c:v>67.199999999999989</c:v>
                </c:pt>
                <c:pt idx="28">
                  <c:v>67.199999999999989</c:v>
                </c:pt>
                <c:pt idx="29">
                  <c:v>67.199999999999989</c:v>
                </c:pt>
                <c:pt idx="30">
                  <c:v>67.199999999999989</c:v>
                </c:pt>
                <c:pt idx="31">
                  <c:v>67.199999999999989</c:v>
                </c:pt>
                <c:pt idx="32">
                  <c:v>67.199999999999989</c:v>
                </c:pt>
                <c:pt idx="33">
                  <c:v>67.199999999999989</c:v>
                </c:pt>
                <c:pt idx="34">
                  <c:v>67.199999999999989</c:v>
                </c:pt>
                <c:pt idx="35">
                  <c:v>67.199999999999989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8F-43E8-B7E9-63D4553055B2}"/>
            </c:ext>
          </c:extLst>
        </c:ser>
        <c:ser>
          <c:idx val="3"/>
          <c:order val="4"/>
          <c:tx>
            <c:strRef>
              <c:f>Summary!$A$121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Summary!$C$121:$AL$121</c:f>
              <c:numCache>
                <c:formatCode>0.00</c:formatCode>
                <c:ptCount val="36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D8F-43E8-B7E9-63D4553055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CHARGE'!$P$22</c:f>
          <c:strCache>
            <c:ptCount val="1"/>
            <c:pt idx="0">
              <c:v>C-Combi 1700 T  (Nb of machines: 2)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Summary!$A$124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Summary!$C$124:$AL$124</c:f>
              <c:numCache>
                <c:formatCode>0.00</c:formatCode>
                <c:ptCount val="36"/>
                <c:pt idx="0">
                  <c:v>32.044444444444437</c:v>
                </c:pt>
                <c:pt idx="1">
                  <c:v>33.501010101010095</c:v>
                </c:pt>
                <c:pt idx="2">
                  <c:v>32.044444444444437</c:v>
                </c:pt>
                <c:pt idx="3">
                  <c:v>32.044444444444437</c:v>
                </c:pt>
                <c:pt idx="4">
                  <c:v>33.501010101010095</c:v>
                </c:pt>
                <c:pt idx="5">
                  <c:v>35.096296296296295</c:v>
                </c:pt>
                <c:pt idx="6">
                  <c:v>30.709259259259259</c:v>
                </c:pt>
                <c:pt idx="7">
                  <c:v>35.096296296296295</c:v>
                </c:pt>
                <c:pt idx="8">
                  <c:v>32.044444444444437</c:v>
                </c:pt>
                <c:pt idx="9">
                  <c:v>32.044444444444437</c:v>
                </c:pt>
                <c:pt idx="10">
                  <c:v>33.501010101010095</c:v>
                </c:pt>
                <c:pt idx="11">
                  <c:v>30.709259259259259</c:v>
                </c:pt>
                <c:pt idx="12">
                  <c:v>33.501010101010095</c:v>
                </c:pt>
                <c:pt idx="13">
                  <c:v>33.501010101010095</c:v>
                </c:pt>
                <c:pt idx="14">
                  <c:v>32.044444444444437</c:v>
                </c:pt>
                <c:pt idx="15">
                  <c:v>33.501010101010095</c:v>
                </c:pt>
                <c:pt idx="16">
                  <c:v>34.016410256410261</c:v>
                </c:pt>
                <c:pt idx="17">
                  <c:v>34.016410256410261</c:v>
                </c:pt>
                <c:pt idx="18">
                  <c:v>28.347008547008542</c:v>
                </c:pt>
                <c:pt idx="19">
                  <c:v>30.709259259259252</c:v>
                </c:pt>
                <c:pt idx="20">
                  <c:v>33.501010101010095</c:v>
                </c:pt>
                <c:pt idx="21">
                  <c:v>33.501010101010095</c:v>
                </c:pt>
                <c:pt idx="22">
                  <c:v>27.500829187396345</c:v>
                </c:pt>
                <c:pt idx="23">
                  <c:v>30.250912106135978</c:v>
                </c:pt>
                <c:pt idx="24">
                  <c:v>34.016410256410261</c:v>
                </c:pt>
                <c:pt idx="25">
                  <c:v>33.501010101010095</c:v>
                </c:pt>
                <c:pt idx="26">
                  <c:v>27.500829187396345</c:v>
                </c:pt>
                <c:pt idx="27">
                  <c:v>30.250912106135978</c:v>
                </c:pt>
                <c:pt idx="28">
                  <c:v>34.016410256410261</c:v>
                </c:pt>
                <c:pt idx="29">
                  <c:v>33.501010101010095</c:v>
                </c:pt>
                <c:pt idx="30">
                  <c:v>27.500829187396345</c:v>
                </c:pt>
                <c:pt idx="31">
                  <c:v>30.250912106135978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00-484F-8857-702AF40738AC}"/>
            </c:ext>
          </c:extLst>
        </c:ser>
        <c:ser>
          <c:idx val="1"/>
          <c:order val="2"/>
          <c:tx>
            <c:strRef>
              <c:f>Summary!$A$125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Summary!$C$125:$AL$125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00-484F-8857-702AF40738AC}"/>
            </c:ext>
          </c:extLst>
        </c:ser>
        <c:ser>
          <c:idx val="2"/>
          <c:order val="3"/>
          <c:tx>
            <c:strRef>
              <c:f>Summary!$A$126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Summary!$C$126:$AL$126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00-484F-8857-702AF4073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Summary!$A$128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Summary!$C$128:$AL$128</c:f>
              <c:numCache>
                <c:formatCode>0.00</c:formatCode>
                <c:ptCount val="36"/>
                <c:pt idx="0">
                  <c:v>67.199999999999989</c:v>
                </c:pt>
                <c:pt idx="1">
                  <c:v>67.199999999999989</c:v>
                </c:pt>
                <c:pt idx="2">
                  <c:v>67.199999999999989</c:v>
                </c:pt>
                <c:pt idx="3">
                  <c:v>67.199999999999989</c:v>
                </c:pt>
                <c:pt idx="4">
                  <c:v>67.199999999999989</c:v>
                </c:pt>
                <c:pt idx="5">
                  <c:v>67.199999999999989</c:v>
                </c:pt>
                <c:pt idx="6">
                  <c:v>67.199999999999989</c:v>
                </c:pt>
                <c:pt idx="7">
                  <c:v>67.199999999999989</c:v>
                </c:pt>
                <c:pt idx="8">
                  <c:v>67.199999999999989</c:v>
                </c:pt>
                <c:pt idx="9">
                  <c:v>67.199999999999989</c:v>
                </c:pt>
                <c:pt idx="10">
                  <c:v>67.199999999999989</c:v>
                </c:pt>
                <c:pt idx="11">
                  <c:v>67.199999999999989</c:v>
                </c:pt>
                <c:pt idx="12">
                  <c:v>67.199999999999989</c:v>
                </c:pt>
                <c:pt idx="13">
                  <c:v>67.199999999999989</c:v>
                </c:pt>
                <c:pt idx="14">
                  <c:v>67.199999999999989</c:v>
                </c:pt>
                <c:pt idx="15">
                  <c:v>67.199999999999989</c:v>
                </c:pt>
                <c:pt idx="16">
                  <c:v>67.199999999999989</c:v>
                </c:pt>
                <c:pt idx="17">
                  <c:v>67.199999999999989</c:v>
                </c:pt>
                <c:pt idx="18">
                  <c:v>67.199999999999989</c:v>
                </c:pt>
                <c:pt idx="19">
                  <c:v>67.199999999999989</c:v>
                </c:pt>
                <c:pt idx="20">
                  <c:v>67.199999999999989</c:v>
                </c:pt>
                <c:pt idx="21">
                  <c:v>67.199999999999989</c:v>
                </c:pt>
                <c:pt idx="22">
                  <c:v>67.199999999999989</c:v>
                </c:pt>
                <c:pt idx="23">
                  <c:v>67.199999999999989</c:v>
                </c:pt>
                <c:pt idx="24">
                  <c:v>67.199999999999989</c:v>
                </c:pt>
                <c:pt idx="25">
                  <c:v>67.199999999999989</c:v>
                </c:pt>
                <c:pt idx="26">
                  <c:v>67.199999999999989</c:v>
                </c:pt>
                <c:pt idx="27">
                  <c:v>67.199999999999989</c:v>
                </c:pt>
                <c:pt idx="28">
                  <c:v>67.199999999999989</c:v>
                </c:pt>
                <c:pt idx="29">
                  <c:v>67.199999999999989</c:v>
                </c:pt>
                <c:pt idx="30">
                  <c:v>67.199999999999989</c:v>
                </c:pt>
                <c:pt idx="31">
                  <c:v>67.199999999999989</c:v>
                </c:pt>
                <c:pt idx="32">
                  <c:v>67.199999999999989</c:v>
                </c:pt>
                <c:pt idx="33">
                  <c:v>67.199999999999989</c:v>
                </c:pt>
                <c:pt idx="34">
                  <c:v>67.199999999999989</c:v>
                </c:pt>
                <c:pt idx="35">
                  <c:v>67.199999999999989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00-484F-8857-702AF40738AC}"/>
            </c:ext>
          </c:extLst>
        </c:ser>
        <c:ser>
          <c:idx val="3"/>
          <c:order val="4"/>
          <c:tx>
            <c:strRef>
              <c:f>Summary!$A$127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Summary!$C$127:$AL$127</c:f>
              <c:numCache>
                <c:formatCode>0.00</c:formatCode>
                <c:ptCount val="36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00-484F-8857-702AF4073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CHARGE'!$P$23</c:f>
          <c:strCache>
            <c:ptCount val="1"/>
            <c:pt idx="0">
              <c:v>C-2000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Summary!$A$130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Summary!$C$130:$AL$130</c:f>
              <c:numCache>
                <c:formatCode>0.00</c:formatCode>
                <c:ptCount val="36"/>
                <c:pt idx="0">
                  <c:v>24</c:v>
                </c:pt>
                <c:pt idx="1">
                  <c:v>18.456484166666666</c:v>
                </c:pt>
                <c:pt idx="2">
                  <c:v>15.888436666666665</c:v>
                </c:pt>
                <c:pt idx="3">
                  <c:v>15.005640833333333</c:v>
                </c:pt>
                <c:pt idx="4">
                  <c:v>17.464465416666666</c:v>
                </c:pt>
                <c:pt idx="5">
                  <c:v>16.633294246031742</c:v>
                </c:pt>
                <c:pt idx="6">
                  <c:v>15.281612881944444</c:v>
                </c:pt>
                <c:pt idx="7">
                  <c:v>16.633294246031742</c:v>
                </c:pt>
                <c:pt idx="8">
                  <c:v>15.946030833333332</c:v>
                </c:pt>
                <c:pt idx="9">
                  <c:v>15.946030833333332</c:v>
                </c:pt>
                <c:pt idx="10">
                  <c:v>16.670850416666664</c:v>
                </c:pt>
                <c:pt idx="11">
                  <c:v>10.915825555555553</c:v>
                </c:pt>
                <c:pt idx="12">
                  <c:v>15.877235416666663</c:v>
                </c:pt>
                <c:pt idx="13">
                  <c:v>18.258080416666665</c:v>
                </c:pt>
                <c:pt idx="14">
                  <c:v>15.946030833333332</c:v>
                </c:pt>
                <c:pt idx="15">
                  <c:v>16.780416666666667</c:v>
                </c:pt>
                <c:pt idx="16">
                  <c:v>17.038576923076924</c:v>
                </c:pt>
                <c:pt idx="17">
                  <c:v>17.038576923076924</c:v>
                </c:pt>
                <c:pt idx="18">
                  <c:v>14.198814102564102</c:v>
                </c:pt>
                <c:pt idx="19">
                  <c:v>15.382048611111108</c:v>
                </c:pt>
                <c:pt idx="20">
                  <c:v>19.688975757575754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67-4A49-94E3-CBC502821E51}"/>
            </c:ext>
          </c:extLst>
        </c:ser>
        <c:ser>
          <c:idx val="1"/>
          <c:order val="2"/>
          <c:tx>
            <c:strRef>
              <c:f>Summary!$A$131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Summary!$C$131:$AL$131</c:f>
              <c:numCache>
                <c:formatCode>0.00</c:formatCode>
                <c:ptCount val="36"/>
                <c:pt idx="0">
                  <c:v>9.5999999999999943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9.5999999999999943</c:v>
                </c:pt>
                <c:pt idx="22">
                  <c:v>9.5999999999999943</c:v>
                </c:pt>
                <c:pt idx="23">
                  <c:v>9.5999999999999943</c:v>
                </c:pt>
                <c:pt idx="24">
                  <c:v>9.5999999999999943</c:v>
                </c:pt>
                <c:pt idx="25">
                  <c:v>9.5999999999999943</c:v>
                </c:pt>
                <c:pt idx="26">
                  <c:v>9.5999999999999943</c:v>
                </c:pt>
                <c:pt idx="27">
                  <c:v>9.5999999999999943</c:v>
                </c:pt>
                <c:pt idx="28">
                  <c:v>9.5999999999999943</c:v>
                </c:pt>
                <c:pt idx="29">
                  <c:v>9.5999999999999943</c:v>
                </c:pt>
                <c:pt idx="30">
                  <c:v>9.5999999999999943</c:v>
                </c:pt>
                <c:pt idx="31">
                  <c:v>9.5999999999999943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67-4A49-94E3-CBC502821E51}"/>
            </c:ext>
          </c:extLst>
        </c:ser>
        <c:ser>
          <c:idx val="2"/>
          <c:order val="3"/>
          <c:tx>
            <c:strRef>
              <c:f>Summary!$A$132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Summary!$C$132:$AL$132</c:f>
              <c:numCache>
                <c:formatCode>0.00</c:formatCode>
                <c:ptCount val="36"/>
                <c:pt idx="0">
                  <c:v>38.686107499999991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26.284124242424241</c:v>
                </c:pt>
                <c:pt idx="22">
                  <c:v>25.390331343283584</c:v>
                </c:pt>
                <c:pt idx="23">
                  <c:v>25.390331343283584</c:v>
                </c:pt>
                <c:pt idx="24">
                  <c:v>27.205418461538471</c:v>
                </c:pt>
                <c:pt idx="25">
                  <c:v>26.284124242424241</c:v>
                </c:pt>
                <c:pt idx="26">
                  <c:v>25.390331343283584</c:v>
                </c:pt>
                <c:pt idx="27">
                  <c:v>25.390331343283584</c:v>
                </c:pt>
                <c:pt idx="28">
                  <c:v>27.205418461538471</c:v>
                </c:pt>
                <c:pt idx="29">
                  <c:v>26.284124242424241</c:v>
                </c:pt>
                <c:pt idx="30">
                  <c:v>25.390331343283584</c:v>
                </c:pt>
                <c:pt idx="31">
                  <c:v>25.390331343283584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67-4A49-94E3-CBC502821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Summary!$A$134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Summary!$C$134:$AL$134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567-4A49-94E3-CBC502821E51}"/>
            </c:ext>
          </c:extLst>
        </c:ser>
        <c:ser>
          <c:idx val="3"/>
          <c:order val="4"/>
          <c:tx>
            <c:strRef>
              <c:f>Summary!$A$133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Summary!$C$133:$AL$133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567-4A49-94E3-CBC502821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CHARGE'!$P$24</c:f>
          <c:strCache>
            <c:ptCount val="1"/>
            <c:pt idx="0">
              <c:v>C-2300 T  (Nb of machines: 3)</c:v>
            </c:pt>
          </c:strCache>
        </c:strRef>
      </c:tx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Summary!$A$136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Summary!$C$136:$AL$136</c:f>
              <c:numCache>
                <c:formatCode>0.00</c:formatCode>
                <c:ptCount val="36"/>
                <c:pt idx="0">
                  <c:v>72</c:v>
                </c:pt>
                <c:pt idx="1">
                  <c:v>65.446666691919177</c:v>
                </c:pt>
                <c:pt idx="2">
                  <c:v>60.407545555555544</c:v>
                </c:pt>
                <c:pt idx="3">
                  <c:v>59.310738611111105</c:v>
                </c:pt>
                <c:pt idx="4">
                  <c:v>64.214158547979778</c:v>
                </c:pt>
                <c:pt idx="5">
                  <c:v>65.206057208994707</c:v>
                </c:pt>
                <c:pt idx="6">
                  <c:v>57.959139363425926</c:v>
                </c:pt>
                <c:pt idx="7">
                  <c:v>65.206057208994707</c:v>
                </c:pt>
                <c:pt idx="8">
                  <c:v>60.479101944444437</c:v>
                </c:pt>
                <c:pt idx="9">
                  <c:v>60.479101944444437</c:v>
                </c:pt>
                <c:pt idx="10">
                  <c:v>63.228152032828277</c:v>
                </c:pt>
                <c:pt idx="11">
                  <c:v>52.534979351851852</c:v>
                </c:pt>
                <c:pt idx="12">
                  <c:v>57.024281881313122</c:v>
                </c:pt>
                <c:pt idx="13">
                  <c:v>59.982301426767663</c:v>
                </c:pt>
                <c:pt idx="14">
                  <c:v>55.488101944444445</c:v>
                </c:pt>
                <c:pt idx="15">
                  <c:v>71.191219873737367</c:v>
                </c:pt>
                <c:pt idx="16">
                  <c:v>72</c:v>
                </c:pt>
                <c:pt idx="17">
                  <c:v>72</c:v>
                </c:pt>
                <c:pt idx="18">
                  <c:v>60.238724508547008</c:v>
                </c:pt>
                <c:pt idx="19">
                  <c:v>65.258618217592584</c:v>
                </c:pt>
                <c:pt idx="20">
                  <c:v>66.694506910774408</c:v>
                </c:pt>
                <c:pt idx="21">
                  <c:v>50.342823409090897</c:v>
                </c:pt>
                <c:pt idx="22">
                  <c:v>41.326198320895514</c:v>
                </c:pt>
                <c:pt idx="23">
                  <c:v>45.45881815298506</c:v>
                </c:pt>
                <c:pt idx="24">
                  <c:v>51.117328384615391</c:v>
                </c:pt>
                <c:pt idx="25">
                  <c:v>50.342823409090897</c:v>
                </c:pt>
                <c:pt idx="26">
                  <c:v>41.326198320895514</c:v>
                </c:pt>
                <c:pt idx="27">
                  <c:v>45.45881815298506</c:v>
                </c:pt>
                <c:pt idx="28">
                  <c:v>51.117328384615391</c:v>
                </c:pt>
                <c:pt idx="29">
                  <c:v>50.342823409090897</c:v>
                </c:pt>
                <c:pt idx="30">
                  <c:v>41.326198320895514</c:v>
                </c:pt>
                <c:pt idx="31">
                  <c:v>45.45881815298506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A5-43E4-B715-7C2374F211A8}"/>
            </c:ext>
          </c:extLst>
        </c:ser>
        <c:ser>
          <c:idx val="1"/>
          <c:order val="2"/>
          <c:tx>
            <c:strRef>
              <c:f>Summary!$A$137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Summary!$C$137:$AL$137</c:f>
              <c:numCache>
                <c:formatCode>0.00</c:formatCode>
                <c:ptCount val="36"/>
                <c:pt idx="0">
                  <c:v>3.0325269444444132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0.2864694102564016</c:v>
                </c:pt>
                <c:pt idx="17">
                  <c:v>0.2864694102564016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A5-43E4-B715-7C2374F211A8}"/>
            </c:ext>
          </c:extLst>
        </c:ser>
        <c:ser>
          <c:idx val="2"/>
          <c:order val="3"/>
          <c:tx>
            <c:strRef>
              <c:f>Summary!$A$138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Summary!$C$138:$AL$138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A5-43E4-B715-7C2374F211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Summary!$A$140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Summary!$C$140:$AL$140</c:f>
              <c:numCache>
                <c:formatCode>0.00</c:formatCode>
                <c:ptCount val="36"/>
                <c:pt idx="0">
                  <c:v>100.8</c:v>
                </c:pt>
                <c:pt idx="1">
                  <c:v>100.8</c:v>
                </c:pt>
                <c:pt idx="2">
                  <c:v>100.8</c:v>
                </c:pt>
                <c:pt idx="3">
                  <c:v>100.8</c:v>
                </c:pt>
                <c:pt idx="4">
                  <c:v>100.8</c:v>
                </c:pt>
                <c:pt idx="5">
                  <c:v>100.8</c:v>
                </c:pt>
                <c:pt idx="6">
                  <c:v>100.8</c:v>
                </c:pt>
                <c:pt idx="7">
                  <c:v>100.8</c:v>
                </c:pt>
                <c:pt idx="8">
                  <c:v>100.8</c:v>
                </c:pt>
                <c:pt idx="9">
                  <c:v>100.8</c:v>
                </c:pt>
                <c:pt idx="10">
                  <c:v>100.8</c:v>
                </c:pt>
                <c:pt idx="11">
                  <c:v>100.8</c:v>
                </c:pt>
                <c:pt idx="12">
                  <c:v>100.8</c:v>
                </c:pt>
                <c:pt idx="13">
                  <c:v>100.8</c:v>
                </c:pt>
                <c:pt idx="14">
                  <c:v>100.8</c:v>
                </c:pt>
                <c:pt idx="15">
                  <c:v>100.8</c:v>
                </c:pt>
                <c:pt idx="16">
                  <c:v>100.8</c:v>
                </c:pt>
                <c:pt idx="17">
                  <c:v>100.8</c:v>
                </c:pt>
                <c:pt idx="18">
                  <c:v>100.8</c:v>
                </c:pt>
                <c:pt idx="19">
                  <c:v>100.8</c:v>
                </c:pt>
                <c:pt idx="20">
                  <c:v>100.8</c:v>
                </c:pt>
                <c:pt idx="21">
                  <c:v>100.8</c:v>
                </c:pt>
                <c:pt idx="22">
                  <c:v>100.8</c:v>
                </c:pt>
                <c:pt idx="23">
                  <c:v>100.8</c:v>
                </c:pt>
                <c:pt idx="24">
                  <c:v>100.8</c:v>
                </c:pt>
                <c:pt idx="25">
                  <c:v>100.8</c:v>
                </c:pt>
                <c:pt idx="26">
                  <c:v>100.8</c:v>
                </c:pt>
                <c:pt idx="27">
                  <c:v>100.8</c:v>
                </c:pt>
                <c:pt idx="28">
                  <c:v>100.8</c:v>
                </c:pt>
                <c:pt idx="29">
                  <c:v>100.8</c:v>
                </c:pt>
                <c:pt idx="30">
                  <c:v>100.8</c:v>
                </c:pt>
                <c:pt idx="31">
                  <c:v>100.8</c:v>
                </c:pt>
                <c:pt idx="32">
                  <c:v>100.8</c:v>
                </c:pt>
                <c:pt idx="33">
                  <c:v>100.8</c:v>
                </c:pt>
                <c:pt idx="34">
                  <c:v>100.8</c:v>
                </c:pt>
                <c:pt idx="35">
                  <c:v>100.8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EA5-43E4-B715-7C2374F211A8}"/>
            </c:ext>
          </c:extLst>
        </c:ser>
        <c:ser>
          <c:idx val="3"/>
          <c:order val="4"/>
          <c:tx>
            <c:strRef>
              <c:f>Summary!$A$139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Summary!$C$139:$AL$139</c:f>
              <c:numCache>
                <c:formatCode>0.00</c:formatCode>
                <c:ptCount val="36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EA5-43E4-B715-7C2374F211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CHARGE'!$P$25</c:f>
          <c:strCache>
            <c:ptCount val="1"/>
            <c:pt idx="0">
              <c:v>C-Combi 2300 T  (Nb of machines: 1)</c:v>
            </c:pt>
          </c:strCache>
        </c:strRef>
      </c:tx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Summary!$A$142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Summary!$C$142:$AL$142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23.689999999999994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23.689999999999994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21.867692307692305</c:v>
                </c:pt>
                <c:pt idx="19">
                  <c:v>23.69</c:v>
                </c:pt>
                <c:pt idx="20">
                  <c:v>24</c:v>
                </c:pt>
                <c:pt idx="21">
                  <c:v>24</c:v>
                </c:pt>
                <c:pt idx="22">
                  <c:v>21.214925373134328</c:v>
                </c:pt>
                <c:pt idx="23">
                  <c:v>23.336417910447761</c:v>
                </c:pt>
                <c:pt idx="24">
                  <c:v>24</c:v>
                </c:pt>
                <c:pt idx="25">
                  <c:v>24</c:v>
                </c:pt>
                <c:pt idx="26">
                  <c:v>21.214925373134328</c:v>
                </c:pt>
                <c:pt idx="27">
                  <c:v>23.336417910447761</c:v>
                </c:pt>
                <c:pt idx="28">
                  <c:v>24</c:v>
                </c:pt>
                <c:pt idx="29">
                  <c:v>24</c:v>
                </c:pt>
                <c:pt idx="30">
                  <c:v>21.214925373134328</c:v>
                </c:pt>
                <c:pt idx="31">
                  <c:v>23.336417910447761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4B-4187-9652-C0B28497CF33}"/>
            </c:ext>
          </c:extLst>
        </c:ser>
        <c:ser>
          <c:idx val="1"/>
          <c:order val="2"/>
          <c:tx>
            <c:strRef>
              <c:f>Summary!$A$143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Summary!$C$143:$AL$143</c:f>
              <c:numCache>
                <c:formatCode>0.00</c:formatCode>
                <c:ptCount val="36"/>
                <c:pt idx="0">
                  <c:v>0.71999999999999886</c:v>
                </c:pt>
                <c:pt idx="1">
                  <c:v>1.8436363636363602</c:v>
                </c:pt>
                <c:pt idx="2">
                  <c:v>0.71999999999999886</c:v>
                </c:pt>
                <c:pt idx="3">
                  <c:v>0.71999999999999886</c:v>
                </c:pt>
                <c:pt idx="4">
                  <c:v>1.8436363636363602</c:v>
                </c:pt>
                <c:pt idx="5">
                  <c:v>3.0742857142857112</c:v>
                </c:pt>
                <c:pt idx="6">
                  <c:v>0</c:v>
                </c:pt>
                <c:pt idx="7">
                  <c:v>3.0742857142857112</c:v>
                </c:pt>
                <c:pt idx="8">
                  <c:v>0.71999999999999886</c:v>
                </c:pt>
                <c:pt idx="9">
                  <c:v>0.71999999999999886</c:v>
                </c:pt>
                <c:pt idx="10">
                  <c:v>1.8436363636363602</c:v>
                </c:pt>
                <c:pt idx="11">
                  <c:v>0</c:v>
                </c:pt>
                <c:pt idx="12">
                  <c:v>1.8436363636363602</c:v>
                </c:pt>
                <c:pt idx="13">
                  <c:v>1.8436363636363602</c:v>
                </c:pt>
                <c:pt idx="14">
                  <c:v>0.71999999999999886</c:v>
                </c:pt>
                <c:pt idx="15">
                  <c:v>1.8436363636363602</c:v>
                </c:pt>
                <c:pt idx="16">
                  <c:v>2.2412307692307678</c:v>
                </c:pt>
                <c:pt idx="17">
                  <c:v>2.2412307692307678</c:v>
                </c:pt>
                <c:pt idx="18">
                  <c:v>0</c:v>
                </c:pt>
                <c:pt idx="19">
                  <c:v>0</c:v>
                </c:pt>
                <c:pt idx="20">
                  <c:v>1.8436363636363602</c:v>
                </c:pt>
                <c:pt idx="21">
                  <c:v>1.8436363636363602</c:v>
                </c:pt>
                <c:pt idx="22">
                  <c:v>0</c:v>
                </c:pt>
                <c:pt idx="23">
                  <c:v>0</c:v>
                </c:pt>
                <c:pt idx="24">
                  <c:v>2.2412307692307678</c:v>
                </c:pt>
                <c:pt idx="25">
                  <c:v>1.8436363636363602</c:v>
                </c:pt>
                <c:pt idx="26">
                  <c:v>0</c:v>
                </c:pt>
                <c:pt idx="27">
                  <c:v>0</c:v>
                </c:pt>
                <c:pt idx="28">
                  <c:v>2.2412307692307678</c:v>
                </c:pt>
                <c:pt idx="29">
                  <c:v>1.8436363636363602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4B-4187-9652-C0B28497CF33}"/>
            </c:ext>
          </c:extLst>
        </c:ser>
        <c:ser>
          <c:idx val="2"/>
          <c:order val="3"/>
          <c:tx>
            <c:strRef>
              <c:f>Summary!$A$144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Summary!$C$144:$AL$144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4B-4187-9652-C0B28497C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Summary!$A$146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Summary!$C$146:$AL$146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4B-4187-9652-C0B28497CF33}"/>
            </c:ext>
          </c:extLst>
        </c:ser>
        <c:ser>
          <c:idx val="3"/>
          <c:order val="4"/>
          <c:tx>
            <c:strRef>
              <c:f>Summary!$A$145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Summary!$C$145:$AL$145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4B-4187-9652-C0B28497C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'PLAN CHARGE'!$P$19</c:f>
          <c:strCache>
            <c:ptCount val="1"/>
            <c:pt idx="0">
              <c:v>C-1100 T  (Nb of machines: 1)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97503485892385E-2"/>
          <c:y val="0.12986900942937687"/>
          <c:w val="0.89945250984251979"/>
          <c:h val="0.70577403519004567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Summary!$A$106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Summary!$C$106:$AL$106</c:f>
              <c:numCache>
                <c:formatCode>0.00</c:formatCode>
                <c:ptCount val="36"/>
                <c:pt idx="0">
                  <c:v>24</c:v>
                </c:pt>
                <c:pt idx="1">
                  <c:v>17.531198232323231</c:v>
                </c:pt>
                <c:pt idx="2">
                  <c:v>16.768972222222224</c:v>
                </c:pt>
                <c:pt idx="3">
                  <c:v>16.768972222222224</c:v>
                </c:pt>
                <c:pt idx="4">
                  <c:v>17.531198232323231</c:v>
                </c:pt>
                <c:pt idx="5">
                  <c:v>18.366017195767196</c:v>
                </c:pt>
                <c:pt idx="6">
                  <c:v>16.070265046296299</c:v>
                </c:pt>
                <c:pt idx="7">
                  <c:v>18.366017195767196</c:v>
                </c:pt>
                <c:pt idx="8">
                  <c:v>16.768972222222224</c:v>
                </c:pt>
                <c:pt idx="9">
                  <c:v>16.768972222222224</c:v>
                </c:pt>
                <c:pt idx="10">
                  <c:v>17.531198232323231</c:v>
                </c:pt>
                <c:pt idx="11">
                  <c:v>16.070265046296299</c:v>
                </c:pt>
                <c:pt idx="12">
                  <c:v>17.531198232323231</c:v>
                </c:pt>
                <c:pt idx="13">
                  <c:v>17.531198232323231</c:v>
                </c:pt>
                <c:pt idx="14">
                  <c:v>16.768972222222224</c:v>
                </c:pt>
                <c:pt idx="15">
                  <c:v>17.531198232323231</c:v>
                </c:pt>
                <c:pt idx="16">
                  <c:v>17.800908974358975</c:v>
                </c:pt>
                <c:pt idx="17">
                  <c:v>17.800908974358975</c:v>
                </c:pt>
                <c:pt idx="18">
                  <c:v>14.834090811965812</c:v>
                </c:pt>
                <c:pt idx="19">
                  <c:v>16.070265046296299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2C-4C30-8B2C-D7B1C51E7A50}"/>
            </c:ext>
          </c:extLst>
        </c:ser>
        <c:ser>
          <c:idx val="1"/>
          <c:order val="2"/>
          <c:tx>
            <c:strRef>
              <c:f>Summary!$A$107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Summary!$C$107:$AL$107</c:f>
              <c:numCache>
                <c:formatCode>0.00</c:formatCode>
                <c:ptCount val="36"/>
                <c:pt idx="0">
                  <c:v>9.5999999999999943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0.18107904040403966</c:v>
                </c:pt>
                <c:pt idx="21">
                  <c:v>9.5999999999999943</c:v>
                </c:pt>
                <c:pt idx="22">
                  <c:v>9.5999999999999943</c:v>
                </c:pt>
                <c:pt idx="23">
                  <c:v>9.5999999999999943</c:v>
                </c:pt>
                <c:pt idx="24">
                  <c:v>9.5999999999999943</c:v>
                </c:pt>
                <c:pt idx="25">
                  <c:v>9.5999999999999943</c:v>
                </c:pt>
                <c:pt idx="26">
                  <c:v>9.5999999999999943</c:v>
                </c:pt>
                <c:pt idx="27">
                  <c:v>9.5999999999999943</c:v>
                </c:pt>
                <c:pt idx="28">
                  <c:v>9.5999999999999943</c:v>
                </c:pt>
                <c:pt idx="29">
                  <c:v>9.5999999999999943</c:v>
                </c:pt>
                <c:pt idx="30">
                  <c:v>9.5999999999999943</c:v>
                </c:pt>
                <c:pt idx="31">
                  <c:v>9.5999999999999943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2C-4C30-8B2C-D7B1C51E7A50}"/>
            </c:ext>
          </c:extLst>
        </c:ser>
        <c:ser>
          <c:idx val="2"/>
          <c:order val="3"/>
          <c:tx>
            <c:strRef>
              <c:f>Summary!$A$108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Summary!$C$2:$AL$2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Summary!$C$108:$AL$108</c:f>
              <c:numCache>
                <c:formatCode>0.00</c:formatCode>
                <c:ptCount val="36"/>
                <c:pt idx="0">
                  <c:v>30.263027777777786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33.165892676767669</c:v>
                </c:pt>
                <c:pt idx="22">
                  <c:v>29.291130389718077</c:v>
                </c:pt>
                <c:pt idx="23">
                  <c:v>30.730258602819234</c:v>
                </c:pt>
                <c:pt idx="24">
                  <c:v>34.193060256410263</c:v>
                </c:pt>
                <c:pt idx="25">
                  <c:v>33.165892676767669</c:v>
                </c:pt>
                <c:pt idx="26">
                  <c:v>29.291130389718077</c:v>
                </c:pt>
                <c:pt idx="27">
                  <c:v>30.730258602819234</c:v>
                </c:pt>
                <c:pt idx="28">
                  <c:v>34.193060256410263</c:v>
                </c:pt>
                <c:pt idx="29">
                  <c:v>33.165892676767669</c:v>
                </c:pt>
                <c:pt idx="30">
                  <c:v>29.291130389718077</c:v>
                </c:pt>
                <c:pt idx="31">
                  <c:v>30.730258602819234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2C-4C30-8B2C-D7B1C51E7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9132352"/>
        <c:axId val="1"/>
      </c:barChart>
      <c:lineChart>
        <c:grouping val="standard"/>
        <c:varyColors val="0"/>
        <c:ser>
          <c:idx val="4"/>
          <c:order val="0"/>
          <c:tx>
            <c:strRef>
              <c:f>Summary!$A$110</c:f>
              <c:strCache>
                <c:ptCount val="1"/>
                <c:pt idx="0">
                  <c:v>Max daily capacity (7 wd/week)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Summary!$C$110:$AL$110</c:f>
              <c:numCache>
                <c:formatCode>0.00</c:formatCode>
                <c:ptCount val="36"/>
                <c:pt idx="0">
                  <c:v>33.599999999999994</c:v>
                </c:pt>
                <c:pt idx="1">
                  <c:v>33.599999999999994</c:v>
                </c:pt>
                <c:pt idx="2">
                  <c:v>33.599999999999994</c:v>
                </c:pt>
                <c:pt idx="3">
                  <c:v>33.599999999999994</c:v>
                </c:pt>
                <c:pt idx="4">
                  <c:v>33.599999999999994</c:v>
                </c:pt>
                <c:pt idx="5">
                  <c:v>33.599999999999994</c:v>
                </c:pt>
                <c:pt idx="6">
                  <c:v>33.599999999999994</c:v>
                </c:pt>
                <c:pt idx="7">
                  <c:v>33.599999999999994</c:v>
                </c:pt>
                <c:pt idx="8">
                  <c:v>33.599999999999994</c:v>
                </c:pt>
                <c:pt idx="9">
                  <c:v>33.599999999999994</c:v>
                </c:pt>
                <c:pt idx="10">
                  <c:v>33.599999999999994</c:v>
                </c:pt>
                <c:pt idx="11">
                  <c:v>33.599999999999994</c:v>
                </c:pt>
                <c:pt idx="12">
                  <c:v>33.599999999999994</c:v>
                </c:pt>
                <c:pt idx="13">
                  <c:v>33.599999999999994</c:v>
                </c:pt>
                <c:pt idx="14">
                  <c:v>33.599999999999994</c:v>
                </c:pt>
                <c:pt idx="15">
                  <c:v>33.599999999999994</c:v>
                </c:pt>
                <c:pt idx="16">
                  <c:v>33.599999999999994</c:v>
                </c:pt>
                <c:pt idx="17">
                  <c:v>33.599999999999994</c:v>
                </c:pt>
                <c:pt idx="18">
                  <c:v>33.599999999999994</c:v>
                </c:pt>
                <c:pt idx="19">
                  <c:v>33.599999999999994</c:v>
                </c:pt>
                <c:pt idx="20">
                  <c:v>33.599999999999994</c:v>
                </c:pt>
                <c:pt idx="21">
                  <c:v>33.599999999999994</c:v>
                </c:pt>
                <c:pt idx="22">
                  <c:v>33.599999999999994</c:v>
                </c:pt>
                <c:pt idx="23">
                  <c:v>33.599999999999994</c:v>
                </c:pt>
                <c:pt idx="24">
                  <c:v>33.599999999999994</c:v>
                </c:pt>
                <c:pt idx="25">
                  <c:v>33.599999999999994</c:v>
                </c:pt>
                <c:pt idx="26">
                  <c:v>33.599999999999994</c:v>
                </c:pt>
                <c:pt idx="27">
                  <c:v>33.599999999999994</c:v>
                </c:pt>
                <c:pt idx="28">
                  <c:v>33.599999999999994</c:v>
                </c:pt>
                <c:pt idx="29">
                  <c:v>33.599999999999994</c:v>
                </c:pt>
                <c:pt idx="30">
                  <c:v>33.599999999999994</c:v>
                </c:pt>
                <c:pt idx="31">
                  <c:v>33.599999999999994</c:v>
                </c:pt>
                <c:pt idx="32">
                  <c:v>33.599999999999994</c:v>
                </c:pt>
                <c:pt idx="33">
                  <c:v>33.599999999999994</c:v>
                </c:pt>
                <c:pt idx="34">
                  <c:v>33.599999999999994</c:v>
                </c:pt>
                <c:pt idx="35">
                  <c:v>33.599999999999994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52C-4C30-8B2C-D7B1C51E7A50}"/>
            </c:ext>
          </c:extLst>
        </c:ser>
        <c:ser>
          <c:idx val="3"/>
          <c:order val="4"/>
          <c:tx>
            <c:strRef>
              <c:f>Summary!$A$109</c:f>
              <c:strCache>
                <c:ptCount val="1"/>
                <c:pt idx="0">
                  <c:v>Max daily capacity (5 wd/week)</c:v>
                </c:pt>
              </c:strCache>
            </c:strRef>
          </c:tx>
          <c:marker>
            <c:symbol val="none"/>
          </c:marker>
          <c:cat>
            <c:strRef>
              <c:f>Summary!$C$2:$AQ$2</c:f>
              <c:strCache>
                <c:ptCount val="36"/>
                <c:pt idx="0">
                  <c:v>sept. 2021</c:v>
                </c:pt>
                <c:pt idx="1">
                  <c:v>oct. 2021</c:v>
                </c:pt>
                <c:pt idx="2">
                  <c:v>nov. 2021</c:v>
                </c:pt>
                <c:pt idx="3">
                  <c:v>déc. 2021</c:v>
                </c:pt>
                <c:pt idx="4">
                  <c:v>janv. 2022</c:v>
                </c:pt>
                <c:pt idx="5">
                  <c:v>févr. 2022</c:v>
                </c:pt>
                <c:pt idx="6">
                  <c:v>mars 2022</c:v>
                </c:pt>
                <c:pt idx="7">
                  <c:v>avr. 2022</c:v>
                </c:pt>
                <c:pt idx="8">
                  <c:v>mai 2022</c:v>
                </c:pt>
                <c:pt idx="9">
                  <c:v>juin 2022</c:v>
                </c:pt>
                <c:pt idx="10">
                  <c:v>juil. 2022</c:v>
                </c:pt>
                <c:pt idx="11">
                  <c:v>août 2022</c:v>
                </c:pt>
                <c:pt idx="12">
                  <c:v>sept. 2022</c:v>
                </c:pt>
                <c:pt idx="13">
                  <c:v>oct. 2022</c:v>
                </c:pt>
                <c:pt idx="14">
                  <c:v>nov. 2022</c:v>
                </c:pt>
                <c:pt idx="15">
                  <c:v>déc. 2022</c:v>
                </c:pt>
                <c:pt idx="16">
                  <c:v>Q1 2023</c:v>
                </c:pt>
                <c:pt idx="17">
                  <c:v>Q2 2023</c:v>
                </c:pt>
                <c:pt idx="18">
                  <c:v>Q3 2023</c:v>
                </c:pt>
                <c:pt idx="19">
                  <c:v>Q4 2023</c:v>
                </c:pt>
                <c:pt idx="20">
                  <c:v>Q1 2024</c:v>
                </c:pt>
                <c:pt idx="21">
                  <c:v>Q2 2024</c:v>
                </c:pt>
                <c:pt idx="22">
                  <c:v>Q3 2024</c:v>
                </c:pt>
                <c:pt idx="23">
                  <c:v>Q4 2024</c:v>
                </c:pt>
                <c:pt idx="24">
                  <c:v>Q1 2025</c:v>
                </c:pt>
                <c:pt idx="25">
                  <c:v>Q2 2025</c:v>
                </c:pt>
                <c:pt idx="26">
                  <c:v>Q3 2025</c:v>
                </c:pt>
                <c:pt idx="27">
                  <c:v>Q4 2025</c:v>
                </c:pt>
                <c:pt idx="28">
                  <c:v>Q1 2026</c:v>
                </c:pt>
                <c:pt idx="29">
                  <c:v>Q2 2026</c:v>
                </c:pt>
                <c:pt idx="30">
                  <c:v>Q3 2026</c:v>
                </c:pt>
                <c:pt idx="31">
                  <c:v>Q4 2026</c:v>
                </c:pt>
                <c:pt idx="32">
                  <c:v>Q1 2027</c:v>
                </c:pt>
                <c:pt idx="33">
                  <c:v>Q2 2027</c:v>
                </c:pt>
                <c:pt idx="34">
                  <c:v>Q3 2027</c:v>
                </c:pt>
                <c:pt idx="35">
                  <c:v>Q4 2027</c:v>
                </c:pt>
              </c:strCache>
            </c:strRef>
          </c:cat>
          <c:val>
            <c:numRef>
              <c:f>Summary!$C$109:$AL$109</c:f>
              <c:numCache>
                <c:formatCode>0.00</c:formatCode>
                <c:ptCount val="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52C-4C30-8B2C-D7B1C51E7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32352"/>
        <c:axId val="1"/>
      </c:lineChart>
      <c:catAx>
        <c:axId val="45913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59132352"/>
        <c:crosses val="autoZero"/>
        <c:crossBetween val="between"/>
      </c:valAx>
    </c:plotArea>
    <c:legend>
      <c:legendPos val="t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79304115916174545"/>
          <c:y val="2.1527899290366481E-2"/>
          <c:w val="0.18011366296764528"/>
          <c:h val="8.8144411248225696E-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3924572</xdr:colOff>
      <xdr:row>22</xdr:row>
      <xdr:rowOff>96611</xdr:rowOff>
    </xdr:from>
    <xdr:to>
      <xdr:col>6</xdr:col>
      <xdr:colOff>127091</xdr:colOff>
      <xdr:row>26</xdr:row>
      <xdr:rowOff>99171</xdr:rowOff>
    </xdr:to>
    <xdr:sp macro="" textlink="">
      <xdr:nvSpPr>
        <xdr:cNvPr id="373" name="Rectangle 3"/>
        <xdr:cNvSpPr/>
      </xdr:nvSpPr>
      <xdr:spPr>
        <a:xfrm>
          <a:off x="8530318" y="5071382"/>
          <a:ext cx="786493" cy="89518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lang="en-US" sz="1100">
              <a:solidFill>
                <a:srgbClr val="FF0000"/>
              </a:solidFill>
            </a:rPr>
            <a:t>For</a:t>
          </a:r>
          <a:r>
            <a:rPr lang="en-US" sz="1100" baseline="0">
              <a:solidFill>
                <a:srgbClr val="FF0000"/>
              </a:solidFill>
            </a:rPr>
            <a:t> graph tonnage theo</a:t>
          </a:r>
          <a:r>
            <a:rPr lang="sk-SK" sz="1100" baseline="0">
              <a:solidFill>
                <a:srgbClr val="FF0000"/>
              </a:solidFill>
            </a:rPr>
            <a:t>retical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247650</xdr:colOff>
      <xdr:row>26</xdr:row>
      <xdr:rowOff>163830</xdr:rowOff>
    </xdr:from>
    <xdr:to>
      <xdr:col>6</xdr:col>
      <xdr:colOff>548846</xdr:colOff>
      <xdr:row>28</xdr:row>
      <xdr:rowOff>0</xdr:rowOff>
    </xdr:to>
    <xdr:sp macro="" textlink="">
      <xdr:nvSpPr>
        <xdr:cNvPr id="374" name="Flèche vers le bas 2"/>
        <xdr:cNvSpPr/>
      </xdr:nvSpPr>
      <xdr:spPr>
        <a:xfrm>
          <a:off x="10982325" y="3267075"/>
          <a:ext cx="285750" cy="99764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absolute">
    <xdr:from>
      <xdr:col>7</xdr:col>
      <xdr:colOff>157028</xdr:colOff>
      <xdr:row>18</xdr:row>
      <xdr:rowOff>91167</xdr:rowOff>
    </xdr:from>
    <xdr:to>
      <xdr:col>8</xdr:col>
      <xdr:colOff>148895</xdr:colOff>
      <xdr:row>26</xdr:row>
      <xdr:rowOff>141250</xdr:rowOff>
    </xdr:to>
    <xdr:sp macro="" textlink="">
      <xdr:nvSpPr>
        <xdr:cNvPr id="375" name="Rectangle 381"/>
        <xdr:cNvSpPr/>
      </xdr:nvSpPr>
      <xdr:spPr>
        <a:xfrm>
          <a:off x="10157734" y="4195081"/>
          <a:ext cx="791967" cy="181356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900"/>
            </a:lnSpc>
          </a:pPr>
          <a:r>
            <a:rPr lang="en-US" sz="1100">
              <a:solidFill>
                <a:srgbClr val="FF0000"/>
              </a:solidFill>
            </a:rPr>
            <a:t>For</a:t>
          </a:r>
          <a:r>
            <a:rPr lang="en-US" sz="1100" baseline="0">
              <a:solidFill>
                <a:srgbClr val="FF0000"/>
              </a:solidFill>
            </a:rPr>
            <a:t> graph tonnage </a:t>
          </a:r>
          <a:r>
            <a:rPr lang="sk-SK" sz="1100" baseline="0">
              <a:solidFill>
                <a:srgbClr val="FF0000"/>
              </a:solidFill>
            </a:rPr>
            <a:t>REAL</a:t>
          </a:r>
          <a:r>
            <a:rPr lang="en-US" sz="1100" baseline="0">
              <a:solidFill>
                <a:srgbClr val="FF0000"/>
              </a:solidFill>
            </a:rPr>
            <a:t> + cap by priority IMM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293370</xdr:colOff>
      <xdr:row>27</xdr:row>
      <xdr:rowOff>28575</xdr:rowOff>
    </xdr:from>
    <xdr:to>
      <xdr:col>8</xdr:col>
      <xdr:colOff>586843</xdr:colOff>
      <xdr:row>28</xdr:row>
      <xdr:rowOff>0</xdr:rowOff>
    </xdr:to>
    <xdr:sp macro="" textlink="">
      <xdr:nvSpPr>
        <xdr:cNvPr id="376" name="Flèche vers le bas 379"/>
        <xdr:cNvSpPr/>
      </xdr:nvSpPr>
      <xdr:spPr>
        <a:xfrm>
          <a:off x="12582525" y="3314700"/>
          <a:ext cx="285750" cy="99764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205740</xdr:colOff>
          <xdr:row>28</xdr:row>
          <xdr:rowOff>0</xdr:rowOff>
        </xdr:from>
        <xdr:to>
          <xdr:col>18</xdr:col>
          <xdr:colOff>541020</xdr:colOff>
          <xdr:row>30</xdr:row>
          <xdr:rowOff>83821</xdr:rowOff>
        </xdr:to>
        <xdr:sp macro="" textlink="">
          <xdr:nvSpPr>
            <xdr:cNvPr id="10976608" name="CheckBox1" hidden="1">
              <a:extLst>
                <a:ext uri="{63B3BB69-23CF-44E3-9099-C40C66FF867C}">
                  <a14:compatExt spid="_x0000_s10976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14</xdr:col>
      <xdr:colOff>0</xdr:colOff>
      <xdr:row>23</xdr:row>
      <xdr:rowOff>114300</xdr:rowOff>
    </xdr:to>
    <xdr:graphicFrame macro="">
      <xdr:nvGraphicFramePr>
        <xdr:cNvPr id="11286050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46</xdr:row>
      <xdr:rowOff>95921</xdr:rowOff>
    </xdr:from>
    <xdr:to>
      <xdr:col>14</xdr:col>
      <xdr:colOff>0</xdr:colOff>
      <xdr:row>69</xdr:row>
      <xdr:rowOff>89812</xdr:rowOff>
    </xdr:to>
    <xdr:graphicFrame macro="">
      <xdr:nvGraphicFramePr>
        <xdr:cNvPr id="1128605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69</xdr:row>
      <xdr:rowOff>96818</xdr:rowOff>
    </xdr:from>
    <xdr:to>
      <xdr:col>14</xdr:col>
      <xdr:colOff>0</xdr:colOff>
      <xdr:row>92</xdr:row>
      <xdr:rowOff>90709</xdr:rowOff>
    </xdr:to>
    <xdr:graphicFrame macro="">
      <xdr:nvGraphicFramePr>
        <xdr:cNvPr id="1128605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115</xdr:row>
      <xdr:rowOff>64546</xdr:rowOff>
    </xdr:from>
    <xdr:to>
      <xdr:col>14</xdr:col>
      <xdr:colOff>0</xdr:colOff>
      <xdr:row>138</xdr:row>
      <xdr:rowOff>58436</xdr:rowOff>
    </xdr:to>
    <xdr:graphicFrame macro="">
      <xdr:nvGraphicFramePr>
        <xdr:cNvPr id="11286055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138</xdr:row>
      <xdr:rowOff>56477</xdr:rowOff>
    </xdr:from>
    <xdr:to>
      <xdr:col>14</xdr:col>
      <xdr:colOff>0</xdr:colOff>
      <xdr:row>161</xdr:row>
      <xdr:rowOff>50368</xdr:rowOff>
    </xdr:to>
    <xdr:graphicFrame macro="">
      <xdr:nvGraphicFramePr>
        <xdr:cNvPr id="11286056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161</xdr:row>
      <xdr:rowOff>55580</xdr:rowOff>
    </xdr:from>
    <xdr:to>
      <xdr:col>14</xdr:col>
      <xdr:colOff>0</xdr:colOff>
      <xdr:row>184</xdr:row>
      <xdr:rowOff>49472</xdr:rowOff>
    </xdr:to>
    <xdr:graphicFrame macro="">
      <xdr:nvGraphicFramePr>
        <xdr:cNvPr id="11286057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184</xdr:row>
      <xdr:rowOff>40341</xdr:rowOff>
    </xdr:from>
    <xdr:to>
      <xdr:col>14</xdr:col>
      <xdr:colOff>0</xdr:colOff>
      <xdr:row>207</xdr:row>
      <xdr:rowOff>34231</xdr:rowOff>
    </xdr:to>
    <xdr:graphicFrame macro="">
      <xdr:nvGraphicFramePr>
        <xdr:cNvPr id="11286058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207</xdr:row>
      <xdr:rowOff>6275</xdr:rowOff>
    </xdr:from>
    <xdr:to>
      <xdr:col>14</xdr:col>
      <xdr:colOff>0</xdr:colOff>
      <xdr:row>230</xdr:row>
      <xdr:rowOff>166</xdr:rowOff>
    </xdr:to>
    <xdr:graphicFrame macro="">
      <xdr:nvGraphicFramePr>
        <xdr:cNvPr id="11286059" name="Graf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229</xdr:row>
      <xdr:rowOff>173915</xdr:rowOff>
    </xdr:from>
    <xdr:to>
      <xdr:col>14</xdr:col>
      <xdr:colOff>0</xdr:colOff>
      <xdr:row>252</xdr:row>
      <xdr:rowOff>167807</xdr:rowOff>
    </xdr:to>
    <xdr:graphicFrame macro="">
      <xdr:nvGraphicFramePr>
        <xdr:cNvPr id="11286060" name="Graf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252</xdr:row>
      <xdr:rowOff>149710</xdr:rowOff>
    </xdr:from>
    <xdr:to>
      <xdr:col>14</xdr:col>
      <xdr:colOff>0</xdr:colOff>
      <xdr:row>275</xdr:row>
      <xdr:rowOff>143601</xdr:rowOff>
    </xdr:to>
    <xdr:graphicFrame macro="">
      <xdr:nvGraphicFramePr>
        <xdr:cNvPr id="11286061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298</xdr:row>
      <xdr:rowOff>125507</xdr:rowOff>
    </xdr:from>
    <xdr:to>
      <xdr:col>14</xdr:col>
      <xdr:colOff>0</xdr:colOff>
      <xdr:row>321</xdr:row>
      <xdr:rowOff>120214</xdr:rowOff>
    </xdr:to>
    <xdr:graphicFrame macro="">
      <xdr:nvGraphicFramePr>
        <xdr:cNvPr id="16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23</xdr:row>
      <xdr:rowOff>130437</xdr:rowOff>
    </xdr:from>
    <xdr:to>
      <xdr:col>14</xdr:col>
      <xdr:colOff>0</xdr:colOff>
      <xdr:row>46</xdr:row>
      <xdr:rowOff>124327</xdr:rowOff>
    </xdr:to>
    <xdr:graphicFrame macro="">
      <xdr:nvGraphicFramePr>
        <xdr:cNvPr id="17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92</xdr:row>
      <xdr:rowOff>71718</xdr:rowOff>
    </xdr:from>
    <xdr:to>
      <xdr:col>14</xdr:col>
      <xdr:colOff>0</xdr:colOff>
      <xdr:row>115</xdr:row>
      <xdr:rowOff>66424</xdr:rowOff>
    </xdr:to>
    <xdr:graphicFrame macro="">
      <xdr:nvGraphicFramePr>
        <xdr:cNvPr id="18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275</xdr:row>
      <xdr:rowOff>139400</xdr:rowOff>
    </xdr:from>
    <xdr:to>
      <xdr:col>14</xdr:col>
      <xdr:colOff>0</xdr:colOff>
      <xdr:row>298</xdr:row>
      <xdr:rowOff>133291</xdr:rowOff>
    </xdr:to>
    <xdr:graphicFrame macro="">
      <xdr:nvGraphicFramePr>
        <xdr:cNvPr id="19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325</xdr:row>
      <xdr:rowOff>0</xdr:rowOff>
    </xdr:from>
    <xdr:to>
      <xdr:col>14</xdr:col>
      <xdr:colOff>0</xdr:colOff>
      <xdr:row>347</xdr:row>
      <xdr:rowOff>177587</xdr:rowOff>
    </xdr:to>
    <xdr:graphicFrame macro="">
      <xdr:nvGraphicFramePr>
        <xdr:cNvPr id="34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348</xdr:row>
      <xdr:rowOff>-1</xdr:rowOff>
    </xdr:from>
    <xdr:to>
      <xdr:col>14</xdr:col>
      <xdr:colOff>0</xdr:colOff>
      <xdr:row>370</xdr:row>
      <xdr:rowOff>177586</xdr:rowOff>
    </xdr:to>
    <xdr:graphicFrame macro="">
      <xdr:nvGraphicFramePr>
        <xdr:cNvPr id="36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370</xdr:row>
      <xdr:rowOff>161365</xdr:rowOff>
    </xdr:from>
    <xdr:to>
      <xdr:col>14</xdr:col>
      <xdr:colOff>0</xdr:colOff>
      <xdr:row>393</xdr:row>
      <xdr:rowOff>159657</xdr:rowOff>
    </xdr:to>
    <xdr:graphicFrame macro="">
      <xdr:nvGraphicFramePr>
        <xdr:cNvPr id="37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416</xdr:row>
      <xdr:rowOff>140970</xdr:rowOff>
    </xdr:from>
    <xdr:to>
      <xdr:col>14</xdr:col>
      <xdr:colOff>0</xdr:colOff>
      <xdr:row>439</xdr:row>
      <xdr:rowOff>128056</xdr:rowOff>
    </xdr:to>
    <xdr:graphicFrame macro="">
      <xdr:nvGraphicFramePr>
        <xdr:cNvPr id="38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439</xdr:row>
      <xdr:rowOff>127075</xdr:rowOff>
    </xdr:from>
    <xdr:to>
      <xdr:col>14</xdr:col>
      <xdr:colOff>0</xdr:colOff>
      <xdr:row>462</xdr:row>
      <xdr:rowOff>125368</xdr:rowOff>
    </xdr:to>
    <xdr:graphicFrame macro="">
      <xdr:nvGraphicFramePr>
        <xdr:cNvPr id="39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462</xdr:row>
      <xdr:rowOff>119455</xdr:rowOff>
    </xdr:from>
    <xdr:to>
      <xdr:col>14</xdr:col>
      <xdr:colOff>0</xdr:colOff>
      <xdr:row>485</xdr:row>
      <xdr:rowOff>117748</xdr:rowOff>
    </xdr:to>
    <xdr:graphicFrame macro="">
      <xdr:nvGraphicFramePr>
        <xdr:cNvPr id="40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485</xdr:row>
      <xdr:rowOff>127907</xdr:rowOff>
    </xdr:from>
    <xdr:to>
      <xdr:col>14</xdr:col>
      <xdr:colOff>0</xdr:colOff>
      <xdr:row>508</xdr:row>
      <xdr:rowOff>114994</xdr:rowOff>
    </xdr:to>
    <xdr:graphicFrame macro="">
      <xdr:nvGraphicFramePr>
        <xdr:cNvPr id="41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508</xdr:row>
      <xdr:rowOff>95250</xdr:rowOff>
    </xdr:from>
    <xdr:to>
      <xdr:col>14</xdr:col>
      <xdr:colOff>0</xdr:colOff>
      <xdr:row>531</xdr:row>
      <xdr:rowOff>93544</xdr:rowOff>
    </xdr:to>
    <xdr:graphicFrame macro="">
      <xdr:nvGraphicFramePr>
        <xdr:cNvPr id="42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531</xdr:row>
      <xdr:rowOff>104215</xdr:rowOff>
    </xdr:from>
    <xdr:to>
      <xdr:col>14</xdr:col>
      <xdr:colOff>0</xdr:colOff>
      <xdr:row>554</xdr:row>
      <xdr:rowOff>102508</xdr:rowOff>
    </xdr:to>
    <xdr:graphicFrame macro="">
      <xdr:nvGraphicFramePr>
        <xdr:cNvPr id="43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393</xdr:row>
      <xdr:rowOff>156210</xdr:rowOff>
    </xdr:from>
    <xdr:to>
      <xdr:col>14</xdr:col>
      <xdr:colOff>0</xdr:colOff>
      <xdr:row>416</xdr:row>
      <xdr:rowOff>143296</xdr:rowOff>
    </xdr:to>
    <xdr:graphicFrame macro="">
      <xdr:nvGraphicFramePr>
        <xdr:cNvPr id="54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K28"/>
  <sheetViews>
    <sheetView topLeftCell="P1" zoomScale="70" zoomScaleNormal="70" workbookViewId="0">
      <selection activeCell="S10" sqref="S8:S10"/>
    </sheetView>
  </sheetViews>
  <sheetFormatPr baseColWidth="10" defaultColWidth="11.5546875" defaultRowHeight="14.4" outlineLevelCol="1"/>
  <cols>
    <col min="1" max="1" width="14.77734375" customWidth="1"/>
    <col min="2" max="2" width="12.33203125" style="4" bestFit="1" customWidth="1"/>
    <col min="3" max="3" width="14.44140625" customWidth="1"/>
    <col min="4" max="4" width="15.33203125" style="4" bestFit="1" customWidth="1"/>
    <col min="5" max="5" width="10.21875" style="44" customWidth="1" outlineLevel="1"/>
    <col min="6" max="6" width="66.77734375" customWidth="1"/>
    <col min="7" max="7" width="11.6640625" style="17" bestFit="1" customWidth="1"/>
    <col min="8" max="8" width="11.6640625" style="4" customWidth="1" outlineLevel="1"/>
    <col min="9" max="9" width="12.44140625" customWidth="1" outlineLevel="1"/>
    <col min="10" max="10" width="12.33203125" style="45" customWidth="1" outlineLevel="1"/>
    <col min="11" max="11" width="11.6640625" customWidth="1" outlineLevel="1"/>
    <col min="12" max="12" width="7.5546875" customWidth="1" outlineLevel="1"/>
    <col min="13" max="14" width="7.6640625" customWidth="1" outlineLevel="1"/>
    <col min="15" max="15" width="14" customWidth="1" outlineLevel="1"/>
    <col min="16" max="16" width="9.109375" customWidth="1"/>
    <col min="17" max="17" width="9.6640625" style="2" customWidth="1"/>
    <col min="18" max="18" width="14.33203125" style="1" bestFit="1" customWidth="1"/>
    <col min="19" max="19" width="14.33203125" style="2" bestFit="1" customWidth="1"/>
    <col min="20" max="20" width="14.109375" style="3" bestFit="1" customWidth="1"/>
    <col min="21" max="61" width="11.5546875" customWidth="1"/>
    <col min="62" max="62" width="18.109375" bestFit="1" customWidth="1"/>
    <col min="63" max="63" width="18.33203125" customWidth="1"/>
    <col min="64" max="256" width="8.88671875" customWidth="1"/>
  </cols>
  <sheetData>
    <row r="1" spans="2:63" ht="32.25" customHeight="1" thickBot="1">
      <c r="Q1" s="2" t="s">
        <v>150</v>
      </c>
      <c r="R1" s="14" t="s">
        <v>25</v>
      </c>
      <c r="S1" s="26" t="s">
        <v>26</v>
      </c>
      <c r="T1" s="28" t="s">
        <v>31</v>
      </c>
      <c r="U1" s="118">
        <v>44440</v>
      </c>
      <c r="V1" s="118">
        <v>44470</v>
      </c>
      <c r="W1" s="118">
        <v>44501</v>
      </c>
      <c r="X1" s="118">
        <v>44531</v>
      </c>
      <c r="Y1" s="118">
        <v>44562</v>
      </c>
      <c r="Z1" s="118">
        <v>44593</v>
      </c>
      <c r="AA1" s="118">
        <v>44621</v>
      </c>
      <c r="AB1" s="118">
        <v>44652</v>
      </c>
      <c r="AC1" s="118">
        <v>44682</v>
      </c>
      <c r="AD1" s="118">
        <v>44713</v>
      </c>
      <c r="AE1" s="118">
        <v>44743</v>
      </c>
      <c r="AF1" s="118">
        <v>44774</v>
      </c>
      <c r="AG1" s="118">
        <v>44805</v>
      </c>
      <c r="AH1" s="118">
        <v>44835</v>
      </c>
      <c r="AI1" s="118">
        <v>44866</v>
      </c>
      <c r="AJ1" s="118">
        <v>44896</v>
      </c>
      <c r="AK1" s="76" t="s">
        <v>3</v>
      </c>
      <c r="AL1" s="76" t="s">
        <v>4</v>
      </c>
      <c r="AM1" s="76" t="s">
        <v>5</v>
      </c>
      <c r="AN1" s="76" t="s">
        <v>6</v>
      </c>
      <c r="AO1" s="76" t="s">
        <v>7</v>
      </c>
      <c r="AP1" s="76" t="s">
        <v>8</v>
      </c>
      <c r="AQ1" s="76" t="s">
        <v>9</v>
      </c>
      <c r="AR1" s="76" t="s">
        <v>10</v>
      </c>
      <c r="AS1" s="76" t="s">
        <v>11</v>
      </c>
      <c r="AT1" s="76" t="s">
        <v>12</v>
      </c>
      <c r="AU1" s="76" t="s">
        <v>13</v>
      </c>
      <c r="AV1" s="76" t="s">
        <v>14</v>
      </c>
      <c r="AW1" s="76" t="s">
        <v>15</v>
      </c>
      <c r="AX1" s="76" t="s">
        <v>16</v>
      </c>
      <c r="AY1" s="76" t="s">
        <v>17</v>
      </c>
      <c r="AZ1" s="76" t="s">
        <v>18</v>
      </c>
      <c r="BA1" s="76" t="s">
        <v>19</v>
      </c>
      <c r="BB1" s="76" t="s">
        <v>20</v>
      </c>
      <c r="BC1" s="76" t="s">
        <v>21</v>
      </c>
      <c r="BD1" s="76" t="s">
        <v>22</v>
      </c>
      <c r="BE1" s="76"/>
      <c r="BF1" s="76"/>
      <c r="BG1" s="76"/>
      <c r="BH1" s="76"/>
      <c r="BI1" s="76"/>
      <c r="BK1" s="6" t="s">
        <v>33</v>
      </c>
    </row>
    <row r="2" spans="2:63" ht="17.399999999999999">
      <c r="P2" s="117" t="str">
        <f>R2 &amp; "  (Nb of machines: " &amp; S2 &amp; ")"</f>
        <v>60 T  (Nb of machines: 1)</v>
      </c>
      <c r="R2" s="8" t="s">
        <v>44</v>
      </c>
      <c r="S2" s="30">
        <v>1</v>
      </c>
      <c r="T2" s="31">
        <v>0.95</v>
      </c>
      <c r="U2" s="36">
        <v>37.786777504179938</v>
      </c>
      <c r="V2" s="36">
        <v>5.3924319179620728</v>
      </c>
      <c r="W2" s="36">
        <v>5.0991008574360608</v>
      </c>
      <c r="X2" s="36">
        <v>5.0369316559365824</v>
      </c>
      <c r="Y2" s="36">
        <v>33.51104579982448</v>
      </c>
      <c r="Z2" s="36">
        <v>35.106809885530403</v>
      </c>
      <c r="AA2" s="36">
        <v>30.718458649839111</v>
      </c>
      <c r="AB2" s="36">
        <v>35.106809885530403</v>
      </c>
      <c r="AC2" s="36">
        <v>32.054043808527766</v>
      </c>
      <c r="AD2" s="36">
        <v>32.054043808527766</v>
      </c>
      <c r="AE2" s="36">
        <v>33.51104579982448</v>
      </c>
      <c r="AF2" s="36">
        <v>29.98657434695939</v>
      </c>
      <c r="AG2" s="36">
        <v>32.712626560319336</v>
      </c>
      <c r="AH2" s="36">
        <v>32.712626560319336</v>
      </c>
      <c r="AI2" s="36">
        <v>31.290338449001101</v>
      </c>
      <c r="AJ2" s="36">
        <v>32.712626560319336</v>
      </c>
      <c r="AK2" s="36">
        <v>32.878658179399238</v>
      </c>
      <c r="AL2" s="36">
        <v>32.878658179399238</v>
      </c>
      <c r="AM2" s="36">
        <v>27.398881816166035</v>
      </c>
      <c r="AN2" s="36">
        <v>29.682121967513208</v>
      </c>
      <c r="AO2" s="36">
        <v>33.035464824169516</v>
      </c>
      <c r="AP2" s="36">
        <v>38.219290960533151</v>
      </c>
      <c r="AQ2" s="36">
        <v>32.358021497452583</v>
      </c>
      <c r="AR2" s="36">
        <v>35.003437639735154</v>
      </c>
      <c r="AS2" s="36">
        <v>38.807280052233651</v>
      </c>
      <c r="AT2" s="36">
        <v>38.219290960533151</v>
      </c>
      <c r="AU2" s="36">
        <v>32.358021497452583</v>
      </c>
      <c r="AV2" s="36">
        <v>35.003437639735154</v>
      </c>
      <c r="AW2" s="36">
        <v>38.807280052233651</v>
      </c>
      <c r="AX2" s="36">
        <v>38.219290960533151</v>
      </c>
      <c r="AY2" s="36">
        <v>32.358021497452583</v>
      </c>
      <c r="AZ2" s="36">
        <v>35.003437639735154</v>
      </c>
      <c r="BA2" s="36">
        <v>0</v>
      </c>
      <c r="BB2" s="36">
        <v>0</v>
      </c>
      <c r="BC2" s="36">
        <v>0</v>
      </c>
      <c r="BD2" s="36">
        <v>0</v>
      </c>
      <c r="BE2" s="36"/>
      <c r="BF2" s="36"/>
      <c r="BG2" s="36"/>
      <c r="BH2" s="36"/>
      <c r="BI2" s="36"/>
      <c r="BK2" s="67" t="s">
        <v>72</v>
      </c>
    </row>
    <row r="3" spans="2:63" ht="17.399999999999999">
      <c r="P3" s="117" t="str">
        <f t="shared" ref="P3:P25" si="0">R3 &amp; "  (Nb of machines: " &amp; S3 &amp; ")"</f>
        <v>Bi90 T  (Nb of machines: 1)</v>
      </c>
      <c r="R3" s="9" t="s">
        <v>45</v>
      </c>
      <c r="S3" s="30">
        <v>1</v>
      </c>
      <c r="T3" s="5">
        <v>0.94</v>
      </c>
      <c r="U3" s="36">
        <v>1.0033590687812737</v>
      </c>
      <c r="V3" s="36">
        <v>5.2448314959021121E-3</v>
      </c>
      <c r="W3" s="36">
        <v>5.0167953439063679E-3</v>
      </c>
      <c r="X3" s="36">
        <v>5.0167953439063679E-3</v>
      </c>
      <c r="Y3" s="36">
        <v>1.0489662991804225</v>
      </c>
      <c r="Z3" s="36">
        <v>1.0989170753318711</v>
      </c>
      <c r="AA3" s="36">
        <v>0.96155244091538727</v>
      </c>
      <c r="AB3" s="36">
        <v>1.0989170753318711</v>
      </c>
      <c r="AC3" s="36">
        <v>1.0033590687812737</v>
      </c>
      <c r="AD3" s="36">
        <v>1.0033590687812737</v>
      </c>
      <c r="AE3" s="36">
        <v>1.0489662991804225</v>
      </c>
      <c r="AF3" s="36">
        <v>0.96155244091538727</v>
      </c>
      <c r="AG3" s="36">
        <v>1.0489662991804225</v>
      </c>
      <c r="AH3" s="36">
        <v>1.0489662991804225</v>
      </c>
      <c r="AI3" s="36">
        <v>1.0033590687812737</v>
      </c>
      <c r="AJ3" s="36">
        <v>1.0489662991804225</v>
      </c>
      <c r="AK3" s="36">
        <v>1.7751737370745612E-3</v>
      </c>
      <c r="AL3" s="36">
        <v>1.7751737370745612E-3</v>
      </c>
      <c r="AM3" s="36">
        <v>1.7751737370745612E-3</v>
      </c>
      <c r="AN3" s="36">
        <v>1.7482771653007042E-3</v>
      </c>
      <c r="AO3" s="36">
        <v>1.7482771653007042E-3</v>
      </c>
      <c r="AP3" s="36">
        <v>1.7482771653007042E-3</v>
      </c>
      <c r="AQ3" s="36">
        <v>1.7221834762663655E-3</v>
      </c>
      <c r="AR3" s="36">
        <v>1.7221834762663655E-3</v>
      </c>
      <c r="AS3" s="36">
        <v>1.7751737370745612E-3</v>
      </c>
      <c r="AT3" s="36">
        <v>1.7482771653007042E-3</v>
      </c>
      <c r="AU3" s="36">
        <v>1.7221834762663655E-3</v>
      </c>
      <c r="AV3" s="36">
        <v>1.7221834762663655E-3</v>
      </c>
      <c r="AW3" s="36">
        <v>1.7751737370745612E-3</v>
      </c>
      <c r="AX3" s="36">
        <v>1.7482771653007042E-3</v>
      </c>
      <c r="AY3" s="36">
        <v>1.7221834762663655E-3</v>
      </c>
      <c r="AZ3" s="36">
        <v>0</v>
      </c>
      <c r="BA3" s="36">
        <v>0</v>
      </c>
      <c r="BB3" s="36">
        <v>0</v>
      </c>
      <c r="BC3" s="36">
        <v>0</v>
      </c>
      <c r="BD3" s="36">
        <v>0</v>
      </c>
      <c r="BE3" s="36"/>
      <c r="BF3" s="36"/>
      <c r="BG3" s="36"/>
      <c r="BH3" s="36"/>
      <c r="BI3" s="36"/>
      <c r="BK3" s="67" t="s">
        <v>139</v>
      </c>
    </row>
    <row r="4" spans="2:63" ht="17.399999999999999">
      <c r="P4" s="117" t="str">
        <f t="shared" si="0"/>
        <v>100 T  (Nb of machines: 4)</v>
      </c>
      <c r="R4" s="58" t="s">
        <v>0</v>
      </c>
      <c r="S4" s="62">
        <v>4</v>
      </c>
      <c r="T4" s="5">
        <v>0.94</v>
      </c>
      <c r="U4" s="36">
        <v>71.768737252286172</v>
      </c>
      <c r="V4" s="36">
        <v>42.719750538117225</v>
      </c>
      <c r="W4" s="36">
        <v>40.416762138902797</v>
      </c>
      <c r="X4" s="36">
        <v>38.629709262339389</v>
      </c>
      <c r="Y4" s="36">
        <v>57.439821194570072</v>
      </c>
      <c r="Z4" s="36">
        <v>60.17505077526387</v>
      </c>
      <c r="AA4" s="36">
        <v>52.769135538941001</v>
      </c>
      <c r="AB4" s="36">
        <v>60.271329463803809</v>
      </c>
      <c r="AC4" s="36">
        <v>54.781275511815387</v>
      </c>
      <c r="AD4" s="36">
        <v>55.093344043582853</v>
      </c>
      <c r="AE4" s="36">
        <v>57.660101506274955</v>
      </c>
      <c r="AF4" s="36">
        <v>52.227607159934564</v>
      </c>
      <c r="AG4" s="36">
        <v>57.660101506274955</v>
      </c>
      <c r="AH4" s="36">
        <v>57.582051075367687</v>
      </c>
      <c r="AI4" s="36">
        <v>55.144459109133784</v>
      </c>
      <c r="AJ4" s="36">
        <v>60.415008689214076</v>
      </c>
      <c r="AK4" s="36">
        <v>50.524074533457394</v>
      </c>
      <c r="AL4" s="36">
        <v>47.252286981922438</v>
      </c>
      <c r="AM4" s="36">
        <v>39.59349914773297</v>
      </c>
      <c r="AN4" s="36">
        <v>42.748480021671305</v>
      </c>
      <c r="AO4" s="36">
        <v>44.829197005475045</v>
      </c>
      <c r="AP4" s="36">
        <v>59.698685160078227</v>
      </c>
      <c r="AQ4" s="36">
        <v>52.039827597397178</v>
      </c>
      <c r="AR4" s="36">
        <v>55.417886484908038</v>
      </c>
      <c r="AS4" s="36">
        <v>60.625096027227798</v>
      </c>
      <c r="AT4" s="36">
        <v>59.712242188849906</v>
      </c>
      <c r="AU4" s="36">
        <v>52.055290916938795</v>
      </c>
      <c r="AV4" s="36">
        <v>55.427804876735237</v>
      </c>
      <c r="AW4" s="36">
        <v>60.622922511683832</v>
      </c>
      <c r="AX4" s="36">
        <v>59.704869067938994</v>
      </c>
      <c r="AY4" s="36">
        <v>52.058414819876496</v>
      </c>
      <c r="AZ4" s="36">
        <v>54.144796766972057</v>
      </c>
      <c r="BA4" s="36">
        <v>0.48583833285271261</v>
      </c>
      <c r="BB4" s="36">
        <v>0.47847714599130781</v>
      </c>
      <c r="BC4" s="36">
        <v>0.47133569605113906</v>
      </c>
      <c r="BD4" s="36">
        <v>0.47847714599130781</v>
      </c>
      <c r="BE4" s="36"/>
      <c r="BF4" s="36"/>
      <c r="BG4" s="36"/>
      <c r="BH4" s="36"/>
      <c r="BI4" s="36"/>
      <c r="BK4" s="67" t="s">
        <v>145</v>
      </c>
    </row>
    <row r="5" spans="2:63" ht="17.399999999999999">
      <c r="P5" s="117" t="str">
        <f t="shared" si="0"/>
        <v>150 T  (Nb of machines: 4)</v>
      </c>
      <c r="R5" s="59" t="s">
        <v>24</v>
      </c>
      <c r="S5" s="62">
        <v>4</v>
      </c>
      <c r="T5" s="5">
        <v>0.94</v>
      </c>
      <c r="U5" s="36">
        <v>115.21819992539315</v>
      </c>
      <c r="V5" s="36">
        <v>85.894842636631168</v>
      </c>
      <c r="W5" s="36">
        <v>83.008385402928013</v>
      </c>
      <c r="X5" s="36">
        <v>77.896365465018476</v>
      </c>
      <c r="Y5" s="36">
        <v>146.0833691239888</v>
      </c>
      <c r="Z5" s="36">
        <v>152.6781325604365</v>
      </c>
      <c r="AA5" s="36">
        <v>138.52321222168501</v>
      </c>
      <c r="AB5" s="36">
        <v>153.80563718643847</v>
      </c>
      <c r="AC5" s="36">
        <v>140.4773231621964</v>
      </c>
      <c r="AD5" s="36">
        <v>143.78272472791343</v>
      </c>
      <c r="AE5" s="36">
        <v>150.10091766400919</v>
      </c>
      <c r="AF5" s="36">
        <v>116.65592074031635</v>
      </c>
      <c r="AG5" s="36">
        <v>151.9583189573668</v>
      </c>
      <c r="AH5" s="36">
        <v>151.85190948642133</v>
      </c>
      <c r="AI5" s="36">
        <v>146.78728094818791</v>
      </c>
      <c r="AJ5" s="36">
        <v>142.65843545310236</v>
      </c>
      <c r="AK5" s="36">
        <v>141.20817408427462</v>
      </c>
      <c r="AL5" s="36">
        <v>138.19182822535927</v>
      </c>
      <c r="AM5" s="36">
        <v>117.60566823025373</v>
      </c>
      <c r="AN5" s="36">
        <v>125.51635436084351</v>
      </c>
      <c r="AO5" s="36">
        <v>112.74873324166772</v>
      </c>
      <c r="AP5" s="36">
        <v>118.89601884849618</v>
      </c>
      <c r="AQ5" s="36">
        <v>101.71838139981104</v>
      </c>
      <c r="AR5" s="36">
        <v>109.65595611487731</v>
      </c>
      <c r="AS5" s="36">
        <v>119.46746515731839</v>
      </c>
      <c r="AT5" s="36">
        <v>116.41400219897002</v>
      </c>
      <c r="AU5" s="36">
        <v>99.534052976427702</v>
      </c>
      <c r="AV5" s="36">
        <v>107.97100161299608</v>
      </c>
      <c r="AW5" s="36">
        <v>119.07873596043831</v>
      </c>
      <c r="AX5" s="36">
        <v>116.39995304812365</v>
      </c>
      <c r="AY5" s="36">
        <v>99.056207106968813</v>
      </c>
      <c r="AZ5" s="36">
        <v>81.346567678068325</v>
      </c>
      <c r="BA5" s="36">
        <v>0</v>
      </c>
      <c r="BB5" s="36">
        <v>0</v>
      </c>
      <c r="BC5" s="36">
        <v>0</v>
      </c>
      <c r="BD5" s="36">
        <v>0</v>
      </c>
      <c r="BE5" s="36"/>
      <c r="BF5" s="36"/>
      <c r="BG5" s="36"/>
      <c r="BH5" s="36"/>
      <c r="BI5" s="36"/>
      <c r="BK5" s="67" t="s">
        <v>142</v>
      </c>
    </row>
    <row r="6" spans="2:63" ht="17.399999999999999">
      <c r="P6" s="117" t="str">
        <f t="shared" si="0"/>
        <v>Bi150 T  (Nb of machines: 1)</v>
      </c>
      <c r="R6" s="58" t="s">
        <v>65</v>
      </c>
      <c r="S6" s="63">
        <v>1</v>
      </c>
      <c r="T6" s="5">
        <v>0.93</v>
      </c>
      <c r="U6" s="36">
        <v>19.443163674708018</v>
      </c>
      <c r="V6" s="36">
        <v>10.478241826757673</v>
      </c>
      <c r="W6" s="36">
        <v>9.9934987396280963</v>
      </c>
      <c r="X6" s="36">
        <v>9.9351640285652607</v>
      </c>
      <c r="Y6" s="36">
        <v>20.326943841740196</v>
      </c>
      <c r="Z6" s="36">
        <v>21.294893548489732</v>
      </c>
      <c r="AA6" s="36">
        <v>18.633031854928518</v>
      </c>
      <c r="AB6" s="36">
        <v>21.294893548489732</v>
      </c>
      <c r="AC6" s="36">
        <v>19.443163674708018</v>
      </c>
      <c r="AD6" s="36">
        <v>19.443163674708018</v>
      </c>
      <c r="AE6" s="36">
        <v>20.326943841740196</v>
      </c>
      <c r="AF6" s="36">
        <v>18.633031854928518</v>
      </c>
      <c r="AG6" s="36">
        <v>20.326943841740196</v>
      </c>
      <c r="AH6" s="36">
        <v>20.326943841740196</v>
      </c>
      <c r="AI6" s="36">
        <v>19.443163674708018</v>
      </c>
      <c r="AJ6" s="36">
        <v>20.326943841740196</v>
      </c>
      <c r="AK6" s="36">
        <v>20.639666054690046</v>
      </c>
      <c r="AL6" s="36">
        <v>20.639666054690046</v>
      </c>
      <c r="AM6" s="36">
        <v>17.199721712241708</v>
      </c>
      <c r="AN6" s="36">
        <v>18.633031854928515</v>
      </c>
      <c r="AO6" s="36">
        <v>20.326943841740196</v>
      </c>
      <c r="AP6" s="36">
        <v>20.326943841740196</v>
      </c>
      <c r="AQ6" s="36">
        <v>16.686297183518075</v>
      </c>
      <c r="AR6" s="36">
        <v>18.354926901869881</v>
      </c>
      <c r="AS6" s="36">
        <v>20.639666054690046</v>
      </c>
      <c r="AT6" s="36">
        <v>20.326943841740196</v>
      </c>
      <c r="AU6" s="36">
        <v>16.686297183518075</v>
      </c>
      <c r="AV6" s="36">
        <v>18.354926901869881</v>
      </c>
      <c r="AW6" s="36">
        <v>20.639666054690046</v>
      </c>
      <c r="AX6" s="36">
        <v>20.326943841740196</v>
      </c>
      <c r="AY6" s="36">
        <v>16.686297183518075</v>
      </c>
      <c r="AZ6" s="36">
        <v>18.354926901869881</v>
      </c>
      <c r="BA6" s="36">
        <v>0</v>
      </c>
      <c r="BB6" s="36">
        <v>0</v>
      </c>
      <c r="BC6" s="36">
        <v>0</v>
      </c>
      <c r="BD6" s="36">
        <v>0</v>
      </c>
      <c r="BE6" s="36"/>
      <c r="BF6" s="36"/>
      <c r="BG6" s="36"/>
      <c r="BH6" s="36"/>
      <c r="BI6" s="36"/>
      <c r="BK6" s="67" t="s">
        <v>74</v>
      </c>
    </row>
    <row r="7" spans="2:63" ht="17.399999999999999">
      <c r="P7" s="117" t="str">
        <f t="shared" si="0"/>
        <v>200 T  (Nb of machines: 7)</v>
      </c>
      <c r="R7" s="58" t="s">
        <v>1</v>
      </c>
      <c r="S7" s="63">
        <v>7</v>
      </c>
      <c r="T7" s="5">
        <v>0.89</v>
      </c>
      <c r="U7" s="36">
        <v>113.05631126162007</v>
      </c>
      <c r="V7" s="36">
        <v>114.30952613736441</v>
      </c>
      <c r="W7" s="36">
        <v>107.60947585797456</v>
      </c>
      <c r="X7" s="36">
        <v>102.15650583249916</v>
      </c>
      <c r="Y7" s="36">
        <v>136.27809336421589</v>
      </c>
      <c r="Z7" s="36">
        <v>141.38340531774381</v>
      </c>
      <c r="AA7" s="36">
        <v>128.48186386194413</v>
      </c>
      <c r="AB7" s="36">
        <v>142.47817758417139</v>
      </c>
      <c r="AC7" s="36">
        <v>127.98551206956847</v>
      </c>
      <c r="AD7" s="36">
        <v>133.30813235638425</v>
      </c>
      <c r="AE7" s="36">
        <v>137.98436873828183</v>
      </c>
      <c r="AF7" s="36">
        <v>101.05097380038782</v>
      </c>
      <c r="AG7" s="36">
        <v>136.70618246574028</v>
      </c>
      <c r="AH7" s="36">
        <v>135.62329891203848</v>
      </c>
      <c r="AI7" s="36">
        <v>129.14474456897352</v>
      </c>
      <c r="AJ7" s="36">
        <v>127.79102164157939</v>
      </c>
      <c r="AK7" s="36">
        <v>116.72976410516115</v>
      </c>
      <c r="AL7" s="36">
        <v>111.55312679587395</v>
      </c>
      <c r="AM7" s="36">
        <v>88.237424153158329</v>
      </c>
      <c r="AN7" s="36">
        <v>79.175046374388359</v>
      </c>
      <c r="AO7" s="36">
        <v>78.136620818021896</v>
      </c>
      <c r="AP7" s="36">
        <v>77.703789362768077</v>
      </c>
      <c r="AQ7" s="36">
        <v>64.355992786232392</v>
      </c>
      <c r="AR7" s="36">
        <v>65.103659933699475</v>
      </c>
      <c r="AS7" s="36">
        <v>71.674080325607719</v>
      </c>
      <c r="AT7" s="36">
        <v>66.168175669374506</v>
      </c>
      <c r="AU7" s="36">
        <v>54.571588308273846</v>
      </c>
      <c r="AV7" s="36">
        <v>56.319649797898251</v>
      </c>
      <c r="AW7" s="36">
        <v>63.330067744769487</v>
      </c>
      <c r="AX7" s="36">
        <v>62.370521263788135</v>
      </c>
      <c r="AY7" s="36">
        <v>51.199681634452951</v>
      </c>
      <c r="AZ7" s="36">
        <v>56.319649797898251</v>
      </c>
      <c r="BA7" s="36">
        <v>0</v>
      </c>
      <c r="BB7" s="36">
        <v>0</v>
      </c>
      <c r="BC7" s="36">
        <v>0</v>
      </c>
      <c r="BD7" s="36">
        <v>0</v>
      </c>
      <c r="BE7" s="36"/>
      <c r="BF7" s="36"/>
      <c r="BG7" s="36"/>
      <c r="BH7" s="36"/>
      <c r="BI7" s="36"/>
      <c r="BK7" s="67" t="s">
        <v>76</v>
      </c>
    </row>
    <row r="8" spans="2:63" ht="17.399999999999999">
      <c r="P8" s="117" t="str">
        <f t="shared" si="0"/>
        <v>300 T  (Nb of machines: 6)</v>
      </c>
      <c r="R8" s="10" t="s">
        <v>2</v>
      </c>
      <c r="S8" s="30">
        <v>6</v>
      </c>
      <c r="T8" s="5">
        <v>0.91</v>
      </c>
      <c r="U8" s="36">
        <v>93.096611551507252</v>
      </c>
      <c r="V8" s="36">
        <v>72.170941409245884</v>
      </c>
      <c r="W8" s="36">
        <v>68.532182408580994</v>
      </c>
      <c r="X8" s="36">
        <v>66.287822212830108</v>
      </c>
      <c r="Y8" s="36">
        <v>106.53106362270287</v>
      </c>
      <c r="Z8" s="36">
        <v>111.20805074750982</v>
      </c>
      <c r="AA8" s="36">
        <v>100.58088829020497</v>
      </c>
      <c r="AB8" s="36">
        <v>113.07593956817122</v>
      </c>
      <c r="AC8" s="36">
        <v>98.464928949190579</v>
      </c>
      <c r="AD8" s="36">
        <v>105.16424313524422</v>
      </c>
      <c r="AE8" s="36">
        <v>110.38515978005253</v>
      </c>
      <c r="AF8" s="36">
        <v>81.204616290435425</v>
      </c>
      <c r="AG8" s="36">
        <v>107.31748904143731</v>
      </c>
      <c r="AH8" s="36">
        <v>105.42758904573643</v>
      </c>
      <c r="AI8" s="36">
        <v>101.77052183254401</v>
      </c>
      <c r="AJ8" s="36">
        <v>107.3409396034379</v>
      </c>
      <c r="AK8" s="36">
        <v>103.69458897302522</v>
      </c>
      <c r="AL8" s="36">
        <v>103.75757435254884</v>
      </c>
      <c r="AM8" s="36">
        <v>87.212232542732991</v>
      </c>
      <c r="AN8" s="36">
        <v>87.092587524290693</v>
      </c>
      <c r="AO8" s="36">
        <v>90.323436155467604</v>
      </c>
      <c r="AP8" s="36">
        <v>96.362194938464128</v>
      </c>
      <c r="AQ8" s="36">
        <v>81.59599592557413</v>
      </c>
      <c r="AR8" s="36">
        <v>82.398681295992446</v>
      </c>
      <c r="AS8" s="36">
        <v>90.326400782811149</v>
      </c>
      <c r="AT8" s="36">
        <v>83.264128320960651</v>
      </c>
      <c r="AU8" s="36">
        <v>70.395096019577963</v>
      </c>
      <c r="AV8" s="36">
        <v>76.143566718918862</v>
      </c>
      <c r="AW8" s="36">
        <v>84.495307638883105</v>
      </c>
      <c r="AX8" s="36">
        <v>83.218048590778835</v>
      </c>
      <c r="AY8" s="36">
        <v>70.414619448831701</v>
      </c>
      <c r="AZ8" s="36">
        <v>68.159460325605409</v>
      </c>
      <c r="BA8" s="36">
        <v>0</v>
      </c>
      <c r="BB8" s="36">
        <v>0</v>
      </c>
      <c r="BC8" s="36">
        <v>0</v>
      </c>
      <c r="BD8" s="36">
        <v>0</v>
      </c>
      <c r="BE8" s="36"/>
      <c r="BF8" s="36"/>
      <c r="BG8" s="36"/>
      <c r="BH8" s="36"/>
      <c r="BI8" s="36"/>
      <c r="BK8" s="67" t="s">
        <v>78</v>
      </c>
    </row>
    <row r="9" spans="2:63" ht="17.399999999999999">
      <c r="P9" s="117" t="str">
        <f t="shared" si="0"/>
        <v>350 T  (Nb of machines: 6)</v>
      </c>
      <c r="R9" s="11" t="s">
        <v>104</v>
      </c>
      <c r="S9" s="32">
        <v>6</v>
      </c>
      <c r="T9" s="5">
        <v>0.93</v>
      </c>
      <c r="U9" s="36">
        <v>168.89756655673528</v>
      </c>
      <c r="V9" s="36">
        <v>207.7683105762562</v>
      </c>
      <c r="W9" s="36">
        <v>201.64205360126749</v>
      </c>
      <c r="X9" s="36">
        <v>178.21575854860416</v>
      </c>
      <c r="Y9" s="36">
        <v>296.58733396115332</v>
      </c>
      <c r="Z9" s="36">
        <v>307.6000872376988</v>
      </c>
      <c r="AA9" s="36">
        <v>289.13358546914259</v>
      </c>
      <c r="AB9" s="36">
        <v>311.75165212153547</v>
      </c>
      <c r="AC9" s="36">
        <v>284.28982763327838</v>
      </c>
      <c r="AD9" s="36">
        <v>298.18334749346639</v>
      </c>
      <c r="AE9" s="36">
        <v>309.41647255974163</v>
      </c>
      <c r="AF9" s="36">
        <v>198.60645895531246</v>
      </c>
      <c r="AG9" s="36">
        <v>317.79240495944453</v>
      </c>
      <c r="AH9" s="36">
        <v>315.92875224909506</v>
      </c>
      <c r="AI9" s="36">
        <v>307.56249984894191</v>
      </c>
      <c r="AJ9" s="36">
        <v>283.26163611362426</v>
      </c>
      <c r="AK9" s="36">
        <v>259.7574801401729</v>
      </c>
      <c r="AL9" s="36">
        <v>240.58314171709506</v>
      </c>
      <c r="AM9" s="36">
        <v>209.20337752051103</v>
      </c>
      <c r="AN9" s="36">
        <v>210.14218149779168</v>
      </c>
      <c r="AO9" s="36">
        <v>219.05790919717026</v>
      </c>
      <c r="AP9" s="36">
        <v>215.13348370495996</v>
      </c>
      <c r="AQ9" s="36">
        <v>186.2464000970663</v>
      </c>
      <c r="AR9" s="36">
        <v>198.74183750086308</v>
      </c>
      <c r="AS9" s="36">
        <v>212.23193803038862</v>
      </c>
      <c r="AT9" s="36">
        <v>203.77411148431352</v>
      </c>
      <c r="AU9" s="36">
        <v>176.35863877783402</v>
      </c>
      <c r="AV9" s="36">
        <v>190.01969844629895</v>
      </c>
      <c r="AW9" s="36">
        <v>208.27431381356973</v>
      </c>
      <c r="AX9" s="36">
        <v>201.98013946170252</v>
      </c>
      <c r="AY9" s="36">
        <v>173.09572150307514</v>
      </c>
      <c r="AZ9" s="36">
        <v>94.473482857754803</v>
      </c>
      <c r="BA9" s="36">
        <v>0</v>
      </c>
      <c r="BB9" s="36">
        <v>0</v>
      </c>
      <c r="BC9" s="36">
        <v>0</v>
      </c>
      <c r="BD9" s="36">
        <v>0</v>
      </c>
      <c r="BE9" s="36"/>
      <c r="BF9" s="36"/>
      <c r="BG9" s="36"/>
      <c r="BH9" s="36"/>
      <c r="BI9" s="36"/>
      <c r="BK9" s="67" t="s">
        <v>64</v>
      </c>
    </row>
    <row r="10" spans="2:63" ht="17.399999999999999">
      <c r="P10" s="117" t="str">
        <f t="shared" si="0"/>
        <v>400 T  (Nb of machines: 2)</v>
      </c>
      <c r="R10" s="8" t="s">
        <v>38</v>
      </c>
      <c r="S10" s="33">
        <v>2</v>
      </c>
      <c r="T10" s="5">
        <v>0.89</v>
      </c>
      <c r="U10" s="36">
        <v>50.117500057389748</v>
      </c>
      <c r="V10" s="36">
        <v>26.882081589309287</v>
      </c>
      <c r="W10" s="36">
        <v>25.62466344304995</v>
      </c>
      <c r="X10" s="36">
        <v>25.44739946264513</v>
      </c>
      <c r="Y10" s="36">
        <v>35.500134908483219</v>
      </c>
      <c r="Z10" s="36">
        <v>37.190617523172904</v>
      </c>
      <c r="AA10" s="36">
        <v>32.541790332776287</v>
      </c>
      <c r="AB10" s="36">
        <v>37.190617523172904</v>
      </c>
      <c r="AC10" s="36">
        <v>33.956650782027431</v>
      </c>
      <c r="AD10" s="36">
        <v>33.956650782027431</v>
      </c>
      <c r="AE10" s="36">
        <v>35.500134908483219</v>
      </c>
      <c r="AF10" s="36">
        <v>32.541790332776287</v>
      </c>
      <c r="AG10" s="36">
        <v>35.500134908483219</v>
      </c>
      <c r="AH10" s="36">
        <v>35.500134908483219</v>
      </c>
      <c r="AI10" s="36">
        <v>33.956650782027431</v>
      </c>
      <c r="AJ10" s="36">
        <v>35.500134908483219</v>
      </c>
      <c r="AK10" s="36">
        <v>36.046290830152195</v>
      </c>
      <c r="AL10" s="36">
        <v>36.046290830152195</v>
      </c>
      <c r="AM10" s="36">
        <v>30.038575691793493</v>
      </c>
      <c r="AN10" s="36">
        <v>32.541790332776287</v>
      </c>
      <c r="AO10" s="36">
        <v>37.782115514543818</v>
      </c>
      <c r="AP10" s="36">
        <v>52.395568241816548</v>
      </c>
      <c r="AQ10" s="36">
        <v>45.785164477113099</v>
      </c>
      <c r="AR10" s="36">
        <v>48.699354656167685</v>
      </c>
      <c r="AS10" s="36">
        <v>53.201653907075269</v>
      </c>
      <c r="AT10" s="36">
        <v>52.395568241816548</v>
      </c>
      <c r="AU10" s="36">
        <v>45.785164477113099</v>
      </c>
      <c r="AV10" s="36">
        <v>48.699354656167685</v>
      </c>
      <c r="AW10" s="36">
        <v>53.201653907075269</v>
      </c>
      <c r="AX10" s="36">
        <v>52.395568241816548</v>
      </c>
      <c r="AY10" s="36">
        <v>45.785164477113099</v>
      </c>
      <c r="AZ10" s="36">
        <v>48.699354656167685</v>
      </c>
      <c r="BA10" s="36">
        <v>0</v>
      </c>
      <c r="BB10" s="36">
        <v>0</v>
      </c>
      <c r="BC10" s="36">
        <v>0</v>
      </c>
      <c r="BD10" s="36">
        <v>0</v>
      </c>
      <c r="BE10" s="36"/>
      <c r="BF10" s="36"/>
      <c r="BG10" s="36"/>
      <c r="BH10" s="36"/>
      <c r="BI10" s="36"/>
      <c r="BK10" s="67" t="s">
        <v>128</v>
      </c>
    </row>
    <row r="11" spans="2:63" s="56" customFormat="1" ht="17.399999999999999">
      <c r="B11" s="45"/>
      <c r="D11" s="45"/>
      <c r="E11" s="44"/>
      <c r="G11" s="17"/>
      <c r="H11" s="45"/>
      <c r="J11" s="45"/>
      <c r="P11" s="117" t="str">
        <f t="shared" si="0"/>
        <v>Bi420 T  (Nb of machines: 3)</v>
      </c>
      <c r="Q11" s="2"/>
      <c r="R11" s="57" t="s">
        <v>46</v>
      </c>
      <c r="S11" s="64">
        <v>3</v>
      </c>
      <c r="T11" s="31">
        <v>0.85</v>
      </c>
      <c r="U11" s="36">
        <v>43.019052952385834</v>
      </c>
      <c r="V11" s="36">
        <v>49.680113063717215</v>
      </c>
      <c r="W11" s="36">
        <v>44.519404684225023</v>
      </c>
      <c r="X11" s="36">
        <v>43.019052952385834</v>
      </c>
      <c r="Y11" s="36">
        <v>47.994132009684009</v>
      </c>
      <c r="Z11" s="36">
        <v>47.453541481479959</v>
      </c>
      <c r="AA11" s="36">
        <v>42.75823490258599</v>
      </c>
      <c r="AB11" s="36">
        <v>47.453541481479959</v>
      </c>
      <c r="AC11" s="36">
        <v>44.617288594002773</v>
      </c>
      <c r="AD11" s="36">
        <v>44.617288594002773</v>
      </c>
      <c r="AE11" s="36">
        <v>46.645347166457441</v>
      </c>
      <c r="AF11" s="36">
        <v>35.338380471175327</v>
      </c>
      <c r="AG11" s="36">
        <v>45.296562323230873</v>
      </c>
      <c r="AH11" s="36">
        <v>49.342916852910577</v>
      </c>
      <c r="AI11" s="36">
        <v>44.617288594002773</v>
      </c>
      <c r="AJ11" s="36">
        <v>46.83155999929096</v>
      </c>
      <c r="AK11" s="36">
        <v>47.552045537741584</v>
      </c>
      <c r="AL11" s="36">
        <v>47.552045537741584</v>
      </c>
      <c r="AM11" s="36">
        <v>39.626704614784657</v>
      </c>
      <c r="AN11" s="36">
        <v>42.928929999350046</v>
      </c>
      <c r="AO11" s="36">
        <v>40.68038534112668</v>
      </c>
      <c r="AP11" s="36">
        <v>18.312477493256569</v>
      </c>
      <c r="AQ11" s="36">
        <v>15.032630778046434</v>
      </c>
      <c r="AR11" s="36">
        <v>16.535893855851079</v>
      </c>
      <c r="AS11" s="36">
        <v>18.594207916229742</v>
      </c>
      <c r="AT11" s="36">
        <v>18.312477493256569</v>
      </c>
      <c r="AU11" s="36">
        <v>15.032630778046434</v>
      </c>
      <c r="AV11" s="36">
        <v>16.535893855851079</v>
      </c>
      <c r="AW11" s="36">
        <v>18.594207916229742</v>
      </c>
      <c r="AX11" s="36">
        <v>18.312477493256569</v>
      </c>
      <c r="AY11" s="36">
        <v>15.032630778046434</v>
      </c>
      <c r="AZ11" s="36">
        <v>16.535893855851079</v>
      </c>
      <c r="BA11" s="36">
        <v>0</v>
      </c>
      <c r="BB11" s="36">
        <v>0</v>
      </c>
      <c r="BC11" s="36">
        <v>0</v>
      </c>
      <c r="BD11" s="36">
        <v>0</v>
      </c>
      <c r="BE11" s="36"/>
      <c r="BF11" s="36"/>
      <c r="BG11" s="36"/>
      <c r="BH11" s="36"/>
      <c r="BI11" s="36"/>
      <c r="BK11" s="67" t="s">
        <v>111</v>
      </c>
    </row>
    <row r="12" spans="2:63" s="56" customFormat="1" ht="17.399999999999999">
      <c r="B12" s="45"/>
      <c r="D12" s="45"/>
      <c r="E12" s="44"/>
      <c r="G12" s="17"/>
      <c r="H12" s="45"/>
      <c r="J12" s="45"/>
      <c r="P12" s="117" t="str">
        <f t="shared" si="0"/>
        <v>500 T  (Nb of machines: 2)</v>
      </c>
      <c r="Q12" s="2"/>
      <c r="R12" s="57" t="s">
        <v>23</v>
      </c>
      <c r="S12" s="64">
        <v>2</v>
      </c>
      <c r="T12" s="31">
        <v>0.85</v>
      </c>
      <c r="U12" s="36">
        <v>27.455550998006501</v>
      </c>
      <c r="V12" s="36">
        <v>9.9699535038012215</v>
      </c>
      <c r="W12" s="36">
        <v>9.4878954449117234</v>
      </c>
      <c r="X12" s="36">
        <v>9.4564494246935524</v>
      </c>
      <c r="Y12" s="36">
        <v>28.309188405310177</v>
      </c>
      <c r="Z12" s="36">
        <v>29.657244996039232</v>
      </c>
      <c r="AA12" s="36">
        <v>25.950089371534329</v>
      </c>
      <c r="AB12" s="36">
        <v>29.657244996039232</v>
      </c>
      <c r="AC12" s="36">
        <v>27.078354126818429</v>
      </c>
      <c r="AD12" s="36">
        <v>27.078354126818429</v>
      </c>
      <c r="AE12" s="36">
        <v>20.902301137695826</v>
      </c>
      <c r="AF12" s="36">
        <v>19.160442709554506</v>
      </c>
      <c r="AG12" s="36">
        <v>20.902301137695826</v>
      </c>
      <c r="AH12" s="36">
        <v>20.902301137695826</v>
      </c>
      <c r="AI12" s="36">
        <v>19.993505436056878</v>
      </c>
      <c r="AJ12" s="36">
        <v>20.902301137695826</v>
      </c>
      <c r="AK12" s="36">
        <v>9.5668782394306504</v>
      </c>
      <c r="AL12" s="36">
        <v>9.5668782394306504</v>
      </c>
      <c r="AM12" s="36">
        <v>8.1173341944765287</v>
      </c>
      <c r="AN12" s="36">
        <v>8.7081349106361117</v>
      </c>
      <c r="AO12" s="36">
        <v>7.9260759803491547</v>
      </c>
      <c r="AP12" s="36">
        <v>9.8162029702481455</v>
      </c>
      <c r="AQ12" s="36">
        <v>8.6641653239123713</v>
      </c>
      <c r="AR12" s="36">
        <v>9.1669289010336303</v>
      </c>
      <c r="AS12" s="36">
        <v>9.967221477482731</v>
      </c>
      <c r="AT12" s="36">
        <v>9.8162029702481455</v>
      </c>
      <c r="AU12" s="36">
        <v>8.6641653239123713</v>
      </c>
      <c r="AV12" s="36">
        <v>9.1669289010336303</v>
      </c>
      <c r="AW12" s="36">
        <v>9.967221477482731</v>
      </c>
      <c r="AX12" s="36">
        <v>9.8162029702481455</v>
      </c>
      <c r="AY12" s="36">
        <v>8.6641653239123713</v>
      </c>
      <c r="AZ12" s="36">
        <v>9.1669289010336303</v>
      </c>
      <c r="BA12" s="36">
        <v>0.86961396970592675</v>
      </c>
      <c r="BB12" s="36">
        <v>0.85643800046795815</v>
      </c>
      <c r="BC12" s="36">
        <v>0.84365534374455575</v>
      </c>
      <c r="BD12" s="36">
        <v>0.85643800046795815</v>
      </c>
      <c r="BE12" s="36"/>
      <c r="BF12" s="36"/>
      <c r="BG12" s="36"/>
      <c r="BH12" s="36"/>
      <c r="BI12" s="36"/>
      <c r="BK12" s="67" t="s">
        <v>123</v>
      </c>
    </row>
    <row r="13" spans="2:63" ht="17.399999999999999">
      <c r="P13" s="117" t="str">
        <f t="shared" si="0"/>
        <v>Bi500 T  (Nb of machines: 1)</v>
      </c>
      <c r="R13" s="59" t="s">
        <v>47</v>
      </c>
      <c r="S13" s="62">
        <v>1</v>
      </c>
      <c r="T13" s="5">
        <v>0.89</v>
      </c>
      <c r="U13" s="36">
        <v>19.453460828830003</v>
      </c>
      <c r="V13" s="36">
        <v>23.927168173757622</v>
      </c>
      <c r="W13" s="36">
        <v>20.597926057229678</v>
      </c>
      <c r="X13" s="36">
        <v>19.453460828830003</v>
      </c>
      <c r="Y13" s="36">
        <v>22.641105278548167</v>
      </c>
      <c r="Z13" s="36">
        <v>21.563566772223183</v>
      </c>
      <c r="AA13" s="36">
        <v>19.811233715515552</v>
      </c>
      <c r="AB13" s="36">
        <v>21.563566772223183</v>
      </c>
      <c r="AC13" s="36">
        <v>20.672591703146665</v>
      </c>
      <c r="AD13" s="36">
        <v>20.672591703146665</v>
      </c>
      <c r="AE13" s="36">
        <v>21.612254962380604</v>
      </c>
      <c r="AF13" s="36">
        <v>14.151383950735958</v>
      </c>
      <c r="AG13" s="36">
        <v>20.58340464621304</v>
      </c>
      <c r="AH13" s="36">
        <v>23.669955594715731</v>
      </c>
      <c r="AI13" s="36">
        <v>20.672591703146665</v>
      </c>
      <c r="AJ13" s="36">
        <v>21.754297729911197</v>
      </c>
      <c r="AK13" s="36">
        <v>22.088979233448292</v>
      </c>
      <c r="AL13" s="36">
        <v>22.088979233448292</v>
      </c>
      <c r="AM13" s="36">
        <v>18.407482694540246</v>
      </c>
      <c r="AN13" s="36">
        <v>19.94143958575193</v>
      </c>
      <c r="AO13" s="36">
        <v>17.062194297969565</v>
      </c>
      <c r="AP13" s="36">
        <v>0</v>
      </c>
      <c r="AQ13" s="36">
        <v>0</v>
      </c>
      <c r="AR13" s="36">
        <v>0</v>
      </c>
      <c r="AS13" s="36">
        <v>0</v>
      </c>
      <c r="AT13" s="36">
        <v>0</v>
      </c>
      <c r="AU13" s="36">
        <v>0</v>
      </c>
      <c r="AV13" s="36">
        <v>0</v>
      </c>
      <c r="AW13" s="36">
        <v>0</v>
      </c>
      <c r="AX13" s="36">
        <v>0</v>
      </c>
      <c r="AY13" s="36">
        <v>0</v>
      </c>
      <c r="AZ13" s="36">
        <v>0</v>
      </c>
      <c r="BA13" s="36">
        <v>0</v>
      </c>
      <c r="BB13" s="36">
        <v>0</v>
      </c>
      <c r="BC13" s="36">
        <v>0</v>
      </c>
      <c r="BD13" s="36">
        <v>0</v>
      </c>
      <c r="BE13" s="36"/>
      <c r="BF13" s="36"/>
      <c r="BG13" s="36"/>
      <c r="BH13" s="36"/>
      <c r="BI13" s="36"/>
      <c r="BK13" s="67" t="s">
        <v>103</v>
      </c>
    </row>
    <row r="14" spans="2:63" ht="17.399999999999999">
      <c r="P14" s="117" t="str">
        <f t="shared" si="0"/>
        <v>650 T  (Nb of machines: 2)</v>
      </c>
      <c r="R14" s="61" t="s">
        <v>42</v>
      </c>
      <c r="S14" s="65">
        <v>2</v>
      </c>
      <c r="T14" s="5">
        <v>0.9</v>
      </c>
      <c r="U14" s="36">
        <v>38.089364925729313</v>
      </c>
      <c r="V14" s="36">
        <v>33.115151889648907</v>
      </c>
      <c r="W14" s="36">
        <v>35.321052943944807</v>
      </c>
      <c r="X14" s="36">
        <v>33.510025811516222</v>
      </c>
      <c r="Y14" s="36">
        <v>37.289855444921585</v>
      </c>
      <c r="Z14" s="36">
        <v>38.625485835739525</v>
      </c>
      <c r="AA14" s="36">
        <v>34.202833671084541</v>
      </c>
      <c r="AB14" s="36">
        <v>39.198760259192426</v>
      </c>
      <c r="AC14" s="36">
        <v>36.386875255838703</v>
      </c>
      <c r="AD14" s="36">
        <v>36.426493737435337</v>
      </c>
      <c r="AE14" s="36">
        <v>38.278682028036748</v>
      </c>
      <c r="AF14" s="36">
        <v>33.935813190527661</v>
      </c>
      <c r="AG14" s="36">
        <v>38.09698093989784</v>
      </c>
      <c r="AH14" s="36">
        <v>38.978143012959819</v>
      </c>
      <c r="AI14" s="36">
        <v>36.837865052114815</v>
      </c>
      <c r="AJ14" s="36">
        <v>37.857211947377976</v>
      </c>
      <c r="AK14" s="36">
        <v>38.439630592722246</v>
      </c>
      <c r="AL14" s="36">
        <v>38.439630592722246</v>
      </c>
      <c r="AM14" s="36">
        <v>32.033025493935213</v>
      </c>
      <c r="AN14" s="36">
        <v>34.702444285096476</v>
      </c>
      <c r="AO14" s="36">
        <v>38.785585280711302</v>
      </c>
      <c r="AP14" s="36">
        <v>44.730745280711304</v>
      </c>
      <c r="AQ14" s="36">
        <v>37.847759061280421</v>
      </c>
      <c r="AR14" s="36">
        <v>40.955440639050252</v>
      </c>
      <c r="AS14" s="36">
        <v>45.418910592722249</v>
      </c>
      <c r="AT14" s="36">
        <v>44.730745280711304</v>
      </c>
      <c r="AU14" s="36">
        <v>37.847759061280421</v>
      </c>
      <c r="AV14" s="36">
        <v>40.955440639050252</v>
      </c>
      <c r="AW14" s="36">
        <v>45.418910592722249</v>
      </c>
      <c r="AX14" s="36">
        <v>44.730745280711304</v>
      </c>
      <c r="AY14" s="36">
        <v>37.847759061280421</v>
      </c>
      <c r="AZ14" s="36">
        <v>40.955440639050252</v>
      </c>
      <c r="BA14" s="36">
        <v>0</v>
      </c>
      <c r="BB14" s="36">
        <v>0</v>
      </c>
      <c r="BC14" s="36">
        <v>0</v>
      </c>
      <c r="BD14" s="36">
        <v>0</v>
      </c>
      <c r="BE14" s="36"/>
      <c r="BF14" s="36"/>
      <c r="BG14" s="36"/>
      <c r="BH14" s="36"/>
      <c r="BI14" s="36"/>
      <c r="BK14" s="67" t="s">
        <v>49</v>
      </c>
    </row>
    <row r="15" spans="2:63" ht="17.399999999999999">
      <c r="P15" s="117" t="str">
        <f t="shared" si="0"/>
        <v>Bi1100 T  (Nb of machines: 3)</v>
      </c>
      <c r="R15" s="12" t="s">
        <v>48</v>
      </c>
      <c r="S15" s="34">
        <v>3</v>
      </c>
      <c r="T15" s="5">
        <v>0.85</v>
      </c>
      <c r="U15" s="37">
        <v>140.32894545751887</v>
      </c>
      <c r="V15" s="37">
        <v>15.42472281100712</v>
      </c>
      <c r="W15" s="37">
        <v>13.626266666412288</v>
      </c>
      <c r="X15" s="37">
        <v>12.588250840599823</v>
      </c>
      <c r="Y15" s="37">
        <v>55.838292181861711</v>
      </c>
      <c r="Z15" s="37">
        <v>57.732767885601284</v>
      </c>
      <c r="AA15" s="37">
        <v>50.850636533303842</v>
      </c>
      <c r="AB15" s="37">
        <v>57.732767885601284</v>
      </c>
      <c r="AC15" s="37">
        <v>53.061533773882275</v>
      </c>
      <c r="AD15" s="37">
        <v>53.061533773882275</v>
      </c>
      <c r="AE15" s="37">
        <v>55.473421672695103</v>
      </c>
      <c r="AF15" s="37">
        <v>48.843432732099672</v>
      </c>
      <c r="AG15" s="37">
        <v>55.108551163528496</v>
      </c>
      <c r="AH15" s="37">
        <v>56.203162691028332</v>
      </c>
      <c r="AI15" s="37">
        <v>53.061533773882275</v>
      </c>
      <c r="AJ15" s="37">
        <v>55.523795586274083</v>
      </c>
      <c r="AK15" s="37">
        <v>56.378007826062912</v>
      </c>
      <c r="AL15" s="37">
        <v>56.378007826062912</v>
      </c>
      <c r="AM15" s="37">
        <v>46.981673188385763</v>
      </c>
      <c r="AN15" s="37">
        <v>50.896812620751234</v>
      </c>
      <c r="AO15" s="37">
        <v>67.701058152188438</v>
      </c>
      <c r="AP15" s="37">
        <v>139.49498786478793</v>
      </c>
      <c r="AQ15" s="37">
        <v>129.56375534837483</v>
      </c>
      <c r="AR15" s="37">
        <v>133.4883642344561</v>
      </c>
      <c r="AS15" s="37">
        <v>141.64106460116929</v>
      </c>
      <c r="AT15" s="37">
        <v>139.49498786478793</v>
      </c>
      <c r="AU15" s="37">
        <v>129.56375534837483</v>
      </c>
      <c r="AV15" s="37">
        <v>133.4883642344561</v>
      </c>
      <c r="AW15" s="37">
        <v>141.64106460116929</v>
      </c>
      <c r="AX15" s="37">
        <v>139.49498786478793</v>
      </c>
      <c r="AY15" s="37">
        <v>129.56375534837483</v>
      </c>
      <c r="AZ15" s="37">
        <v>133.4883642344561</v>
      </c>
      <c r="BA15" s="37">
        <v>0</v>
      </c>
      <c r="BB15" s="37">
        <v>0</v>
      </c>
      <c r="BC15" s="37">
        <v>0</v>
      </c>
      <c r="BD15" s="37">
        <v>0</v>
      </c>
      <c r="BE15" s="37"/>
      <c r="BF15" s="37"/>
      <c r="BG15" s="37"/>
      <c r="BH15" s="37"/>
      <c r="BI15" s="37"/>
      <c r="BK15" s="67" t="s">
        <v>67</v>
      </c>
    </row>
    <row r="16" spans="2:63" s="78" customFormat="1" ht="17.399999999999999">
      <c r="B16" s="45"/>
      <c r="D16" s="45"/>
      <c r="E16" s="44"/>
      <c r="G16" s="17"/>
      <c r="H16" s="45"/>
      <c r="J16" s="45"/>
      <c r="P16" s="117" t="str">
        <f t="shared" si="0"/>
        <v>C-350 T  (Nb of machines: 1)</v>
      </c>
      <c r="Q16" s="120" t="s">
        <v>157</v>
      </c>
      <c r="R16" s="102" t="s">
        <v>154</v>
      </c>
      <c r="S16" s="112">
        <v>1</v>
      </c>
      <c r="T16" s="5">
        <v>0.85</v>
      </c>
      <c r="U16" s="36">
        <v>22.134571666666663</v>
      </c>
      <c r="V16" s="36">
        <v>18.832272222222215</v>
      </c>
      <c r="W16" s="36">
        <v>18.013477777777773</v>
      </c>
      <c r="X16" s="36">
        <v>18.013477777777773</v>
      </c>
      <c r="Y16" s="36">
        <v>18.832272222222215</v>
      </c>
      <c r="Z16" s="36">
        <v>19.729047089947088</v>
      </c>
      <c r="AA16" s="36">
        <v>17.262916203703703</v>
      </c>
      <c r="AB16" s="36">
        <v>19.729047089947088</v>
      </c>
      <c r="AC16" s="36">
        <v>18.013477777777773</v>
      </c>
      <c r="AD16" s="36">
        <v>18.013477777777773</v>
      </c>
      <c r="AE16" s="36">
        <v>18.832272222222215</v>
      </c>
      <c r="AF16" s="36">
        <v>17.262916203703703</v>
      </c>
      <c r="AG16" s="36">
        <v>18.832272222222215</v>
      </c>
      <c r="AH16" s="36">
        <v>18.832272222222215</v>
      </c>
      <c r="AI16" s="36">
        <v>18.013477777777773</v>
      </c>
      <c r="AJ16" s="36">
        <v>23.140688560606058</v>
      </c>
      <c r="AK16" s="36">
        <v>23.496699153846151</v>
      </c>
      <c r="AL16" s="36">
        <v>23.496699153846151</v>
      </c>
      <c r="AM16" s="36">
        <v>19.580582628205125</v>
      </c>
      <c r="AN16" s="36">
        <v>21.212297847222221</v>
      </c>
      <c r="AO16" s="36">
        <v>23.140688560606058</v>
      </c>
      <c r="AP16" s="36">
        <v>23.140688560606058</v>
      </c>
      <c r="AQ16" s="36">
        <v>18.996087624378109</v>
      </c>
      <c r="AR16" s="36">
        <v>20.895696386815917</v>
      </c>
      <c r="AS16" s="36">
        <v>23.496699153846151</v>
      </c>
      <c r="AT16" s="36">
        <v>23.140688560606058</v>
      </c>
      <c r="AU16" s="36">
        <v>18.996087624378109</v>
      </c>
      <c r="AV16" s="36">
        <v>20.895696386815917</v>
      </c>
      <c r="AW16" s="36">
        <v>23.496699153846151</v>
      </c>
      <c r="AX16" s="36">
        <v>23.140688560606058</v>
      </c>
      <c r="AY16" s="36">
        <v>18.996087624378109</v>
      </c>
      <c r="AZ16" s="36">
        <v>20.895696386815917</v>
      </c>
      <c r="BA16" s="36">
        <v>0</v>
      </c>
      <c r="BB16" s="36">
        <v>0</v>
      </c>
      <c r="BC16" s="36">
        <v>0</v>
      </c>
      <c r="BD16" s="36">
        <v>0</v>
      </c>
      <c r="BE16" s="36"/>
      <c r="BF16" s="36"/>
      <c r="BG16" s="36"/>
      <c r="BH16" s="36"/>
      <c r="BI16" s="36"/>
      <c r="BK16" s="67" t="s">
        <v>80</v>
      </c>
    </row>
    <row r="17" spans="2:63" s="78" customFormat="1" ht="17.399999999999999">
      <c r="B17" s="45"/>
      <c r="D17" s="45"/>
      <c r="E17" s="44"/>
      <c r="G17" s="17"/>
      <c r="H17" s="45"/>
      <c r="J17" s="45"/>
      <c r="P17" s="117" t="str">
        <f t="shared" si="0"/>
        <v>C-650 T  (Nb of machines: 2)</v>
      </c>
      <c r="Q17" s="120"/>
      <c r="R17" s="102" t="s">
        <v>153</v>
      </c>
      <c r="S17" s="112">
        <v>2</v>
      </c>
      <c r="T17" s="5">
        <v>0.85</v>
      </c>
      <c r="U17" s="36">
        <v>35.753877569444434</v>
      </c>
      <c r="V17" s="36">
        <v>35.602582392676766</v>
      </c>
      <c r="W17" s="36">
        <v>31.499886388888882</v>
      </c>
      <c r="X17" s="36">
        <v>30.222507569444442</v>
      </c>
      <c r="Y17" s="36">
        <v>34.167161322601011</v>
      </c>
      <c r="Z17" s="36">
        <v>33.388129877645504</v>
      </c>
      <c r="AA17" s="36">
        <v>30.267255760995369</v>
      </c>
      <c r="AB17" s="36">
        <v>33.388129877645504</v>
      </c>
      <c r="AC17" s="36">
        <v>31.583223402777776</v>
      </c>
      <c r="AD17" s="36">
        <v>31.583223402777776</v>
      </c>
      <c r="AE17" s="36">
        <v>33.018824466540401</v>
      </c>
      <c r="AF17" s="36">
        <v>23.950093796296294</v>
      </c>
      <c r="AG17" s="36">
        <v>26.484305792297981</v>
      </c>
      <c r="AH17" s="36">
        <v>29.929316360479799</v>
      </c>
      <c r="AI17" s="36">
        <v>26.431223402777778</v>
      </c>
      <c r="AJ17" s="36">
        <v>30.072959419191918</v>
      </c>
      <c r="AK17" s="36">
        <v>30.535620333333334</v>
      </c>
      <c r="AL17" s="36">
        <v>30.535620333333334</v>
      </c>
      <c r="AM17" s="36">
        <v>25.446350277777775</v>
      </c>
      <c r="AN17" s="36">
        <v>27.566879467592589</v>
      </c>
      <c r="AO17" s="36">
        <v>24.835933956228956</v>
      </c>
      <c r="AP17" s="36">
        <v>5.7922049999999983</v>
      </c>
      <c r="AQ17" s="36">
        <v>4.7547951492537308</v>
      </c>
      <c r="AR17" s="36">
        <v>5.2302746641791042</v>
      </c>
      <c r="AS17" s="36">
        <v>5.8813158461538446</v>
      </c>
      <c r="AT17" s="36">
        <v>5.7922049999999983</v>
      </c>
      <c r="AU17" s="36">
        <v>4.7547951492537308</v>
      </c>
      <c r="AV17" s="36">
        <v>5.2302746641791042</v>
      </c>
      <c r="AW17" s="36">
        <v>5.8813158461538446</v>
      </c>
      <c r="AX17" s="36">
        <v>5.7922049999999983</v>
      </c>
      <c r="AY17" s="36">
        <v>4.7547951492537308</v>
      </c>
      <c r="AZ17" s="36">
        <v>5.2302746641791042</v>
      </c>
      <c r="BA17" s="36">
        <v>0</v>
      </c>
      <c r="BB17" s="36">
        <v>0</v>
      </c>
      <c r="BC17" s="36">
        <v>0</v>
      </c>
      <c r="BD17" s="36">
        <v>0</v>
      </c>
      <c r="BE17" s="36"/>
      <c r="BF17" s="36"/>
      <c r="BG17" s="36"/>
      <c r="BH17" s="36"/>
      <c r="BI17" s="36"/>
      <c r="BK17" s="67" t="s">
        <v>83</v>
      </c>
    </row>
    <row r="18" spans="2:63" s="78" customFormat="1" ht="17.399999999999999">
      <c r="B18" s="45"/>
      <c r="D18" s="45"/>
      <c r="E18" s="44"/>
      <c r="G18" s="17"/>
      <c r="H18" s="45"/>
      <c r="J18" s="45"/>
      <c r="P18" s="117" t="str">
        <f t="shared" si="0"/>
        <v>C-800 T  (Nb of machines: 1)</v>
      </c>
      <c r="Q18" s="120"/>
      <c r="R18" s="102" t="s">
        <v>152</v>
      </c>
      <c r="S18" s="112">
        <v>1</v>
      </c>
      <c r="T18" s="5">
        <v>0.85</v>
      </c>
      <c r="U18" s="36">
        <v>23.755233333333329</v>
      </c>
      <c r="V18" s="36">
        <v>15.051525252525256</v>
      </c>
      <c r="W18" s="36">
        <v>14.39711111111111</v>
      </c>
      <c r="X18" s="36">
        <v>14.39711111111111</v>
      </c>
      <c r="Y18" s="36">
        <v>15.051525252525256</v>
      </c>
      <c r="Z18" s="36">
        <v>15.768264550264551</v>
      </c>
      <c r="AA18" s="36">
        <v>13.797231481481479</v>
      </c>
      <c r="AB18" s="36">
        <v>15.768264550264551</v>
      </c>
      <c r="AC18" s="36">
        <v>14.39711111111111</v>
      </c>
      <c r="AD18" s="36">
        <v>14.39711111111111</v>
      </c>
      <c r="AE18" s="36">
        <v>15.051525252525256</v>
      </c>
      <c r="AF18" s="36">
        <v>13.797231481481479</v>
      </c>
      <c r="AG18" s="36">
        <v>15.051525252525256</v>
      </c>
      <c r="AH18" s="36">
        <v>15.051525252525256</v>
      </c>
      <c r="AI18" s="36">
        <v>14.39711111111111</v>
      </c>
      <c r="AJ18" s="36">
        <v>24.835016666666665</v>
      </c>
      <c r="AK18" s="36">
        <v>25.217093846153844</v>
      </c>
      <c r="AL18" s="36">
        <v>25.217093846153844</v>
      </c>
      <c r="AM18" s="36">
        <v>21.014244871794872</v>
      </c>
      <c r="AN18" s="36">
        <v>22.765431944444444</v>
      </c>
      <c r="AO18" s="36">
        <v>24.835016666666661</v>
      </c>
      <c r="AP18" s="36">
        <v>24.835016666666661</v>
      </c>
      <c r="AQ18" s="36">
        <v>20.386953980099499</v>
      </c>
      <c r="AR18" s="36">
        <v>22.425649378109448</v>
      </c>
      <c r="AS18" s="36">
        <v>25.217093846153844</v>
      </c>
      <c r="AT18" s="36">
        <v>24.835016666666661</v>
      </c>
      <c r="AU18" s="36">
        <v>20.386953980099499</v>
      </c>
      <c r="AV18" s="36">
        <v>22.425649378109448</v>
      </c>
      <c r="AW18" s="36">
        <v>25.217093846153844</v>
      </c>
      <c r="AX18" s="36">
        <v>24.835016666666661</v>
      </c>
      <c r="AY18" s="36">
        <v>20.386953980099499</v>
      </c>
      <c r="AZ18" s="36">
        <v>22.425649378109448</v>
      </c>
      <c r="BA18" s="36">
        <v>0</v>
      </c>
      <c r="BB18" s="36">
        <v>0</v>
      </c>
      <c r="BC18" s="36">
        <v>0</v>
      </c>
      <c r="BD18" s="36">
        <v>0</v>
      </c>
      <c r="BE18" s="36"/>
      <c r="BF18" s="36"/>
      <c r="BG18" s="36"/>
      <c r="BH18" s="36"/>
      <c r="BI18" s="36"/>
      <c r="BK18" s="67" t="s">
        <v>127</v>
      </c>
    </row>
    <row r="19" spans="2:63" s="78" customFormat="1" ht="17.399999999999999">
      <c r="B19" s="45"/>
      <c r="D19" s="45"/>
      <c r="E19" s="44"/>
      <c r="G19" s="17"/>
      <c r="H19" s="45"/>
      <c r="J19" s="45"/>
      <c r="P19" s="117" t="str">
        <f t="shared" si="0"/>
        <v>C-1100 T  (Nb of machines: 1)</v>
      </c>
      <c r="Q19" s="120"/>
      <c r="R19" s="102" t="s">
        <v>176</v>
      </c>
      <c r="S19" s="112">
        <v>1</v>
      </c>
      <c r="T19" s="5">
        <v>0.85</v>
      </c>
      <c r="U19" s="36">
        <v>63.863027777777781</v>
      </c>
      <c r="V19" s="36">
        <v>17.531198232323231</v>
      </c>
      <c r="W19" s="36">
        <v>16.768972222222224</v>
      </c>
      <c r="X19" s="36">
        <v>16.768972222222224</v>
      </c>
      <c r="Y19" s="36">
        <v>17.531198232323231</v>
      </c>
      <c r="Z19" s="36">
        <v>18.366017195767196</v>
      </c>
      <c r="AA19" s="36">
        <v>16.070265046296299</v>
      </c>
      <c r="AB19" s="36">
        <v>18.366017195767196</v>
      </c>
      <c r="AC19" s="36">
        <v>16.768972222222224</v>
      </c>
      <c r="AD19" s="36">
        <v>16.768972222222224</v>
      </c>
      <c r="AE19" s="36">
        <v>17.531198232323231</v>
      </c>
      <c r="AF19" s="36">
        <v>16.070265046296299</v>
      </c>
      <c r="AG19" s="36">
        <v>17.531198232323231</v>
      </c>
      <c r="AH19" s="36">
        <v>17.531198232323231</v>
      </c>
      <c r="AI19" s="36">
        <v>16.768972222222224</v>
      </c>
      <c r="AJ19" s="36">
        <v>17.531198232323231</v>
      </c>
      <c r="AK19" s="36">
        <v>17.800908974358975</v>
      </c>
      <c r="AL19" s="36">
        <v>17.800908974358975</v>
      </c>
      <c r="AM19" s="36">
        <v>14.834090811965812</v>
      </c>
      <c r="AN19" s="36">
        <v>16.070265046296299</v>
      </c>
      <c r="AO19" s="36">
        <v>24.18107904040404</v>
      </c>
      <c r="AP19" s="36">
        <v>66.765892676767663</v>
      </c>
      <c r="AQ19" s="36">
        <v>62.891130389718072</v>
      </c>
      <c r="AR19" s="36">
        <v>64.330258602819228</v>
      </c>
      <c r="AS19" s="36">
        <v>67.793060256410257</v>
      </c>
      <c r="AT19" s="36">
        <v>66.765892676767663</v>
      </c>
      <c r="AU19" s="36">
        <v>62.891130389718072</v>
      </c>
      <c r="AV19" s="36">
        <v>64.330258602819228</v>
      </c>
      <c r="AW19" s="36">
        <v>67.793060256410257</v>
      </c>
      <c r="AX19" s="36">
        <v>66.765892676767663</v>
      </c>
      <c r="AY19" s="36">
        <v>62.891130389718072</v>
      </c>
      <c r="AZ19" s="36">
        <v>64.330258602819228</v>
      </c>
      <c r="BA19" s="36">
        <v>0</v>
      </c>
      <c r="BB19" s="36">
        <v>0</v>
      </c>
      <c r="BC19" s="36">
        <v>0</v>
      </c>
      <c r="BD19" s="36">
        <v>0</v>
      </c>
      <c r="BE19" s="36"/>
      <c r="BF19" s="36"/>
      <c r="BG19" s="36"/>
      <c r="BH19" s="36"/>
      <c r="BI19" s="36"/>
      <c r="BK19" s="67"/>
    </row>
    <row r="20" spans="2:63" s="78" customFormat="1" ht="17.399999999999999">
      <c r="B20" s="45"/>
      <c r="D20" s="45"/>
      <c r="E20" s="44"/>
      <c r="G20" s="17"/>
      <c r="H20" s="45"/>
      <c r="J20" s="45"/>
      <c r="P20" s="117" t="str">
        <f t="shared" si="0"/>
        <v>C-Combi 1100 T  (Nb of machines: 1)</v>
      </c>
      <c r="Q20" s="120"/>
      <c r="R20" s="102" t="s">
        <v>155</v>
      </c>
      <c r="S20" s="112">
        <v>1</v>
      </c>
      <c r="T20" s="5">
        <v>0.85</v>
      </c>
      <c r="U20" s="36">
        <v>18.54</v>
      </c>
      <c r="V20" s="36">
        <v>19.382727272727273</v>
      </c>
      <c r="W20" s="36">
        <v>18.54</v>
      </c>
      <c r="X20" s="36">
        <v>18.54</v>
      </c>
      <c r="Y20" s="36">
        <v>19.382727272727273</v>
      </c>
      <c r="Z20" s="36">
        <v>20.305714285714284</v>
      </c>
      <c r="AA20" s="36">
        <v>17.767499999999998</v>
      </c>
      <c r="AB20" s="36">
        <v>20.305714285714284</v>
      </c>
      <c r="AC20" s="36">
        <v>18.54</v>
      </c>
      <c r="AD20" s="36">
        <v>18.54</v>
      </c>
      <c r="AE20" s="36">
        <v>19.382727272727273</v>
      </c>
      <c r="AF20" s="36">
        <v>17.767499999999998</v>
      </c>
      <c r="AG20" s="36">
        <v>19.382727272727273</v>
      </c>
      <c r="AH20" s="36">
        <v>19.382727272727273</v>
      </c>
      <c r="AI20" s="36">
        <v>18.54</v>
      </c>
      <c r="AJ20" s="36">
        <v>19.382727272727273</v>
      </c>
      <c r="AK20" s="36">
        <v>19.680923076923076</v>
      </c>
      <c r="AL20" s="36">
        <v>19.680923076923076</v>
      </c>
      <c r="AM20" s="36">
        <v>16.400769230769228</v>
      </c>
      <c r="AN20" s="36">
        <v>17.767499999999998</v>
      </c>
      <c r="AO20" s="36">
        <v>19.382727272727273</v>
      </c>
      <c r="AP20" s="36">
        <v>19.382727272727273</v>
      </c>
      <c r="AQ20" s="36">
        <v>15.911194029850744</v>
      </c>
      <c r="AR20" s="36">
        <v>17.502313432835816</v>
      </c>
      <c r="AS20" s="36">
        <v>19.680923076923076</v>
      </c>
      <c r="AT20" s="36">
        <v>19.382727272727273</v>
      </c>
      <c r="AU20" s="36">
        <v>15.911194029850744</v>
      </c>
      <c r="AV20" s="36">
        <v>17.502313432835816</v>
      </c>
      <c r="AW20" s="36">
        <v>19.680923076923076</v>
      </c>
      <c r="AX20" s="36">
        <v>19.382727272727273</v>
      </c>
      <c r="AY20" s="36">
        <v>15.911194029850744</v>
      </c>
      <c r="AZ20" s="36">
        <v>17.502313432835816</v>
      </c>
      <c r="BA20" s="36">
        <v>0</v>
      </c>
      <c r="BB20" s="36">
        <v>0</v>
      </c>
      <c r="BC20" s="36">
        <v>0</v>
      </c>
      <c r="BD20" s="36">
        <v>0</v>
      </c>
      <c r="BE20" s="36"/>
      <c r="BF20" s="36"/>
      <c r="BG20" s="36"/>
      <c r="BH20" s="36"/>
      <c r="BI20" s="36"/>
      <c r="BK20" s="67" t="s">
        <v>135</v>
      </c>
    </row>
    <row r="21" spans="2:63" s="78" customFormat="1" ht="17.399999999999999">
      <c r="B21" s="45"/>
      <c r="D21" s="45"/>
      <c r="E21" s="44"/>
      <c r="G21" s="17"/>
      <c r="H21" s="45"/>
      <c r="J21" s="45"/>
      <c r="P21" s="117" t="str">
        <f t="shared" si="0"/>
        <v>C-1500 T  (Nb of machines: 2)</v>
      </c>
      <c r="Q21" s="120"/>
      <c r="R21" s="102" t="s">
        <v>156</v>
      </c>
      <c r="S21" s="112">
        <v>2</v>
      </c>
      <c r="T21" s="5">
        <v>0.85</v>
      </c>
      <c r="U21" s="36">
        <v>69.573401666666655</v>
      </c>
      <c r="V21" s="36">
        <v>39.42352171717171</v>
      </c>
      <c r="W21" s="36">
        <v>37.70945555555555</v>
      </c>
      <c r="X21" s="36">
        <v>37.70945555555555</v>
      </c>
      <c r="Y21" s="36">
        <v>39.42352171717171</v>
      </c>
      <c r="Z21" s="36">
        <v>41.300832275132265</v>
      </c>
      <c r="AA21" s="36">
        <v>36.138228240740737</v>
      </c>
      <c r="AB21" s="36">
        <v>41.300832275132265</v>
      </c>
      <c r="AC21" s="36">
        <v>37.70945555555555</v>
      </c>
      <c r="AD21" s="36">
        <v>37.70945555555555</v>
      </c>
      <c r="AE21" s="36">
        <v>39.42352171717171</v>
      </c>
      <c r="AF21" s="36">
        <v>36.138228240740737</v>
      </c>
      <c r="AG21" s="36">
        <v>34.560996464646465</v>
      </c>
      <c r="AH21" s="36">
        <v>34.560996464646465</v>
      </c>
      <c r="AI21" s="36">
        <v>33.058344444444444</v>
      </c>
      <c r="AJ21" s="36">
        <v>57.025644166666666</v>
      </c>
      <c r="AK21" s="36">
        <v>57.902961769230771</v>
      </c>
      <c r="AL21" s="36">
        <v>57.902961769230771</v>
      </c>
      <c r="AM21" s="36">
        <v>48.252468141025631</v>
      </c>
      <c r="AN21" s="36">
        <v>52.273507152777775</v>
      </c>
      <c r="AO21" s="36">
        <v>59.587983560606048</v>
      </c>
      <c r="AP21" s="36">
        <v>64.712662348484827</v>
      </c>
      <c r="AQ21" s="36">
        <v>54.384382524875626</v>
      </c>
      <c r="AR21" s="36">
        <v>59.065592120646748</v>
      </c>
      <c r="AS21" s="36">
        <v>65.708241769230767</v>
      </c>
      <c r="AT21" s="36">
        <v>64.712662348484827</v>
      </c>
      <c r="AU21" s="36">
        <v>54.384382524875626</v>
      </c>
      <c r="AV21" s="36">
        <v>59.065592120646748</v>
      </c>
      <c r="AW21" s="36">
        <v>65.708241769230767</v>
      </c>
      <c r="AX21" s="36">
        <v>64.712662348484827</v>
      </c>
      <c r="AY21" s="36">
        <v>54.384382524875626</v>
      </c>
      <c r="AZ21" s="36">
        <v>59.065592120646748</v>
      </c>
      <c r="BA21" s="36">
        <v>0</v>
      </c>
      <c r="BB21" s="36">
        <v>0</v>
      </c>
      <c r="BC21" s="36">
        <v>0</v>
      </c>
      <c r="BD21" s="36">
        <v>0</v>
      </c>
      <c r="BE21" s="36"/>
      <c r="BF21" s="36"/>
      <c r="BG21" s="36"/>
      <c r="BH21" s="36"/>
      <c r="BI21" s="36"/>
      <c r="BK21" s="67" t="s">
        <v>134</v>
      </c>
    </row>
    <row r="22" spans="2:63" s="78" customFormat="1" ht="17.399999999999999">
      <c r="B22" s="45"/>
      <c r="D22" s="45"/>
      <c r="E22" s="44"/>
      <c r="G22" s="17"/>
      <c r="H22" s="45"/>
      <c r="J22" s="45"/>
      <c r="P22" s="117" t="str">
        <f t="shared" si="0"/>
        <v>C-Combi 1700 T  (Nb of machines: 2)</v>
      </c>
      <c r="Q22" s="120"/>
      <c r="R22" s="102" t="s">
        <v>161</v>
      </c>
      <c r="S22" s="112">
        <v>2</v>
      </c>
      <c r="T22" s="5">
        <v>0.85</v>
      </c>
      <c r="U22" s="36">
        <v>32.044444444444437</v>
      </c>
      <c r="V22" s="36">
        <v>33.501010101010095</v>
      </c>
      <c r="W22" s="36">
        <v>32.044444444444437</v>
      </c>
      <c r="X22" s="36">
        <v>32.044444444444437</v>
      </c>
      <c r="Y22" s="36">
        <v>33.501010101010095</v>
      </c>
      <c r="Z22" s="36">
        <v>35.096296296296295</v>
      </c>
      <c r="AA22" s="36">
        <v>30.709259259259259</v>
      </c>
      <c r="AB22" s="36">
        <v>35.096296296296295</v>
      </c>
      <c r="AC22" s="36">
        <v>32.044444444444437</v>
      </c>
      <c r="AD22" s="36">
        <v>32.044444444444437</v>
      </c>
      <c r="AE22" s="36">
        <v>33.501010101010095</v>
      </c>
      <c r="AF22" s="36">
        <v>30.709259259259259</v>
      </c>
      <c r="AG22" s="36">
        <v>33.501010101010095</v>
      </c>
      <c r="AH22" s="36">
        <v>33.501010101010095</v>
      </c>
      <c r="AI22" s="36">
        <v>32.044444444444437</v>
      </c>
      <c r="AJ22" s="36">
        <v>33.501010101010095</v>
      </c>
      <c r="AK22" s="36">
        <v>34.016410256410261</v>
      </c>
      <c r="AL22" s="36">
        <v>34.016410256410261</v>
      </c>
      <c r="AM22" s="36">
        <v>28.347008547008542</v>
      </c>
      <c r="AN22" s="36">
        <v>30.709259259259252</v>
      </c>
      <c r="AO22" s="36">
        <v>33.501010101010095</v>
      </c>
      <c r="AP22" s="36">
        <v>33.501010101010095</v>
      </c>
      <c r="AQ22" s="36">
        <v>27.500829187396345</v>
      </c>
      <c r="AR22" s="36">
        <v>30.250912106135978</v>
      </c>
      <c r="AS22" s="36">
        <v>34.016410256410261</v>
      </c>
      <c r="AT22" s="36">
        <v>33.501010101010095</v>
      </c>
      <c r="AU22" s="36">
        <v>27.500829187396345</v>
      </c>
      <c r="AV22" s="36">
        <v>30.250912106135978</v>
      </c>
      <c r="AW22" s="36">
        <v>34.016410256410261</v>
      </c>
      <c r="AX22" s="36">
        <v>33.501010101010095</v>
      </c>
      <c r="AY22" s="36">
        <v>27.500829187396345</v>
      </c>
      <c r="AZ22" s="36">
        <v>30.250912106135978</v>
      </c>
      <c r="BA22" s="36">
        <v>0</v>
      </c>
      <c r="BB22" s="36">
        <v>0</v>
      </c>
      <c r="BC22" s="36">
        <v>0</v>
      </c>
      <c r="BD22" s="36">
        <v>0</v>
      </c>
      <c r="BE22" s="36"/>
      <c r="BF22" s="36"/>
      <c r="BG22" s="36"/>
      <c r="BH22" s="36"/>
      <c r="BI22" s="36"/>
      <c r="BK22" s="67" t="s">
        <v>114</v>
      </c>
    </row>
    <row r="23" spans="2:63" s="78" customFormat="1" ht="17.399999999999999">
      <c r="B23" s="45"/>
      <c r="D23" s="45"/>
      <c r="E23" s="44"/>
      <c r="G23" s="17"/>
      <c r="H23" s="45"/>
      <c r="J23" s="45"/>
      <c r="P23" s="117" t="str">
        <f t="shared" si="0"/>
        <v>C-2000 T  (Nb of machines: 1)</v>
      </c>
      <c r="Q23" s="120"/>
      <c r="R23" s="102" t="s">
        <v>158</v>
      </c>
      <c r="S23" s="112">
        <v>1</v>
      </c>
      <c r="T23" s="5">
        <v>0.85</v>
      </c>
      <c r="U23" s="36">
        <v>72.286107499999986</v>
      </c>
      <c r="V23" s="36">
        <v>18.456484166666666</v>
      </c>
      <c r="W23" s="36">
        <v>15.888436666666665</v>
      </c>
      <c r="X23" s="36">
        <v>15.005640833333333</v>
      </c>
      <c r="Y23" s="36">
        <v>17.464465416666666</v>
      </c>
      <c r="Z23" s="36">
        <v>16.633294246031742</v>
      </c>
      <c r="AA23" s="36">
        <v>15.281612881944444</v>
      </c>
      <c r="AB23" s="36">
        <v>16.633294246031742</v>
      </c>
      <c r="AC23" s="36">
        <v>15.946030833333332</v>
      </c>
      <c r="AD23" s="36">
        <v>15.946030833333332</v>
      </c>
      <c r="AE23" s="36">
        <v>16.670850416666664</v>
      </c>
      <c r="AF23" s="36">
        <v>10.915825555555553</v>
      </c>
      <c r="AG23" s="36">
        <v>15.877235416666663</v>
      </c>
      <c r="AH23" s="36">
        <v>18.258080416666665</v>
      </c>
      <c r="AI23" s="36">
        <v>15.946030833333332</v>
      </c>
      <c r="AJ23" s="36">
        <v>16.780416666666667</v>
      </c>
      <c r="AK23" s="36">
        <v>17.038576923076924</v>
      </c>
      <c r="AL23" s="36">
        <v>17.038576923076924</v>
      </c>
      <c r="AM23" s="36">
        <v>14.198814102564102</v>
      </c>
      <c r="AN23" s="36">
        <v>15.382048611111108</v>
      </c>
      <c r="AO23" s="36">
        <v>19.688975757575754</v>
      </c>
      <c r="AP23" s="36">
        <v>59.884124242424235</v>
      </c>
      <c r="AQ23" s="36">
        <v>58.990331343283579</v>
      </c>
      <c r="AR23" s="36">
        <v>58.990331343283579</v>
      </c>
      <c r="AS23" s="36">
        <v>60.805418461538466</v>
      </c>
      <c r="AT23" s="36">
        <v>59.884124242424235</v>
      </c>
      <c r="AU23" s="36">
        <v>58.990331343283579</v>
      </c>
      <c r="AV23" s="36">
        <v>58.990331343283579</v>
      </c>
      <c r="AW23" s="36">
        <v>60.805418461538466</v>
      </c>
      <c r="AX23" s="36">
        <v>59.884124242424235</v>
      </c>
      <c r="AY23" s="36">
        <v>58.990331343283579</v>
      </c>
      <c r="AZ23" s="36">
        <v>58.990331343283579</v>
      </c>
      <c r="BA23" s="36">
        <v>0</v>
      </c>
      <c r="BB23" s="36">
        <v>0</v>
      </c>
      <c r="BC23" s="36">
        <v>0</v>
      </c>
      <c r="BD23" s="36">
        <v>0</v>
      </c>
      <c r="BE23" s="36"/>
      <c r="BF23" s="36"/>
      <c r="BG23" s="36"/>
      <c r="BH23" s="36"/>
      <c r="BI23" s="36"/>
      <c r="BK23" s="67" t="s">
        <v>131</v>
      </c>
    </row>
    <row r="24" spans="2:63" s="78" customFormat="1" ht="17.399999999999999">
      <c r="B24" s="45"/>
      <c r="D24" s="45"/>
      <c r="E24" s="44"/>
      <c r="G24" s="17"/>
      <c r="H24" s="45"/>
      <c r="J24" s="45"/>
      <c r="P24" s="117" t="str">
        <f t="shared" si="0"/>
        <v>C-2300 T  (Nb of machines: 3)</v>
      </c>
      <c r="Q24" s="120"/>
      <c r="R24" s="102" t="s">
        <v>159</v>
      </c>
      <c r="S24" s="112">
        <v>3</v>
      </c>
      <c r="T24" s="5">
        <v>0.85</v>
      </c>
      <c r="U24" s="36">
        <v>75.032526944444413</v>
      </c>
      <c r="V24" s="36">
        <v>65.446666691919177</v>
      </c>
      <c r="W24" s="36">
        <v>60.407545555555544</v>
      </c>
      <c r="X24" s="36">
        <v>59.310738611111105</v>
      </c>
      <c r="Y24" s="36">
        <v>64.214158547979778</v>
      </c>
      <c r="Z24" s="36">
        <v>65.206057208994707</v>
      </c>
      <c r="AA24" s="36">
        <v>57.959139363425926</v>
      </c>
      <c r="AB24" s="36">
        <v>65.206057208994707</v>
      </c>
      <c r="AC24" s="36">
        <v>60.479101944444437</v>
      </c>
      <c r="AD24" s="36">
        <v>60.479101944444437</v>
      </c>
      <c r="AE24" s="36">
        <v>63.228152032828277</v>
      </c>
      <c r="AF24" s="36">
        <v>52.534979351851852</v>
      </c>
      <c r="AG24" s="36">
        <v>57.024281881313122</v>
      </c>
      <c r="AH24" s="36">
        <v>59.982301426767663</v>
      </c>
      <c r="AI24" s="36">
        <v>55.488101944444445</v>
      </c>
      <c r="AJ24" s="36">
        <v>71.191219873737367</v>
      </c>
      <c r="AK24" s="36">
        <v>72.286469410256402</v>
      </c>
      <c r="AL24" s="36">
        <v>72.286469410256402</v>
      </c>
      <c r="AM24" s="36">
        <v>60.238724508547008</v>
      </c>
      <c r="AN24" s="36">
        <v>65.258618217592584</v>
      </c>
      <c r="AO24" s="36">
        <v>66.694506910774408</v>
      </c>
      <c r="AP24" s="36">
        <v>50.342823409090897</v>
      </c>
      <c r="AQ24" s="36">
        <v>41.326198320895514</v>
      </c>
      <c r="AR24" s="36">
        <v>45.45881815298506</v>
      </c>
      <c r="AS24" s="36">
        <v>51.117328384615391</v>
      </c>
      <c r="AT24" s="36">
        <v>50.342823409090897</v>
      </c>
      <c r="AU24" s="36">
        <v>41.326198320895514</v>
      </c>
      <c r="AV24" s="36">
        <v>45.45881815298506</v>
      </c>
      <c r="AW24" s="36">
        <v>51.117328384615391</v>
      </c>
      <c r="AX24" s="36">
        <v>50.342823409090897</v>
      </c>
      <c r="AY24" s="36">
        <v>41.326198320895514</v>
      </c>
      <c r="AZ24" s="36">
        <v>45.45881815298506</v>
      </c>
      <c r="BA24" s="36">
        <v>0</v>
      </c>
      <c r="BB24" s="36">
        <v>0</v>
      </c>
      <c r="BC24" s="36">
        <v>0</v>
      </c>
      <c r="BD24" s="36">
        <v>0</v>
      </c>
      <c r="BE24" s="36"/>
      <c r="BF24" s="36"/>
      <c r="BG24" s="36"/>
      <c r="BH24" s="36"/>
      <c r="BI24" s="36"/>
      <c r="BK24" s="67" t="s">
        <v>115</v>
      </c>
    </row>
    <row r="25" spans="2:63" s="78" customFormat="1" ht="18" thickBot="1">
      <c r="B25" s="45"/>
      <c r="D25" s="45"/>
      <c r="E25" s="44"/>
      <c r="G25" s="17"/>
      <c r="H25" s="45"/>
      <c r="J25" s="45"/>
      <c r="P25" s="117" t="str">
        <f t="shared" si="0"/>
        <v>C-Combi 2300 T  (Nb of machines: 1)</v>
      </c>
      <c r="Q25" s="120"/>
      <c r="R25" s="102" t="s">
        <v>160</v>
      </c>
      <c r="S25" s="113">
        <v>1</v>
      </c>
      <c r="T25" s="5">
        <v>0.85</v>
      </c>
      <c r="U25" s="100">
        <v>24.72</v>
      </c>
      <c r="V25" s="100">
        <v>25.84363636363636</v>
      </c>
      <c r="W25" s="100">
        <v>24.72</v>
      </c>
      <c r="X25" s="100">
        <v>24.72</v>
      </c>
      <c r="Y25" s="100">
        <v>25.84363636363636</v>
      </c>
      <c r="Z25" s="100">
        <v>27.074285714285711</v>
      </c>
      <c r="AA25" s="100">
        <v>23.689999999999994</v>
      </c>
      <c r="AB25" s="100">
        <v>27.074285714285711</v>
      </c>
      <c r="AC25" s="100">
        <v>24.72</v>
      </c>
      <c r="AD25" s="100">
        <v>24.72</v>
      </c>
      <c r="AE25" s="100">
        <v>25.84363636363636</v>
      </c>
      <c r="AF25" s="100">
        <v>23.689999999999994</v>
      </c>
      <c r="AG25" s="100">
        <v>25.84363636363636</v>
      </c>
      <c r="AH25" s="100">
        <v>25.84363636363636</v>
      </c>
      <c r="AI25" s="100">
        <v>24.72</v>
      </c>
      <c r="AJ25" s="100">
        <v>25.84363636363636</v>
      </c>
      <c r="AK25" s="100">
        <v>26.241230769230768</v>
      </c>
      <c r="AL25" s="100">
        <v>26.241230769230768</v>
      </c>
      <c r="AM25" s="100">
        <v>21.867692307692305</v>
      </c>
      <c r="AN25" s="100">
        <v>23.69</v>
      </c>
      <c r="AO25" s="100">
        <v>25.84363636363636</v>
      </c>
      <c r="AP25" s="100">
        <v>25.84363636363636</v>
      </c>
      <c r="AQ25" s="100">
        <v>21.214925373134328</v>
      </c>
      <c r="AR25" s="100">
        <v>23.336417910447761</v>
      </c>
      <c r="AS25" s="100">
        <v>26.241230769230768</v>
      </c>
      <c r="AT25" s="100">
        <v>25.84363636363636</v>
      </c>
      <c r="AU25" s="100">
        <v>21.214925373134328</v>
      </c>
      <c r="AV25" s="100">
        <v>23.336417910447761</v>
      </c>
      <c r="AW25" s="100">
        <v>26.241230769230768</v>
      </c>
      <c r="AX25" s="100">
        <v>25.84363636363636</v>
      </c>
      <c r="AY25" s="100">
        <v>21.214925373134328</v>
      </c>
      <c r="AZ25" s="100">
        <v>23.336417910447761</v>
      </c>
      <c r="BA25" s="100">
        <v>0</v>
      </c>
      <c r="BB25" s="100">
        <v>0</v>
      </c>
      <c r="BC25" s="100">
        <v>0</v>
      </c>
      <c r="BD25" s="100">
        <v>0</v>
      </c>
      <c r="BE25" s="100"/>
      <c r="BF25" s="100"/>
      <c r="BG25" s="100"/>
      <c r="BH25" s="100"/>
      <c r="BI25" s="101"/>
      <c r="BK25" s="67" t="s">
        <v>116</v>
      </c>
    </row>
    <row r="26" spans="2:63" ht="18" thickBot="1">
      <c r="R26" s="79" t="s">
        <v>149</v>
      </c>
      <c r="S26" s="27">
        <v>58</v>
      </c>
      <c r="T26" s="29" t="s">
        <v>148</v>
      </c>
      <c r="U26" s="38">
        <v>1376.4377929178493</v>
      </c>
      <c r="V26" s="38">
        <v>986.81010531795096</v>
      </c>
      <c r="W26" s="38">
        <v>935.47301476405755</v>
      </c>
      <c r="X26" s="38">
        <v>888.37026124680779</v>
      </c>
      <c r="Y26" s="38">
        <v>1310.7910218850484</v>
      </c>
      <c r="Z26" s="38">
        <v>1355.63651038234</v>
      </c>
      <c r="AA26" s="38">
        <v>1224.8599550922486</v>
      </c>
      <c r="AB26" s="38">
        <v>1364.5477940912606</v>
      </c>
      <c r="AC26" s="38">
        <v>1244.4745454054489</v>
      </c>
      <c r="AD26" s="38">
        <v>1274.0470883175874</v>
      </c>
      <c r="AE26" s="38">
        <v>1321.3298361425057</v>
      </c>
      <c r="AF26" s="38">
        <v>1026.1342779112447</v>
      </c>
      <c r="AG26" s="38">
        <v>1305.1001577499219</v>
      </c>
      <c r="AH26" s="38">
        <v>1317.9718157806972</v>
      </c>
      <c r="AI26" s="38">
        <v>1256.6935090220577</v>
      </c>
      <c r="AJ26" s="38">
        <v>1313.2293968344636</v>
      </c>
      <c r="AK26" s="38">
        <v>1259.7229080162961</v>
      </c>
      <c r="AL26" s="38">
        <v>1229.1467842530042</v>
      </c>
      <c r="AM26" s="38">
        <v>1031.8381216017999</v>
      </c>
      <c r="AN26" s="38">
        <v>1075.4069111592512</v>
      </c>
      <c r="AO26" s="38">
        <v>1130.089026118002</v>
      </c>
      <c r="AP26" s="38">
        <v>1265.2929235864394</v>
      </c>
      <c r="AQ26" s="38">
        <v>1098.2529415821407</v>
      </c>
      <c r="AR26" s="38">
        <v>1161.0103544402391</v>
      </c>
      <c r="AS26" s="38">
        <v>1262.5544819192064</v>
      </c>
      <c r="AT26" s="38">
        <v>1226.8314114341415</v>
      </c>
      <c r="AU26" s="38">
        <v>1065.2110107751118</v>
      </c>
      <c r="AV26" s="38">
        <v>1135.5740545627459</v>
      </c>
      <c r="AW26" s="38">
        <v>1244.030849265197</v>
      </c>
      <c r="AX26" s="38">
        <v>1221.1722830040051</v>
      </c>
      <c r="AY26" s="38">
        <v>1058.1209882892647</v>
      </c>
      <c r="AZ26" s="38">
        <v>1004.1345683527211</v>
      </c>
      <c r="BA26" s="38">
        <v>1.3554523025586394</v>
      </c>
      <c r="BB26" s="38">
        <v>1.3349151464592659</v>
      </c>
      <c r="BC26" s="38">
        <v>1.3149910397956948</v>
      </c>
      <c r="BD26" s="38">
        <v>1.3349151464592659</v>
      </c>
      <c r="BE26" s="38"/>
      <c r="BF26" s="38"/>
      <c r="BG26" s="38"/>
      <c r="BH26" s="38"/>
      <c r="BI26" s="39"/>
      <c r="BK26" s="67" t="s">
        <v>120</v>
      </c>
    </row>
    <row r="27" spans="2:63" ht="17.399999999999999">
      <c r="U27" s="40">
        <v>1277.3610673647088</v>
      </c>
      <c r="V27" s="40">
        <v>986.81010531795073</v>
      </c>
      <c r="W27" s="40">
        <v>935.47301476405767</v>
      </c>
      <c r="X27" s="40">
        <v>888.37026124680779</v>
      </c>
      <c r="Y27" s="40">
        <v>1310.7910218850488</v>
      </c>
      <c r="Z27" s="40">
        <v>1355.63651038234</v>
      </c>
      <c r="AA27" s="40">
        <v>1224.8599550922479</v>
      </c>
      <c r="AB27" s="40">
        <v>1364.5477940912601</v>
      </c>
      <c r="AC27" s="40">
        <v>1244.4745454054482</v>
      </c>
      <c r="AD27" s="40">
        <v>1274.0470883175865</v>
      </c>
      <c r="AE27" s="40">
        <v>1321.3298361425061</v>
      </c>
      <c r="AF27" s="40">
        <v>1026.1342779112449</v>
      </c>
      <c r="AG27" s="40">
        <v>1305.1001577499221</v>
      </c>
      <c r="AH27" s="40">
        <v>1317.9718157806976</v>
      </c>
      <c r="AI27" s="40">
        <v>1256.6935090220568</v>
      </c>
      <c r="AJ27" s="40">
        <v>1313.2293968344636</v>
      </c>
      <c r="AK27" s="40">
        <v>1259.7229080162958</v>
      </c>
      <c r="AL27" s="40">
        <v>1229.1467842530044</v>
      </c>
      <c r="AM27" s="40">
        <v>1031.8381216017997</v>
      </c>
      <c r="AN27" s="40">
        <v>1075.4069111592512</v>
      </c>
      <c r="AO27" s="40">
        <v>1119.3516038957798</v>
      </c>
      <c r="AP27" s="40">
        <v>1161.7127105081572</v>
      </c>
      <c r="AQ27" s="40">
        <v>996.2187018333849</v>
      </c>
      <c r="AR27" s="40">
        <v>1058.976114691483</v>
      </c>
      <c r="AS27" s="40">
        <v>1157.3807271012579</v>
      </c>
      <c r="AT27" s="40">
        <v>1123.2511983558591</v>
      </c>
      <c r="AU27" s="40">
        <v>963.17677102635628</v>
      </c>
      <c r="AV27" s="40">
        <v>1033.53981481399</v>
      </c>
      <c r="AW27" s="40">
        <v>1138.8570944472488</v>
      </c>
      <c r="AX27" s="40">
        <v>1117.5920699257226</v>
      </c>
      <c r="AY27" s="40">
        <v>956.08674854050889</v>
      </c>
      <c r="AZ27" s="40">
        <v>902.10032860396541</v>
      </c>
      <c r="BA27" s="40">
        <v>1.3554523025586394</v>
      </c>
      <c r="BB27" s="40">
        <v>1.3349151464592659</v>
      </c>
      <c r="BC27" s="40">
        <v>1.3149910397956948</v>
      </c>
      <c r="BD27" s="40">
        <v>1.3349151464592659</v>
      </c>
      <c r="BE27" s="40"/>
      <c r="BF27" s="40"/>
      <c r="BG27" s="40"/>
      <c r="BH27" s="40"/>
      <c r="BI27" s="40"/>
      <c r="BK27" s="67" t="s">
        <v>146</v>
      </c>
    </row>
    <row r="28" spans="2:63" ht="17.399999999999999">
      <c r="R28" s="2"/>
      <c r="S28" s="16" t="s">
        <v>28</v>
      </c>
      <c r="T28" s="16" t="s">
        <v>32</v>
      </c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K28" s="67" t="s">
        <v>137</v>
      </c>
    </row>
  </sheetData>
  <dataConsolidate/>
  <mergeCells count="1">
    <mergeCell ref="Q16:Q2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976608" r:id="rId4" name="CheckBox1">
          <controlPr autoLine="0" linkedCell="#REF!" r:id="rId5">
            <anchor moveWithCells="1">
              <from>
                <xdr:col>17</xdr:col>
                <xdr:colOff>205740</xdr:colOff>
                <xdr:row>28</xdr:row>
                <xdr:rowOff>0</xdr:rowOff>
              </from>
              <to>
                <xdr:col>18</xdr:col>
                <xdr:colOff>541020</xdr:colOff>
                <xdr:row>30</xdr:row>
                <xdr:rowOff>83820</xdr:rowOff>
              </to>
            </anchor>
          </controlPr>
        </control>
      </mc:Choice>
      <mc:Fallback>
        <control shapeId="10976608" r:id="rId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Y148"/>
  <sheetViews>
    <sheetView zoomScale="55" zoomScaleNormal="55" workbookViewId="0">
      <selection activeCell="C3" sqref="C3"/>
    </sheetView>
  </sheetViews>
  <sheetFormatPr baseColWidth="10" defaultColWidth="11.5546875" defaultRowHeight="14.4"/>
  <cols>
    <col min="1" max="1" width="29.109375" customWidth="1"/>
    <col min="2" max="2" width="9.88671875" customWidth="1"/>
    <col min="3" max="3" width="9.77734375" bestFit="1" customWidth="1"/>
    <col min="4" max="4" width="8.77734375" bestFit="1" customWidth="1"/>
    <col min="5" max="5" width="9.44140625" bestFit="1" customWidth="1"/>
    <col min="6" max="6" width="9.21875" bestFit="1" customWidth="1"/>
    <col min="7" max="7" width="10" bestFit="1" customWidth="1"/>
    <col min="8" max="8" width="9.77734375" bestFit="1" customWidth="1"/>
    <col min="9" max="9" width="10" bestFit="1" customWidth="1"/>
    <col min="10" max="10" width="9.21875" bestFit="1" customWidth="1"/>
    <col min="11" max="13" width="8.77734375" bestFit="1" customWidth="1"/>
    <col min="14" max="14" width="9.44140625" bestFit="1" customWidth="1"/>
    <col min="15" max="15" width="9.77734375" bestFit="1" customWidth="1"/>
    <col min="16" max="16" width="8.77734375" bestFit="1" customWidth="1"/>
    <col min="17" max="17" width="9.44140625" bestFit="1" customWidth="1"/>
    <col min="18" max="18" width="9.21875" bestFit="1" customWidth="1"/>
    <col min="19" max="38" width="8.21875" bestFit="1" customWidth="1"/>
    <col min="39" max="44" width="8.88671875" customWidth="1"/>
    <col min="45" max="45" width="14" bestFit="1" customWidth="1"/>
    <col min="46" max="46" width="8.6640625" bestFit="1" customWidth="1"/>
    <col min="47" max="48" width="8.88671875" customWidth="1"/>
    <col min="49" max="49" width="10.44140625" bestFit="1" customWidth="1"/>
    <col min="50" max="50" width="13.88671875" bestFit="1" customWidth="1"/>
    <col min="51" max="51" width="13.5546875" customWidth="1"/>
    <col min="52" max="256" width="8.88671875" customWidth="1"/>
  </cols>
  <sheetData>
    <row r="1" spans="1:51" ht="15" thickBot="1">
      <c r="A1" t="s">
        <v>37</v>
      </c>
      <c r="C1">
        <v>4</v>
      </c>
      <c r="D1">
        <v>5</v>
      </c>
      <c r="E1">
        <v>6</v>
      </c>
      <c r="F1" s="78">
        <v>7</v>
      </c>
      <c r="G1" s="78">
        <v>8</v>
      </c>
      <c r="H1" s="78">
        <v>9</v>
      </c>
      <c r="I1" s="78">
        <v>10</v>
      </c>
      <c r="J1" s="78">
        <v>11</v>
      </c>
      <c r="K1" s="78">
        <v>12</v>
      </c>
      <c r="L1" s="78">
        <v>13</v>
      </c>
      <c r="M1" s="78">
        <v>14</v>
      </c>
      <c r="N1" s="78">
        <v>15</v>
      </c>
      <c r="O1" s="78">
        <v>16</v>
      </c>
      <c r="P1" s="78">
        <v>17</v>
      </c>
      <c r="Q1" s="78">
        <v>18</v>
      </c>
      <c r="R1" s="78">
        <v>19</v>
      </c>
      <c r="S1" s="78">
        <v>20</v>
      </c>
      <c r="T1" s="78">
        <v>21</v>
      </c>
      <c r="U1" s="78">
        <v>22</v>
      </c>
      <c r="V1" s="78">
        <v>23</v>
      </c>
      <c r="W1" s="78">
        <v>24</v>
      </c>
      <c r="X1" s="78">
        <v>25</v>
      </c>
      <c r="Y1" s="78">
        <v>26</v>
      </c>
      <c r="Z1" s="78">
        <v>27</v>
      </c>
      <c r="AA1" s="78">
        <v>28</v>
      </c>
      <c r="AB1" s="78">
        <v>29</v>
      </c>
      <c r="AC1" s="78">
        <v>30</v>
      </c>
      <c r="AD1" s="78">
        <v>31</v>
      </c>
      <c r="AE1" s="78">
        <v>32</v>
      </c>
      <c r="AF1" s="78">
        <v>33</v>
      </c>
      <c r="AG1" s="78">
        <v>34</v>
      </c>
      <c r="AH1" s="78">
        <v>35</v>
      </c>
      <c r="AI1" s="78">
        <v>36</v>
      </c>
      <c r="AJ1" s="78">
        <v>37</v>
      </c>
      <c r="AK1" s="78">
        <v>38</v>
      </c>
      <c r="AL1" s="78">
        <v>39</v>
      </c>
      <c r="AM1" s="78">
        <v>40</v>
      </c>
      <c r="AN1" s="78">
        <v>41</v>
      </c>
      <c r="AO1" s="78">
        <v>42</v>
      </c>
      <c r="AP1" s="78">
        <v>43</v>
      </c>
      <c r="AQ1" s="78">
        <v>44</v>
      </c>
    </row>
    <row r="2" spans="1:51" ht="43.8" thickBot="1">
      <c r="A2" s="14" t="s">
        <v>25</v>
      </c>
      <c r="B2" s="15" t="s">
        <v>26</v>
      </c>
      <c r="C2" s="119">
        <f>'PLAN CHARGE'!U1</f>
        <v>44440</v>
      </c>
      <c r="D2" s="119">
        <f>'PLAN CHARGE'!V1</f>
        <v>44470</v>
      </c>
      <c r="E2" s="119">
        <f>'PLAN CHARGE'!W1</f>
        <v>44501</v>
      </c>
      <c r="F2" s="119">
        <f>'PLAN CHARGE'!X1</f>
        <v>44531</v>
      </c>
      <c r="G2" s="119">
        <f>'PLAN CHARGE'!Y1</f>
        <v>44562</v>
      </c>
      <c r="H2" s="119">
        <f>'PLAN CHARGE'!Z1</f>
        <v>44593</v>
      </c>
      <c r="I2" s="119">
        <f>'PLAN CHARGE'!AA1</f>
        <v>44621</v>
      </c>
      <c r="J2" s="119">
        <f>'PLAN CHARGE'!AB1</f>
        <v>44652</v>
      </c>
      <c r="K2" s="119">
        <f>'PLAN CHARGE'!AC1</f>
        <v>44682</v>
      </c>
      <c r="L2" s="119">
        <f>'PLAN CHARGE'!AD1</f>
        <v>44713</v>
      </c>
      <c r="M2" s="119">
        <f>'PLAN CHARGE'!AE1</f>
        <v>44743</v>
      </c>
      <c r="N2" s="119">
        <f>'PLAN CHARGE'!AF1</f>
        <v>44774</v>
      </c>
      <c r="O2" s="119">
        <f>'PLAN CHARGE'!AG1</f>
        <v>44805</v>
      </c>
      <c r="P2" s="119">
        <f>'PLAN CHARGE'!AH1</f>
        <v>44835</v>
      </c>
      <c r="Q2" s="119">
        <f>'PLAN CHARGE'!AI1</f>
        <v>44866</v>
      </c>
      <c r="R2" s="119">
        <f>'PLAN CHARGE'!AJ1</f>
        <v>44896</v>
      </c>
      <c r="S2" s="119" t="str">
        <f>'PLAN CHARGE'!AK1</f>
        <v>Q1 2023</v>
      </c>
      <c r="T2" s="119" t="str">
        <f>'PLAN CHARGE'!AL1</f>
        <v>Q2 2023</v>
      </c>
      <c r="U2" s="119" t="str">
        <f>'PLAN CHARGE'!AM1</f>
        <v>Q3 2023</v>
      </c>
      <c r="V2" s="119" t="str">
        <f>'PLAN CHARGE'!AN1</f>
        <v>Q4 2023</v>
      </c>
      <c r="W2" s="119" t="str">
        <f>'PLAN CHARGE'!AO1</f>
        <v>Q1 2024</v>
      </c>
      <c r="X2" s="119" t="str">
        <f>'PLAN CHARGE'!AP1</f>
        <v>Q2 2024</v>
      </c>
      <c r="Y2" s="119" t="str">
        <f>'PLAN CHARGE'!AQ1</f>
        <v>Q3 2024</v>
      </c>
      <c r="Z2" s="119" t="str">
        <f>'PLAN CHARGE'!AR1</f>
        <v>Q4 2024</v>
      </c>
      <c r="AA2" s="119" t="str">
        <f>'PLAN CHARGE'!AS1</f>
        <v>Q1 2025</v>
      </c>
      <c r="AB2" s="119" t="str">
        <f>'PLAN CHARGE'!AT1</f>
        <v>Q2 2025</v>
      </c>
      <c r="AC2" s="119" t="str">
        <f>'PLAN CHARGE'!AU1</f>
        <v>Q3 2025</v>
      </c>
      <c r="AD2" s="119" t="str">
        <f>'PLAN CHARGE'!AV1</f>
        <v>Q4 2025</v>
      </c>
      <c r="AE2" s="119" t="str">
        <f>'PLAN CHARGE'!AW1</f>
        <v>Q1 2026</v>
      </c>
      <c r="AF2" s="119" t="str">
        <f>'PLAN CHARGE'!AX1</f>
        <v>Q2 2026</v>
      </c>
      <c r="AG2" s="119" t="str">
        <f>'PLAN CHARGE'!AY1</f>
        <v>Q3 2026</v>
      </c>
      <c r="AH2" s="119" t="str">
        <f>'PLAN CHARGE'!AZ1</f>
        <v>Q4 2026</v>
      </c>
      <c r="AI2" s="119" t="str">
        <f>'PLAN CHARGE'!BA1</f>
        <v>Q1 2027</v>
      </c>
      <c r="AJ2" s="119" t="str">
        <f>'PLAN CHARGE'!BB1</f>
        <v>Q2 2027</v>
      </c>
      <c r="AK2" s="119" t="str">
        <f>'PLAN CHARGE'!BC1</f>
        <v>Q3 2027</v>
      </c>
      <c r="AL2" s="119" t="str">
        <f>'PLAN CHARGE'!BD1</f>
        <v>Q4 2027</v>
      </c>
      <c r="AM2" s="84"/>
      <c r="AN2" s="84"/>
      <c r="AO2" s="84"/>
      <c r="AP2" s="84"/>
      <c r="AQ2" s="84"/>
      <c r="AS2" s="111" t="s">
        <v>25</v>
      </c>
      <c r="AT2" s="46" t="s">
        <v>26</v>
      </c>
      <c r="AU2" s="56"/>
      <c r="AV2" s="73" t="s">
        <v>39</v>
      </c>
      <c r="AW2" s="74" t="s">
        <v>40</v>
      </c>
      <c r="AX2" s="75" t="s">
        <v>41</v>
      </c>
      <c r="AY2" s="66" t="s">
        <v>50</v>
      </c>
    </row>
    <row r="3" spans="1:51" ht="17.399999999999999">
      <c r="A3" s="19" t="str">
        <f>'PLAN CHARGE'!R2</f>
        <v>60 T</v>
      </c>
      <c r="B3" s="80">
        <f>VLOOKUP($A3,'PLAN CHARGE'!$R$2:$S$25,2,FALSE)</f>
        <v>1</v>
      </c>
      <c r="C3" s="52">
        <f>VLOOKUP($A3,'PLAN CHARGE'!$R$2:$BI$25,C$1,FALSE)</f>
        <v>37.786777504179938</v>
      </c>
      <c r="D3" s="91">
        <f>VLOOKUP($A3,'PLAN CHARGE'!$R$2:$BI$25,D$1,FALSE)</f>
        <v>5.3924319179620728</v>
      </c>
      <c r="E3" s="91">
        <f>VLOOKUP($A3,'PLAN CHARGE'!$R$2:$BI$25,E$1,FALSE)</f>
        <v>5.0991008574360608</v>
      </c>
      <c r="F3" s="91">
        <f>VLOOKUP($A3,'PLAN CHARGE'!$R$2:$BI$25,F$1,FALSE)</f>
        <v>5.0369316559365824</v>
      </c>
      <c r="G3" s="91">
        <f>VLOOKUP($A3,'PLAN CHARGE'!$R$2:$BI$25,G$1,FALSE)</f>
        <v>33.51104579982448</v>
      </c>
      <c r="H3" s="91">
        <f>VLOOKUP($A3,'PLAN CHARGE'!$R$2:$BI$25,H$1,FALSE)</f>
        <v>35.106809885530403</v>
      </c>
      <c r="I3" s="91">
        <f>VLOOKUP($A3,'PLAN CHARGE'!$R$2:$BI$25,I$1,FALSE)</f>
        <v>30.718458649839111</v>
      </c>
      <c r="J3" s="91">
        <f>VLOOKUP($A3,'PLAN CHARGE'!$R$2:$BI$25,J$1,FALSE)</f>
        <v>35.106809885530403</v>
      </c>
      <c r="K3" s="91">
        <f>VLOOKUP($A3,'PLAN CHARGE'!$R$2:$BI$25,K$1,FALSE)</f>
        <v>32.054043808527766</v>
      </c>
      <c r="L3" s="91">
        <f>VLOOKUP($A3,'PLAN CHARGE'!$R$2:$BI$25,L$1,FALSE)</f>
        <v>32.054043808527766</v>
      </c>
      <c r="M3" s="91">
        <f>VLOOKUP($A3,'PLAN CHARGE'!$R$2:$BI$25,M$1,FALSE)</f>
        <v>33.51104579982448</v>
      </c>
      <c r="N3" s="91">
        <f>VLOOKUP($A3,'PLAN CHARGE'!$R$2:$BI$25,N$1,FALSE)</f>
        <v>29.98657434695939</v>
      </c>
      <c r="O3" s="91">
        <f>VLOOKUP($A3,'PLAN CHARGE'!$R$2:$BI$25,O$1,FALSE)</f>
        <v>32.712626560319336</v>
      </c>
      <c r="P3" s="91">
        <f>VLOOKUP($A3,'PLAN CHARGE'!$R$2:$BI$25,P$1,FALSE)</f>
        <v>32.712626560319336</v>
      </c>
      <c r="Q3" s="91">
        <f>VLOOKUP($A3,'PLAN CHARGE'!$R$2:$BI$25,Q$1,FALSE)</f>
        <v>31.290338449001101</v>
      </c>
      <c r="R3" s="91">
        <f>VLOOKUP($A3,'PLAN CHARGE'!$R$2:$BI$25,R$1,FALSE)</f>
        <v>32.712626560319336</v>
      </c>
      <c r="S3" s="91">
        <f>VLOOKUP($A3,'PLAN CHARGE'!$R$2:$BI$25,S$1,FALSE)</f>
        <v>32.878658179399238</v>
      </c>
      <c r="T3" s="91">
        <f>VLOOKUP($A3,'PLAN CHARGE'!$R$2:$BI$25,T$1,FALSE)</f>
        <v>32.878658179399238</v>
      </c>
      <c r="U3" s="91">
        <f>VLOOKUP($A3,'PLAN CHARGE'!$R$2:$BI$25,U$1,FALSE)</f>
        <v>27.398881816166035</v>
      </c>
      <c r="V3" s="91">
        <f>VLOOKUP($A3,'PLAN CHARGE'!$R$2:$BI$25,V$1,FALSE)</f>
        <v>29.682121967513208</v>
      </c>
      <c r="W3" s="91">
        <f>VLOOKUP($A3,'PLAN CHARGE'!$R$2:$BI$25,W$1,FALSE)</f>
        <v>33.035464824169516</v>
      </c>
      <c r="X3" s="91">
        <f>VLOOKUP($A3,'PLAN CHARGE'!$R$2:$BI$25,X$1,FALSE)</f>
        <v>38.219290960533151</v>
      </c>
      <c r="Y3" s="91">
        <f>VLOOKUP($A3,'PLAN CHARGE'!$R$2:$BI$25,Y$1,FALSE)</f>
        <v>32.358021497452583</v>
      </c>
      <c r="Z3" s="91">
        <f>VLOOKUP($A3,'PLAN CHARGE'!$R$2:$BI$25,Z$1,FALSE)</f>
        <v>35.003437639735154</v>
      </c>
      <c r="AA3" s="91">
        <f>VLOOKUP($A3,'PLAN CHARGE'!$R$2:$BI$25,AA$1,FALSE)</f>
        <v>38.807280052233651</v>
      </c>
      <c r="AB3" s="91">
        <f>VLOOKUP($A3,'PLAN CHARGE'!$R$2:$BI$25,AB$1,FALSE)</f>
        <v>38.219290960533151</v>
      </c>
      <c r="AC3" s="91">
        <f>VLOOKUP($A3,'PLAN CHARGE'!$R$2:$BI$25,AC$1,FALSE)</f>
        <v>32.358021497452583</v>
      </c>
      <c r="AD3" s="91">
        <f>VLOOKUP($A3,'PLAN CHARGE'!$R$2:$BI$25,AD$1,FALSE)</f>
        <v>35.003437639735154</v>
      </c>
      <c r="AE3" s="91">
        <f>VLOOKUP($A3,'PLAN CHARGE'!$R$2:$BI$25,AE$1,FALSE)</f>
        <v>38.807280052233651</v>
      </c>
      <c r="AF3" s="91">
        <f>VLOOKUP($A3,'PLAN CHARGE'!$R$2:$BI$25,AF$1,FALSE)</f>
        <v>38.219290960533151</v>
      </c>
      <c r="AG3" s="91">
        <f>VLOOKUP($A3,'PLAN CHARGE'!$R$2:$BI$25,AG$1,FALSE)</f>
        <v>32.358021497452583</v>
      </c>
      <c r="AH3" s="91">
        <f>VLOOKUP($A3,'PLAN CHARGE'!$R$2:$BI$25,AH$1,FALSE)</f>
        <v>35.003437639735154</v>
      </c>
      <c r="AI3" s="91">
        <f>VLOOKUP($A3,'PLAN CHARGE'!$R$2:$BI$25,AI$1,FALSE)</f>
        <v>0</v>
      </c>
      <c r="AJ3" s="91">
        <f>VLOOKUP($A3,'PLAN CHARGE'!$R$2:$BI$25,AJ$1,FALSE)</f>
        <v>0</v>
      </c>
      <c r="AK3" s="91">
        <f>VLOOKUP($A3,'PLAN CHARGE'!$R$2:$BI$25,AK$1,FALSE)</f>
        <v>0</v>
      </c>
      <c r="AL3" s="92">
        <f>VLOOKUP($A3,'PLAN CHARGE'!$R$2:$BI$25,AL$1,FALSE)</f>
        <v>0</v>
      </c>
      <c r="AM3" s="89"/>
      <c r="AN3" s="87"/>
      <c r="AO3" s="87"/>
      <c r="AP3" s="87"/>
      <c r="AQ3" s="87"/>
      <c r="AS3" s="109" t="str">
        <f>'PLAN CHARGE'!R2</f>
        <v>60 T</v>
      </c>
      <c r="AT3" s="110">
        <f>'PLAN CHARGE'!S2</f>
        <v>1</v>
      </c>
      <c r="AU3" s="56"/>
      <c r="AV3" s="67" t="s">
        <v>51</v>
      </c>
      <c r="AW3" s="70" t="s">
        <v>44</v>
      </c>
      <c r="AX3" s="70" t="s">
        <v>44</v>
      </c>
      <c r="AY3" s="66" t="s">
        <v>52</v>
      </c>
    </row>
    <row r="4" spans="1:51" ht="17.399999999999999">
      <c r="A4" s="43" t="s">
        <v>34</v>
      </c>
      <c r="B4" s="81"/>
      <c r="C4" s="93">
        <f>IF(C3&lt;C7,C3,C7)</f>
        <v>24</v>
      </c>
      <c r="D4" s="87">
        <f t="shared" ref="D4:AL4" si="0">IF(D3&lt;D7,D3,D7)</f>
        <v>5.3924319179620728</v>
      </c>
      <c r="E4" s="87">
        <f t="shared" si="0"/>
        <v>5.0991008574360608</v>
      </c>
      <c r="F4" s="87">
        <f t="shared" si="0"/>
        <v>5.0369316559365824</v>
      </c>
      <c r="G4" s="87">
        <f t="shared" si="0"/>
        <v>24</v>
      </c>
      <c r="H4" s="87">
        <f t="shared" si="0"/>
        <v>24</v>
      </c>
      <c r="I4" s="87">
        <f t="shared" si="0"/>
        <v>24</v>
      </c>
      <c r="J4" s="87">
        <f t="shared" si="0"/>
        <v>24</v>
      </c>
      <c r="K4" s="87">
        <f t="shared" si="0"/>
        <v>24</v>
      </c>
      <c r="L4" s="87">
        <f t="shared" si="0"/>
        <v>24</v>
      </c>
      <c r="M4" s="87">
        <f t="shared" si="0"/>
        <v>24</v>
      </c>
      <c r="N4" s="87">
        <f t="shared" si="0"/>
        <v>24</v>
      </c>
      <c r="O4" s="87">
        <f t="shared" si="0"/>
        <v>24</v>
      </c>
      <c r="P4" s="87">
        <f t="shared" si="0"/>
        <v>24</v>
      </c>
      <c r="Q4" s="87">
        <f t="shared" si="0"/>
        <v>24</v>
      </c>
      <c r="R4" s="87">
        <f t="shared" si="0"/>
        <v>24</v>
      </c>
      <c r="S4" s="87">
        <f t="shared" si="0"/>
        <v>24</v>
      </c>
      <c r="T4" s="87">
        <f t="shared" si="0"/>
        <v>24</v>
      </c>
      <c r="U4" s="87">
        <f t="shared" si="0"/>
        <v>24</v>
      </c>
      <c r="V4" s="87">
        <f t="shared" si="0"/>
        <v>24</v>
      </c>
      <c r="W4" s="87">
        <f t="shared" si="0"/>
        <v>24</v>
      </c>
      <c r="X4" s="87">
        <f t="shared" si="0"/>
        <v>24</v>
      </c>
      <c r="Y4" s="87">
        <f t="shared" si="0"/>
        <v>24</v>
      </c>
      <c r="Z4" s="87">
        <f t="shared" si="0"/>
        <v>24</v>
      </c>
      <c r="AA4" s="87">
        <f t="shared" si="0"/>
        <v>24</v>
      </c>
      <c r="AB4" s="87">
        <f t="shared" si="0"/>
        <v>24</v>
      </c>
      <c r="AC4" s="87">
        <f t="shared" si="0"/>
        <v>24</v>
      </c>
      <c r="AD4" s="87">
        <f t="shared" si="0"/>
        <v>24</v>
      </c>
      <c r="AE4" s="87">
        <f t="shared" si="0"/>
        <v>24</v>
      </c>
      <c r="AF4" s="87">
        <f t="shared" si="0"/>
        <v>24</v>
      </c>
      <c r="AG4" s="87">
        <f t="shared" si="0"/>
        <v>24</v>
      </c>
      <c r="AH4" s="87">
        <f t="shared" si="0"/>
        <v>24</v>
      </c>
      <c r="AI4" s="87">
        <f t="shared" si="0"/>
        <v>0</v>
      </c>
      <c r="AJ4" s="87">
        <f t="shared" si="0"/>
        <v>0</v>
      </c>
      <c r="AK4" s="87">
        <f t="shared" si="0"/>
        <v>0</v>
      </c>
      <c r="AL4" s="94">
        <f t="shared" si="0"/>
        <v>0</v>
      </c>
      <c r="AM4" s="89"/>
      <c r="AN4" s="87"/>
      <c r="AO4" s="87"/>
      <c r="AP4" s="87"/>
      <c r="AQ4" s="87"/>
      <c r="AS4" s="58" t="str">
        <f>'PLAN CHARGE'!R3</f>
        <v>Bi90 T</v>
      </c>
      <c r="AT4" s="103">
        <f>'PLAN CHARGE'!S3</f>
        <v>1</v>
      </c>
      <c r="AU4" s="56"/>
      <c r="AV4" s="67" t="s">
        <v>53</v>
      </c>
      <c r="AW4" s="70" t="s">
        <v>0</v>
      </c>
      <c r="AX4" s="70" t="s">
        <v>0</v>
      </c>
      <c r="AY4" s="66" t="s">
        <v>54</v>
      </c>
    </row>
    <row r="5" spans="1:51" ht="17.399999999999999">
      <c r="A5" s="43" t="s">
        <v>35</v>
      </c>
      <c r="B5" s="81"/>
      <c r="C5" s="93">
        <f t="shared" ref="C5" si="1">IF(AND(C4&lt;C3,C3&gt;C8),C8-C4,C3-C4)</f>
        <v>9.5999999999999943</v>
      </c>
      <c r="D5" s="87">
        <f t="shared" ref="D5:AL5" si="2">IF(AND(D4&lt;D3,D3&gt;D8),D8-D4,D3-D4)</f>
        <v>0</v>
      </c>
      <c r="E5" s="87">
        <f t="shared" si="2"/>
        <v>0</v>
      </c>
      <c r="F5" s="87">
        <f t="shared" si="2"/>
        <v>0</v>
      </c>
      <c r="G5" s="87">
        <f t="shared" si="2"/>
        <v>9.5110457998244797</v>
      </c>
      <c r="H5" s="87">
        <f t="shared" si="2"/>
        <v>9.5999999999999943</v>
      </c>
      <c r="I5" s="87">
        <f t="shared" si="2"/>
        <v>6.7184586498391106</v>
      </c>
      <c r="J5" s="87">
        <f t="shared" si="2"/>
        <v>9.5999999999999943</v>
      </c>
      <c r="K5" s="87">
        <f t="shared" si="2"/>
        <v>8.0540438085277657</v>
      </c>
      <c r="L5" s="87">
        <f t="shared" si="2"/>
        <v>8.0540438085277657</v>
      </c>
      <c r="M5" s="87">
        <f t="shared" si="2"/>
        <v>9.5110457998244797</v>
      </c>
      <c r="N5" s="87">
        <f t="shared" si="2"/>
        <v>5.9865743469593902</v>
      </c>
      <c r="O5" s="87">
        <f t="shared" si="2"/>
        <v>8.712626560319336</v>
      </c>
      <c r="P5" s="87">
        <f t="shared" si="2"/>
        <v>8.712626560319336</v>
      </c>
      <c r="Q5" s="87">
        <f t="shared" si="2"/>
        <v>7.2903384490011014</v>
      </c>
      <c r="R5" s="87">
        <f t="shared" si="2"/>
        <v>8.712626560319336</v>
      </c>
      <c r="S5" s="87">
        <f t="shared" si="2"/>
        <v>8.8786581793992383</v>
      </c>
      <c r="T5" s="87">
        <f t="shared" si="2"/>
        <v>8.8786581793992383</v>
      </c>
      <c r="U5" s="87">
        <f t="shared" si="2"/>
        <v>3.3988818161660355</v>
      </c>
      <c r="V5" s="87">
        <f t="shared" si="2"/>
        <v>5.6821219675132077</v>
      </c>
      <c r="W5" s="87">
        <f t="shared" si="2"/>
        <v>9.0354648241695159</v>
      </c>
      <c r="X5" s="87">
        <f t="shared" si="2"/>
        <v>9.5999999999999943</v>
      </c>
      <c r="Y5" s="87">
        <f t="shared" si="2"/>
        <v>8.358021497452583</v>
      </c>
      <c r="Z5" s="87">
        <f t="shared" si="2"/>
        <v>9.5999999999999943</v>
      </c>
      <c r="AA5" s="87">
        <f t="shared" si="2"/>
        <v>9.5999999999999943</v>
      </c>
      <c r="AB5" s="87">
        <f t="shared" si="2"/>
        <v>9.5999999999999943</v>
      </c>
      <c r="AC5" s="87">
        <f t="shared" si="2"/>
        <v>8.358021497452583</v>
      </c>
      <c r="AD5" s="87">
        <f t="shared" si="2"/>
        <v>9.5999999999999943</v>
      </c>
      <c r="AE5" s="87">
        <f t="shared" si="2"/>
        <v>9.5999999999999943</v>
      </c>
      <c r="AF5" s="87">
        <f t="shared" si="2"/>
        <v>9.5999999999999943</v>
      </c>
      <c r="AG5" s="87">
        <f t="shared" si="2"/>
        <v>8.358021497452583</v>
      </c>
      <c r="AH5" s="87">
        <f t="shared" si="2"/>
        <v>9.5999999999999943</v>
      </c>
      <c r="AI5" s="87">
        <f t="shared" si="2"/>
        <v>0</v>
      </c>
      <c r="AJ5" s="87">
        <f t="shared" si="2"/>
        <v>0</v>
      </c>
      <c r="AK5" s="87">
        <f t="shared" si="2"/>
        <v>0</v>
      </c>
      <c r="AL5" s="94">
        <f t="shared" si="2"/>
        <v>0</v>
      </c>
      <c r="AM5" s="89"/>
      <c r="AN5" s="87"/>
      <c r="AO5" s="87"/>
      <c r="AP5" s="87"/>
      <c r="AQ5" s="87"/>
      <c r="AS5" s="58" t="str">
        <f>'PLAN CHARGE'!R4</f>
        <v>100 T</v>
      </c>
      <c r="AT5" s="103">
        <f>'PLAN CHARGE'!S4</f>
        <v>4</v>
      </c>
      <c r="AU5" s="56"/>
      <c r="AV5" s="67" t="s">
        <v>55</v>
      </c>
      <c r="AW5" s="72" t="s">
        <v>0</v>
      </c>
      <c r="AX5" s="70" t="s">
        <v>0</v>
      </c>
      <c r="AY5" s="66" t="s">
        <v>56</v>
      </c>
    </row>
    <row r="6" spans="1:51" ht="17.399999999999999">
      <c r="A6" s="43" t="s">
        <v>36</v>
      </c>
      <c r="B6" s="81"/>
      <c r="C6" s="93">
        <f t="shared" ref="C6" si="3">IF(C4+C5&lt;C3,C3-C8,0)</f>
        <v>4.1867775041799433</v>
      </c>
      <c r="D6" s="87">
        <f t="shared" ref="D6:AL6" si="4">IF(D4+D5&lt;D3,D3-D8,0)</f>
        <v>0</v>
      </c>
      <c r="E6" s="87">
        <f t="shared" si="4"/>
        <v>0</v>
      </c>
      <c r="F6" s="87">
        <f t="shared" si="4"/>
        <v>0</v>
      </c>
      <c r="G6" s="87">
        <f t="shared" si="4"/>
        <v>0</v>
      </c>
      <c r="H6" s="87">
        <f t="shared" si="4"/>
        <v>1.5068098855304086</v>
      </c>
      <c r="I6" s="87">
        <f t="shared" si="4"/>
        <v>0</v>
      </c>
      <c r="J6" s="87">
        <f t="shared" si="4"/>
        <v>1.5068098855304086</v>
      </c>
      <c r="K6" s="87">
        <f t="shared" si="4"/>
        <v>0</v>
      </c>
      <c r="L6" s="87">
        <f t="shared" si="4"/>
        <v>0</v>
      </c>
      <c r="M6" s="87">
        <f t="shared" si="4"/>
        <v>0</v>
      </c>
      <c r="N6" s="87">
        <f t="shared" si="4"/>
        <v>0</v>
      </c>
      <c r="O6" s="87">
        <f t="shared" si="4"/>
        <v>0</v>
      </c>
      <c r="P6" s="87">
        <f t="shared" si="4"/>
        <v>0</v>
      </c>
      <c r="Q6" s="87">
        <f t="shared" si="4"/>
        <v>0</v>
      </c>
      <c r="R6" s="87">
        <f t="shared" si="4"/>
        <v>0</v>
      </c>
      <c r="S6" s="87">
        <f t="shared" si="4"/>
        <v>0</v>
      </c>
      <c r="T6" s="87">
        <f t="shared" si="4"/>
        <v>0</v>
      </c>
      <c r="U6" s="87">
        <f t="shared" si="4"/>
        <v>0</v>
      </c>
      <c r="V6" s="87">
        <f t="shared" si="4"/>
        <v>0</v>
      </c>
      <c r="W6" s="87">
        <f t="shared" si="4"/>
        <v>0</v>
      </c>
      <c r="X6" s="87">
        <f t="shared" si="4"/>
        <v>4.6192909605331565</v>
      </c>
      <c r="Y6" s="87">
        <f t="shared" si="4"/>
        <v>0</v>
      </c>
      <c r="Z6" s="87">
        <f t="shared" si="4"/>
        <v>1.4034376397351593</v>
      </c>
      <c r="AA6" s="87">
        <f t="shared" si="4"/>
        <v>5.2072800522336564</v>
      </c>
      <c r="AB6" s="87">
        <f t="shared" si="4"/>
        <v>4.6192909605331565</v>
      </c>
      <c r="AC6" s="87">
        <f t="shared" si="4"/>
        <v>0</v>
      </c>
      <c r="AD6" s="87">
        <f t="shared" si="4"/>
        <v>1.4034376397351593</v>
      </c>
      <c r="AE6" s="87">
        <f t="shared" si="4"/>
        <v>5.2072800522336564</v>
      </c>
      <c r="AF6" s="87">
        <f t="shared" si="4"/>
        <v>4.6192909605331565</v>
      </c>
      <c r="AG6" s="87">
        <f t="shared" si="4"/>
        <v>0</v>
      </c>
      <c r="AH6" s="87">
        <f t="shared" si="4"/>
        <v>1.4034376397351593</v>
      </c>
      <c r="AI6" s="87">
        <f t="shared" si="4"/>
        <v>0</v>
      </c>
      <c r="AJ6" s="87">
        <f t="shared" si="4"/>
        <v>0</v>
      </c>
      <c r="AK6" s="87">
        <f t="shared" si="4"/>
        <v>0</v>
      </c>
      <c r="AL6" s="94">
        <f t="shared" si="4"/>
        <v>0</v>
      </c>
      <c r="AM6" s="89"/>
      <c r="AN6" s="87"/>
      <c r="AO6" s="87"/>
      <c r="AP6" s="87"/>
      <c r="AQ6" s="87"/>
      <c r="AS6" s="59" t="str">
        <f>'PLAN CHARGE'!R5</f>
        <v>150 T</v>
      </c>
      <c r="AT6" s="103">
        <f>'PLAN CHARGE'!S5</f>
        <v>4</v>
      </c>
      <c r="AU6" s="56"/>
      <c r="AV6" s="67" t="s">
        <v>57</v>
      </c>
      <c r="AW6" s="69" t="s">
        <v>0</v>
      </c>
      <c r="AX6" s="69" t="s">
        <v>0</v>
      </c>
      <c r="AY6" s="66" t="s">
        <v>58</v>
      </c>
    </row>
    <row r="7" spans="1:51" ht="17.399999999999999">
      <c r="A7" s="20" t="s">
        <v>29</v>
      </c>
      <c r="B7" s="81"/>
      <c r="C7" s="95">
        <f>$B3*24</f>
        <v>24</v>
      </c>
      <c r="D7" s="42">
        <f t="shared" ref="D7:AL7" si="5">$B3*24</f>
        <v>24</v>
      </c>
      <c r="E7" s="42">
        <f t="shared" si="5"/>
        <v>24</v>
      </c>
      <c r="F7" s="42">
        <f t="shared" si="5"/>
        <v>24</v>
      </c>
      <c r="G7" s="42">
        <f t="shared" si="5"/>
        <v>24</v>
      </c>
      <c r="H7" s="42">
        <f t="shared" si="5"/>
        <v>24</v>
      </c>
      <c r="I7" s="42">
        <f t="shared" si="5"/>
        <v>24</v>
      </c>
      <c r="J7" s="42">
        <f t="shared" si="5"/>
        <v>24</v>
      </c>
      <c r="K7" s="42">
        <f t="shared" si="5"/>
        <v>24</v>
      </c>
      <c r="L7" s="42">
        <f t="shared" si="5"/>
        <v>24</v>
      </c>
      <c r="M7" s="42">
        <f t="shared" si="5"/>
        <v>24</v>
      </c>
      <c r="N7" s="42">
        <f t="shared" si="5"/>
        <v>24</v>
      </c>
      <c r="O7" s="42">
        <f t="shared" si="5"/>
        <v>24</v>
      </c>
      <c r="P7" s="42">
        <f t="shared" si="5"/>
        <v>24</v>
      </c>
      <c r="Q7" s="42">
        <f t="shared" si="5"/>
        <v>24</v>
      </c>
      <c r="R7" s="42">
        <f t="shared" si="5"/>
        <v>24</v>
      </c>
      <c r="S7" s="42">
        <f t="shared" si="5"/>
        <v>24</v>
      </c>
      <c r="T7" s="42">
        <f t="shared" si="5"/>
        <v>24</v>
      </c>
      <c r="U7" s="42">
        <f t="shared" si="5"/>
        <v>24</v>
      </c>
      <c r="V7" s="42">
        <f t="shared" si="5"/>
        <v>24</v>
      </c>
      <c r="W7" s="42">
        <f t="shared" si="5"/>
        <v>24</v>
      </c>
      <c r="X7" s="42">
        <f t="shared" si="5"/>
        <v>24</v>
      </c>
      <c r="Y7" s="42">
        <f t="shared" si="5"/>
        <v>24</v>
      </c>
      <c r="Z7" s="42">
        <f t="shared" si="5"/>
        <v>24</v>
      </c>
      <c r="AA7" s="42">
        <f t="shared" si="5"/>
        <v>24</v>
      </c>
      <c r="AB7" s="42">
        <f t="shared" si="5"/>
        <v>24</v>
      </c>
      <c r="AC7" s="42">
        <f t="shared" si="5"/>
        <v>24</v>
      </c>
      <c r="AD7" s="42">
        <f t="shared" si="5"/>
        <v>24</v>
      </c>
      <c r="AE7" s="42">
        <f t="shared" si="5"/>
        <v>24</v>
      </c>
      <c r="AF7" s="42">
        <f t="shared" si="5"/>
        <v>24</v>
      </c>
      <c r="AG7" s="42">
        <f t="shared" si="5"/>
        <v>24</v>
      </c>
      <c r="AH7" s="42">
        <f t="shared" si="5"/>
        <v>24</v>
      </c>
      <c r="AI7" s="42">
        <f t="shared" si="5"/>
        <v>24</v>
      </c>
      <c r="AJ7" s="42">
        <f t="shared" si="5"/>
        <v>24</v>
      </c>
      <c r="AK7" s="42">
        <f t="shared" si="5"/>
        <v>24</v>
      </c>
      <c r="AL7" s="96">
        <f t="shared" si="5"/>
        <v>24</v>
      </c>
      <c r="AM7" s="90"/>
      <c r="AN7" s="42"/>
      <c r="AO7" s="42"/>
      <c r="AP7" s="42"/>
      <c r="AQ7" s="42"/>
      <c r="AS7" s="58" t="str">
        <f>'PLAN CHARGE'!R6</f>
        <v>Bi150 T</v>
      </c>
      <c r="AT7" s="104">
        <f>'PLAN CHARGE'!S6</f>
        <v>1</v>
      </c>
      <c r="AU7" s="56"/>
      <c r="AV7" s="67" t="s">
        <v>145</v>
      </c>
      <c r="AW7" s="68" t="s">
        <v>59</v>
      </c>
      <c r="AX7" s="70" t="s">
        <v>0</v>
      </c>
      <c r="AY7" s="66" t="s">
        <v>60</v>
      </c>
    </row>
    <row r="8" spans="1:51" ht="18" thickBot="1">
      <c r="A8" s="21" t="s">
        <v>30</v>
      </c>
      <c r="B8" s="82"/>
      <c r="C8" s="97">
        <f t="shared" ref="C8" si="6">C7*(7/5)</f>
        <v>33.599999999999994</v>
      </c>
      <c r="D8" s="98">
        <f t="shared" ref="D8:AL8" si="7">D7*(7/5)</f>
        <v>33.599999999999994</v>
      </c>
      <c r="E8" s="98">
        <f t="shared" si="7"/>
        <v>33.599999999999994</v>
      </c>
      <c r="F8" s="98">
        <f t="shared" si="7"/>
        <v>33.599999999999994</v>
      </c>
      <c r="G8" s="98">
        <f t="shared" si="7"/>
        <v>33.599999999999994</v>
      </c>
      <c r="H8" s="98">
        <f t="shared" si="7"/>
        <v>33.599999999999994</v>
      </c>
      <c r="I8" s="98">
        <f t="shared" si="7"/>
        <v>33.599999999999994</v>
      </c>
      <c r="J8" s="98">
        <f t="shared" si="7"/>
        <v>33.599999999999994</v>
      </c>
      <c r="K8" s="98">
        <f t="shared" si="7"/>
        <v>33.599999999999994</v>
      </c>
      <c r="L8" s="98">
        <f t="shared" si="7"/>
        <v>33.599999999999994</v>
      </c>
      <c r="M8" s="98">
        <f t="shared" si="7"/>
        <v>33.599999999999994</v>
      </c>
      <c r="N8" s="98">
        <f t="shared" si="7"/>
        <v>33.599999999999994</v>
      </c>
      <c r="O8" s="98">
        <f t="shared" si="7"/>
        <v>33.599999999999994</v>
      </c>
      <c r="P8" s="98">
        <f t="shared" si="7"/>
        <v>33.599999999999994</v>
      </c>
      <c r="Q8" s="98">
        <f t="shared" si="7"/>
        <v>33.599999999999994</v>
      </c>
      <c r="R8" s="98">
        <f t="shared" si="7"/>
        <v>33.599999999999994</v>
      </c>
      <c r="S8" s="98">
        <f t="shared" si="7"/>
        <v>33.599999999999994</v>
      </c>
      <c r="T8" s="98">
        <f t="shared" si="7"/>
        <v>33.599999999999994</v>
      </c>
      <c r="U8" s="98">
        <f t="shared" si="7"/>
        <v>33.599999999999994</v>
      </c>
      <c r="V8" s="98">
        <f t="shared" si="7"/>
        <v>33.599999999999994</v>
      </c>
      <c r="W8" s="98">
        <f t="shared" si="7"/>
        <v>33.599999999999994</v>
      </c>
      <c r="X8" s="98">
        <f t="shared" si="7"/>
        <v>33.599999999999994</v>
      </c>
      <c r="Y8" s="98">
        <f t="shared" si="7"/>
        <v>33.599999999999994</v>
      </c>
      <c r="Z8" s="98">
        <f t="shared" si="7"/>
        <v>33.599999999999994</v>
      </c>
      <c r="AA8" s="98">
        <f t="shared" si="7"/>
        <v>33.599999999999994</v>
      </c>
      <c r="AB8" s="98">
        <f t="shared" si="7"/>
        <v>33.599999999999994</v>
      </c>
      <c r="AC8" s="98">
        <f t="shared" si="7"/>
        <v>33.599999999999994</v>
      </c>
      <c r="AD8" s="98">
        <f t="shared" si="7"/>
        <v>33.599999999999994</v>
      </c>
      <c r="AE8" s="98">
        <f t="shared" si="7"/>
        <v>33.599999999999994</v>
      </c>
      <c r="AF8" s="98">
        <f t="shared" si="7"/>
        <v>33.599999999999994</v>
      </c>
      <c r="AG8" s="98">
        <f t="shared" si="7"/>
        <v>33.599999999999994</v>
      </c>
      <c r="AH8" s="98">
        <f t="shared" si="7"/>
        <v>33.599999999999994</v>
      </c>
      <c r="AI8" s="98">
        <f t="shared" si="7"/>
        <v>33.599999999999994</v>
      </c>
      <c r="AJ8" s="98">
        <f t="shared" si="7"/>
        <v>33.599999999999994</v>
      </c>
      <c r="AK8" s="98">
        <f t="shared" si="7"/>
        <v>33.599999999999994</v>
      </c>
      <c r="AL8" s="99">
        <f t="shared" si="7"/>
        <v>33.599999999999994</v>
      </c>
      <c r="AM8" s="90"/>
      <c r="AN8" s="42"/>
      <c r="AO8" s="42"/>
      <c r="AP8" s="42"/>
      <c r="AQ8" s="42"/>
      <c r="AS8" s="58" t="str">
        <f>'PLAN CHARGE'!R7</f>
        <v>200 T</v>
      </c>
      <c r="AT8" s="104">
        <f>'PLAN CHARGE'!S7</f>
        <v>7</v>
      </c>
      <c r="AU8" s="56"/>
      <c r="AV8" s="67" t="s">
        <v>61</v>
      </c>
      <c r="AW8" s="68" t="s">
        <v>45</v>
      </c>
      <c r="AX8" s="66" t="s">
        <v>45</v>
      </c>
      <c r="AY8" s="66" t="s">
        <v>62</v>
      </c>
    </row>
    <row r="9" spans="1:51" ht="17.399999999999999">
      <c r="A9" s="23" t="str">
        <f>'PLAN CHARGE'!R3</f>
        <v>Bi90 T</v>
      </c>
      <c r="B9" s="80">
        <f>VLOOKUP($A9,'PLAN CHARGE'!$R$2:$S$25,2,FALSE)</f>
        <v>1</v>
      </c>
      <c r="C9" s="52">
        <f>VLOOKUP($A9,'PLAN CHARGE'!$R$2:$BI$25,C$1,FALSE)</f>
        <v>1.0033590687812737</v>
      </c>
      <c r="D9" s="91">
        <f>VLOOKUP($A9,'PLAN CHARGE'!$R$2:$BI$25,D$1,FALSE)</f>
        <v>5.2448314959021121E-3</v>
      </c>
      <c r="E9" s="91">
        <f>VLOOKUP($A9,'PLAN CHARGE'!$R$2:$BI$25,E$1,FALSE)</f>
        <v>5.0167953439063679E-3</v>
      </c>
      <c r="F9" s="91">
        <f>VLOOKUP($A9,'PLAN CHARGE'!$R$2:$BI$25,F$1,FALSE)</f>
        <v>5.0167953439063679E-3</v>
      </c>
      <c r="G9" s="91">
        <f>VLOOKUP($A9,'PLAN CHARGE'!$R$2:$BI$25,G$1,FALSE)</f>
        <v>1.0489662991804225</v>
      </c>
      <c r="H9" s="91">
        <f>VLOOKUP($A9,'PLAN CHARGE'!$R$2:$BI$25,H$1,FALSE)</f>
        <v>1.0989170753318711</v>
      </c>
      <c r="I9" s="91">
        <f>VLOOKUP($A9,'PLAN CHARGE'!$R$2:$BI$25,I$1,FALSE)</f>
        <v>0.96155244091538727</v>
      </c>
      <c r="J9" s="91">
        <f>VLOOKUP($A9,'PLAN CHARGE'!$R$2:$BI$25,J$1,FALSE)</f>
        <v>1.0989170753318711</v>
      </c>
      <c r="K9" s="91">
        <f>VLOOKUP($A9,'PLAN CHARGE'!$R$2:$BI$25,K$1,FALSE)</f>
        <v>1.0033590687812737</v>
      </c>
      <c r="L9" s="91">
        <f>VLOOKUP($A9,'PLAN CHARGE'!$R$2:$BI$25,L$1,FALSE)</f>
        <v>1.0033590687812737</v>
      </c>
      <c r="M9" s="91">
        <f>VLOOKUP($A9,'PLAN CHARGE'!$R$2:$BI$25,M$1,FALSE)</f>
        <v>1.0489662991804225</v>
      </c>
      <c r="N9" s="91">
        <f>VLOOKUP($A9,'PLAN CHARGE'!$R$2:$BI$25,N$1,FALSE)</f>
        <v>0.96155244091538727</v>
      </c>
      <c r="O9" s="91">
        <f>VLOOKUP($A9,'PLAN CHARGE'!$R$2:$BI$25,O$1,FALSE)</f>
        <v>1.0489662991804225</v>
      </c>
      <c r="P9" s="91">
        <f>VLOOKUP($A9,'PLAN CHARGE'!$R$2:$BI$25,P$1,FALSE)</f>
        <v>1.0489662991804225</v>
      </c>
      <c r="Q9" s="91">
        <f>VLOOKUP($A9,'PLAN CHARGE'!$R$2:$BI$25,Q$1,FALSE)</f>
        <v>1.0033590687812737</v>
      </c>
      <c r="R9" s="91">
        <f>VLOOKUP($A9,'PLAN CHARGE'!$R$2:$BI$25,R$1,FALSE)</f>
        <v>1.0489662991804225</v>
      </c>
      <c r="S9" s="91">
        <f>VLOOKUP($A9,'PLAN CHARGE'!$R$2:$BI$25,S$1,FALSE)</f>
        <v>1.7751737370745612E-3</v>
      </c>
      <c r="T9" s="91">
        <f>VLOOKUP($A9,'PLAN CHARGE'!$R$2:$BI$25,T$1,FALSE)</f>
        <v>1.7751737370745612E-3</v>
      </c>
      <c r="U9" s="91">
        <f>VLOOKUP($A9,'PLAN CHARGE'!$R$2:$BI$25,U$1,FALSE)</f>
        <v>1.7751737370745612E-3</v>
      </c>
      <c r="V9" s="91">
        <f>VLOOKUP($A9,'PLAN CHARGE'!$R$2:$BI$25,V$1,FALSE)</f>
        <v>1.7482771653007042E-3</v>
      </c>
      <c r="W9" s="91">
        <f>VLOOKUP($A9,'PLAN CHARGE'!$R$2:$BI$25,W$1,FALSE)</f>
        <v>1.7482771653007042E-3</v>
      </c>
      <c r="X9" s="91">
        <f>VLOOKUP($A9,'PLAN CHARGE'!$R$2:$BI$25,X$1,FALSE)</f>
        <v>1.7482771653007042E-3</v>
      </c>
      <c r="Y9" s="91">
        <f>VLOOKUP($A9,'PLAN CHARGE'!$R$2:$BI$25,Y$1,FALSE)</f>
        <v>1.7221834762663655E-3</v>
      </c>
      <c r="Z9" s="91">
        <f>VLOOKUP($A9,'PLAN CHARGE'!$R$2:$BI$25,Z$1,FALSE)</f>
        <v>1.7221834762663655E-3</v>
      </c>
      <c r="AA9" s="91">
        <f>VLOOKUP($A9,'PLAN CHARGE'!$R$2:$BI$25,AA$1,FALSE)</f>
        <v>1.7751737370745612E-3</v>
      </c>
      <c r="AB9" s="91">
        <f>VLOOKUP($A9,'PLAN CHARGE'!$R$2:$BI$25,AB$1,FALSE)</f>
        <v>1.7482771653007042E-3</v>
      </c>
      <c r="AC9" s="91">
        <f>VLOOKUP($A9,'PLAN CHARGE'!$R$2:$BI$25,AC$1,FALSE)</f>
        <v>1.7221834762663655E-3</v>
      </c>
      <c r="AD9" s="91">
        <f>VLOOKUP($A9,'PLAN CHARGE'!$R$2:$BI$25,AD$1,FALSE)</f>
        <v>1.7221834762663655E-3</v>
      </c>
      <c r="AE9" s="91">
        <f>VLOOKUP($A9,'PLAN CHARGE'!$R$2:$BI$25,AE$1,FALSE)</f>
        <v>1.7751737370745612E-3</v>
      </c>
      <c r="AF9" s="91">
        <f>VLOOKUP($A9,'PLAN CHARGE'!$R$2:$BI$25,AF$1,FALSE)</f>
        <v>1.7482771653007042E-3</v>
      </c>
      <c r="AG9" s="91">
        <f>VLOOKUP($A9,'PLAN CHARGE'!$R$2:$BI$25,AG$1,FALSE)</f>
        <v>1.7221834762663655E-3</v>
      </c>
      <c r="AH9" s="91">
        <f>VLOOKUP($A9,'PLAN CHARGE'!$R$2:$BI$25,AH$1,FALSE)</f>
        <v>0</v>
      </c>
      <c r="AI9" s="91">
        <f>VLOOKUP($A9,'PLAN CHARGE'!$R$2:$BI$25,AI$1,FALSE)</f>
        <v>0</v>
      </c>
      <c r="AJ9" s="91">
        <f>VLOOKUP($A9,'PLAN CHARGE'!$R$2:$BI$25,AJ$1,FALSE)</f>
        <v>0</v>
      </c>
      <c r="AK9" s="91">
        <f>VLOOKUP($A9,'PLAN CHARGE'!$R$2:$BI$25,AK$1,FALSE)</f>
        <v>0</v>
      </c>
      <c r="AL9" s="92">
        <f>VLOOKUP($A9,'PLAN CHARGE'!$R$2:$BI$25,AL$1,FALSE)</f>
        <v>0</v>
      </c>
      <c r="AM9" s="87"/>
      <c r="AN9" s="87"/>
      <c r="AO9" s="87"/>
      <c r="AP9" s="87"/>
      <c r="AQ9" s="87"/>
      <c r="AS9" s="59" t="str">
        <f>'PLAN CHARGE'!R8</f>
        <v>300 T</v>
      </c>
      <c r="AT9" s="103">
        <f>'PLAN CHARGE'!S8</f>
        <v>6</v>
      </c>
      <c r="AU9" s="56"/>
      <c r="AV9" s="67" t="s">
        <v>142</v>
      </c>
      <c r="AW9" s="68" t="s">
        <v>24</v>
      </c>
      <c r="AX9" s="66" t="s">
        <v>24</v>
      </c>
      <c r="AY9" s="66" t="s">
        <v>63</v>
      </c>
    </row>
    <row r="10" spans="1:51" ht="17.399999999999999">
      <c r="A10" s="43" t="s">
        <v>34</v>
      </c>
      <c r="B10" s="81"/>
      <c r="C10" s="93">
        <f>IF(C9&lt;C13,C9,C13)</f>
        <v>1.0033590687812737</v>
      </c>
      <c r="D10" s="87">
        <f t="shared" ref="D10:AL10" si="8">IF(D9&lt;D13,D9,D13)</f>
        <v>5.2448314959021121E-3</v>
      </c>
      <c r="E10" s="87">
        <f t="shared" si="8"/>
        <v>5.0167953439063679E-3</v>
      </c>
      <c r="F10" s="87">
        <f t="shared" si="8"/>
        <v>5.0167953439063679E-3</v>
      </c>
      <c r="G10" s="87">
        <f t="shared" si="8"/>
        <v>1.0489662991804225</v>
      </c>
      <c r="H10" s="87">
        <f t="shared" si="8"/>
        <v>1.0989170753318711</v>
      </c>
      <c r="I10" s="87">
        <f t="shared" si="8"/>
        <v>0.96155244091538727</v>
      </c>
      <c r="J10" s="87">
        <f t="shared" si="8"/>
        <v>1.0989170753318711</v>
      </c>
      <c r="K10" s="87">
        <f t="shared" si="8"/>
        <v>1.0033590687812737</v>
      </c>
      <c r="L10" s="87">
        <f t="shared" si="8"/>
        <v>1.0033590687812737</v>
      </c>
      <c r="M10" s="87">
        <f t="shared" si="8"/>
        <v>1.0489662991804225</v>
      </c>
      <c r="N10" s="87">
        <f t="shared" si="8"/>
        <v>0.96155244091538727</v>
      </c>
      <c r="O10" s="87">
        <f t="shared" si="8"/>
        <v>1.0489662991804225</v>
      </c>
      <c r="P10" s="87">
        <f t="shared" si="8"/>
        <v>1.0489662991804225</v>
      </c>
      <c r="Q10" s="87">
        <f t="shared" si="8"/>
        <v>1.0033590687812737</v>
      </c>
      <c r="R10" s="87">
        <f t="shared" si="8"/>
        <v>1.0489662991804225</v>
      </c>
      <c r="S10" s="87">
        <f t="shared" si="8"/>
        <v>1.7751737370745612E-3</v>
      </c>
      <c r="T10" s="87">
        <f t="shared" si="8"/>
        <v>1.7751737370745612E-3</v>
      </c>
      <c r="U10" s="87">
        <f t="shared" si="8"/>
        <v>1.7751737370745612E-3</v>
      </c>
      <c r="V10" s="87">
        <f t="shared" si="8"/>
        <v>1.7482771653007042E-3</v>
      </c>
      <c r="W10" s="87">
        <f t="shared" si="8"/>
        <v>1.7482771653007042E-3</v>
      </c>
      <c r="X10" s="87">
        <f t="shared" si="8"/>
        <v>1.7482771653007042E-3</v>
      </c>
      <c r="Y10" s="87">
        <f t="shared" si="8"/>
        <v>1.7221834762663655E-3</v>
      </c>
      <c r="Z10" s="87">
        <f t="shared" si="8"/>
        <v>1.7221834762663655E-3</v>
      </c>
      <c r="AA10" s="87">
        <f t="shared" si="8"/>
        <v>1.7751737370745612E-3</v>
      </c>
      <c r="AB10" s="87">
        <f t="shared" si="8"/>
        <v>1.7482771653007042E-3</v>
      </c>
      <c r="AC10" s="87">
        <f t="shared" si="8"/>
        <v>1.7221834762663655E-3</v>
      </c>
      <c r="AD10" s="87">
        <f t="shared" si="8"/>
        <v>1.7221834762663655E-3</v>
      </c>
      <c r="AE10" s="87">
        <f t="shared" si="8"/>
        <v>1.7751737370745612E-3</v>
      </c>
      <c r="AF10" s="87">
        <f t="shared" si="8"/>
        <v>1.7482771653007042E-3</v>
      </c>
      <c r="AG10" s="87">
        <f t="shared" si="8"/>
        <v>1.7221834762663655E-3</v>
      </c>
      <c r="AH10" s="87">
        <f t="shared" si="8"/>
        <v>0</v>
      </c>
      <c r="AI10" s="87">
        <f t="shared" si="8"/>
        <v>0</v>
      </c>
      <c r="AJ10" s="87">
        <f t="shared" si="8"/>
        <v>0</v>
      </c>
      <c r="AK10" s="87">
        <f t="shared" si="8"/>
        <v>0</v>
      </c>
      <c r="AL10" s="94">
        <f t="shared" si="8"/>
        <v>0</v>
      </c>
      <c r="AM10" s="87"/>
      <c r="AN10" s="87"/>
      <c r="AO10" s="87"/>
      <c r="AP10" s="87"/>
      <c r="AQ10" s="87"/>
      <c r="AS10" s="60" t="str">
        <f>'PLAN CHARGE'!R9</f>
        <v>350 T</v>
      </c>
      <c r="AT10" s="105">
        <f>'PLAN CHARGE'!S9</f>
        <v>6</v>
      </c>
      <c r="AU10" s="56"/>
      <c r="AV10" s="67" t="s">
        <v>64</v>
      </c>
      <c r="AW10" s="68" t="s">
        <v>65</v>
      </c>
      <c r="AX10" s="66" t="s">
        <v>65</v>
      </c>
      <c r="AY10" s="66" t="s">
        <v>66</v>
      </c>
    </row>
    <row r="11" spans="1:51" ht="17.399999999999999">
      <c r="A11" s="43" t="s">
        <v>35</v>
      </c>
      <c r="B11" s="81"/>
      <c r="C11" s="93">
        <f t="shared" ref="C11:AL11" si="9">IF(AND(C10&lt;C9,C9&gt;C14),C14-C10,C9-C10)</f>
        <v>0</v>
      </c>
      <c r="D11" s="87">
        <f t="shared" si="9"/>
        <v>0</v>
      </c>
      <c r="E11" s="87">
        <f t="shared" si="9"/>
        <v>0</v>
      </c>
      <c r="F11" s="87">
        <f t="shared" si="9"/>
        <v>0</v>
      </c>
      <c r="G11" s="87">
        <f t="shared" si="9"/>
        <v>0</v>
      </c>
      <c r="H11" s="87">
        <f t="shared" si="9"/>
        <v>0</v>
      </c>
      <c r="I11" s="87">
        <f t="shared" si="9"/>
        <v>0</v>
      </c>
      <c r="J11" s="87">
        <f t="shared" si="9"/>
        <v>0</v>
      </c>
      <c r="K11" s="87">
        <f t="shared" si="9"/>
        <v>0</v>
      </c>
      <c r="L11" s="87">
        <f t="shared" si="9"/>
        <v>0</v>
      </c>
      <c r="M11" s="87">
        <f t="shared" si="9"/>
        <v>0</v>
      </c>
      <c r="N11" s="87">
        <f t="shared" si="9"/>
        <v>0</v>
      </c>
      <c r="O11" s="87">
        <f t="shared" si="9"/>
        <v>0</v>
      </c>
      <c r="P11" s="87">
        <f t="shared" si="9"/>
        <v>0</v>
      </c>
      <c r="Q11" s="87">
        <f t="shared" si="9"/>
        <v>0</v>
      </c>
      <c r="R11" s="87">
        <f t="shared" si="9"/>
        <v>0</v>
      </c>
      <c r="S11" s="87">
        <f t="shared" si="9"/>
        <v>0</v>
      </c>
      <c r="T11" s="87">
        <f t="shared" si="9"/>
        <v>0</v>
      </c>
      <c r="U11" s="87">
        <f t="shared" si="9"/>
        <v>0</v>
      </c>
      <c r="V11" s="87">
        <f t="shared" si="9"/>
        <v>0</v>
      </c>
      <c r="W11" s="87">
        <f t="shared" si="9"/>
        <v>0</v>
      </c>
      <c r="X11" s="87">
        <f t="shared" si="9"/>
        <v>0</v>
      </c>
      <c r="Y11" s="87">
        <f t="shared" si="9"/>
        <v>0</v>
      </c>
      <c r="Z11" s="87">
        <f t="shared" si="9"/>
        <v>0</v>
      </c>
      <c r="AA11" s="87">
        <f t="shared" si="9"/>
        <v>0</v>
      </c>
      <c r="AB11" s="87">
        <f t="shared" si="9"/>
        <v>0</v>
      </c>
      <c r="AC11" s="87">
        <f t="shared" si="9"/>
        <v>0</v>
      </c>
      <c r="AD11" s="87">
        <f t="shared" si="9"/>
        <v>0</v>
      </c>
      <c r="AE11" s="87">
        <f t="shared" si="9"/>
        <v>0</v>
      </c>
      <c r="AF11" s="87">
        <f t="shared" si="9"/>
        <v>0</v>
      </c>
      <c r="AG11" s="87">
        <f t="shared" si="9"/>
        <v>0</v>
      </c>
      <c r="AH11" s="87">
        <f t="shared" si="9"/>
        <v>0</v>
      </c>
      <c r="AI11" s="87">
        <f t="shared" si="9"/>
        <v>0</v>
      </c>
      <c r="AJ11" s="87">
        <f t="shared" si="9"/>
        <v>0</v>
      </c>
      <c r="AK11" s="87">
        <f t="shared" si="9"/>
        <v>0</v>
      </c>
      <c r="AL11" s="94">
        <f t="shared" si="9"/>
        <v>0</v>
      </c>
      <c r="AM11" s="87"/>
      <c r="AN11" s="87"/>
      <c r="AO11" s="87"/>
      <c r="AP11" s="87"/>
      <c r="AQ11" s="87"/>
      <c r="AS11" s="57" t="str">
        <f>'PLAN CHARGE'!R10</f>
        <v>400 T</v>
      </c>
      <c r="AT11" s="106">
        <f>'PLAN CHARGE'!S10</f>
        <v>2</v>
      </c>
      <c r="AU11" s="56"/>
      <c r="AV11" s="67" t="s">
        <v>67</v>
      </c>
      <c r="AW11" s="68" t="s">
        <v>24</v>
      </c>
      <c r="AX11" s="66" t="s">
        <v>24</v>
      </c>
      <c r="AY11" s="66" t="s">
        <v>68</v>
      </c>
    </row>
    <row r="12" spans="1:51" ht="17.399999999999999">
      <c r="A12" s="43" t="s">
        <v>36</v>
      </c>
      <c r="B12" s="81"/>
      <c r="C12" s="93">
        <f t="shared" ref="C12:AL12" si="10">IF(C10+C11&lt;C9,C9-C14,0)</f>
        <v>0</v>
      </c>
      <c r="D12" s="87">
        <f t="shared" si="10"/>
        <v>0</v>
      </c>
      <c r="E12" s="87">
        <f t="shared" si="10"/>
        <v>0</v>
      </c>
      <c r="F12" s="87">
        <f t="shared" si="10"/>
        <v>0</v>
      </c>
      <c r="G12" s="87">
        <f t="shared" si="10"/>
        <v>0</v>
      </c>
      <c r="H12" s="87">
        <f t="shared" si="10"/>
        <v>0</v>
      </c>
      <c r="I12" s="87">
        <f t="shared" si="10"/>
        <v>0</v>
      </c>
      <c r="J12" s="87">
        <f t="shared" si="10"/>
        <v>0</v>
      </c>
      <c r="K12" s="87">
        <f t="shared" si="10"/>
        <v>0</v>
      </c>
      <c r="L12" s="87">
        <f t="shared" si="10"/>
        <v>0</v>
      </c>
      <c r="M12" s="87">
        <f t="shared" si="10"/>
        <v>0</v>
      </c>
      <c r="N12" s="87">
        <f t="shared" si="10"/>
        <v>0</v>
      </c>
      <c r="O12" s="87">
        <f t="shared" si="10"/>
        <v>0</v>
      </c>
      <c r="P12" s="87">
        <f t="shared" si="10"/>
        <v>0</v>
      </c>
      <c r="Q12" s="87">
        <f t="shared" si="10"/>
        <v>0</v>
      </c>
      <c r="R12" s="87">
        <f t="shared" si="10"/>
        <v>0</v>
      </c>
      <c r="S12" s="87">
        <f t="shared" si="10"/>
        <v>0</v>
      </c>
      <c r="T12" s="87">
        <f t="shared" si="10"/>
        <v>0</v>
      </c>
      <c r="U12" s="87">
        <f t="shared" si="10"/>
        <v>0</v>
      </c>
      <c r="V12" s="87">
        <f t="shared" si="10"/>
        <v>0</v>
      </c>
      <c r="W12" s="87">
        <f t="shared" si="10"/>
        <v>0</v>
      </c>
      <c r="X12" s="87">
        <f t="shared" si="10"/>
        <v>0</v>
      </c>
      <c r="Y12" s="87">
        <f t="shared" si="10"/>
        <v>0</v>
      </c>
      <c r="Z12" s="87">
        <f t="shared" si="10"/>
        <v>0</v>
      </c>
      <c r="AA12" s="87">
        <f t="shared" si="10"/>
        <v>0</v>
      </c>
      <c r="AB12" s="87">
        <f t="shared" si="10"/>
        <v>0</v>
      </c>
      <c r="AC12" s="87">
        <f t="shared" si="10"/>
        <v>0</v>
      </c>
      <c r="AD12" s="87">
        <f t="shared" si="10"/>
        <v>0</v>
      </c>
      <c r="AE12" s="87">
        <f t="shared" si="10"/>
        <v>0</v>
      </c>
      <c r="AF12" s="87">
        <f t="shared" si="10"/>
        <v>0</v>
      </c>
      <c r="AG12" s="87">
        <f t="shared" si="10"/>
        <v>0</v>
      </c>
      <c r="AH12" s="87">
        <f t="shared" si="10"/>
        <v>0</v>
      </c>
      <c r="AI12" s="87">
        <f t="shared" si="10"/>
        <v>0</v>
      </c>
      <c r="AJ12" s="87">
        <f t="shared" si="10"/>
        <v>0</v>
      </c>
      <c r="AK12" s="87">
        <f t="shared" si="10"/>
        <v>0</v>
      </c>
      <c r="AL12" s="94">
        <f t="shared" si="10"/>
        <v>0</v>
      </c>
      <c r="AM12" s="87"/>
      <c r="AN12" s="87"/>
      <c r="AO12" s="87"/>
      <c r="AP12" s="87"/>
      <c r="AQ12" s="87"/>
      <c r="AS12" s="57" t="str">
        <f>'PLAN CHARGE'!R11</f>
        <v>Bi420 T</v>
      </c>
      <c r="AT12" s="106">
        <f>'PLAN CHARGE'!S11</f>
        <v>3</v>
      </c>
      <c r="AU12" s="56"/>
      <c r="AV12" s="67" t="s">
        <v>69</v>
      </c>
      <c r="AW12" s="68" t="s">
        <v>70</v>
      </c>
      <c r="AX12" s="66" t="s">
        <v>24</v>
      </c>
      <c r="AY12" s="66" t="s">
        <v>71</v>
      </c>
    </row>
    <row r="13" spans="1:51" ht="17.399999999999999">
      <c r="A13" s="20" t="s">
        <v>29</v>
      </c>
      <c r="B13" s="81"/>
      <c r="C13" s="95">
        <f>$B9*24</f>
        <v>24</v>
      </c>
      <c r="D13" s="42">
        <f t="shared" ref="D13:AL13" si="11">$B9*24</f>
        <v>24</v>
      </c>
      <c r="E13" s="42">
        <f t="shared" si="11"/>
        <v>24</v>
      </c>
      <c r="F13" s="42">
        <f t="shared" si="11"/>
        <v>24</v>
      </c>
      <c r="G13" s="42">
        <f t="shared" si="11"/>
        <v>24</v>
      </c>
      <c r="H13" s="42">
        <f t="shared" si="11"/>
        <v>24</v>
      </c>
      <c r="I13" s="42">
        <f t="shared" si="11"/>
        <v>24</v>
      </c>
      <c r="J13" s="42">
        <f t="shared" si="11"/>
        <v>24</v>
      </c>
      <c r="K13" s="42">
        <f t="shared" si="11"/>
        <v>24</v>
      </c>
      <c r="L13" s="42">
        <f t="shared" si="11"/>
        <v>24</v>
      </c>
      <c r="M13" s="42">
        <f t="shared" si="11"/>
        <v>24</v>
      </c>
      <c r="N13" s="42">
        <f t="shared" si="11"/>
        <v>24</v>
      </c>
      <c r="O13" s="42">
        <f t="shared" si="11"/>
        <v>24</v>
      </c>
      <c r="P13" s="42">
        <f t="shared" si="11"/>
        <v>24</v>
      </c>
      <c r="Q13" s="42">
        <f t="shared" si="11"/>
        <v>24</v>
      </c>
      <c r="R13" s="42">
        <f t="shared" si="11"/>
        <v>24</v>
      </c>
      <c r="S13" s="42">
        <f t="shared" si="11"/>
        <v>24</v>
      </c>
      <c r="T13" s="42">
        <f t="shared" si="11"/>
        <v>24</v>
      </c>
      <c r="U13" s="42">
        <f t="shared" si="11"/>
        <v>24</v>
      </c>
      <c r="V13" s="42">
        <f t="shared" si="11"/>
        <v>24</v>
      </c>
      <c r="W13" s="42">
        <f t="shared" si="11"/>
        <v>24</v>
      </c>
      <c r="X13" s="42">
        <f t="shared" si="11"/>
        <v>24</v>
      </c>
      <c r="Y13" s="42">
        <f t="shared" si="11"/>
        <v>24</v>
      </c>
      <c r="Z13" s="42">
        <f t="shared" si="11"/>
        <v>24</v>
      </c>
      <c r="AA13" s="42">
        <f t="shared" si="11"/>
        <v>24</v>
      </c>
      <c r="AB13" s="42">
        <f t="shared" si="11"/>
        <v>24</v>
      </c>
      <c r="AC13" s="42">
        <f t="shared" si="11"/>
        <v>24</v>
      </c>
      <c r="AD13" s="42">
        <f t="shared" si="11"/>
        <v>24</v>
      </c>
      <c r="AE13" s="42">
        <f t="shared" si="11"/>
        <v>24</v>
      </c>
      <c r="AF13" s="42">
        <f t="shared" si="11"/>
        <v>24</v>
      </c>
      <c r="AG13" s="42">
        <f t="shared" si="11"/>
        <v>24</v>
      </c>
      <c r="AH13" s="42">
        <f t="shared" si="11"/>
        <v>24</v>
      </c>
      <c r="AI13" s="42">
        <f t="shared" si="11"/>
        <v>24</v>
      </c>
      <c r="AJ13" s="42">
        <f t="shared" si="11"/>
        <v>24</v>
      </c>
      <c r="AK13" s="42">
        <f t="shared" si="11"/>
        <v>24</v>
      </c>
      <c r="AL13" s="96">
        <f t="shared" si="11"/>
        <v>24</v>
      </c>
      <c r="AM13" s="42"/>
      <c r="AN13" s="42"/>
      <c r="AO13" s="42"/>
      <c r="AP13" s="42"/>
      <c r="AQ13" s="42"/>
      <c r="AS13" s="57" t="str">
        <f>'PLAN CHARGE'!R12</f>
        <v>500 T</v>
      </c>
      <c r="AT13" s="106">
        <f>'PLAN CHARGE'!S12</f>
        <v>2</v>
      </c>
      <c r="AU13" s="56"/>
      <c r="AV13" s="67" t="s">
        <v>72</v>
      </c>
      <c r="AW13" s="68" t="s">
        <v>70</v>
      </c>
      <c r="AX13" s="66" t="s">
        <v>24</v>
      </c>
      <c r="AY13" s="66" t="s">
        <v>73</v>
      </c>
    </row>
    <row r="14" spans="1:51" ht="18" thickBot="1">
      <c r="A14" s="21" t="s">
        <v>30</v>
      </c>
      <c r="B14" s="82"/>
      <c r="C14" s="97">
        <f t="shared" ref="C14:AL14" si="12">C13*(7/5)</f>
        <v>33.599999999999994</v>
      </c>
      <c r="D14" s="98">
        <f t="shared" si="12"/>
        <v>33.599999999999994</v>
      </c>
      <c r="E14" s="98">
        <f t="shared" si="12"/>
        <v>33.599999999999994</v>
      </c>
      <c r="F14" s="98">
        <f t="shared" si="12"/>
        <v>33.599999999999994</v>
      </c>
      <c r="G14" s="98">
        <f t="shared" si="12"/>
        <v>33.599999999999994</v>
      </c>
      <c r="H14" s="98">
        <f t="shared" si="12"/>
        <v>33.599999999999994</v>
      </c>
      <c r="I14" s="98">
        <f t="shared" si="12"/>
        <v>33.599999999999994</v>
      </c>
      <c r="J14" s="98">
        <f t="shared" si="12"/>
        <v>33.599999999999994</v>
      </c>
      <c r="K14" s="98">
        <f t="shared" si="12"/>
        <v>33.599999999999994</v>
      </c>
      <c r="L14" s="98">
        <f t="shared" si="12"/>
        <v>33.599999999999994</v>
      </c>
      <c r="M14" s="98">
        <f t="shared" si="12"/>
        <v>33.599999999999994</v>
      </c>
      <c r="N14" s="98">
        <f t="shared" si="12"/>
        <v>33.599999999999994</v>
      </c>
      <c r="O14" s="98">
        <f t="shared" si="12"/>
        <v>33.599999999999994</v>
      </c>
      <c r="P14" s="98">
        <f t="shared" si="12"/>
        <v>33.599999999999994</v>
      </c>
      <c r="Q14" s="98">
        <f t="shared" si="12"/>
        <v>33.599999999999994</v>
      </c>
      <c r="R14" s="98">
        <f t="shared" si="12"/>
        <v>33.599999999999994</v>
      </c>
      <c r="S14" s="98">
        <f t="shared" si="12"/>
        <v>33.599999999999994</v>
      </c>
      <c r="T14" s="98">
        <f t="shared" si="12"/>
        <v>33.599999999999994</v>
      </c>
      <c r="U14" s="98">
        <f t="shared" si="12"/>
        <v>33.599999999999994</v>
      </c>
      <c r="V14" s="98">
        <f t="shared" si="12"/>
        <v>33.599999999999994</v>
      </c>
      <c r="W14" s="98">
        <f t="shared" si="12"/>
        <v>33.599999999999994</v>
      </c>
      <c r="X14" s="98">
        <f t="shared" si="12"/>
        <v>33.599999999999994</v>
      </c>
      <c r="Y14" s="98">
        <f t="shared" si="12"/>
        <v>33.599999999999994</v>
      </c>
      <c r="Z14" s="98">
        <f t="shared" si="12"/>
        <v>33.599999999999994</v>
      </c>
      <c r="AA14" s="98">
        <f t="shared" si="12"/>
        <v>33.599999999999994</v>
      </c>
      <c r="AB14" s="98">
        <f t="shared" si="12"/>
        <v>33.599999999999994</v>
      </c>
      <c r="AC14" s="98">
        <f t="shared" si="12"/>
        <v>33.599999999999994</v>
      </c>
      <c r="AD14" s="98">
        <f t="shared" si="12"/>
        <v>33.599999999999994</v>
      </c>
      <c r="AE14" s="98">
        <f t="shared" si="12"/>
        <v>33.599999999999994</v>
      </c>
      <c r="AF14" s="98">
        <f t="shared" si="12"/>
        <v>33.599999999999994</v>
      </c>
      <c r="AG14" s="98">
        <f t="shared" si="12"/>
        <v>33.599999999999994</v>
      </c>
      <c r="AH14" s="98">
        <f t="shared" si="12"/>
        <v>33.599999999999994</v>
      </c>
      <c r="AI14" s="98">
        <f t="shared" si="12"/>
        <v>33.599999999999994</v>
      </c>
      <c r="AJ14" s="98">
        <f t="shared" si="12"/>
        <v>33.599999999999994</v>
      </c>
      <c r="AK14" s="98">
        <f t="shared" si="12"/>
        <v>33.599999999999994</v>
      </c>
      <c r="AL14" s="99">
        <f t="shared" si="12"/>
        <v>33.599999999999994</v>
      </c>
      <c r="AM14" s="42"/>
      <c r="AN14" s="42"/>
      <c r="AO14" s="42"/>
      <c r="AP14" s="42"/>
      <c r="AQ14" s="42"/>
      <c r="AS14" s="59" t="str">
        <f>'PLAN CHARGE'!R13</f>
        <v>Bi500 T</v>
      </c>
      <c r="AT14" s="103">
        <f>'PLAN CHARGE'!S13</f>
        <v>1</v>
      </c>
      <c r="AU14" s="56"/>
      <c r="AV14" s="67" t="s">
        <v>74</v>
      </c>
      <c r="AW14" s="68" t="s">
        <v>1</v>
      </c>
      <c r="AX14" s="66" t="s">
        <v>1</v>
      </c>
      <c r="AY14" s="66" t="s">
        <v>75</v>
      </c>
    </row>
    <row r="15" spans="1:51" ht="17.399999999999999">
      <c r="A15" s="24" t="str">
        <f>'PLAN CHARGE'!R4</f>
        <v>100 T</v>
      </c>
      <c r="B15" s="80">
        <f>VLOOKUP($A15,'PLAN CHARGE'!$R$2:$S$25,2,FALSE)</f>
        <v>4</v>
      </c>
      <c r="C15" s="52">
        <f>VLOOKUP($A15,'PLAN CHARGE'!$R$2:$BI$25,C$1,FALSE)</f>
        <v>71.768737252286172</v>
      </c>
      <c r="D15" s="91">
        <f>VLOOKUP($A15,'PLAN CHARGE'!$R$2:$BI$25,D$1,FALSE)</f>
        <v>42.719750538117225</v>
      </c>
      <c r="E15" s="91">
        <f>VLOOKUP($A15,'PLAN CHARGE'!$R$2:$BI$25,E$1,FALSE)</f>
        <v>40.416762138902797</v>
      </c>
      <c r="F15" s="91">
        <f>VLOOKUP($A15,'PLAN CHARGE'!$R$2:$BI$25,F$1,FALSE)</f>
        <v>38.629709262339389</v>
      </c>
      <c r="G15" s="91">
        <f>VLOOKUP($A15,'PLAN CHARGE'!$R$2:$BI$25,G$1,FALSE)</f>
        <v>57.439821194570072</v>
      </c>
      <c r="H15" s="91">
        <f>VLOOKUP($A15,'PLAN CHARGE'!$R$2:$BI$25,H$1,FALSE)</f>
        <v>60.17505077526387</v>
      </c>
      <c r="I15" s="91">
        <f>VLOOKUP($A15,'PLAN CHARGE'!$R$2:$BI$25,I$1,FALSE)</f>
        <v>52.769135538941001</v>
      </c>
      <c r="J15" s="91">
        <f>VLOOKUP($A15,'PLAN CHARGE'!$R$2:$BI$25,J$1,FALSE)</f>
        <v>60.271329463803809</v>
      </c>
      <c r="K15" s="91">
        <f>VLOOKUP($A15,'PLAN CHARGE'!$R$2:$BI$25,K$1,FALSE)</f>
        <v>54.781275511815387</v>
      </c>
      <c r="L15" s="91">
        <f>VLOOKUP($A15,'PLAN CHARGE'!$R$2:$BI$25,L$1,FALSE)</f>
        <v>55.093344043582853</v>
      </c>
      <c r="M15" s="91">
        <f>VLOOKUP($A15,'PLAN CHARGE'!$R$2:$BI$25,M$1,FALSE)</f>
        <v>57.660101506274955</v>
      </c>
      <c r="N15" s="91">
        <f>VLOOKUP($A15,'PLAN CHARGE'!$R$2:$BI$25,N$1,FALSE)</f>
        <v>52.227607159934564</v>
      </c>
      <c r="O15" s="91">
        <f>VLOOKUP($A15,'PLAN CHARGE'!$R$2:$BI$25,O$1,FALSE)</f>
        <v>57.660101506274955</v>
      </c>
      <c r="P15" s="91">
        <f>VLOOKUP($A15,'PLAN CHARGE'!$R$2:$BI$25,P$1,FALSE)</f>
        <v>57.582051075367687</v>
      </c>
      <c r="Q15" s="91">
        <f>VLOOKUP($A15,'PLAN CHARGE'!$R$2:$BI$25,Q$1,FALSE)</f>
        <v>55.144459109133784</v>
      </c>
      <c r="R15" s="91">
        <f>VLOOKUP($A15,'PLAN CHARGE'!$R$2:$BI$25,R$1,FALSE)</f>
        <v>60.415008689214076</v>
      </c>
      <c r="S15" s="91">
        <f>VLOOKUP($A15,'PLAN CHARGE'!$R$2:$BI$25,S$1,FALSE)</f>
        <v>50.524074533457394</v>
      </c>
      <c r="T15" s="91">
        <f>VLOOKUP($A15,'PLAN CHARGE'!$R$2:$BI$25,T$1,FALSE)</f>
        <v>47.252286981922438</v>
      </c>
      <c r="U15" s="91">
        <f>VLOOKUP($A15,'PLAN CHARGE'!$R$2:$BI$25,U$1,FALSE)</f>
        <v>39.59349914773297</v>
      </c>
      <c r="V15" s="91">
        <f>VLOOKUP($A15,'PLAN CHARGE'!$R$2:$BI$25,V$1,FALSE)</f>
        <v>42.748480021671305</v>
      </c>
      <c r="W15" s="91">
        <f>VLOOKUP($A15,'PLAN CHARGE'!$R$2:$BI$25,W$1,FALSE)</f>
        <v>44.829197005475045</v>
      </c>
      <c r="X15" s="91">
        <f>VLOOKUP($A15,'PLAN CHARGE'!$R$2:$BI$25,X$1,FALSE)</f>
        <v>59.698685160078227</v>
      </c>
      <c r="Y15" s="91">
        <f>VLOOKUP($A15,'PLAN CHARGE'!$R$2:$BI$25,Y$1,FALSE)</f>
        <v>52.039827597397178</v>
      </c>
      <c r="Z15" s="91">
        <f>VLOOKUP($A15,'PLAN CHARGE'!$R$2:$BI$25,Z$1,FALSE)</f>
        <v>55.417886484908038</v>
      </c>
      <c r="AA15" s="91">
        <f>VLOOKUP($A15,'PLAN CHARGE'!$R$2:$BI$25,AA$1,FALSE)</f>
        <v>60.625096027227798</v>
      </c>
      <c r="AB15" s="91">
        <f>VLOOKUP($A15,'PLAN CHARGE'!$R$2:$BI$25,AB$1,FALSE)</f>
        <v>59.712242188849906</v>
      </c>
      <c r="AC15" s="91">
        <f>VLOOKUP($A15,'PLAN CHARGE'!$R$2:$BI$25,AC$1,FALSE)</f>
        <v>52.055290916938795</v>
      </c>
      <c r="AD15" s="91">
        <f>VLOOKUP($A15,'PLAN CHARGE'!$R$2:$BI$25,AD$1,FALSE)</f>
        <v>55.427804876735237</v>
      </c>
      <c r="AE15" s="91">
        <f>VLOOKUP($A15,'PLAN CHARGE'!$R$2:$BI$25,AE$1,FALSE)</f>
        <v>60.622922511683832</v>
      </c>
      <c r="AF15" s="91">
        <f>VLOOKUP($A15,'PLAN CHARGE'!$R$2:$BI$25,AF$1,FALSE)</f>
        <v>59.704869067938994</v>
      </c>
      <c r="AG15" s="91">
        <f>VLOOKUP($A15,'PLAN CHARGE'!$R$2:$BI$25,AG$1,FALSE)</f>
        <v>52.058414819876496</v>
      </c>
      <c r="AH15" s="91">
        <f>VLOOKUP($A15,'PLAN CHARGE'!$R$2:$BI$25,AH$1,FALSE)</f>
        <v>54.144796766972057</v>
      </c>
      <c r="AI15" s="91">
        <f>VLOOKUP($A15,'PLAN CHARGE'!$R$2:$BI$25,AI$1,FALSE)</f>
        <v>0.48583833285271261</v>
      </c>
      <c r="AJ15" s="91">
        <f>VLOOKUP($A15,'PLAN CHARGE'!$R$2:$BI$25,AJ$1,FALSE)</f>
        <v>0.47847714599130781</v>
      </c>
      <c r="AK15" s="91">
        <f>VLOOKUP($A15,'PLAN CHARGE'!$R$2:$BI$25,AK$1,FALSE)</f>
        <v>0.47133569605113906</v>
      </c>
      <c r="AL15" s="92">
        <f>VLOOKUP($A15,'PLAN CHARGE'!$R$2:$BI$25,AL$1,FALSE)</f>
        <v>0.47847714599130781</v>
      </c>
      <c r="AM15" s="88"/>
      <c r="AN15" s="88"/>
      <c r="AO15" s="88"/>
      <c r="AP15" s="88"/>
      <c r="AQ15" s="88"/>
      <c r="AS15" s="59" t="str">
        <f>'PLAN CHARGE'!R14</f>
        <v>650 T</v>
      </c>
      <c r="AT15" s="103">
        <f>'PLAN CHARGE'!S14</f>
        <v>2</v>
      </c>
      <c r="AU15" s="56"/>
      <c r="AV15" s="67" t="s">
        <v>76</v>
      </c>
      <c r="AW15" s="68" t="s">
        <v>1</v>
      </c>
      <c r="AX15" s="66" t="s">
        <v>1</v>
      </c>
      <c r="AY15" s="66" t="s">
        <v>77</v>
      </c>
    </row>
    <row r="16" spans="1:51" ht="17.399999999999999">
      <c r="A16" s="43" t="s">
        <v>34</v>
      </c>
      <c r="B16" s="81"/>
      <c r="C16" s="93">
        <f>IF(C15&lt;C19,C15,C19)</f>
        <v>71.768737252286172</v>
      </c>
      <c r="D16" s="87">
        <f t="shared" ref="D16:AL16" si="13">IF(D15&lt;D19,D15,D19)</f>
        <v>42.719750538117225</v>
      </c>
      <c r="E16" s="87">
        <f t="shared" si="13"/>
        <v>40.416762138902797</v>
      </c>
      <c r="F16" s="87">
        <f t="shared" si="13"/>
        <v>38.629709262339389</v>
      </c>
      <c r="G16" s="87">
        <f t="shared" si="13"/>
        <v>57.439821194570072</v>
      </c>
      <c r="H16" s="87">
        <f t="shared" si="13"/>
        <v>60.17505077526387</v>
      </c>
      <c r="I16" s="87">
        <f t="shared" si="13"/>
        <v>52.769135538941001</v>
      </c>
      <c r="J16" s="87">
        <f t="shared" si="13"/>
        <v>60.271329463803809</v>
      </c>
      <c r="K16" s="87">
        <f t="shared" si="13"/>
        <v>54.781275511815387</v>
      </c>
      <c r="L16" s="87">
        <f t="shared" si="13"/>
        <v>55.093344043582853</v>
      </c>
      <c r="M16" s="87">
        <f t="shared" si="13"/>
        <v>57.660101506274955</v>
      </c>
      <c r="N16" s="87">
        <f t="shared" si="13"/>
        <v>52.227607159934564</v>
      </c>
      <c r="O16" s="87">
        <f t="shared" si="13"/>
        <v>57.660101506274955</v>
      </c>
      <c r="P16" s="87">
        <f t="shared" si="13"/>
        <v>57.582051075367687</v>
      </c>
      <c r="Q16" s="87">
        <f t="shared" si="13"/>
        <v>55.144459109133784</v>
      </c>
      <c r="R16" s="87">
        <f t="shared" si="13"/>
        <v>60.415008689214076</v>
      </c>
      <c r="S16" s="87">
        <f t="shared" si="13"/>
        <v>50.524074533457394</v>
      </c>
      <c r="T16" s="87">
        <f t="shared" si="13"/>
        <v>47.252286981922438</v>
      </c>
      <c r="U16" s="87">
        <f t="shared" si="13"/>
        <v>39.59349914773297</v>
      </c>
      <c r="V16" s="87">
        <f t="shared" si="13"/>
        <v>42.748480021671305</v>
      </c>
      <c r="W16" s="87">
        <f t="shared" si="13"/>
        <v>44.829197005475045</v>
      </c>
      <c r="X16" s="87">
        <f t="shared" si="13"/>
        <v>59.698685160078227</v>
      </c>
      <c r="Y16" s="87">
        <f t="shared" si="13"/>
        <v>52.039827597397178</v>
      </c>
      <c r="Z16" s="87">
        <f t="shared" si="13"/>
        <v>55.417886484908038</v>
      </c>
      <c r="AA16" s="87">
        <f t="shared" si="13"/>
        <v>60.625096027227798</v>
      </c>
      <c r="AB16" s="87">
        <f t="shared" si="13"/>
        <v>59.712242188849906</v>
      </c>
      <c r="AC16" s="87">
        <f t="shared" si="13"/>
        <v>52.055290916938795</v>
      </c>
      <c r="AD16" s="87">
        <f t="shared" si="13"/>
        <v>55.427804876735237</v>
      </c>
      <c r="AE16" s="87">
        <f t="shared" si="13"/>
        <v>60.622922511683832</v>
      </c>
      <c r="AF16" s="87">
        <f t="shared" si="13"/>
        <v>59.704869067938994</v>
      </c>
      <c r="AG16" s="87">
        <f t="shared" si="13"/>
        <v>52.058414819876496</v>
      </c>
      <c r="AH16" s="87">
        <f t="shared" si="13"/>
        <v>54.144796766972057</v>
      </c>
      <c r="AI16" s="87">
        <f t="shared" si="13"/>
        <v>0.48583833285271261</v>
      </c>
      <c r="AJ16" s="87">
        <f t="shared" si="13"/>
        <v>0.47847714599130781</v>
      </c>
      <c r="AK16" s="87">
        <f t="shared" si="13"/>
        <v>0.47133569605113906</v>
      </c>
      <c r="AL16" s="94">
        <f t="shared" si="13"/>
        <v>0.47847714599130781</v>
      </c>
      <c r="AM16" s="87"/>
      <c r="AN16" s="87"/>
      <c r="AO16" s="87"/>
      <c r="AP16" s="87"/>
      <c r="AQ16" s="87"/>
      <c r="AS16" s="59" t="str">
        <f>'PLAN CHARGE'!R15</f>
        <v>Bi1100 T</v>
      </c>
      <c r="AT16" s="103">
        <f>'PLAN CHARGE'!S15</f>
        <v>3</v>
      </c>
      <c r="AU16" s="56"/>
      <c r="AV16" s="67" t="s">
        <v>78</v>
      </c>
      <c r="AW16" s="68" t="s">
        <v>1</v>
      </c>
      <c r="AX16" s="66" t="s">
        <v>1</v>
      </c>
      <c r="AY16" s="66" t="s">
        <v>79</v>
      </c>
    </row>
    <row r="17" spans="1:51" ht="17.399999999999999">
      <c r="A17" s="43" t="s">
        <v>35</v>
      </c>
      <c r="B17" s="81"/>
      <c r="C17" s="93">
        <f t="shared" ref="C17" si="14">IF(AND(C16&lt;C15,C15&gt;C20),C20-C16,C15-C16)</f>
        <v>0</v>
      </c>
      <c r="D17" s="87">
        <f t="shared" ref="D17:AL17" si="15">IF(AND(D16&lt;D15,D15&gt;D20),D20-D16,D15-D16)</f>
        <v>0</v>
      </c>
      <c r="E17" s="87">
        <f t="shared" si="15"/>
        <v>0</v>
      </c>
      <c r="F17" s="87">
        <f t="shared" si="15"/>
        <v>0</v>
      </c>
      <c r="G17" s="87">
        <f t="shared" si="15"/>
        <v>0</v>
      </c>
      <c r="H17" s="87">
        <f t="shared" si="15"/>
        <v>0</v>
      </c>
      <c r="I17" s="87">
        <f t="shared" si="15"/>
        <v>0</v>
      </c>
      <c r="J17" s="87">
        <f t="shared" si="15"/>
        <v>0</v>
      </c>
      <c r="K17" s="87">
        <f t="shared" si="15"/>
        <v>0</v>
      </c>
      <c r="L17" s="87">
        <f t="shared" si="15"/>
        <v>0</v>
      </c>
      <c r="M17" s="87">
        <f t="shared" si="15"/>
        <v>0</v>
      </c>
      <c r="N17" s="87">
        <f t="shared" si="15"/>
        <v>0</v>
      </c>
      <c r="O17" s="87">
        <f t="shared" si="15"/>
        <v>0</v>
      </c>
      <c r="P17" s="87">
        <f t="shared" si="15"/>
        <v>0</v>
      </c>
      <c r="Q17" s="87">
        <f t="shared" si="15"/>
        <v>0</v>
      </c>
      <c r="R17" s="87">
        <f t="shared" si="15"/>
        <v>0</v>
      </c>
      <c r="S17" s="87">
        <f t="shared" si="15"/>
        <v>0</v>
      </c>
      <c r="T17" s="87">
        <f t="shared" si="15"/>
        <v>0</v>
      </c>
      <c r="U17" s="87">
        <f t="shared" si="15"/>
        <v>0</v>
      </c>
      <c r="V17" s="87">
        <f t="shared" si="15"/>
        <v>0</v>
      </c>
      <c r="W17" s="87">
        <f t="shared" si="15"/>
        <v>0</v>
      </c>
      <c r="X17" s="87">
        <f t="shared" si="15"/>
        <v>0</v>
      </c>
      <c r="Y17" s="87">
        <f t="shared" si="15"/>
        <v>0</v>
      </c>
      <c r="Z17" s="87">
        <f t="shared" si="15"/>
        <v>0</v>
      </c>
      <c r="AA17" s="87">
        <f t="shared" si="15"/>
        <v>0</v>
      </c>
      <c r="AB17" s="87">
        <f t="shared" si="15"/>
        <v>0</v>
      </c>
      <c r="AC17" s="87">
        <f t="shared" si="15"/>
        <v>0</v>
      </c>
      <c r="AD17" s="87">
        <f t="shared" si="15"/>
        <v>0</v>
      </c>
      <c r="AE17" s="87">
        <f t="shared" si="15"/>
        <v>0</v>
      </c>
      <c r="AF17" s="87">
        <f t="shared" si="15"/>
        <v>0</v>
      </c>
      <c r="AG17" s="87">
        <f t="shared" si="15"/>
        <v>0</v>
      </c>
      <c r="AH17" s="87">
        <f t="shared" si="15"/>
        <v>0</v>
      </c>
      <c r="AI17" s="87">
        <f t="shared" si="15"/>
        <v>0</v>
      </c>
      <c r="AJ17" s="87">
        <f t="shared" si="15"/>
        <v>0</v>
      </c>
      <c r="AK17" s="87">
        <f t="shared" si="15"/>
        <v>0</v>
      </c>
      <c r="AL17" s="94">
        <f t="shared" si="15"/>
        <v>0</v>
      </c>
      <c r="AM17" s="87"/>
      <c r="AN17" s="87"/>
      <c r="AO17" s="87"/>
      <c r="AP17" s="87"/>
      <c r="AQ17" s="87"/>
      <c r="AS17" s="59" t="str">
        <f>'PLAN CHARGE'!R16</f>
        <v>C-350 T</v>
      </c>
      <c r="AT17" s="103">
        <f>'PLAN CHARGE'!S16</f>
        <v>1</v>
      </c>
      <c r="AU17" s="56"/>
      <c r="AV17" s="67" t="s">
        <v>80</v>
      </c>
      <c r="AW17" s="68" t="s">
        <v>81</v>
      </c>
      <c r="AX17" s="66" t="s">
        <v>1</v>
      </c>
      <c r="AY17" s="66" t="s">
        <v>82</v>
      </c>
    </row>
    <row r="18" spans="1:51" ht="17.399999999999999">
      <c r="A18" s="43" t="s">
        <v>36</v>
      </c>
      <c r="B18" s="81"/>
      <c r="C18" s="93">
        <f t="shared" ref="C18" si="16">IF(C16+C17&lt;C15,C15-C20,0)</f>
        <v>0</v>
      </c>
      <c r="D18" s="87">
        <f t="shared" ref="D18:AL18" si="17">IF(D16+D17&lt;D15,D15-D20,0)</f>
        <v>0</v>
      </c>
      <c r="E18" s="87">
        <f t="shared" si="17"/>
        <v>0</v>
      </c>
      <c r="F18" s="87">
        <f t="shared" si="17"/>
        <v>0</v>
      </c>
      <c r="G18" s="87">
        <f t="shared" si="17"/>
        <v>0</v>
      </c>
      <c r="H18" s="87">
        <f t="shared" si="17"/>
        <v>0</v>
      </c>
      <c r="I18" s="87">
        <f t="shared" si="17"/>
        <v>0</v>
      </c>
      <c r="J18" s="87">
        <f t="shared" si="17"/>
        <v>0</v>
      </c>
      <c r="K18" s="87">
        <f t="shared" si="17"/>
        <v>0</v>
      </c>
      <c r="L18" s="87">
        <f t="shared" si="17"/>
        <v>0</v>
      </c>
      <c r="M18" s="87">
        <f t="shared" si="17"/>
        <v>0</v>
      </c>
      <c r="N18" s="87">
        <f t="shared" si="17"/>
        <v>0</v>
      </c>
      <c r="O18" s="87">
        <f t="shared" si="17"/>
        <v>0</v>
      </c>
      <c r="P18" s="87">
        <f t="shared" si="17"/>
        <v>0</v>
      </c>
      <c r="Q18" s="87">
        <f t="shared" si="17"/>
        <v>0</v>
      </c>
      <c r="R18" s="87">
        <f t="shared" si="17"/>
        <v>0</v>
      </c>
      <c r="S18" s="87">
        <f t="shared" si="17"/>
        <v>0</v>
      </c>
      <c r="T18" s="87">
        <f t="shared" si="17"/>
        <v>0</v>
      </c>
      <c r="U18" s="87">
        <f t="shared" si="17"/>
        <v>0</v>
      </c>
      <c r="V18" s="87">
        <f t="shared" si="17"/>
        <v>0</v>
      </c>
      <c r="W18" s="87">
        <f t="shared" si="17"/>
        <v>0</v>
      </c>
      <c r="X18" s="87">
        <f t="shared" si="17"/>
        <v>0</v>
      </c>
      <c r="Y18" s="87">
        <f t="shared" si="17"/>
        <v>0</v>
      </c>
      <c r="Z18" s="87">
        <f t="shared" si="17"/>
        <v>0</v>
      </c>
      <c r="AA18" s="87">
        <f t="shared" si="17"/>
        <v>0</v>
      </c>
      <c r="AB18" s="87">
        <f t="shared" si="17"/>
        <v>0</v>
      </c>
      <c r="AC18" s="87">
        <f t="shared" si="17"/>
        <v>0</v>
      </c>
      <c r="AD18" s="87">
        <f t="shared" si="17"/>
        <v>0</v>
      </c>
      <c r="AE18" s="87">
        <f t="shared" si="17"/>
        <v>0</v>
      </c>
      <c r="AF18" s="87">
        <f t="shared" si="17"/>
        <v>0</v>
      </c>
      <c r="AG18" s="87">
        <f t="shared" si="17"/>
        <v>0</v>
      </c>
      <c r="AH18" s="87">
        <f t="shared" si="17"/>
        <v>0</v>
      </c>
      <c r="AI18" s="87">
        <f t="shared" si="17"/>
        <v>0</v>
      </c>
      <c r="AJ18" s="87">
        <f t="shared" si="17"/>
        <v>0</v>
      </c>
      <c r="AK18" s="87">
        <f t="shared" si="17"/>
        <v>0</v>
      </c>
      <c r="AL18" s="94">
        <f t="shared" si="17"/>
        <v>0</v>
      </c>
      <c r="AM18" s="87"/>
      <c r="AN18" s="87"/>
      <c r="AO18" s="87"/>
      <c r="AP18" s="87"/>
      <c r="AQ18" s="87"/>
      <c r="AS18" s="59" t="str">
        <f>'PLAN CHARGE'!R17</f>
        <v>C-650 T</v>
      </c>
      <c r="AT18" s="103">
        <f>'PLAN CHARGE'!S17</f>
        <v>2</v>
      </c>
      <c r="AV18" s="67" t="s">
        <v>83</v>
      </c>
      <c r="AW18" s="68" t="s">
        <v>81</v>
      </c>
      <c r="AX18" s="66" t="s">
        <v>1</v>
      </c>
      <c r="AY18" s="66" t="s">
        <v>84</v>
      </c>
    </row>
    <row r="19" spans="1:51" ht="17.399999999999999">
      <c r="A19" s="20" t="s">
        <v>29</v>
      </c>
      <c r="B19" s="81"/>
      <c r="C19" s="95">
        <f>$B15*24</f>
        <v>96</v>
      </c>
      <c r="D19" s="42">
        <f t="shared" ref="D19:AL19" si="18">$B15*24</f>
        <v>96</v>
      </c>
      <c r="E19" s="42">
        <f t="shared" si="18"/>
        <v>96</v>
      </c>
      <c r="F19" s="42">
        <f t="shared" si="18"/>
        <v>96</v>
      </c>
      <c r="G19" s="42">
        <f t="shared" si="18"/>
        <v>96</v>
      </c>
      <c r="H19" s="42">
        <f t="shared" si="18"/>
        <v>96</v>
      </c>
      <c r="I19" s="42">
        <f t="shared" si="18"/>
        <v>96</v>
      </c>
      <c r="J19" s="42">
        <f t="shared" si="18"/>
        <v>96</v>
      </c>
      <c r="K19" s="42">
        <f t="shared" si="18"/>
        <v>96</v>
      </c>
      <c r="L19" s="42">
        <f t="shared" si="18"/>
        <v>96</v>
      </c>
      <c r="M19" s="42">
        <f t="shared" si="18"/>
        <v>96</v>
      </c>
      <c r="N19" s="42">
        <f t="shared" si="18"/>
        <v>96</v>
      </c>
      <c r="O19" s="42">
        <f t="shared" si="18"/>
        <v>96</v>
      </c>
      <c r="P19" s="42">
        <f t="shared" si="18"/>
        <v>96</v>
      </c>
      <c r="Q19" s="42">
        <f t="shared" si="18"/>
        <v>96</v>
      </c>
      <c r="R19" s="42">
        <f t="shared" si="18"/>
        <v>96</v>
      </c>
      <c r="S19" s="42">
        <f t="shared" si="18"/>
        <v>96</v>
      </c>
      <c r="T19" s="42">
        <f t="shared" si="18"/>
        <v>96</v>
      </c>
      <c r="U19" s="42">
        <f t="shared" si="18"/>
        <v>96</v>
      </c>
      <c r="V19" s="42">
        <f t="shared" si="18"/>
        <v>96</v>
      </c>
      <c r="W19" s="42">
        <f t="shared" si="18"/>
        <v>96</v>
      </c>
      <c r="X19" s="42">
        <f t="shared" si="18"/>
        <v>96</v>
      </c>
      <c r="Y19" s="42">
        <f t="shared" si="18"/>
        <v>96</v>
      </c>
      <c r="Z19" s="42">
        <f t="shared" si="18"/>
        <v>96</v>
      </c>
      <c r="AA19" s="42">
        <f t="shared" si="18"/>
        <v>96</v>
      </c>
      <c r="AB19" s="42">
        <f t="shared" si="18"/>
        <v>96</v>
      </c>
      <c r="AC19" s="42">
        <f t="shared" si="18"/>
        <v>96</v>
      </c>
      <c r="AD19" s="42">
        <f t="shared" si="18"/>
        <v>96</v>
      </c>
      <c r="AE19" s="42">
        <f t="shared" si="18"/>
        <v>96</v>
      </c>
      <c r="AF19" s="42">
        <f t="shared" si="18"/>
        <v>96</v>
      </c>
      <c r="AG19" s="42">
        <f t="shared" si="18"/>
        <v>96</v>
      </c>
      <c r="AH19" s="42">
        <f t="shared" si="18"/>
        <v>96</v>
      </c>
      <c r="AI19" s="42">
        <f t="shared" si="18"/>
        <v>96</v>
      </c>
      <c r="AJ19" s="42">
        <f t="shared" si="18"/>
        <v>96</v>
      </c>
      <c r="AK19" s="42">
        <f t="shared" si="18"/>
        <v>96</v>
      </c>
      <c r="AL19" s="96">
        <f t="shared" si="18"/>
        <v>96</v>
      </c>
      <c r="AM19" s="42"/>
      <c r="AN19" s="42"/>
      <c r="AO19" s="42"/>
      <c r="AP19" s="42"/>
      <c r="AQ19" s="42"/>
      <c r="AS19" s="59" t="str">
        <f>'PLAN CHARGE'!R18</f>
        <v>C-800 T</v>
      </c>
      <c r="AT19" s="103">
        <f>'PLAN CHARGE'!S18</f>
        <v>1</v>
      </c>
      <c r="AV19" s="67" t="s">
        <v>85</v>
      </c>
      <c r="AW19" s="68" t="s">
        <v>43</v>
      </c>
      <c r="AX19" s="66" t="s">
        <v>1</v>
      </c>
      <c r="AY19" s="66" t="s">
        <v>86</v>
      </c>
    </row>
    <row r="20" spans="1:51" ht="18" thickBot="1">
      <c r="A20" s="21" t="s">
        <v>30</v>
      </c>
      <c r="B20" s="82"/>
      <c r="C20" s="97">
        <f t="shared" ref="C20" si="19">C19*(7/5)</f>
        <v>134.39999999999998</v>
      </c>
      <c r="D20" s="98">
        <f t="shared" ref="D20:AL20" si="20">D19*(7/5)</f>
        <v>134.39999999999998</v>
      </c>
      <c r="E20" s="98">
        <f t="shared" si="20"/>
        <v>134.39999999999998</v>
      </c>
      <c r="F20" s="98">
        <f t="shared" si="20"/>
        <v>134.39999999999998</v>
      </c>
      <c r="G20" s="98">
        <f t="shared" si="20"/>
        <v>134.39999999999998</v>
      </c>
      <c r="H20" s="98">
        <f t="shared" si="20"/>
        <v>134.39999999999998</v>
      </c>
      <c r="I20" s="98">
        <f t="shared" si="20"/>
        <v>134.39999999999998</v>
      </c>
      <c r="J20" s="98">
        <f t="shared" si="20"/>
        <v>134.39999999999998</v>
      </c>
      <c r="K20" s="98">
        <f t="shared" si="20"/>
        <v>134.39999999999998</v>
      </c>
      <c r="L20" s="98">
        <f t="shared" si="20"/>
        <v>134.39999999999998</v>
      </c>
      <c r="M20" s="98">
        <f t="shared" si="20"/>
        <v>134.39999999999998</v>
      </c>
      <c r="N20" s="98">
        <f t="shared" si="20"/>
        <v>134.39999999999998</v>
      </c>
      <c r="O20" s="98">
        <f t="shared" si="20"/>
        <v>134.39999999999998</v>
      </c>
      <c r="P20" s="98">
        <f t="shared" si="20"/>
        <v>134.39999999999998</v>
      </c>
      <c r="Q20" s="98">
        <f t="shared" si="20"/>
        <v>134.39999999999998</v>
      </c>
      <c r="R20" s="98">
        <f t="shared" si="20"/>
        <v>134.39999999999998</v>
      </c>
      <c r="S20" s="98">
        <f t="shared" si="20"/>
        <v>134.39999999999998</v>
      </c>
      <c r="T20" s="98">
        <f t="shared" si="20"/>
        <v>134.39999999999998</v>
      </c>
      <c r="U20" s="98">
        <f t="shared" si="20"/>
        <v>134.39999999999998</v>
      </c>
      <c r="V20" s="98">
        <f t="shared" si="20"/>
        <v>134.39999999999998</v>
      </c>
      <c r="W20" s="98">
        <f t="shared" si="20"/>
        <v>134.39999999999998</v>
      </c>
      <c r="X20" s="98">
        <f t="shared" si="20"/>
        <v>134.39999999999998</v>
      </c>
      <c r="Y20" s="98">
        <f t="shared" si="20"/>
        <v>134.39999999999998</v>
      </c>
      <c r="Z20" s="98">
        <f t="shared" si="20"/>
        <v>134.39999999999998</v>
      </c>
      <c r="AA20" s="98">
        <f t="shared" si="20"/>
        <v>134.39999999999998</v>
      </c>
      <c r="AB20" s="98">
        <f t="shared" si="20"/>
        <v>134.39999999999998</v>
      </c>
      <c r="AC20" s="98">
        <f t="shared" si="20"/>
        <v>134.39999999999998</v>
      </c>
      <c r="AD20" s="98">
        <f t="shared" si="20"/>
        <v>134.39999999999998</v>
      </c>
      <c r="AE20" s="98">
        <f t="shared" si="20"/>
        <v>134.39999999999998</v>
      </c>
      <c r="AF20" s="98">
        <f t="shared" si="20"/>
        <v>134.39999999999998</v>
      </c>
      <c r="AG20" s="98">
        <f t="shared" si="20"/>
        <v>134.39999999999998</v>
      </c>
      <c r="AH20" s="98">
        <f t="shared" si="20"/>
        <v>134.39999999999998</v>
      </c>
      <c r="AI20" s="98">
        <f t="shared" si="20"/>
        <v>134.39999999999998</v>
      </c>
      <c r="AJ20" s="98">
        <f t="shared" si="20"/>
        <v>134.39999999999998</v>
      </c>
      <c r="AK20" s="98">
        <f t="shared" si="20"/>
        <v>134.39999999999998</v>
      </c>
      <c r="AL20" s="99">
        <f t="shared" si="20"/>
        <v>134.39999999999998</v>
      </c>
      <c r="AM20" s="42"/>
      <c r="AN20" s="42"/>
      <c r="AO20" s="42"/>
      <c r="AP20" s="42"/>
      <c r="AQ20" s="42"/>
      <c r="AS20" s="59" t="str">
        <f>'PLAN CHARGE'!R19</f>
        <v>C-1100 T</v>
      </c>
      <c r="AT20" s="103">
        <f>'PLAN CHARGE'!S19</f>
        <v>1</v>
      </c>
      <c r="AV20" s="67" t="s">
        <v>87</v>
      </c>
      <c r="AW20" s="68" t="s">
        <v>43</v>
      </c>
      <c r="AX20" s="66" t="s">
        <v>1</v>
      </c>
      <c r="AY20" s="66" t="s">
        <v>88</v>
      </c>
    </row>
    <row r="21" spans="1:51" ht="17.399999999999999">
      <c r="A21" s="25" t="str">
        <f>'PLAN CHARGE'!R5</f>
        <v>150 T</v>
      </c>
      <c r="B21" s="80">
        <f>VLOOKUP($A21,'PLAN CHARGE'!$R$2:$S$25,2,FALSE)</f>
        <v>4</v>
      </c>
      <c r="C21" s="52">
        <f>VLOOKUP($A21,'PLAN CHARGE'!$R$2:$BI$25,C$1,FALSE)</f>
        <v>115.21819992539315</v>
      </c>
      <c r="D21" s="91">
        <f>VLOOKUP($A21,'PLAN CHARGE'!$R$2:$BI$25,D$1,FALSE)</f>
        <v>85.894842636631168</v>
      </c>
      <c r="E21" s="91">
        <f>VLOOKUP($A21,'PLAN CHARGE'!$R$2:$BI$25,E$1,FALSE)</f>
        <v>83.008385402928013</v>
      </c>
      <c r="F21" s="91">
        <f>VLOOKUP($A21,'PLAN CHARGE'!$R$2:$BI$25,F$1,FALSE)</f>
        <v>77.896365465018476</v>
      </c>
      <c r="G21" s="91">
        <f>VLOOKUP($A21,'PLAN CHARGE'!$R$2:$BI$25,G$1,FALSE)</f>
        <v>146.0833691239888</v>
      </c>
      <c r="H21" s="91">
        <f>VLOOKUP($A21,'PLAN CHARGE'!$R$2:$BI$25,H$1,FALSE)</f>
        <v>152.6781325604365</v>
      </c>
      <c r="I21" s="91">
        <f>VLOOKUP($A21,'PLAN CHARGE'!$R$2:$BI$25,I$1,FALSE)</f>
        <v>138.52321222168501</v>
      </c>
      <c r="J21" s="91">
        <f>VLOOKUP($A21,'PLAN CHARGE'!$R$2:$BI$25,J$1,FALSE)</f>
        <v>153.80563718643847</v>
      </c>
      <c r="K21" s="91">
        <f>VLOOKUP($A21,'PLAN CHARGE'!$R$2:$BI$25,K$1,FALSE)</f>
        <v>140.4773231621964</v>
      </c>
      <c r="L21" s="91">
        <f>VLOOKUP($A21,'PLAN CHARGE'!$R$2:$BI$25,L$1,FALSE)</f>
        <v>143.78272472791343</v>
      </c>
      <c r="M21" s="91">
        <f>VLOOKUP($A21,'PLAN CHARGE'!$R$2:$BI$25,M$1,FALSE)</f>
        <v>150.10091766400919</v>
      </c>
      <c r="N21" s="91">
        <f>VLOOKUP($A21,'PLAN CHARGE'!$R$2:$BI$25,N$1,FALSE)</f>
        <v>116.65592074031635</v>
      </c>
      <c r="O21" s="91">
        <f>VLOOKUP($A21,'PLAN CHARGE'!$R$2:$BI$25,O$1,FALSE)</f>
        <v>151.9583189573668</v>
      </c>
      <c r="P21" s="91">
        <f>VLOOKUP($A21,'PLAN CHARGE'!$R$2:$BI$25,P$1,FALSE)</f>
        <v>151.85190948642133</v>
      </c>
      <c r="Q21" s="91">
        <f>VLOOKUP($A21,'PLAN CHARGE'!$R$2:$BI$25,Q$1,FALSE)</f>
        <v>146.78728094818791</v>
      </c>
      <c r="R21" s="91">
        <f>VLOOKUP($A21,'PLAN CHARGE'!$R$2:$BI$25,R$1,FALSE)</f>
        <v>142.65843545310236</v>
      </c>
      <c r="S21" s="91">
        <f>VLOOKUP($A21,'PLAN CHARGE'!$R$2:$BI$25,S$1,FALSE)</f>
        <v>141.20817408427462</v>
      </c>
      <c r="T21" s="91">
        <f>VLOOKUP($A21,'PLAN CHARGE'!$R$2:$BI$25,T$1,FALSE)</f>
        <v>138.19182822535927</v>
      </c>
      <c r="U21" s="91">
        <f>VLOOKUP($A21,'PLAN CHARGE'!$R$2:$BI$25,U$1,FALSE)</f>
        <v>117.60566823025373</v>
      </c>
      <c r="V21" s="91">
        <f>VLOOKUP($A21,'PLAN CHARGE'!$R$2:$BI$25,V$1,FALSE)</f>
        <v>125.51635436084351</v>
      </c>
      <c r="W21" s="91">
        <f>VLOOKUP($A21,'PLAN CHARGE'!$R$2:$BI$25,W$1,FALSE)</f>
        <v>112.74873324166772</v>
      </c>
      <c r="X21" s="91">
        <f>VLOOKUP($A21,'PLAN CHARGE'!$R$2:$BI$25,X$1,FALSE)</f>
        <v>118.89601884849618</v>
      </c>
      <c r="Y21" s="91">
        <f>VLOOKUP($A21,'PLAN CHARGE'!$R$2:$BI$25,Y$1,FALSE)</f>
        <v>101.71838139981104</v>
      </c>
      <c r="Z21" s="91">
        <f>VLOOKUP($A21,'PLAN CHARGE'!$R$2:$BI$25,Z$1,FALSE)</f>
        <v>109.65595611487731</v>
      </c>
      <c r="AA21" s="91">
        <f>VLOOKUP($A21,'PLAN CHARGE'!$R$2:$BI$25,AA$1,FALSE)</f>
        <v>119.46746515731839</v>
      </c>
      <c r="AB21" s="91">
        <f>VLOOKUP($A21,'PLAN CHARGE'!$R$2:$BI$25,AB$1,FALSE)</f>
        <v>116.41400219897002</v>
      </c>
      <c r="AC21" s="91">
        <f>VLOOKUP($A21,'PLAN CHARGE'!$R$2:$BI$25,AC$1,FALSE)</f>
        <v>99.534052976427702</v>
      </c>
      <c r="AD21" s="91">
        <f>VLOOKUP($A21,'PLAN CHARGE'!$R$2:$BI$25,AD$1,FALSE)</f>
        <v>107.97100161299608</v>
      </c>
      <c r="AE21" s="91">
        <f>VLOOKUP($A21,'PLAN CHARGE'!$R$2:$BI$25,AE$1,FALSE)</f>
        <v>119.07873596043831</v>
      </c>
      <c r="AF21" s="91">
        <f>VLOOKUP($A21,'PLAN CHARGE'!$R$2:$BI$25,AF$1,FALSE)</f>
        <v>116.39995304812365</v>
      </c>
      <c r="AG21" s="91">
        <f>VLOOKUP($A21,'PLAN CHARGE'!$R$2:$BI$25,AG$1,FALSE)</f>
        <v>99.056207106968813</v>
      </c>
      <c r="AH21" s="91">
        <f>VLOOKUP($A21,'PLAN CHARGE'!$R$2:$BI$25,AH$1,FALSE)</f>
        <v>81.346567678068325</v>
      </c>
      <c r="AI21" s="91">
        <f>VLOOKUP($A21,'PLAN CHARGE'!$R$2:$BI$25,AI$1,FALSE)</f>
        <v>0</v>
      </c>
      <c r="AJ21" s="91">
        <f>VLOOKUP($A21,'PLAN CHARGE'!$R$2:$BI$25,AJ$1,FALSE)</f>
        <v>0</v>
      </c>
      <c r="AK21" s="91">
        <f>VLOOKUP($A21,'PLAN CHARGE'!$R$2:$BI$25,AK$1,FALSE)</f>
        <v>0</v>
      </c>
      <c r="AL21" s="92">
        <f>VLOOKUP($A21,'PLAN CHARGE'!$R$2:$BI$25,AL$1,FALSE)</f>
        <v>0</v>
      </c>
      <c r="AM21" s="87"/>
      <c r="AN21" s="87"/>
      <c r="AO21" s="87"/>
      <c r="AP21" s="87"/>
      <c r="AQ21" s="87"/>
      <c r="AS21" s="59" t="str">
        <f>'PLAN CHARGE'!R20</f>
        <v>C-Combi 1100 T</v>
      </c>
      <c r="AT21" s="103">
        <f>'PLAN CHARGE'!S20</f>
        <v>1</v>
      </c>
      <c r="AV21" s="67" t="s">
        <v>146</v>
      </c>
      <c r="AW21" s="68" t="s">
        <v>90</v>
      </c>
      <c r="AX21" s="66" t="s">
        <v>2</v>
      </c>
      <c r="AY21" s="66" t="s">
        <v>147</v>
      </c>
    </row>
    <row r="22" spans="1:51" ht="17.399999999999999">
      <c r="A22" s="43" t="s">
        <v>34</v>
      </c>
      <c r="B22" s="81"/>
      <c r="C22" s="93">
        <f>IF(C21&lt;C25,C21,C25)</f>
        <v>96</v>
      </c>
      <c r="D22" s="87">
        <f t="shared" ref="D22:AL22" si="21">IF(D21&lt;D25,D21,D25)</f>
        <v>85.894842636631168</v>
      </c>
      <c r="E22" s="87">
        <f t="shared" si="21"/>
        <v>83.008385402928013</v>
      </c>
      <c r="F22" s="87">
        <f t="shared" si="21"/>
        <v>77.896365465018476</v>
      </c>
      <c r="G22" s="87">
        <f t="shared" si="21"/>
        <v>96</v>
      </c>
      <c r="H22" s="87">
        <f t="shared" si="21"/>
        <v>96</v>
      </c>
      <c r="I22" s="87">
        <f t="shared" si="21"/>
        <v>96</v>
      </c>
      <c r="J22" s="87">
        <f t="shared" si="21"/>
        <v>96</v>
      </c>
      <c r="K22" s="87">
        <f t="shared" si="21"/>
        <v>96</v>
      </c>
      <c r="L22" s="87">
        <f t="shared" si="21"/>
        <v>96</v>
      </c>
      <c r="M22" s="87">
        <f t="shared" si="21"/>
        <v>96</v>
      </c>
      <c r="N22" s="87">
        <f t="shared" si="21"/>
        <v>96</v>
      </c>
      <c r="O22" s="87">
        <f t="shared" si="21"/>
        <v>96</v>
      </c>
      <c r="P22" s="87">
        <f t="shared" si="21"/>
        <v>96</v>
      </c>
      <c r="Q22" s="87">
        <f t="shared" si="21"/>
        <v>96</v>
      </c>
      <c r="R22" s="87">
        <f t="shared" si="21"/>
        <v>96</v>
      </c>
      <c r="S22" s="87">
        <f t="shared" si="21"/>
        <v>96</v>
      </c>
      <c r="T22" s="87">
        <f t="shared" si="21"/>
        <v>96</v>
      </c>
      <c r="U22" s="87">
        <f t="shared" si="21"/>
        <v>96</v>
      </c>
      <c r="V22" s="87">
        <f t="shared" si="21"/>
        <v>96</v>
      </c>
      <c r="W22" s="87">
        <f t="shared" si="21"/>
        <v>96</v>
      </c>
      <c r="X22" s="87">
        <f t="shared" si="21"/>
        <v>96</v>
      </c>
      <c r="Y22" s="87">
        <f t="shared" si="21"/>
        <v>96</v>
      </c>
      <c r="Z22" s="87">
        <f t="shared" si="21"/>
        <v>96</v>
      </c>
      <c r="AA22" s="87">
        <f t="shared" si="21"/>
        <v>96</v>
      </c>
      <c r="AB22" s="87">
        <f t="shared" si="21"/>
        <v>96</v>
      </c>
      <c r="AC22" s="87">
        <f t="shared" si="21"/>
        <v>96</v>
      </c>
      <c r="AD22" s="87">
        <f t="shared" si="21"/>
        <v>96</v>
      </c>
      <c r="AE22" s="87">
        <f t="shared" si="21"/>
        <v>96</v>
      </c>
      <c r="AF22" s="87">
        <f t="shared" si="21"/>
        <v>96</v>
      </c>
      <c r="AG22" s="87">
        <f t="shared" si="21"/>
        <v>96</v>
      </c>
      <c r="AH22" s="87">
        <f t="shared" si="21"/>
        <v>81.346567678068325</v>
      </c>
      <c r="AI22" s="87">
        <f t="shared" si="21"/>
        <v>0</v>
      </c>
      <c r="AJ22" s="87">
        <f t="shared" si="21"/>
        <v>0</v>
      </c>
      <c r="AK22" s="87">
        <f t="shared" si="21"/>
        <v>0</v>
      </c>
      <c r="AL22" s="94">
        <f t="shared" si="21"/>
        <v>0</v>
      </c>
      <c r="AM22" s="87"/>
      <c r="AN22" s="87"/>
      <c r="AO22" s="87"/>
      <c r="AP22" s="87"/>
      <c r="AQ22" s="87"/>
      <c r="AS22" s="59" t="str">
        <f>'PLAN CHARGE'!R21</f>
        <v>C-1500 T</v>
      </c>
      <c r="AT22" s="103">
        <f>'PLAN CHARGE'!S21</f>
        <v>2</v>
      </c>
      <c r="AV22" s="67" t="s">
        <v>89</v>
      </c>
      <c r="AW22" s="68" t="s">
        <v>90</v>
      </c>
      <c r="AX22" s="66" t="s">
        <v>2</v>
      </c>
      <c r="AY22" s="66" t="s">
        <v>91</v>
      </c>
    </row>
    <row r="23" spans="1:51" ht="17.399999999999999">
      <c r="A23" s="43" t="s">
        <v>35</v>
      </c>
      <c r="B23" s="81"/>
      <c r="C23" s="93">
        <f t="shared" ref="C23" si="22">IF(AND(C22&lt;C21,C21&gt;C26),C26-C22,C21-C22)</f>
        <v>19.218199925393151</v>
      </c>
      <c r="D23" s="87">
        <f t="shared" ref="D23:AL23" si="23">IF(AND(D22&lt;D21,D21&gt;D26),D26-D22,D21-D22)</f>
        <v>0</v>
      </c>
      <c r="E23" s="87">
        <f t="shared" si="23"/>
        <v>0</v>
      </c>
      <c r="F23" s="87">
        <f t="shared" si="23"/>
        <v>0</v>
      </c>
      <c r="G23" s="87">
        <f t="shared" si="23"/>
        <v>38.399999999999977</v>
      </c>
      <c r="H23" s="87">
        <f t="shared" si="23"/>
        <v>38.399999999999977</v>
      </c>
      <c r="I23" s="87">
        <f t="shared" si="23"/>
        <v>38.399999999999977</v>
      </c>
      <c r="J23" s="87">
        <f t="shared" si="23"/>
        <v>38.399999999999977</v>
      </c>
      <c r="K23" s="87">
        <f t="shared" si="23"/>
        <v>38.399999999999977</v>
      </c>
      <c r="L23" s="87">
        <f t="shared" si="23"/>
        <v>38.399999999999977</v>
      </c>
      <c r="M23" s="87">
        <f t="shared" si="23"/>
        <v>38.399999999999977</v>
      </c>
      <c r="N23" s="87">
        <f t="shared" si="23"/>
        <v>20.655920740316347</v>
      </c>
      <c r="O23" s="87">
        <f t="shared" si="23"/>
        <v>38.399999999999977</v>
      </c>
      <c r="P23" s="87">
        <f t="shared" si="23"/>
        <v>38.399999999999977</v>
      </c>
      <c r="Q23" s="87">
        <f t="shared" si="23"/>
        <v>38.399999999999977</v>
      </c>
      <c r="R23" s="87">
        <f t="shared" si="23"/>
        <v>38.399999999999977</v>
      </c>
      <c r="S23" s="87">
        <f t="shared" si="23"/>
        <v>38.399999999999977</v>
      </c>
      <c r="T23" s="87">
        <f t="shared" si="23"/>
        <v>38.399999999999977</v>
      </c>
      <c r="U23" s="87">
        <f t="shared" si="23"/>
        <v>21.605668230253727</v>
      </c>
      <c r="V23" s="87">
        <f t="shared" si="23"/>
        <v>29.516354360843508</v>
      </c>
      <c r="W23" s="87">
        <f t="shared" si="23"/>
        <v>16.748733241667722</v>
      </c>
      <c r="X23" s="87">
        <f t="shared" si="23"/>
        <v>22.896018848496183</v>
      </c>
      <c r="Y23" s="87">
        <f t="shared" si="23"/>
        <v>5.7183813998110367</v>
      </c>
      <c r="Z23" s="87">
        <f t="shared" si="23"/>
        <v>13.655956114877313</v>
      </c>
      <c r="AA23" s="87">
        <f t="shared" si="23"/>
        <v>23.467465157318387</v>
      </c>
      <c r="AB23" s="87">
        <f t="shared" si="23"/>
        <v>20.414002198970024</v>
      </c>
      <c r="AC23" s="87">
        <f t="shared" si="23"/>
        <v>3.5340529764277022</v>
      </c>
      <c r="AD23" s="87">
        <f t="shared" si="23"/>
        <v>11.971001612996076</v>
      </c>
      <c r="AE23" s="87">
        <f t="shared" si="23"/>
        <v>23.078735960438308</v>
      </c>
      <c r="AF23" s="87">
        <f t="shared" si="23"/>
        <v>20.399953048123649</v>
      </c>
      <c r="AG23" s="87">
        <f t="shared" si="23"/>
        <v>3.056207106968813</v>
      </c>
      <c r="AH23" s="87">
        <f t="shared" si="23"/>
        <v>0</v>
      </c>
      <c r="AI23" s="87">
        <f t="shared" si="23"/>
        <v>0</v>
      </c>
      <c r="AJ23" s="87">
        <f t="shared" si="23"/>
        <v>0</v>
      </c>
      <c r="AK23" s="87">
        <f t="shared" si="23"/>
        <v>0</v>
      </c>
      <c r="AL23" s="94">
        <f t="shared" si="23"/>
        <v>0</v>
      </c>
      <c r="AM23" s="87"/>
      <c r="AN23" s="87"/>
      <c r="AO23" s="87"/>
      <c r="AP23" s="87"/>
      <c r="AQ23" s="87"/>
      <c r="AS23" s="59" t="str">
        <f>'PLAN CHARGE'!R22</f>
        <v>C-Combi 1700 T</v>
      </c>
      <c r="AT23" s="103">
        <f>'PLAN CHARGE'!S22</f>
        <v>2</v>
      </c>
      <c r="AV23" s="67" t="s">
        <v>92</v>
      </c>
      <c r="AW23" s="68" t="s">
        <v>90</v>
      </c>
      <c r="AX23" s="66" t="s">
        <v>2</v>
      </c>
      <c r="AY23" s="66" t="s">
        <v>93</v>
      </c>
    </row>
    <row r="24" spans="1:51" ht="17.399999999999999">
      <c r="A24" s="43" t="s">
        <v>36</v>
      </c>
      <c r="B24" s="81"/>
      <c r="C24" s="93">
        <f t="shared" ref="C24" si="24">IF(C22+C23&lt;C21,C21-C26,0)</f>
        <v>0</v>
      </c>
      <c r="D24" s="87">
        <f t="shared" ref="D24:AL24" si="25">IF(D22+D23&lt;D21,D21-D26,0)</f>
        <v>0</v>
      </c>
      <c r="E24" s="87">
        <f t="shared" si="25"/>
        <v>0</v>
      </c>
      <c r="F24" s="87">
        <f t="shared" si="25"/>
        <v>0</v>
      </c>
      <c r="G24" s="87">
        <f t="shared" si="25"/>
        <v>11.683369123988825</v>
      </c>
      <c r="H24" s="87">
        <f t="shared" si="25"/>
        <v>18.278132560436518</v>
      </c>
      <c r="I24" s="87">
        <f t="shared" si="25"/>
        <v>4.1232122216850371</v>
      </c>
      <c r="J24" s="87">
        <f t="shared" si="25"/>
        <v>19.405637186438497</v>
      </c>
      <c r="K24" s="87">
        <f t="shared" si="25"/>
        <v>6.0773231621964214</v>
      </c>
      <c r="L24" s="87">
        <f t="shared" si="25"/>
        <v>9.3827247279134554</v>
      </c>
      <c r="M24" s="87">
        <f t="shared" si="25"/>
        <v>15.700917664009211</v>
      </c>
      <c r="N24" s="87">
        <f t="shared" si="25"/>
        <v>0</v>
      </c>
      <c r="O24" s="87">
        <f t="shared" si="25"/>
        <v>17.558318957366822</v>
      </c>
      <c r="P24" s="87">
        <f t="shared" si="25"/>
        <v>17.451909486421357</v>
      </c>
      <c r="Q24" s="87">
        <f t="shared" si="25"/>
        <v>12.387280948187936</v>
      </c>
      <c r="R24" s="87">
        <f t="shared" si="25"/>
        <v>8.2584354531023791</v>
      </c>
      <c r="S24" s="87">
        <f t="shared" si="25"/>
        <v>6.8081740842746399</v>
      </c>
      <c r="T24" s="87">
        <f t="shared" si="25"/>
        <v>3.7918282253592963</v>
      </c>
      <c r="U24" s="87">
        <f t="shared" si="25"/>
        <v>0</v>
      </c>
      <c r="V24" s="87">
        <f t="shared" si="25"/>
        <v>0</v>
      </c>
      <c r="W24" s="87">
        <f t="shared" si="25"/>
        <v>0</v>
      </c>
      <c r="X24" s="87">
        <f t="shared" si="25"/>
        <v>0</v>
      </c>
      <c r="Y24" s="87">
        <f t="shared" si="25"/>
        <v>0</v>
      </c>
      <c r="Z24" s="87">
        <f t="shared" si="25"/>
        <v>0</v>
      </c>
      <c r="AA24" s="87">
        <f t="shared" si="25"/>
        <v>0</v>
      </c>
      <c r="AB24" s="87">
        <f t="shared" si="25"/>
        <v>0</v>
      </c>
      <c r="AC24" s="87">
        <f t="shared" si="25"/>
        <v>0</v>
      </c>
      <c r="AD24" s="87">
        <f t="shared" si="25"/>
        <v>0</v>
      </c>
      <c r="AE24" s="87">
        <f t="shared" si="25"/>
        <v>0</v>
      </c>
      <c r="AF24" s="87">
        <f t="shared" si="25"/>
        <v>0</v>
      </c>
      <c r="AG24" s="87">
        <f t="shared" si="25"/>
        <v>0</v>
      </c>
      <c r="AH24" s="87">
        <f t="shared" si="25"/>
        <v>0</v>
      </c>
      <c r="AI24" s="87">
        <f t="shared" si="25"/>
        <v>0</v>
      </c>
      <c r="AJ24" s="87">
        <f t="shared" si="25"/>
        <v>0</v>
      </c>
      <c r="AK24" s="87">
        <f t="shared" si="25"/>
        <v>0</v>
      </c>
      <c r="AL24" s="94">
        <f t="shared" si="25"/>
        <v>0</v>
      </c>
      <c r="AM24" s="87"/>
      <c r="AN24" s="87"/>
      <c r="AO24" s="87"/>
      <c r="AP24" s="87"/>
      <c r="AQ24" s="87"/>
      <c r="AS24" s="59" t="str">
        <f>'PLAN CHARGE'!R23</f>
        <v>C-2000 T</v>
      </c>
      <c r="AT24" s="103">
        <f>'PLAN CHARGE'!S23</f>
        <v>1</v>
      </c>
      <c r="AV24" s="67" t="s">
        <v>94</v>
      </c>
      <c r="AW24" s="68" t="s">
        <v>95</v>
      </c>
      <c r="AX24" s="66" t="s">
        <v>2</v>
      </c>
      <c r="AY24" s="66" t="s">
        <v>96</v>
      </c>
    </row>
    <row r="25" spans="1:51" ht="17.399999999999999">
      <c r="A25" s="20" t="s">
        <v>29</v>
      </c>
      <c r="B25" s="81"/>
      <c r="C25" s="95">
        <f>$B21*24</f>
        <v>96</v>
      </c>
      <c r="D25" s="42">
        <f t="shared" ref="D25:AL25" si="26">$B21*24</f>
        <v>96</v>
      </c>
      <c r="E25" s="42">
        <f t="shared" si="26"/>
        <v>96</v>
      </c>
      <c r="F25" s="42">
        <f t="shared" si="26"/>
        <v>96</v>
      </c>
      <c r="G25" s="42">
        <f t="shared" si="26"/>
        <v>96</v>
      </c>
      <c r="H25" s="42">
        <f t="shared" si="26"/>
        <v>96</v>
      </c>
      <c r="I25" s="42">
        <f t="shared" si="26"/>
        <v>96</v>
      </c>
      <c r="J25" s="42">
        <f t="shared" si="26"/>
        <v>96</v>
      </c>
      <c r="K25" s="42">
        <f t="shared" si="26"/>
        <v>96</v>
      </c>
      <c r="L25" s="42">
        <f t="shared" si="26"/>
        <v>96</v>
      </c>
      <c r="M25" s="42">
        <f t="shared" si="26"/>
        <v>96</v>
      </c>
      <c r="N25" s="42">
        <f t="shared" si="26"/>
        <v>96</v>
      </c>
      <c r="O25" s="42">
        <f t="shared" si="26"/>
        <v>96</v>
      </c>
      <c r="P25" s="42">
        <f t="shared" si="26"/>
        <v>96</v>
      </c>
      <c r="Q25" s="42">
        <f t="shared" si="26"/>
        <v>96</v>
      </c>
      <c r="R25" s="42">
        <f t="shared" si="26"/>
        <v>96</v>
      </c>
      <c r="S25" s="42">
        <f t="shared" si="26"/>
        <v>96</v>
      </c>
      <c r="T25" s="42">
        <f t="shared" si="26"/>
        <v>96</v>
      </c>
      <c r="U25" s="42">
        <f t="shared" si="26"/>
        <v>96</v>
      </c>
      <c r="V25" s="42">
        <f t="shared" si="26"/>
        <v>96</v>
      </c>
      <c r="W25" s="42">
        <f t="shared" si="26"/>
        <v>96</v>
      </c>
      <c r="X25" s="42">
        <f t="shared" si="26"/>
        <v>96</v>
      </c>
      <c r="Y25" s="42">
        <f t="shared" si="26"/>
        <v>96</v>
      </c>
      <c r="Z25" s="42">
        <f t="shared" si="26"/>
        <v>96</v>
      </c>
      <c r="AA25" s="42">
        <f t="shared" si="26"/>
        <v>96</v>
      </c>
      <c r="AB25" s="42">
        <f t="shared" si="26"/>
        <v>96</v>
      </c>
      <c r="AC25" s="42">
        <f t="shared" si="26"/>
        <v>96</v>
      </c>
      <c r="AD25" s="42">
        <f t="shared" si="26"/>
        <v>96</v>
      </c>
      <c r="AE25" s="42">
        <f t="shared" si="26"/>
        <v>96</v>
      </c>
      <c r="AF25" s="42">
        <f t="shared" si="26"/>
        <v>96</v>
      </c>
      <c r="AG25" s="42">
        <f t="shared" si="26"/>
        <v>96</v>
      </c>
      <c r="AH25" s="42">
        <f t="shared" si="26"/>
        <v>96</v>
      </c>
      <c r="AI25" s="42">
        <f t="shared" si="26"/>
        <v>96</v>
      </c>
      <c r="AJ25" s="42">
        <f t="shared" si="26"/>
        <v>96</v>
      </c>
      <c r="AK25" s="42">
        <f t="shared" si="26"/>
        <v>96</v>
      </c>
      <c r="AL25" s="96">
        <f t="shared" si="26"/>
        <v>96</v>
      </c>
      <c r="AM25" s="42"/>
      <c r="AN25" s="42"/>
      <c r="AO25" s="42"/>
      <c r="AP25" s="42"/>
      <c r="AQ25" s="42"/>
      <c r="AS25" s="59" t="str">
        <f>'PLAN CHARGE'!R24</f>
        <v>C-2300 T</v>
      </c>
      <c r="AT25" s="103">
        <f>'PLAN CHARGE'!S24</f>
        <v>3</v>
      </c>
      <c r="AV25" s="67" t="s">
        <v>97</v>
      </c>
      <c r="AW25" s="68" t="s">
        <v>90</v>
      </c>
      <c r="AX25" s="66" t="s">
        <v>2</v>
      </c>
      <c r="AY25" s="66" t="s">
        <v>98</v>
      </c>
    </row>
    <row r="26" spans="1:51" ht="18" thickBot="1">
      <c r="A26" s="21" t="s">
        <v>30</v>
      </c>
      <c r="B26" s="82"/>
      <c r="C26" s="97">
        <f t="shared" ref="C26" si="27">C25*(7/5)</f>
        <v>134.39999999999998</v>
      </c>
      <c r="D26" s="98">
        <f t="shared" ref="D26:AL26" si="28">D25*(7/5)</f>
        <v>134.39999999999998</v>
      </c>
      <c r="E26" s="98">
        <f t="shared" si="28"/>
        <v>134.39999999999998</v>
      </c>
      <c r="F26" s="98">
        <f t="shared" si="28"/>
        <v>134.39999999999998</v>
      </c>
      <c r="G26" s="98">
        <f t="shared" si="28"/>
        <v>134.39999999999998</v>
      </c>
      <c r="H26" s="98">
        <f t="shared" si="28"/>
        <v>134.39999999999998</v>
      </c>
      <c r="I26" s="98">
        <f t="shared" si="28"/>
        <v>134.39999999999998</v>
      </c>
      <c r="J26" s="98">
        <f t="shared" si="28"/>
        <v>134.39999999999998</v>
      </c>
      <c r="K26" s="98">
        <f t="shared" si="28"/>
        <v>134.39999999999998</v>
      </c>
      <c r="L26" s="98">
        <f t="shared" si="28"/>
        <v>134.39999999999998</v>
      </c>
      <c r="M26" s="98">
        <f t="shared" si="28"/>
        <v>134.39999999999998</v>
      </c>
      <c r="N26" s="98">
        <f t="shared" si="28"/>
        <v>134.39999999999998</v>
      </c>
      <c r="O26" s="98">
        <f t="shared" si="28"/>
        <v>134.39999999999998</v>
      </c>
      <c r="P26" s="98">
        <f t="shared" si="28"/>
        <v>134.39999999999998</v>
      </c>
      <c r="Q26" s="98">
        <f t="shared" si="28"/>
        <v>134.39999999999998</v>
      </c>
      <c r="R26" s="98">
        <f t="shared" si="28"/>
        <v>134.39999999999998</v>
      </c>
      <c r="S26" s="98">
        <f t="shared" si="28"/>
        <v>134.39999999999998</v>
      </c>
      <c r="T26" s="98">
        <f t="shared" si="28"/>
        <v>134.39999999999998</v>
      </c>
      <c r="U26" s="98">
        <f t="shared" si="28"/>
        <v>134.39999999999998</v>
      </c>
      <c r="V26" s="98">
        <f t="shared" si="28"/>
        <v>134.39999999999998</v>
      </c>
      <c r="W26" s="98">
        <f t="shared" si="28"/>
        <v>134.39999999999998</v>
      </c>
      <c r="X26" s="98">
        <f t="shared" si="28"/>
        <v>134.39999999999998</v>
      </c>
      <c r="Y26" s="98">
        <f t="shared" si="28"/>
        <v>134.39999999999998</v>
      </c>
      <c r="Z26" s="98">
        <f t="shared" si="28"/>
        <v>134.39999999999998</v>
      </c>
      <c r="AA26" s="98">
        <f t="shared" si="28"/>
        <v>134.39999999999998</v>
      </c>
      <c r="AB26" s="98">
        <f t="shared" si="28"/>
        <v>134.39999999999998</v>
      </c>
      <c r="AC26" s="98">
        <f t="shared" si="28"/>
        <v>134.39999999999998</v>
      </c>
      <c r="AD26" s="98">
        <f t="shared" si="28"/>
        <v>134.39999999999998</v>
      </c>
      <c r="AE26" s="98">
        <f t="shared" si="28"/>
        <v>134.39999999999998</v>
      </c>
      <c r="AF26" s="98">
        <f t="shared" si="28"/>
        <v>134.39999999999998</v>
      </c>
      <c r="AG26" s="98">
        <f t="shared" si="28"/>
        <v>134.39999999999998</v>
      </c>
      <c r="AH26" s="98">
        <f t="shared" si="28"/>
        <v>134.39999999999998</v>
      </c>
      <c r="AI26" s="98">
        <f t="shared" si="28"/>
        <v>134.39999999999998</v>
      </c>
      <c r="AJ26" s="98">
        <f t="shared" si="28"/>
        <v>134.39999999999998</v>
      </c>
      <c r="AK26" s="98">
        <f t="shared" si="28"/>
        <v>134.39999999999998</v>
      </c>
      <c r="AL26" s="99">
        <f t="shared" si="28"/>
        <v>134.39999999999998</v>
      </c>
      <c r="AM26" s="42"/>
      <c r="AN26" s="42"/>
      <c r="AO26" s="42"/>
      <c r="AP26" s="42"/>
      <c r="AQ26" s="42"/>
      <c r="AS26" s="107" t="str">
        <f>'PLAN CHARGE'!R25</f>
        <v>C-Combi 2300 T</v>
      </c>
      <c r="AT26" s="108">
        <f>'PLAN CHARGE'!S25</f>
        <v>1</v>
      </c>
      <c r="AV26" s="67" t="s">
        <v>100</v>
      </c>
      <c r="AW26" s="68" t="s">
        <v>90</v>
      </c>
      <c r="AX26" s="66" t="s">
        <v>2</v>
      </c>
      <c r="AY26" s="66" t="s">
        <v>99</v>
      </c>
    </row>
    <row r="27" spans="1:51" ht="17.399999999999999">
      <c r="A27" s="22" t="str">
        <f>'PLAN CHARGE'!R6</f>
        <v>Bi150 T</v>
      </c>
      <c r="B27" s="80">
        <f>VLOOKUP($A27,'PLAN CHARGE'!$R$2:$S$25,2,FALSE)</f>
        <v>1</v>
      </c>
      <c r="C27" s="52">
        <f>VLOOKUP($A27,'PLAN CHARGE'!$R$2:$BI$25,C$1,FALSE)</f>
        <v>19.443163674708018</v>
      </c>
      <c r="D27" s="91">
        <f>VLOOKUP($A27,'PLAN CHARGE'!$R$2:$BI$25,D$1,FALSE)</f>
        <v>10.478241826757673</v>
      </c>
      <c r="E27" s="91">
        <f>VLOOKUP($A27,'PLAN CHARGE'!$R$2:$BI$25,E$1,FALSE)</f>
        <v>9.9934987396280963</v>
      </c>
      <c r="F27" s="91">
        <f>VLOOKUP($A27,'PLAN CHARGE'!$R$2:$BI$25,F$1,FALSE)</f>
        <v>9.9351640285652607</v>
      </c>
      <c r="G27" s="91">
        <f>VLOOKUP($A27,'PLAN CHARGE'!$R$2:$BI$25,G$1,FALSE)</f>
        <v>20.326943841740196</v>
      </c>
      <c r="H27" s="91">
        <f>VLOOKUP($A27,'PLAN CHARGE'!$R$2:$BI$25,H$1,FALSE)</f>
        <v>21.294893548489732</v>
      </c>
      <c r="I27" s="91">
        <f>VLOOKUP($A27,'PLAN CHARGE'!$R$2:$BI$25,I$1,FALSE)</f>
        <v>18.633031854928518</v>
      </c>
      <c r="J27" s="91">
        <f>VLOOKUP($A27,'PLAN CHARGE'!$R$2:$BI$25,J$1,FALSE)</f>
        <v>21.294893548489732</v>
      </c>
      <c r="K27" s="91">
        <f>VLOOKUP($A27,'PLAN CHARGE'!$R$2:$BI$25,K$1,FALSE)</f>
        <v>19.443163674708018</v>
      </c>
      <c r="L27" s="91">
        <f>VLOOKUP($A27,'PLAN CHARGE'!$R$2:$BI$25,L$1,FALSE)</f>
        <v>19.443163674708018</v>
      </c>
      <c r="M27" s="91">
        <f>VLOOKUP($A27,'PLAN CHARGE'!$R$2:$BI$25,M$1,FALSE)</f>
        <v>20.326943841740196</v>
      </c>
      <c r="N27" s="91">
        <f>VLOOKUP($A27,'PLAN CHARGE'!$R$2:$BI$25,N$1,FALSE)</f>
        <v>18.633031854928518</v>
      </c>
      <c r="O27" s="91">
        <f>VLOOKUP($A27,'PLAN CHARGE'!$R$2:$BI$25,O$1,FALSE)</f>
        <v>20.326943841740196</v>
      </c>
      <c r="P27" s="91">
        <f>VLOOKUP($A27,'PLAN CHARGE'!$R$2:$BI$25,P$1,FALSE)</f>
        <v>20.326943841740196</v>
      </c>
      <c r="Q27" s="91">
        <f>VLOOKUP($A27,'PLAN CHARGE'!$R$2:$BI$25,Q$1,FALSE)</f>
        <v>19.443163674708018</v>
      </c>
      <c r="R27" s="91">
        <f>VLOOKUP($A27,'PLAN CHARGE'!$R$2:$BI$25,R$1,FALSE)</f>
        <v>20.326943841740196</v>
      </c>
      <c r="S27" s="91">
        <f>VLOOKUP($A27,'PLAN CHARGE'!$R$2:$BI$25,S$1,FALSE)</f>
        <v>20.639666054690046</v>
      </c>
      <c r="T27" s="91">
        <f>VLOOKUP($A27,'PLAN CHARGE'!$R$2:$BI$25,T$1,FALSE)</f>
        <v>20.639666054690046</v>
      </c>
      <c r="U27" s="91">
        <f>VLOOKUP($A27,'PLAN CHARGE'!$R$2:$BI$25,U$1,FALSE)</f>
        <v>17.199721712241708</v>
      </c>
      <c r="V27" s="91">
        <f>VLOOKUP($A27,'PLAN CHARGE'!$R$2:$BI$25,V$1,FALSE)</f>
        <v>18.633031854928515</v>
      </c>
      <c r="W27" s="91">
        <f>VLOOKUP($A27,'PLAN CHARGE'!$R$2:$BI$25,W$1,FALSE)</f>
        <v>20.326943841740196</v>
      </c>
      <c r="X27" s="91">
        <f>VLOOKUP($A27,'PLAN CHARGE'!$R$2:$BI$25,X$1,FALSE)</f>
        <v>20.326943841740196</v>
      </c>
      <c r="Y27" s="91">
        <f>VLOOKUP($A27,'PLAN CHARGE'!$R$2:$BI$25,Y$1,FALSE)</f>
        <v>16.686297183518075</v>
      </c>
      <c r="Z27" s="91">
        <f>VLOOKUP($A27,'PLAN CHARGE'!$R$2:$BI$25,Z$1,FALSE)</f>
        <v>18.354926901869881</v>
      </c>
      <c r="AA27" s="91">
        <f>VLOOKUP($A27,'PLAN CHARGE'!$R$2:$BI$25,AA$1,FALSE)</f>
        <v>20.639666054690046</v>
      </c>
      <c r="AB27" s="91">
        <f>VLOOKUP($A27,'PLAN CHARGE'!$R$2:$BI$25,AB$1,FALSE)</f>
        <v>20.326943841740196</v>
      </c>
      <c r="AC27" s="91">
        <f>VLOOKUP($A27,'PLAN CHARGE'!$R$2:$BI$25,AC$1,FALSE)</f>
        <v>16.686297183518075</v>
      </c>
      <c r="AD27" s="91">
        <f>VLOOKUP($A27,'PLAN CHARGE'!$R$2:$BI$25,AD$1,FALSE)</f>
        <v>18.354926901869881</v>
      </c>
      <c r="AE27" s="91">
        <f>VLOOKUP($A27,'PLAN CHARGE'!$R$2:$BI$25,AE$1,FALSE)</f>
        <v>20.639666054690046</v>
      </c>
      <c r="AF27" s="91">
        <f>VLOOKUP($A27,'PLAN CHARGE'!$R$2:$BI$25,AF$1,FALSE)</f>
        <v>20.326943841740196</v>
      </c>
      <c r="AG27" s="91">
        <f>VLOOKUP($A27,'PLAN CHARGE'!$R$2:$BI$25,AG$1,FALSE)</f>
        <v>16.686297183518075</v>
      </c>
      <c r="AH27" s="91">
        <f>VLOOKUP($A27,'PLAN CHARGE'!$R$2:$BI$25,AH$1,FALSE)</f>
        <v>18.354926901869881</v>
      </c>
      <c r="AI27" s="91">
        <f>VLOOKUP($A27,'PLAN CHARGE'!$R$2:$BI$25,AI$1,FALSE)</f>
        <v>0</v>
      </c>
      <c r="AJ27" s="91">
        <f>VLOOKUP($A27,'PLAN CHARGE'!$R$2:$BI$25,AJ$1,FALSE)</f>
        <v>0</v>
      </c>
      <c r="AK27" s="91">
        <f>VLOOKUP($A27,'PLAN CHARGE'!$R$2:$BI$25,AK$1,FALSE)</f>
        <v>0</v>
      </c>
      <c r="AL27" s="92">
        <f>VLOOKUP($A27,'PLAN CHARGE'!$R$2:$BI$25,AL$1,FALSE)</f>
        <v>0</v>
      </c>
      <c r="AM27" s="87"/>
      <c r="AN27" s="87"/>
      <c r="AO27" s="87"/>
      <c r="AP27" s="87"/>
      <c r="AQ27" s="87"/>
      <c r="AV27" s="67" t="s">
        <v>101</v>
      </c>
      <c r="AW27" s="68" t="s">
        <v>2</v>
      </c>
      <c r="AX27" s="66" t="s">
        <v>2</v>
      </c>
      <c r="AY27" s="66" t="s">
        <v>102</v>
      </c>
    </row>
    <row r="28" spans="1:51" ht="17.399999999999999">
      <c r="A28" s="43" t="s">
        <v>34</v>
      </c>
      <c r="B28" s="81"/>
      <c r="C28" s="93">
        <f>IF(C27&lt;C31,C27,C31)</f>
        <v>19.443163674708018</v>
      </c>
      <c r="D28" s="87">
        <f t="shared" ref="D28:AL28" si="29">IF(D27&lt;D31,D27,D31)</f>
        <v>10.478241826757673</v>
      </c>
      <c r="E28" s="87">
        <f t="shared" si="29"/>
        <v>9.9934987396280963</v>
      </c>
      <c r="F28" s="87">
        <f t="shared" si="29"/>
        <v>9.9351640285652607</v>
      </c>
      <c r="G28" s="87">
        <f t="shared" si="29"/>
        <v>20.326943841740196</v>
      </c>
      <c r="H28" s="87">
        <f t="shared" si="29"/>
        <v>21.294893548489732</v>
      </c>
      <c r="I28" s="87">
        <f t="shared" si="29"/>
        <v>18.633031854928518</v>
      </c>
      <c r="J28" s="87">
        <f t="shared" si="29"/>
        <v>21.294893548489732</v>
      </c>
      <c r="K28" s="87">
        <f t="shared" si="29"/>
        <v>19.443163674708018</v>
      </c>
      <c r="L28" s="87">
        <f t="shared" si="29"/>
        <v>19.443163674708018</v>
      </c>
      <c r="M28" s="87">
        <f t="shared" si="29"/>
        <v>20.326943841740196</v>
      </c>
      <c r="N28" s="87">
        <f t="shared" si="29"/>
        <v>18.633031854928518</v>
      </c>
      <c r="O28" s="87">
        <f t="shared" si="29"/>
        <v>20.326943841740196</v>
      </c>
      <c r="P28" s="87">
        <f t="shared" si="29"/>
        <v>20.326943841740196</v>
      </c>
      <c r="Q28" s="87">
        <f t="shared" si="29"/>
        <v>19.443163674708018</v>
      </c>
      <c r="R28" s="87">
        <f t="shared" si="29"/>
        <v>20.326943841740196</v>
      </c>
      <c r="S28" s="87">
        <f t="shared" si="29"/>
        <v>20.639666054690046</v>
      </c>
      <c r="T28" s="87">
        <f t="shared" si="29"/>
        <v>20.639666054690046</v>
      </c>
      <c r="U28" s="87">
        <f t="shared" si="29"/>
        <v>17.199721712241708</v>
      </c>
      <c r="V28" s="87">
        <f t="shared" si="29"/>
        <v>18.633031854928515</v>
      </c>
      <c r="W28" s="87">
        <f t="shared" si="29"/>
        <v>20.326943841740196</v>
      </c>
      <c r="X28" s="87">
        <f t="shared" si="29"/>
        <v>20.326943841740196</v>
      </c>
      <c r="Y28" s="87">
        <f t="shared" si="29"/>
        <v>16.686297183518075</v>
      </c>
      <c r="Z28" s="87">
        <f t="shared" si="29"/>
        <v>18.354926901869881</v>
      </c>
      <c r="AA28" s="87">
        <f t="shared" si="29"/>
        <v>20.639666054690046</v>
      </c>
      <c r="AB28" s="87">
        <f t="shared" si="29"/>
        <v>20.326943841740196</v>
      </c>
      <c r="AC28" s="87">
        <f t="shared" si="29"/>
        <v>16.686297183518075</v>
      </c>
      <c r="AD28" s="87">
        <f t="shared" si="29"/>
        <v>18.354926901869881</v>
      </c>
      <c r="AE28" s="87">
        <f t="shared" si="29"/>
        <v>20.639666054690046</v>
      </c>
      <c r="AF28" s="87">
        <f t="shared" si="29"/>
        <v>20.326943841740196</v>
      </c>
      <c r="AG28" s="87">
        <f t="shared" si="29"/>
        <v>16.686297183518075</v>
      </c>
      <c r="AH28" s="87">
        <f t="shared" si="29"/>
        <v>18.354926901869881</v>
      </c>
      <c r="AI28" s="87">
        <f t="shared" si="29"/>
        <v>0</v>
      </c>
      <c r="AJ28" s="87">
        <f t="shared" si="29"/>
        <v>0</v>
      </c>
      <c r="AK28" s="87">
        <f t="shared" si="29"/>
        <v>0</v>
      </c>
      <c r="AL28" s="94">
        <f t="shared" si="29"/>
        <v>0</v>
      </c>
      <c r="AM28" s="87"/>
      <c r="AN28" s="87"/>
      <c r="AO28" s="87"/>
      <c r="AP28" s="87"/>
      <c r="AQ28" s="87"/>
      <c r="AV28" s="67" t="s">
        <v>103</v>
      </c>
      <c r="AW28" s="68" t="s">
        <v>104</v>
      </c>
      <c r="AX28" s="66" t="s">
        <v>104</v>
      </c>
      <c r="AY28" s="66" t="s">
        <v>105</v>
      </c>
    </row>
    <row r="29" spans="1:51" ht="17.399999999999999">
      <c r="A29" s="43" t="s">
        <v>35</v>
      </c>
      <c r="B29" s="81"/>
      <c r="C29" s="93">
        <f t="shared" ref="C29" si="30">IF(AND(C28&lt;C27,C27&gt;C32),C32-C28,C27-C28)</f>
        <v>0</v>
      </c>
      <c r="D29" s="87">
        <f t="shared" ref="D29:AL29" si="31">IF(AND(D28&lt;D27,D27&gt;D32),D32-D28,D27-D28)</f>
        <v>0</v>
      </c>
      <c r="E29" s="87">
        <f t="shared" si="31"/>
        <v>0</v>
      </c>
      <c r="F29" s="87">
        <f t="shared" si="31"/>
        <v>0</v>
      </c>
      <c r="G29" s="87">
        <f t="shared" si="31"/>
        <v>0</v>
      </c>
      <c r="H29" s="87">
        <f t="shared" si="31"/>
        <v>0</v>
      </c>
      <c r="I29" s="87">
        <f t="shared" si="31"/>
        <v>0</v>
      </c>
      <c r="J29" s="87">
        <f t="shared" si="31"/>
        <v>0</v>
      </c>
      <c r="K29" s="87">
        <f t="shared" si="31"/>
        <v>0</v>
      </c>
      <c r="L29" s="87">
        <f t="shared" si="31"/>
        <v>0</v>
      </c>
      <c r="M29" s="87">
        <f t="shared" si="31"/>
        <v>0</v>
      </c>
      <c r="N29" s="87">
        <f t="shared" si="31"/>
        <v>0</v>
      </c>
      <c r="O29" s="87">
        <f t="shared" si="31"/>
        <v>0</v>
      </c>
      <c r="P29" s="87">
        <f t="shared" si="31"/>
        <v>0</v>
      </c>
      <c r="Q29" s="87">
        <f t="shared" si="31"/>
        <v>0</v>
      </c>
      <c r="R29" s="87">
        <f t="shared" si="31"/>
        <v>0</v>
      </c>
      <c r="S29" s="87">
        <f t="shared" si="31"/>
        <v>0</v>
      </c>
      <c r="T29" s="87">
        <f t="shared" si="31"/>
        <v>0</v>
      </c>
      <c r="U29" s="87">
        <f t="shared" si="31"/>
        <v>0</v>
      </c>
      <c r="V29" s="87">
        <f t="shared" si="31"/>
        <v>0</v>
      </c>
      <c r="W29" s="87">
        <f t="shared" si="31"/>
        <v>0</v>
      </c>
      <c r="X29" s="87">
        <f t="shared" si="31"/>
        <v>0</v>
      </c>
      <c r="Y29" s="87">
        <f t="shared" si="31"/>
        <v>0</v>
      </c>
      <c r="Z29" s="87">
        <f t="shared" si="31"/>
        <v>0</v>
      </c>
      <c r="AA29" s="87">
        <f t="shared" si="31"/>
        <v>0</v>
      </c>
      <c r="AB29" s="87">
        <f t="shared" si="31"/>
        <v>0</v>
      </c>
      <c r="AC29" s="87">
        <f t="shared" si="31"/>
        <v>0</v>
      </c>
      <c r="AD29" s="87">
        <f t="shared" si="31"/>
        <v>0</v>
      </c>
      <c r="AE29" s="87">
        <f t="shared" si="31"/>
        <v>0</v>
      </c>
      <c r="AF29" s="87">
        <f t="shared" si="31"/>
        <v>0</v>
      </c>
      <c r="AG29" s="87">
        <f t="shared" si="31"/>
        <v>0</v>
      </c>
      <c r="AH29" s="87">
        <f t="shared" si="31"/>
        <v>0</v>
      </c>
      <c r="AI29" s="87">
        <f t="shared" si="31"/>
        <v>0</v>
      </c>
      <c r="AJ29" s="87">
        <f t="shared" si="31"/>
        <v>0</v>
      </c>
      <c r="AK29" s="87">
        <f t="shared" si="31"/>
        <v>0</v>
      </c>
      <c r="AL29" s="94">
        <f t="shared" si="31"/>
        <v>0</v>
      </c>
      <c r="AM29" s="87"/>
      <c r="AN29" s="87"/>
      <c r="AO29" s="87"/>
      <c r="AP29" s="87"/>
      <c r="AQ29" s="87"/>
      <c r="AV29" s="67" t="s">
        <v>106</v>
      </c>
      <c r="AW29" s="68" t="s">
        <v>104</v>
      </c>
      <c r="AX29" s="66" t="s">
        <v>104</v>
      </c>
      <c r="AY29" s="66" t="s">
        <v>107</v>
      </c>
    </row>
    <row r="30" spans="1:51" ht="17.399999999999999">
      <c r="A30" s="43" t="s">
        <v>36</v>
      </c>
      <c r="B30" s="81"/>
      <c r="C30" s="93">
        <f t="shared" ref="C30" si="32">IF(C28+C29&lt;C27,C27-C32,0)</f>
        <v>0</v>
      </c>
      <c r="D30" s="87">
        <f t="shared" ref="D30:AL30" si="33">IF(D28+D29&lt;D27,D27-D32,0)</f>
        <v>0</v>
      </c>
      <c r="E30" s="87">
        <f t="shared" si="33"/>
        <v>0</v>
      </c>
      <c r="F30" s="87">
        <f t="shared" si="33"/>
        <v>0</v>
      </c>
      <c r="G30" s="87">
        <f t="shared" si="33"/>
        <v>0</v>
      </c>
      <c r="H30" s="87">
        <f t="shared" si="33"/>
        <v>0</v>
      </c>
      <c r="I30" s="87">
        <f t="shared" si="33"/>
        <v>0</v>
      </c>
      <c r="J30" s="87">
        <f t="shared" si="33"/>
        <v>0</v>
      </c>
      <c r="K30" s="87">
        <f t="shared" si="33"/>
        <v>0</v>
      </c>
      <c r="L30" s="87">
        <f t="shared" si="33"/>
        <v>0</v>
      </c>
      <c r="M30" s="87">
        <f t="shared" si="33"/>
        <v>0</v>
      </c>
      <c r="N30" s="87">
        <f t="shared" si="33"/>
        <v>0</v>
      </c>
      <c r="O30" s="87">
        <f t="shared" si="33"/>
        <v>0</v>
      </c>
      <c r="P30" s="87">
        <f t="shared" si="33"/>
        <v>0</v>
      </c>
      <c r="Q30" s="87">
        <f t="shared" si="33"/>
        <v>0</v>
      </c>
      <c r="R30" s="87">
        <f t="shared" si="33"/>
        <v>0</v>
      </c>
      <c r="S30" s="87">
        <f t="shared" si="33"/>
        <v>0</v>
      </c>
      <c r="T30" s="87">
        <f t="shared" si="33"/>
        <v>0</v>
      </c>
      <c r="U30" s="87">
        <f t="shared" si="33"/>
        <v>0</v>
      </c>
      <c r="V30" s="87">
        <f t="shared" si="33"/>
        <v>0</v>
      </c>
      <c r="W30" s="87">
        <f t="shared" si="33"/>
        <v>0</v>
      </c>
      <c r="X30" s="87">
        <f t="shared" si="33"/>
        <v>0</v>
      </c>
      <c r="Y30" s="87">
        <f t="shared" si="33"/>
        <v>0</v>
      </c>
      <c r="Z30" s="87">
        <f t="shared" si="33"/>
        <v>0</v>
      </c>
      <c r="AA30" s="87">
        <f t="shared" si="33"/>
        <v>0</v>
      </c>
      <c r="AB30" s="87">
        <f t="shared" si="33"/>
        <v>0</v>
      </c>
      <c r="AC30" s="87">
        <f t="shared" si="33"/>
        <v>0</v>
      </c>
      <c r="AD30" s="87">
        <f t="shared" si="33"/>
        <v>0</v>
      </c>
      <c r="AE30" s="87">
        <f t="shared" si="33"/>
        <v>0</v>
      </c>
      <c r="AF30" s="87">
        <f t="shared" si="33"/>
        <v>0</v>
      </c>
      <c r="AG30" s="87">
        <f t="shared" si="33"/>
        <v>0</v>
      </c>
      <c r="AH30" s="87">
        <f t="shared" si="33"/>
        <v>0</v>
      </c>
      <c r="AI30" s="87">
        <f t="shared" si="33"/>
        <v>0</v>
      </c>
      <c r="AJ30" s="87">
        <f t="shared" si="33"/>
        <v>0</v>
      </c>
      <c r="AK30" s="87">
        <f t="shared" si="33"/>
        <v>0</v>
      </c>
      <c r="AL30" s="94">
        <f t="shared" si="33"/>
        <v>0</v>
      </c>
      <c r="AM30" s="87"/>
      <c r="AN30" s="87"/>
      <c r="AO30" s="87"/>
      <c r="AP30" s="87"/>
      <c r="AQ30" s="87"/>
      <c r="AV30" s="67" t="s">
        <v>108</v>
      </c>
      <c r="AW30" s="68" t="s">
        <v>104</v>
      </c>
      <c r="AX30" s="66" t="s">
        <v>104</v>
      </c>
      <c r="AY30" s="66" t="s">
        <v>109</v>
      </c>
    </row>
    <row r="31" spans="1:51" ht="17.399999999999999">
      <c r="A31" s="18" t="s">
        <v>29</v>
      </c>
      <c r="B31" s="81"/>
      <c r="C31" s="95">
        <f>$B27*24</f>
        <v>24</v>
      </c>
      <c r="D31" s="42">
        <f t="shared" ref="D31:AL31" si="34">$B27*24</f>
        <v>24</v>
      </c>
      <c r="E31" s="42">
        <f t="shared" si="34"/>
        <v>24</v>
      </c>
      <c r="F31" s="42">
        <f t="shared" si="34"/>
        <v>24</v>
      </c>
      <c r="G31" s="42">
        <f t="shared" si="34"/>
        <v>24</v>
      </c>
      <c r="H31" s="42">
        <f t="shared" si="34"/>
        <v>24</v>
      </c>
      <c r="I31" s="42">
        <f t="shared" si="34"/>
        <v>24</v>
      </c>
      <c r="J31" s="42">
        <f t="shared" si="34"/>
        <v>24</v>
      </c>
      <c r="K31" s="42">
        <f t="shared" si="34"/>
        <v>24</v>
      </c>
      <c r="L31" s="42">
        <f t="shared" si="34"/>
        <v>24</v>
      </c>
      <c r="M31" s="42">
        <f t="shared" si="34"/>
        <v>24</v>
      </c>
      <c r="N31" s="42">
        <f t="shared" si="34"/>
        <v>24</v>
      </c>
      <c r="O31" s="42">
        <f t="shared" si="34"/>
        <v>24</v>
      </c>
      <c r="P31" s="42">
        <f t="shared" si="34"/>
        <v>24</v>
      </c>
      <c r="Q31" s="42">
        <f t="shared" si="34"/>
        <v>24</v>
      </c>
      <c r="R31" s="42">
        <f t="shared" si="34"/>
        <v>24</v>
      </c>
      <c r="S31" s="42">
        <f t="shared" si="34"/>
        <v>24</v>
      </c>
      <c r="T31" s="42">
        <f t="shared" si="34"/>
        <v>24</v>
      </c>
      <c r="U31" s="42">
        <f t="shared" si="34"/>
        <v>24</v>
      </c>
      <c r="V31" s="42">
        <f t="shared" si="34"/>
        <v>24</v>
      </c>
      <c r="W31" s="42">
        <f t="shared" si="34"/>
        <v>24</v>
      </c>
      <c r="X31" s="42">
        <f t="shared" si="34"/>
        <v>24</v>
      </c>
      <c r="Y31" s="42">
        <f t="shared" si="34"/>
        <v>24</v>
      </c>
      <c r="Z31" s="42">
        <f t="shared" si="34"/>
        <v>24</v>
      </c>
      <c r="AA31" s="42">
        <f t="shared" si="34"/>
        <v>24</v>
      </c>
      <c r="AB31" s="42">
        <f t="shared" si="34"/>
        <v>24</v>
      </c>
      <c r="AC31" s="42">
        <f t="shared" si="34"/>
        <v>24</v>
      </c>
      <c r="AD31" s="42">
        <f t="shared" si="34"/>
        <v>24</v>
      </c>
      <c r="AE31" s="42">
        <f t="shared" si="34"/>
        <v>24</v>
      </c>
      <c r="AF31" s="42">
        <f t="shared" si="34"/>
        <v>24</v>
      </c>
      <c r="AG31" s="42">
        <f t="shared" si="34"/>
        <v>24</v>
      </c>
      <c r="AH31" s="42">
        <f t="shared" si="34"/>
        <v>24</v>
      </c>
      <c r="AI31" s="42">
        <f t="shared" si="34"/>
        <v>24</v>
      </c>
      <c r="AJ31" s="42">
        <f t="shared" si="34"/>
        <v>24</v>
      </c>
      <c r="AK31" s="42">
        <f t="shared" si="34"/>
        <v>24</v>
      </c>
      <c r="AL31" s="96">
        <f t="shared" si="34"/>
        <v>24</v>
      </c>
      <c r="AM31" s="42"/>
      <c r="AN31" s="42"/>
      <c r="AO31" s="42"/>
      <c r="AP31" s="42"/>
      <c r="AQ31" s="42"/>
      <c r="AV31" s="67" t="s">
        <v>143</v>
      </c>
      <c r="AW31" s="68" t="s">
        <v>104</v>
      </c>
      <c r="AX31" s="66" t="s">
        <v>104</v>
      </c>
      <c r="AY31" s="66" t="s">
        <v>110</v>
      </c>
    </row>
    <row r="32" spans="1:51" ht="18" thickBot="1">
      <c r="A32" s="18" t="s">
        <v>30</v>
      </c>
      <c r="B32" s="82"/>
      <c r="C32" s="97">
        <f t="shared" ref="C32" si="35">C31*(7/5)</f>
        <v>33.599999999999994</v>
      </c>
      <c r="D32" s="98">
        <f t="shared" ref="D32:AL32" si="36">D31*(7/5)</f>
        <v>33.599999999999994</v>
      </c>
      <c r="E32" s="98">
        <f t="shared" si="36"/>
        <v>33.599999999999994</v>
      </c>
      <c r="F32" s="98">
        <f t="shared" si="36"/>
        <v>33.599999999999994</v>
      </c>
      <c r="G32" s="98">
        <f t="shared" si="36"/>
        <v>33.599999999999994</v>
      </c>
      <c r="H32" s="98">
        <f t="shared" si="36"/>
        <v>33.599999999999994</v>
      </c>
      <c r="I32" s="98">
        <f t="shared" si="36"/>
        <v>33.599999999999994</v>
      </c>
      <c r="J32" s="98">
        <f t="shared" si="36"/>
        <v>33.599999999999994</v>
      </c>
      <c r="K32" s="98">
        <f t="shared" si="36"/>
        <v>33.599999999999994</v>
      </c>
      <c r="L32" s="98">
        <f t="shared" si="36"/>
        <v>33.599999999999994</v>
      </c>
      <c r="M32" s="98">
        <f t="shared" si="36"/>
        <v>33.599999999999994</v>
      </c>
      <c r="N32" s="98">
        <f t="shared" si="36"/>
        <v>33.599999999999994</v>
      </c>
      <c r="O32" s="98">
        <f t="shared" si="36"/>
        <v>33.599999999999994</v>
      </c>
      <c r="P32" s="98">
        <f t="shared" si="36"/>
        <v>33.599999999999994</v>
      </c>
      <c r="Q32" s="98">
        <f t="shared" si="36"/>
        <v>33.599999999999994</v>
      </c>
      <c r="R32" s="98">
        <f t="shared" si="36"/>
        <v>33.599999999999994</v>
      </c>
      <c r="S32" s="98">
        <f t="shared" si="36"/>
        <v>33.599999999999994</v>
      </c>
      <c r="T32" s="98">
        <f t="shared" si="36"/>
        <v>33.599999999999994</v>
      </c>
      <c r="U32" s="98">
        <f t="shared" si="36"/>
        <v>33.599999999999994</v>
      </c>
      <c r="V32" s="98">
        <f t="shared" si="36"/>
        <v>33.599999999999994</v>
      </c>
      <c r="W32" s="98">
        <f t="shared" si="36"/>
        <v>33.599999999999994</v>
      </c>
      <c r="X32" s="98">
        <f t="shared" si="36"/>
        <v>33.599999999999994</v>
      </c>
      <c r="Y32" s="98">
        <f t="shared" si="36"/>
        <v>33.599999999999994</v>
      </c>
      <c r="Z32" s="98">
        <f t="shared" si="36"/>
        <v>33.599999999999994</v>
      </c>
      <c r="AA32" s="98">
        <f t="shared" si="36"/>
        <v>33.599999999999994</v>
      </c>
      <c r="AB32" s="98">
        <f t="shared" si="36"/>
        <v>33.599999999999994</v>
      </c>
      <c r="AC32" s="98">
        <f t="shared" si="36"/>
        <v>33.599999999999994</v>
      </c>
      <c r="AD32" s="98">
        <f t="shared" si="36"/>
        <v>33.599999999999994</v>
      </c>
      <c r="AE32" s="98">
        <f t="shared" si="36"/>
        <v>33.599999999999994</v>
      </c>
      <c r="AF32" s="98">
        <f t="shared" si="36"/>
        <v>33.599999999999994</v>
      </c>
      <c r="AG32" s="98">
        <f t="shared" si="36"/>
        <v>33.599999999999994</v>
      </c>
      <c r="AH32" s="98">
        <f t="shared" si="36"/>
        <v>33.599999999999994</v>
      </c>
      <c r="AI32" s="98">
        <f t="shared" si="36"/>
        <v>33.599999999999994</v>
      </c>
      <c r="AJ32" s="98">
        <f t="shared" si="36"/>
        <v>33.599999999999994</v>
      </c>
      <c r="AK32" s="98">
        <f t="shared" si="36"/>
        <v>33.599999999999994</v>
      </c>
      <c r="AL32" s="99">
        <f t="shared" si="36"/>
        <v>33.599999999999994</v>
      </c>
      <c r="AM32" s="42"/>
      <c r="AN32" s="42"/>
      <c r="AO32" s="42"/>
      <c r="AP32" s="42"/>
      <c r="AQ32" s="42"/>
      <c r="AV32" s="67" t="s">
        <v>111</v>
      </c>
      <c r="AW32" s="68" t="s">
        <v>104</v>
      </c>
      <c r="AX32" s="66" t="s">
        <v>104</v>
      </c>
      <c r="AY32" s="66" t="s">
        <v>112</v>
      </c>
    </row>
    <row r="33" spans="1:51" ht="17.399999999999999">
      <c r="A33" s="24" t="str">
        <f>'PLAN CHARGE'!R7</f>
        <v>200 T</v>
      </c>
      <c r="B33" s="80">
        <f>VLOOKUP($A33,'PLAN CHARGE'!$R$2:$S$25,2,FALSE)</f>
        <v>7</v>
      </c>
      <c r="C33" s="52">
        <f>VLOOKUP($A33,'PLAN CHARGE'!$R$2:$BI$25,C$1,FALSE)</f>
        <v>113.05631126162007</v>
      </c>
      <c r="D33" s="91">
        <f>VLOOKUP($A33,'PLAN CHARGE'!$R$2:$BI$25,D$1,FALSE)</f>
        <v>114.30952613736441</v>
      </c>
      <c r="E33" s="91">
        <f>VLOOKUP($A33,'PLAN CHARGE'!$R$2:$BI$25,E$1,FALSE)</f>
        <v>107.60947585797456</v>
      </c>
      <c r="F33" s="91">
        <f>VLOOKUP($A33,'PLAN CHARGE'!$R$2:$BI$25,F$1,FALSE)</f>
        <v>102.15650583249916</v>
      </c>
      <c r="G33" s="91">
        <f>VLOOKUP($A33,'PLAN CHARGE'!$R$2:$BI$25,G$1,FALSE)</f>
        <v>136.27809336421589</v>
      </c>
      <c r="H33" s="91">
        <f>VLOOKUP($A33,'PLAN CHARGE'!$R$2:$BI$25,H$1,FALSE)</f>
        <v>141.38340531774381</v>
      </c>
      <c r="I33" s="91">
        <f>VLOOKUP($A33,'PLAN CHARGE'!$R$2:$BI$25,I$1,FALSE)</f>
        <v>128.48186386194413</v>
      </c>
      <c r="J33" s="91">
        <f>VLOOKUP($A33,'PLAN CHARGE'!$R$2:$BI$25,J$1,FALSE)</f>
        <v>142.47817758417139</v>
      </c>
      <c r="K33" s="91">
        <f>VLOOKUP($A33,'PLAN CHARGE'!$R$2:$BI$25,K$1,FALSE)</f>
        <v>127.98551206956847</v>
      </c>
      <c r="L33" s="91">
        <f>VLOOKUP($A33,'PLAN CHARGE'!$R$2:$BI$25,L$1,FALSE)</f>
        <v>133.30813235638425</v>
      </c>
      <c r="M33" s="91">
        <f>VLOOKUP($A33,'PLAN CHARGE'!$R$2:$BI$25,M$1,FALSE)</f>
        <v>137.98436873828183</v>
      </c>
      <c r="N33" s="91">
        <f>VLOOKUP($A33,'PLAN CHARGE'!$R$2:$BI$25,N$1,FALSE)</f>
        <v>101.05097380038782</v>
      </c>
      <c r="O33" s="91">
        <f>VLOOKUP($A33,'PLAN CHARGE'!$R$2:$BI$25,O$1,FALSE)</f>
        <v>136.70618246574028</v>
      </c>
      <c r="P33" s="91">
        <f>VLOOKUP($A33,'PLAN CHARGE'!$R$2:$BI$25,P$1,FALSE)</f>
        <v>135.62329891203848</v>
      </c>
      <c r="Q33" s="91">
        <f>VLOOKUP($A33,'PLAN CHARGE'!$R$2:$BI$25,Q$1,FALSE)</f>
        <v>129.14474456897352</v>
      </c>
      <c r="R33" s="91">
        <f>VLOOKUP($A33,'PLAN CHARGE'!$R$2:$BI$25,R$1,FALSE)</f>
        <v>127.79102164157939</v>
      </c>
      <c r="S33" s="91">
        <f>VLOOKUP($A33,'PLAN CHARGE'!$R$2:$BI$25,S$1,FALSE)</f>
        <v>116.72976410516115</v>
      </c>
      <c r="T33" s="91">
        <f>VLOOKUP($A33,'PLAN CHARGE'!$R$2:$BI$25,T$1,FALSE)</f>
        <v>111.55312679587395</v>
      </c>
      <c r="U33" s="91">
        <f>VLOOKUP($A33,'PLAN CHARGE'!$R$2:$BI$25,U$1,FALSE)</f>
        <v>88.237424153158329</v>
      </c>
      <c r="V33" s="91">
        <f>VLOOKUP($A33,'PLAN CHARGE'!$R$2:$BI$25,V$1,FALSE)</f>
        <v>79.175046374388359</v>
      </c>
      <c r="W33" s="91">
        <f>VLOOKUP($A33,'PLAN CHARGE'!$R$2:$BI$25,W$1,FALSE)</f>
        <v>78.136620818021896</v>
      </c>
      <c r="X33" s="91">
        <f>VLOOKUP($A33,'PLAN CHARGE'!$R$2:$BI$25,X$1,FALSE)</f>
        <v>77.703789362768077</v>
      </c>
      <c r="Y33" s="91">
        <f>VLOOKUP($A33,'PLAN CHARGE'!$R$2:$BI$25,Y$1,FALSE)</f>
        <v>64.355992786232392</v>
      </c>
      <c r="Z33" s="91">
        <f>VLOOKUP($A33,'PLAN CHARGE'!$R$2:$BI$25,Z$1,FALSE)</f>
        <v>65.103659933699475</v>
      </c>
      <c r="AA33" s="91">
        <f>VLOOKUP($A33,'PLAN CHARGE'!$R$2:$BI$25,AA$1,FALSE)</f>
        <v>71.674080325607719</v>
      </c>
      <c r="AB33" s="91">
        <f>VLOOKUP($A33,'PLAN CHARGE'!$R$2:$BI$25,AB$1,FALSE)</f>
        <v>66.168175669374506</v>
      </c>
      <c r="AC33" s="91">
        <f>VLOOKUP($A33,'PLAN CHARGE'!$R$2:$BI$25,AC$1,FALSE)</f>
        <v>54.571588308273846</v>
      </c>
      <c r="AD33" s="91">
        <f>VLOOKUP($A33,'PLAN CHARGE'!$R$2:$BI$25,AD$1,FALSE)</f>
        <v>56.319649797898251</v>
      </c>
      <c r="AE33" s="91">
        <f>VLOOKUP($A33,'PLAN CHARGE'!$R$2:$BI$25,AE$1,FALSE)</f>
        <v>63.330067744769487</v>
      </c>
      <c r="AF33" s="91">
        <f>VLOOKUP($A33,'PLAN CHARGE'!$R$2:$BI$25,AF$1,FALSE)</f>
        <v>62.370521263788135</v>
      </c>
      <c r="AG33" s="91">
        <f>VLOOKUP($A33,'PLAN CHARGE'!$R$2:$BI$25,AG$1,FALSE)</f>
        <v>51.199681634452951</v>
      </c>
      <c r="AH33" s="91">
        <f>VLOOKUP($A33,'PLAN CHARGE'!$R$2:$BI$25,AH$1,FALSE)</f>
        <v>56.319649797898251</v>
      </c>
      <c r="AI33" s="91">
        <f>VLOOKUP($A33,'PLAN CHARGE'!$R$2:$BI$25,AI$1,FALSE)</f>
        <v>0</v>
      </c>
      <c r="AJ33" s="91">
        <f>VLOOKUP($A33,'PLAN CHARGE'!$R$2:$BI$25,AJ$1,FALSE)</f>
        <v>0</v>
      </c>
      <c r="AK33" s="91">
        <f>VLOOKUP($A33,'PLAN CHARGE'!$R$2:$BI$25,AK$1,FALSE)</f>
        <v>0</v>
      </c>
      <c r="AL33" s="92">
        <f>VLOOKUP($A33,'PLAN CHARGE'!$R$2:$BI$25,AL$1,FALSE)</f>
        <v>0</v>
      </c>
      <c r="AM33" s="87"/>
      <c r="AN33" s="87"/>
      <c r="AO33" s="87"/>
      <c r="AP33" s="87"/>
      <c r="AQ33" s="87"/>
      <c r="AV33" s="67" t="s">
        <v>114</v>
      </c>
      <c r="AW33" s="68" t="s">
        <v>104</v>
      </c>
      <c r="AX33" s="66" t="s">
        <v>104</v>
      </c>
      <c r="AY33" s="66" t="s">
        <v>113</v>
      </c>
    </row>
    <row r="34" spans="1:51" ht="17.399999999999999">
      <c r="A34" s="43" t="s">
        <v>34</v>
      </c>
      <c r="B34" s="81"/>
      <c r="C34" s="93">
        <f>IF(C33&lt;C37,C33,C37)</f>
        <v>113.05631126162007</v>
      </c>
      <c r="D34" s="87">
        <f t="shared" ref="D34:AL34" si="37">IF(D33&lt;D37,D33,D37)</f>
        <v>114.30952613736441</v>
      </c>
      <c r="E34" s="87">
        <f t="shared" si="37"/>
        <v>107.60947585797456</v>
      </c>
      <c r="F34" s="87">
        <f t="shared" si="37"/>
        <v>102.15650583249916</v>
      </c>
      <c r="G34" s="87">
        <f t="shared" si="37"/>
        <v>136.27809336421589</v>
      </c>
      <c r="H34" s="87">
        <f t="shared" si="37"/>
        <v>141.38340531774381</v>
      </c>
      <c r="I34" s="87">
        <f t="shared" si="37"/>
        <v>128.48186386194413</v>
      </c>
      <c r="J34" s="87">
        <f t="shared" si="37"/>
        <v>142.47817758417139</v>
      </c>
      <c r="K34" s="87">
        <f t="shared" si="37"/>
        <v>127.98551206956847</v>
      </c>
      <c r="L34" s="87">
        <f t="shared" si="37"/>
        <v>133.30813235638425</v>
      </c>
      <c r="M34" s="87">
        <f t="shared" si="37"/>
        <v>137.98436873828183</v>
      </c>
      <c r="N34" s="87">
        <f t="shared" si="37"/>
        <v>101.05097380038782</v>
      </c>
      <c r="O34" s="87">
        <f t="shared" si="37"/>
        <v>136.70618246574028</v>
      </c>
      <c r="P34" s="87">
        <f t="shared" si="37"/>
        <v>135.62329891203848</v>
      </c>
      <c r="Q34" s="87">
        <f t="shared" si="37"/>
        <v>129.14474456897352</v>
      </c>
      <c r="R34" s="87">
        <f t="shared" si="37"/>
        <v>127.79102164157939</v>
      </c>
      <c r="S34" s="87">
        <f t="shared" si="37"/>
        <v>116.72976410516115</v>
      </c>
      <c r="T34" s="87">
        <f t="shared" si="37"/>
        <v>111.55312679587395</v>
      </c>
      <c r="U34" s="87">
        <f t="shared" si="37"/>
        <v>88.237424153158329</v>
      </c>
      <c r="V34" s="87">
        <f t="shared" si="37"/>
        <v>79.175046374388359</v>
      </c>
      <c r="W34" s="87">
        <f t="shared" si="37"/>
        <v>78.136620818021896</v>
      </c>
      <c r="X34" s="87">
        <f t="shared" si="37"/>
        <v>77.703789362768077</v>
      </c>
      <c r="Y34" s="87">
        <f t="shared" si="37"/>
        <v>64.355992786232392</v>
      </c>
      <c r="Z34" s="87">
        <f t="shared" si="37"/>
        <v>65.103659933699475</v>
      </c>
      <c r="AA34" s="87">
        <f t="shared" si="37"/>
        <v>71.674080325607719</v>
      </c>
      <c r="AB34" s="87">
        <f t="shared" si="37"/>
        <v>66.168175669374506</v>
      </c>
      <c r="AC34" s="87">
        <f t="shared" si="37"/>
        <v>54.571588308273846</v>
      </c>
      <c r="AD34" s="87">
        <f t="shared" si="37"/>
        <v>56.319649797898251</v>
      </c>
      <c r="AE34" s="87">
        <f t="shared" si="37"/>
        <v>63.330067744769487</v>
      </c>
      <c r="AF34" s="87">
        <f t="shared" si="37"/>
        <v>62.370521263788135</v>
      </c>
      <c r="AG34" s="87">
        <f t="shared" si="37"/>
        <v>51.199681634452951</v>
      </c>
      <c r="AH34" s="87">
        <f t="shared" si="37"/>
        <v>56.319649797898251</v>
      </c>
      <c r="AI34" s="87">
        <f t="shared" si="37"/>
        <v>0</v>
      </c>
      <c r="AJ34" s="87">
        <f t="shared" si="37"/>
        <v>0</v>
      </c>
      <c r="AK34" s="87">
        <f t="shared" si="37"/>
        <v>0</v>
      </c>
      <c r="AL34" s="94">
        <f t="shared" si="37"/>
        <v>0</v>
      </c>
      <c r="AM34" s="87"/>
      <c r="AN34" s="87"/>
      <c r="AO34" s="87"/>
      <c r="AP34" s="87"/>
      <c r="AQ34" s="87"/>
      <c r="AV34" s="67" t="s">
        <v>115</v>
      </c>
      <c r="AW34" s="68" t="s">
        <v>46</v>
      </c>
      <c r="AX34" s="66" t="s">
        <v>46</v>
      </c>
      <c r="AY34" s="66" t="s">
        <v>117</v>
      </c>
    </row>
    <row r="35" spans="1:51" ht="17.399999999999999">
      <c r="A35" s="43" t="s">
        <v>35</v>
      </c>
      <c r="B35" s="81"/>
      <c r="C35" s="93">
        <f t="shared" ref="C35" si="38">IF(AND(C34&lt;C33,C33&gt;C38),C38-C34,C33-C34)</f>
        <v>0</v>
      </c>
      <c r="D35" s="87">
        <f t="shared" ref="D35:AL35" si="39">IF(AND(D34&lt;D33,D33&gt;D38),D38-D34,D33-D34)</f>
        <v>0</v>
      </c>
      <c r="E35" s="87">
        <f t="shared" si="39"/>
        <v>0</v>
      </c>
      <c r="F35" s="87">
        <f t="shared" si="39"/>
        <v>0</v>
      </c>
      <c r="G35" s="87">
        <f t="shared" si="39"/>
        <v>0</v>
      </c>
      <c r="H35" s="87">
        <f t="shared" si="39"/>
        <v>0</v>
      </c>
      <c r="I35" s="87">
        <f t="shared" si="39"/>
        <v>0</v>
      </c>
      <c r="J35" s="87">
        <f t="shared" si="39"/>
        <v>0</v>
      </c>
      <c r="K35" s="87">
        <f t="shared" si="39"/>
        <v>0</v>
      </c>
      <c r="L35" s="87">
        <f t="shared" si="39"/>
        <v>0</v>
      </c>
      <c r="M35" s="87">
        <f t="shared" si="39"/>
        <v>0</v>
      </c>
      <c r="N35" s="87">
        <f t="shared" si="39"/>
        <v>0</v>
      </c>
      <c r="O35" s="87">
        <f t="shared" si="39"/>
        <v>0</v>
      </c>
      <c r="P35" s="87">
        <f t="shared" si="39"/>
        <v>0</v>
      </c>
      <c r="Q35" s="87">
        <f t="shared" si="39"/>
        <v>0</v>
      </c>
      <c r="R35" s="87">
        <f t="shared" si="39"/>
        <v>0</v>
      </c>
      <c r="S35" s="87">
        <f t="shared" si="39"/>
        <v>0</v>
      </c>
      <c r="T35" s="87">
        <f t="shared" si="39"/>
        <v>0</v>
      </c>
      <c r="U35" s="87">
        <f t="shared" si="39"/>
        <v>0</v>
      </c>
      <c r="V35" s="87">
        <f t="shared" si="39"/>
        <v>0</v>
      </c>
      <c r="W35" s="87">
        <f t="shared" si="39"/>
        <v>0</v>
      </c>
      <c r="X35" s="87">
        <f t="shared" si="39"/>
        <v>0</v>
      </c>
      <c r="Y35" s="87">
        <f t="shared" si="39"/>
        <v>0</v>
      </c>
      <c r="Z35" s="87">
        <f t="shared" si="39"/>
        <v>0</v>
      </c>
      <c r="AA35" s="87">
        <f t="shared" si="39"/>
        <v>0</v>
      </c>
      <c r="AB35" s="87">
        <f t="shared" si="39"/>
        <v>0</v>
      </c>
      <c r="AC35" s="87">
        <f t="shared" si="39"/>
        <v>0</v>
      </c>
      <c r="AD35" s="87">
        <f t="shared" si="39"/>
        <v>0</v>
      </c>
      <c r="AE35" s="87">
        <f t="shared" si="39"/>
        <v>0</v>
      </c>
      <c r="AF35" s="87">
        <f t="shared" si="39"/>
        <v>0</v>
      </c>
      <c r="AG35" s="87">
        <f t="shared" si="39"/>
        <v>0</v>
      </c>
      <c r="AH35" s="87">
        <f t="shared" si="39"/>
        <v>0</v>
      </c>
      <c r="AI35" s="87">
        <f t="shared" si="39"/>
        <v>0</v>
      </c>
      <c r="AJ35" s="87">
        <f t="shared" si="39"/>
        <v>0</v>
      </c>
      <c r="AK35" s="87">
        <f t="shared" si="39"/>
        <v>0</v>
      </c>
      <c r="AL35" s="94">
        <f t="shared" si="39"/>
        <v>0</v>
      </c>
      <c r="AM35" s="87"/>
      <c r="AN35" s="87"/>
      <c r="AO35" s="87"/>
      <c r="AP35" s="87"/>
      <c r="AQ35" s="87"/>
      <c r="AV35" s="67" t="s">
        <v>116</v>
      </c>
      <c r="AW35" s="71" t="s">
        <v>46</v>
      </c>
      <c r="AX35" s="66" t="s">
        <v>46</v>
      </c>
      <c r="AY35" s="66" t="s">
        <v>119</v>
      </c>
    </row>
    <row r="36" spans="1:51" ht="17.399999999999999">
      <c r="A36" s="43" t="s">
        <v>36</v>
      </c>
      <c r="B36" s="81"/>
      <c r="C36" s="93">
        <f t="shared" ref="C36" si="40">IF(C34+C35&lt;C33,C33-C38,0)</f>
        <v>0</v>
      </c>
      <c r="D36" s="87">
        <f t="shared" ref="D36:AL36" si="41">IF(D34+D35&lt;D33,D33-D38,0)</f>
        <v>0</v>
      </c>
      <c r="E36" s="87">
        <f t="shared" si="41"/>
        <v>0</v>
      </c>
      <c r="F36" s="87">
        <f t="shared" si="41"/>
        <v>0</v>
      </c>
      <c r="G36" s="87">
        <f t="shared" si="41"/>
        <v>0</v>
      </c>
      <c r="H36" s="87">
        <f t="shared" si="41"/>
        <v>0</v>
      </c>
      <c r="I36" s="87">
        <f t="shared" si="41"/>
        <v>0</v>
      </c>
      <c r="J36" s="87">
        <f t="shared" si="41"/>
        <v>0</v>
      </c>
      <c r="K36" s="87">
        <f t="shared" si="41"/>
        <v>0</v>
      </c>
      <c r="L36" s="87">
        <f t="shared" si="41"/>
        <v>0</v>
      </c>
      <c r="M36" s="87">
        <f t="shared" si="41"/>
        <v>0</v>
      </c>
      <c r="N36" s="87">
        <f t="shared" si="41"/>
        <v>0</v>
      </c>
      <c r="O36" s="87">
        <f t="shared" si="41"/>
        <v>0</v>
      </c>
      <c r="P36" s="87">
        <f t="shared" si="41"/>
        <v>0</v>
      </c>
      <c r="Q36" s="87">
        <f t="shared" si="41"/>
        <v>0</v>
      </c>
      <c r="R36" s="87">
        <f t="shared" si="41"/>
        <v>0</v>
      </c>
      <c r="S36" s="87">
        <f t="shared" si="41"/>
        <v>0</v>
      </c>
      <c r="T36" s="87">
        <f t="shared" si="41"/>
        <v>0</v>
      </c>
      <c r="U36" s="87">
        <f t="shared" si="41"/>
        <v>0</v>
      </c>
      <c r="V36" s="87">
        <f t="shared" si="41"/>
        <v>0</v>
      </c>
      <c r="W36" s="87">
        <f t="shared" si="41"/>
        <v>0</v>
      </c>
      <c r="X36" s="87">
        <f t="shared" si="41"/>
        <v>0</v>
      </c>
      <c r="Y36" s="87">
        <f t="shared" si="41"/>
        <v>0</v>
      </c>
      <c r="Z36" s="87">
        <f t="shared" si="41"/>
        <v>0</v>
      </c>
      <c r="AA36" s="87">
        <f t="shared" si="41"/>
        <v>0</v>
      </c>
      <c r="AB36" s="87">
        <f t="shared" si="41"/>
        <v>0</v>
      </c>
      <c r="AC36" s="87">
        <f t="shared" si="41"/>
        <v>0</v>
      </c>
      <c r="AD36" s="87">
        <f t="shared" si="41"/>
        <v>0</v>
      </c>
      <c r="AE36" s="87">
        <f t="shared" si="41"/>
        <v>0</v>
      </c>
      <c r="AF36" s="87">
        <f t="shared" si="41"/>
        <v>0</v>
      </c>
      <c r="AG36" s="87">
        <f t="shared" si="41"/>
        <v>0</v>
      </c>
      <c r="AH36" s="87">
        <f t="shared" si="41"/>
        <v>0</v>
      </c>
      <c r="AI36" s="87">
        <f t="shared" si="41"/>
        <v>0</v>
      </c>
      <c r="AJ36" s="87">
        <f t="shared" si="41"/>
        <v>0</v>
      </c>
      <c r="AK36" s="87">
        <f t="shared" si="41"/>
        <v>0</v>
      </c>
      <c r="AL36" s="94">
        <f t="shared" si="41"/>
        <v>0</v>
      </c>
      <c r="AM36" s="87"/>
      <c r="AN36" s="87"/>
      <c r="AO36" s="87"/>
      <c r="AP36" s="87"/>
      <c r="AQ36" s="87"/>
      <c r="AV36" s="67" t="s">
        <v>120</v>
      </c>
      <c r="AW36" s="68" t="s">
        <v>121</v>
      </c>
      <c r="AX36" s="66" t="s">
        <v>38</v>
      </c>
      <c r="AY36" s="66" t="s">
        <v>122</v>
      </c>
    </row>
    <row r="37" spans="1:51" ht="17.399999999999999">
      <c r="A37" s="20" t="s">
        <v>29</v>
      </c>
      <c r="B37" s="81"/>
      <c r="C37" s="95">
        <f>$B33*24</f>
        <v>168</v>
      </c>
      <c r="D37" s="42">
        <f t="shared" ref="D37:AL37" si="42">$B33*24</f>
        <v>168</v>
      </c>
      <c r="E37" s="42">
        <f t="shared" si="42"/>
        <v>168</v>
      </c>
      <c r="F37" s="42">
        <f t="shared" si="42"/>
        <v>168</v>
      </c>
      <c r="G37" s="42">
        <f t="shared" si="42"/>
        <v>168</v>
      </c>
      <c r="H37" s="42">
        <f t="shared" si="42"/>
        <v>168</v>
      </c>
      <c r="I37" s="42">
        <f t="shared" si="42"/>
        <v>168</v>
      </c>
      <c r="J37" s="42">
        <f t="shared" si="42"/>
        <v>168</v>
      </c>
      <c r="K37" s="42">
        <f t="shared" si="42"/>
        <v>168</v>
      </c>
      <c r="L37" s="42">
        <f t="shared" si="42"/>
        <v>168</v>
      </c>
      <c r="M37" s="42">
        <f t="shared" si="42"/>
        <v>168</v>
      </c>
      <c r="N37" s="42">
        <f t="shared" si="42"/>
        <v>168</v>
      </c>
      <c r="O37" s="42">
        <f t="shared" si="42"/>
        <v>168</v>
      </c>
      <c r="P37" s="42">
        <f t="shared" si="42"/>
        <v>168</v>
      </c>
      <c r="Q37" s="42">
        <f t="shared" si="42"/>
        <v>168</v>
      </c>
      <c r="R37" s="42">
        <f t="shared" si="42"/>
        <v>168</v>
      </c>
      <c r="S37" s="42">
        <f t="shared" si="42"/>
        <v>168</v>
      </c>
      <c r="T37" s="42">
        <f t="shared" si="42"/>
        <v>168</v>
      </c>
      <c r="U37" s="42">
        <f t="shared" si="42"/>
        <v>168</v>
      </c>
      <c r="V37" s="42">
        <f t="shared" si="42"/>
        <v>168</v>
      </c>
      <c r="W37" s="42">
        <f t="shared" si="42"/>
        <v>168</v>
      </c>
      <c r="X37" s="42">
        <f t="shared" si="42"/>
        <v>168</v>
      </c>
      <c r="Y37" s="42">
        <f t="shared" si="42"/>
        <v>168</v>
      </c>
      <c r="Z37" s="42">
        <f t="shared" si="42"/>
        <v>168</v>
      </c>
      <c r="AA37" s="42">
        <f t="shared" si="42"/>
        <v>168</v>
      </c>
      <c r="AB37" s="42">
        <f t="shared" si="42"/>
        <v>168</v>
      </c>
      <c r="AC37" s="42">
        <f t="shared" si="42"/>
        <v>168</v>
      </c>
      <c r="AD37" s="42">
        <f t="shared" si="42"/>
        <v>168</v>
      </c>
      <c r="AE37" s="42">
        <f t="shared" si="42"/>
        <v>168</v>
      </c>
      <c r="AF37" s="42">
        <f t="shared" si="42"/>
        <v>168</v>
      </c>
      <c r="AG37" s="42">
        <f t="shared" si="42"/>
        <v>168</v>
      </c>
      <c r="AH37" s="42">
        <f t="shared" si="42"/>
        <v>168</v>
      </c>
      <c r="AI37" s="42">
        <f t="shared" si="42"/>
        <v>168</v>
      </c>
      <c r="AJ37" s="42">
        <f t="shared" si="42"/>
        <v>168</v>
      </c>
      <c r="AK37" s="42">
        <f t="shared" si="42"/>
        <v>168</v>
      </c>
      <c r="AL37" s="96">
        <f t="shared" si="42"/>
        <v>168</v>
      </c>
      <c r="AM37" s="42"/>
      <c r="AN37" s="42"/>
      <c r="AO37" s="42"/>
      <c r="AP37" s="42"/>
      <c r="AQ37" s="42"/>
      <c r="AV37" s="67" t="s">
        <v>134</v>
      </c>
      <c r="AW37" s="68" t="s">
        <v>42</v>
      </c>
      <c r="AX37" s="66" t="s">
        <v>42</v>
      </c>
      <c r="AY37" s="66" t="s">
        <v>133</v>
      </c>
    </row>
    <row r="38" spans="1:51" ht="18" thickBot="1">
      <c r="A38" s="21" t="s">
        <v>30</v>
      </c>
      <c r="B38" s="82"/>
      <c r="C38" s="97">
        <f t="shared" ref="C38" si="43">C37*(7/5)</f>
        <v>235.2</v>
      </c>
      <c r="D38" s="98">
        <f t="shared" ref="D38:AL38" si="44">D37*(7/5)</f>
        <v>235.2</v>
      </c>
      <c r="E38" s="98">
        <f t="shared" si="44"/>
        <v>235.2</v>
      </c>
      <c r="F38" s="98">
        <f t="shared" si="44"/>
        <v>235.2</v>
      </c>
      <c r="G38" s="98">
        <f t="shared" si="44"/>
        <v>235.2</v>
      </c>
      <c r="H38" s="98">
        <f t="shared" si="44"/>
        <v>235.2</v>
      </c>
      <c r="I38" s="98">
        <f t="shared" si="44"/>
        <v>235.2</v>
      </c>
      <c r="J38" s="98">
        <f t="shared" si="44"/>
        <v>235.2</v>
      </c>
      <c r="K38" s="98">
        <f t="shared" si="44"/>
        <v>235.2</v>
      </c>
      <c r="L38" s="98">
        <f t="shared" si="44"/>
        <v>235.2</v>
      </c>
      <c r="M38" s="98">
        <f t="shared" si="44"/>
        <v>235.2</v>
      </c>
      <c r="N38" s="98">
        <f t="shared" si="44"/>
        <v>235.2</v>
      </c>
      <c r="O38" s="98">
        <f t="shared" si="44"/>
        <v>235.2</v>
      </c>
      <c r="P38" s="98">
        <f t="shared" si="44"/>
        <v>235.2</v>
      </c>
      <c r="Q38" s="98">
        <f t="shared" si="44"/>
        <v>235.2</v>
      </c>
      <c r="R38" s="98">
        <f t="shared" si="44"/>
        <v>235.2</v>
      </c>
      <c r="S38" s="98">
        <f t="shared" si="44"/>
        <v>235.2</v>
      </c>
      <c r="T38" s="98">
        <f t="shared" si="44"/>
        <v>235.2</v>
      </c>
      <c r="U38" s="98">
        <f t="shared" si="44"/>
        <v>235.2</v>
      </c>
      <c r="V38" s="98">
        <f t="shared" si="44"/>
        <v>235.2</v>
      </c>
      <c r="W38" s="98">
        <f t="shared" si="44"/>
        <v>235.2</v>
      </c>
      <c r="X38" s="98">
        <f t="shared" si="44"/>
        <v>235.2</v>
      </c>
      <c r="Y38" s="98">
        <f t="shared" si="44"/>
        <v>235.2</v>
      </c>
      <c r="Z38" s="98">
        <f t="shared" si="44"/>
        <v>235.2</v>
      </c>
      <c r="AA38" s="98">
        <f t="shared" si="44"/>
        <v>235.2</v>
      </c>
      <c r="AB38" s="98">
        <f t="shared" si="44"/>
        <v>235.2</v>
      </c>
      <c r="AC38" s="98">
        <f t="shared" si="44"/>
        <v>235.2</v>
      </c>
      <c r="AD38" s="98">
        <f t="shared" si="44"/>
        <v>235.2</v>
      </c>
      <c r="AE38" s="98">
        <f t="shared" si="44"/>
        <v>235.2</v>
      </c>
      <c r="AF38" s="98">
        <f t="shared" si="44"/>
        <v>235.2</v>
      </c>
      <c r="AG38" s="98">
        <f t="shared" si="44"/>
        <v>235.2</v>
      </c>
      <c r="AH38" s="98">
        <f t="shared" si="44"/>
        <v>235.2</v>
      </c>
      <c r="AI38" s="98">
        <f t="shared" si="44"/>
        <v>235.2</v>
      </c>
      <c r="AJ38" s="98">
        <f t="shared" si="44"/>
        <v>235.2</v>
      </c>
      <c r="AK38" s="98">
        <f t="shared" si="44"/>
        <v>235.2</v>
      </c>
      <c r="AL38" s="99">
        <f t="shared" si="44"/>
        <v>235.2</v>
      </c>
      <c r="AM38" s="42"/>
      <c r="AN38" s="42"/>
      <c r="AO38" s="42"/>
      <c r="AP38" s="42"/>
      <c r="AQ38" s="42"/>
      <c r="AV38" s="67" t="s">
        <v>135</v>
      </c>
      <c r="AW38" s="68" t="s">
        <v>42</v>
      </c>
      <c r="AX38" s="66" t="s">
        <v>42</v>
      </c>
      <c r="AY38" s="66" t="s">
        <v>136</v>
      </c>
    </row>
    <row r="39" spans="1:51" ht="17.399999999999999">
      <c r="A39" s="41" t="str">
        <f>'PLAN CHARGE'!R8</f>
        <v>300 T</v>
      </c>
      <c r="B39" s="80">
        <f>VLOOKUP($A39,'PLAN CHARGE'!$R$2:$S$25,2,FALSE)</f>
        <v>6</v>
      </c>
      <c r="C39" s="52">
        <f>VLOOKUP($A39,'PLAN CHARGE'!$R$2:$BI$25,C$1,FALSE)</f>
        <v>93.096611551507252</v>
      </c>
      <c r="D39" s="91">
        <f>VLOOKUP($A39,'PLAN CHARGE'!$R$2:$BI$25,D$1,FALSE)</f>
        <v>72.170941409245884</v>
      </c>
      <c r="E39" s="91">
        <f>VLOOKUP($A39,'PLAN CHARGE'!$R$2:$BI$25,E$1,FALSE)</f>
        <v>68.532182408580994</v>
      </c>
      <c r="F39" s="91">
        <f>VLOOKUP($A39,'PLAN CHARGE'!$R$2:$BI$25,F$1,FALSE)</f>
        <v>66.287822212830108</v>
      </c>
      <c r="G39" s="91">
        <f>VLOOKUP($A39,'PLAN CHARGE'!$R$2:$BI$25,G$1,FALSE)</f>
        <v>106.53106362270287</v>
      </c>
      <c r="H39" s="91">
        <f>VLOOKUP($A39,'PLAN CHARGE'!$R$2:$BI$25,H$1,FALSE)</f>
        <v>111.20805074750982</v>
      </c>
      <c r="I39" s="91">
        <f>VLOOKUP($A39,'PLAN CHARGE'!$R$2:$BI$25,I$1,FALSE)</f>
        <v>100.58088829020497</v>
      </c>
      <c r="J39" s="91">
        <f>VLOOKUP($A39,'PLAN CHARGE'!$R$2:$BI$25,J$1,FALSE)</f>
        <v>113.07593956817122</v>
      </c>
      <c r="K39" s="91">
        <f>VLOOKUP($A39,'PLAN CHARGE'!$R$2:$BI$25,K$1,FALSE)</f>
        <v>98.464928949190579</v>
      </c>
      <c r="L39" s="91">
        <f>VLOOKUP($A39,'PLAN CHARGE'!$R$2:$BI$25,L$1,FALSE)</f>
        <v>105.16424313524422</v>
      </c>
      <c r="M39" s="91">
        <f>VLOOKUP($A39,'PLAN CHARGE'!$R$2:$BI$25,M$1,FALSE)</f>
        <v>110.38515978005253</v>
      </c>
      <c r="N39" s="91">
        <f>VLOOKUP($A39,'PLAN CHARGE'!$R$2:$BI$25,N$1,FALSE)</f>
        <v>81.204616290435425</v>
      </c>
      <c r="O39" s="91">
        <f>VLOOKUP($A39,'PLAN CHARGE'!$R$2:$BI$25,O$1,FALSE)</f>
        <v>107.31748904143731</v>
      </c>
      <c r="P39" s="91">
        <f>VLOOKUP($A39,'PLAN CHARGE'!$R$2:$BI$25,P$1,FALSE)</f>
        <v>105.42758904573643</v>
      </c>
      <c r="Q39" s="91">
        <f>VLOOKUP($A39,'PLAN CHARGE'!$R$2:$BI$25,Q$1,FALSE)</f>
        <v>101.77052183254401</v>
      </c>
      <c r="R39" s="91">
        <f>VLOOKUP($A39,'PLAN CHARGE'!$R$2:$BI$25,R$1,FALSE)</f>
        <v>107.3409396034379</v>
      </c>
      <c r="S39" s="91">
        <f>VLOOKUP($A39,'PLAN CHARGE'!$R$2:$BI$25,S$1,FALSE)</f>
        <v>103.69458897302522</v>
      </c>
      <c r="T39" s="91">
        <f>VLOOKUP($A39,'PLAN CHARGE'!$R$2:$BI$25,T$1,FALSE)</f>
        <v>103.75757435254884</v>
      </c>
      <c r="U39" s="91">
        <f>VLOOKUP($A39,'PLAN CHARGE'!$R$2:$BI$25,U$1,FALSE)</f>
        <v>87.212232542732991</v>
      </c>
      <c r="V39" s="91">
        <f>VLOOKUP($A39,'PLAN CHARGE'!$R$2:$BI$25,V$1,FALSE)</f>
        <v>87.092587524290693</v>
      </c>
      <c r="W39" s="91">
        <f>VLOOKUP($A39,'PLAN CHARGE'!$R$2:$BI$25,W$1,FALSE)</f>
        <v>90.323436155467604</v>
      </c>
      <c r="X39" s="91">
        <f>VLOOKUP($A39,'PLAN CHARGE'!$R$2:$BI$25,X$1,FALSE)</f>
        <v>96.362194938464128</v>
      </c>
      <c r="Y39" s="91">
        <f>VLOOKUP($A39,'PLAN CHARGE'!$R$2:$BI$25,Y$1,FALSE)</f>
        <v>81.59599592557413</v>
      </c>
      <c r="Z39" s="91">
        <f>VLOOKUP($A39,'PLAN CHARGE'!$R$2:$BI$25,Z$1,FALSE)</f>
        <v>82.398681295992446</v>
      </c>
      <c r="AA39" s="91">
        <f>VLOOKUP($A39,'PLAN CHARGE'!$R$2:$BI$25,AA$1,FALSE)</f>
        <v>90.326400782811149</v>
      </c>
      <c r="AB39" s="91">
        <f>VLOOKUP($A39,'PLAN CHARGE'!$R$2:$BI$25,AB$1,FALSE)</f>
        <v>83.264128320960651</v>
      </c>
      <c r="AC39" s="91">
        <f>VLOOKUP($A39,'PLAN CHARGE'!$R$2:$BI$25,AC$1,FALSE)</f>
        <v>70.395096019577963</v>
      </c>
      <c r="AD39" s="91">
        <f>VLOOKUP($A39,'PLAN CHARGE'!$R$2:$BI$25,AD$1,FALSE)</f>
        <v>76.143566718918862</v>
      </c>
      <c r="AE39" s="91">
        <f>VLOOKUP($A39,'PLAN CHARGE'!$R$2:$BI$25,AE$1,FALSE)</f>
        <v>84.495307638883105</v>
      </c>
      <c r="AF39" s="91">
        <f>VLOOKUP($A39,'PLAN CHARGE'!$R$2:$BI$25,AF$1,FALSE)</f>
        <v>83.218048590778835</v>
      </c>
      <c r="AG39" s="91">
        <f>VLOOKUP($A39,'PLAN CHARGE'!$R$2:$BI$25,AG$1,FALSE)</f>
        <v>70.414619448831701</v>
      </c>
      <c r="AH39" s="91">
        <f>VLOOKUP($A39,'PLAN CHARGE'!$R$2:$BI$25,AH$1,FALSE)</f>
        <v>68.159460325605409</v>
      </c>
      <c r="AI39" s="91">
        <f>VLOOKUP($A39,'PLAN CHARGE'!$R$2:$BI$25,AI$1,FALSE)</f>
        <v>0</v>
      </c>
      <c r="AJ39" s="91">
        <f>VLOOKUP($A39,'PLAN CHARGE'!$R$2:$BI$25,AJ$1,FALSE)</f>
        <v>0</v>
      </c>
      <c r="AK39" s="91">
        <f>VLOOKUP($A39,'PLAN CHARGE'!$R$2:$BI$25,AK$1,FALSE)</f>
        <v>0</v>
      </c>
      <c r="AL39" s="92">
        <f>VLOOKUP($A39,'PLAN CHARGE'!$R$2:$BI$25,AL$1,FALSE)</f>
        <v>0</v>
      </c>
      <c r="AM39" s="87"/>
      <c r="AN39" s="87"/>
      <c r="AO39" s="87"/>
      <c r="AP39" s="87"/>
      <c r="AQ39" s="87"/>
      <c r="AV39" s="67" t="s">
        <v>137</v>
      </c>
      <c r="AW39" s="68" t="s">
        <v>140</v>
      </c>
      <c r="AX39" s="66" t="s">
        <v>48</v>
      </c>
      <c r="AY39" s="66" t="s">
        <v>118</v>
      </c>
    </row>
    <row r="40" spans="1:51" ht="17.399999999999999">
      <c r="A40" s="43" t="s">
        <v>34</v>
      </c>
      <c r="B40" s="81"/>
      <c r="C40" s="93">
        <f>IF(C39&lt;C43,C39,C43)</f>
        <v>93.096611551507252</v>
      </c>
      <c r="D40" s="87">
        <f t="shared" ref="D40:AL40" si="45">IF(D39&lt;D43,D39,D43)</f>
        <v>72.170941409245884</v>
      </c>
      <c r="E40" s="87">
        <f t="shared" si="45"/>
        <v>68.532182408580994</v>
      </c>
      <c r="F40" s="87">
        <f t="shared" si="45"/>
        <v>66.287822212830108</v>
      </c>
      <c r="G40" s="87">
        <f t="shared" si="45"/>
        <v>106.53106362270287</v>
      </c>
      <c r="H40" s="87">
        <f t="shared" si="45"/>
        <v>111.20805074750982</v>
      </c>
      <c r="I40" s="87">
        <f t="shared" si="45"/>
        <v>100.58088829020497</v>
      </c>
      <c r="J40" s="87">
        <f t="shared" si="45"/>
        <v>113.07593956817122</v>
      </c>
      <c r="K40" s="87">
        <f t="shared" si="45"/>
        <v>98.464928949190579</v>
      </c>
      <c r="L40" s="87">
        <f t="shared" si="45"/>
        <v>105.16424313524422</v>
      </c>
      <c r="M40" s="87">
        <f t="shared" si="45"/>
        <v>110.38515978005253</v>
      </c>
      <c r="N40" s="87">
        <f t="shared" si="45"/>
        <v>81.204616290435425</v>
      </c>
      <c r="O40" s="87">
        <f t="shared" si="45"/>
        <v>107.31748904143731</v>
      </c>
      <c r="P40" s="87">
        <f t="shared" si="45"/>
        <v>105.42758904573643</v>
      </c>
      <c r="Q40" s="87">
        <f t="shared" si="45"/>
        <v>101.77052183254401</v>
      </c>
      <c r="R40" s="87">
        <f t="shared" si="45"/>
        <v>107.3409396034379</v>
      </c>
      <c r="S40" s="87">
        <f t="shared" si="45"/>
        <v>103.69458897302522</v>
      </c>
      <c r="T40" s="87">
        <f t="shared" si="45"/>
        <v>103.75757435254884</v>
      </c>
      <c r="U40" s="87">
        <f t="shared" si="45"/>
        <v>87.212232542732991</v>
      </c>
      <c r="V40" s="87">
        <f t="shared" si="45"/>
        <v>87.092587524290693</v>
      </c>
      <c r="W40" s="87">
        <f t="shared" si="45"/>
        <v>90.323436155467604</v>
      </c>
      <c r="X40" s="87">
        <f t="shared" si="45"/>
        <v>96.362194938464128</v>
      </c>
      <c r="Y40" s="87">
        <f t="shared" si="45"/>
        <v>81.59599592557413</v>
      </c>
      <c r="Z40" s="87">
        <f t="shared" si="45"/>
        <v>82.398681295992446</v>
      </c>
      <c r="AA40" s="87">
        <f t="shared" si="45"/>
        <v>90.326400782811149</v>
      </c>
      <c r="AB40" s="87">
        <f t="shared" si="45"/>
        <v>83.264128320960651</v>
      </c>
      <c r="AC40" s="87">
        <f t="shared" si="45"/>
        <v>70.395096019577963</v>
      </c>
      <c r="AD40" s="87">
        <f t="shared" si="45"/>
        <v>76.143566718918862</v>
      </c>
      <c r="AE40" s="87">
        <f t="shared" si="45"/>
        <v>84.495307638883105</v>
      </c>
      <c r="AF40" s="87">
        <f t="shared" si="45"/>
        <v>83.218048590778835</v>
      </c>
      <c r="AG40" s="87">
        <f t="shared" si="45"/>
        <v>70.414619448831701</v>
      </c>
      <c r="AH40" s="87">
        <f t="shared" si="45"/>
        <v>68.159460325605409</v>
      </c>
      <c r="AI40" s="87">
        <f t="shared" si="45"/>
        <v>0</v>
      </c>
      <c r="AJ40" s="87">
        <f t="shared" si="45"/>
        <v>0</v>
      </c>
      <c r="AK40" s="87">
        <f t="shared" si="45"/>
        <v>0</v>
      </c>
      <c r="AL40" s="94">
        <f t="shared" si="45"/>
        <v>0</v>
      </c>
      <c r="AM40" s="87"/>
      <c r="AN40" s="87"/>
      <c r="AO40" s="87"/>
      <c r="AP40" s="87"/>
      <c r="AQ40" s="87"/>
      <c r="AV40" s="67" t="s">
        <v>49</v>
      </c>
      <c r="AW40" s="68" t="s">
        <v>140</v>
      </c>
      <c r="AX40" s="66" t="s">
        <v>48</v>
      </c>
      <c r="AY40" s="66" t="s">
        <v>138</v>
      </c>
    </row>
    <row r="41" spans="1:51" ht="17.399999999999999">
      <c r="A41" s="43" t="s">
        <v>35</v>
      </c>
      <c r="B41" s="81"/>
      <c r="C41" s="93">
        <f t="shared" ref="C41" si="46">IF(AND(C40&lt;C39,C39&gt;C44),C44-C40,C39-C40)</f>
        <v>0</v>
      </c>
      <c r="D41" s="87">
        <f t="shared" ref="D41:AL41" si="47">IF(AND(D40&lt;D39,D39&gt;D44),D44-D40,D39-D40)</f>
        <v>0</v>
      </c>
      <c r="E41" s="87">
        <f t="shared" si="47"/>
        <v>0</v>
      </c>
      <c r="F41" s="87">
        <f t="shared" si="47"/>
        <v>0</v>
      </c>
      <c r="G41" s="87">
        <f t="shared" si="47"/>
        <v>0</v>
      </c>
      <c r="H41" s="87">
        <f t="shared" si="47"/>
        <v>0</v>
      </c>
      <c r="I41" s="87">
        <f t="shared" si="47"/>
        <v>0</v>
      </c>
      <c r="J41" s="87">
        <f t="shared" si="47"/>
        <v>0</v>
      </c>
      <c r="K41" s="87">
        <f t="shared" si="47"/>
        <v>0</v>
      </c>
      <c r="L41" s="87">
        <f t="shared" si="47"/>
        <v>0</v>
      </c>
      <c r="M41" s="87">
        <f t="shared" si="47"/>
        <v>0</v>
      </c>
      <c r="N41" s="87">
        <f t="shared" si="47"/>
        <v>0</v>
      </c>
      <c r="O41" s="87">
        <f t="shared" si="47"/>
        <v>0</v>
      </c>
      <c r="P41" s="87">
        <f t="shared" si="47"/>
        <v>0</v>
      </c>
      <c r="Q41" s="87">
        <f t="shared" si="47"/>
        <v>0</v>
      </c>
      <c r="R41" s="87">
        <f t="shared" si="47"/>
        <v>0</v>
      </c>
      <c r="S41" s="87">
        <f t="shared" si="47"/>
        <v>0</v>
      </c>
      <c r="T41" s="87">
        <f t="shared" si="47"/>
        <v>0</v>
      </c>
      <c r="U41" s="87">
        <f t="shared" si="47"/>
        <v>0</v>
      </c>
      <c r="V41" s="87">
        <f t="shared" si="47"/>
        <v>0</v>
      </c>
      <c r="W41" s="87">
        <f t="shared" si="47"/>
        <v>0</v>
      </c>
      <c r="X41" s="87">
        <f t="shared" si="47"/>
        <v>0</v>
      </c>
      <c r="Y41" s="87">
        <f t="shared" si="47"/>
        <v>0</v>
      </c>
      <c r="Z41" s="87">
        <f t="shared" si="47"/>
        <v>0</v>
      </c>
      <c r="AA41" s="87">
        <f t="shared" si="47"/>
        <v>0</v>
      </c>
      <c r="AB41" s="87">
        <f t="shared" si="47"/>
        <v>0</v>
      </c>
      <c r="AC41" s="87">
        <f t="shared" si="47"/>
        <v>0</v>
      </c>
      <c r="AD41" s="87">
        <f t="shared" si="47"/>
        <v>0</v>
      </c>
      <c r="AE41" s="87">
        <f t="shared" si="47"/>
        <v>0</v>
      </c>
      <c r="AF41" s="87">
        <f t="shared" si="47"/>
        <v>0</v>
      </c>
      <c r="AG41" s="87">
        <f t="shared" si="47"/>
        <v>0</v>
      </c>
      <c r="AH41" s="87">
        <f t="shared" si="47"/>
        <v>0</v>
      </c>
      <c r="AI41" s="87">
        <f t="shared" si="47"/>
        <v>0</v>
      </c>
      <c r="AJ41" s="87">
        <f t="shared" si="47"/>
        <v>0</v>
      </c>
      <c r="AK41" s="87">
        <f t="shared" si="47"/>
        <v>0</v>
      </c>
      <c r="AL41" s="94">
        <f t="shared" si="47"/>
        <v>0</v>
      </c>
      <c r="AM41" s="87"/>
      <c r="AN41" s="87"/>
      <c r="AO41" s="87"/>
      <c r="AP41" s="87"/>
      <c r="AQ41" s="87"/>
      <c r="AV41" s="67" t="s">
        <v>139</v>
      </c>
      <c r="AW41" s="68" t="s">
        <v>48</v>
      </c>
      <c r="AX41" s="66" t="s">
        <v>48</v>
      </c>
      <c r="AY41" s="66" t="s">
        <v>141</v>
      </c>
    </row>
    <row r="42" spans="1:51" ht="17.399999999999999">
      <c r="A42" s="43" t="s">
        <v>36</v>
      </c>
      <c r="B42" s="81"/>
      <c r="C42" s="93">
        <f t="shared" ref="C42" si="48">IF(C40+C41&lt;C39,C39-C44,0)</f>
        <v>0</v>
      </c>
      <c r="D42" s="87">
        <f t="shared" ref="D42:AL42" si="49">IF(D40+D41&lt;D39,D39-D44,0)</f>
        <v>0</v>
      </c>
      <c r="E42" s="87">
        <f t="shared" si="49"/>
        <v>0</v>
      </c>
      <c r="F42" s="87">
        <f t="shared" si="49"/>
        <v>0</v>
      </c>
      <c r="G42" s="87">
        <f t="shared" si="49"/>
        <v>0</v>
      </c>
      <c r="H42" s="87">
        <f t="shared" si="49"/>
        <v>0</v>
      </c>
      <c r="I42" s="87">
        <f t="shared" si="49"/>
        <v>0</v>
      </c>
      <c r="J42" s="87">
        <f t="shared" si="49"/>
        <v>0</v>
      </c>
      <c r="K42" s="87">
        <f t="shared" si="49"/>
        <v>0</v>
      </c>
      <c r="L42" s="87">
        <f t="shared" si="49"/>
        <v>0</v>
      </c>
      <c r="M42" s="87">
        <f t="shared" si="49"/>
        <v>0</v>
      </c>
      <c r="N42" s="87">
        <f t="shared" si="49"/>
        <v>0</v>
      </c>
      <c r="O42" s="87">
        <f t="shared" si="49"/>
        <v>0</v>
      </c>
      <c r="P42" s="87">
        <f t="shared" si="49"/>
        <v>0</v>
      </c>
      <c r="Q42" s="87">
        <f t="shared" si="49"/>
        <v>0</v>
      </c>
      <c r="R42" s="87">
        <f t="shared" si="49"/>
        <v>0</v>
      </c>
      <c r="S42" s="87">
        <f t="shared" si="49"/>
        <v>0</v>
      </c>
      <c r="T42" s="87">
        <f t="shared" si="49"/>
        <v>0</v>
      </c>
      <c r="U42" s="87">
        <f t="shared" si="49"/>
        <v>0</v>
      </c>
      <c r="V42" s="87">
        <f t="shared" si="49"/>
        <v>0</v>
      </c>
      <c r="W42" s="87">
        <f t="shared" si="49"/>
        <v>0</v>
      </c>
      <c r="X42" s="87">
        <f t="shared" si="49"/>
        <v>0</v>
      </c>
      <c r="Y42" s="87">
        <f t="shared" si="49"/>
        <v>0</v>
      </c>
      <c r="Z42" s="87">
        <f t="shared" si="49"/>
        <v>0</v>
      </c>
      <c r="AA42" s="87">
        <f t="shared" si="49"/>
        <v>0</v>
      </c>
      <c r="AB42" s="87">
        <f t="shared" si="49"/>
        <v>0</v>
      </c>
      <c r="AC42" s="87">
        <f t="shared" si="49"/>
        <v>0</v>
      </c>
      <c r="AD42" s="87">
        <f t="shared" si="49"/>
        <v>0</v>
      </c>
      <c r="AE42" s="87">
        <f t="shared" si="49"/>
        <v>0</v>
      </c>
      <c r="AF42" s="87">
        <f t="shared" si="49"/>
        <v>0</v>
      </c>
      <c r="AG42" s="87">
        <f t="shared" si="49"/>
        <v>0</v>
      </c>
      <c r="AH42" s="87">
        <f t="shared" si="49"/>
        <v>0</v>
      </c>
      <c r="AI42" s="87">
        <f t="shared" si="49"/>
        <v>0</v>
      </c>
      <c r="AJ42" s="87">
        <f t="shared" si="49"/>
        <v>0</v>
      </c>
      <c r="AK42" s="87">
        <f t="shared" si="49"/>
        <v>0</v>
      </c>
      <c r="AL42" s="94">
        <f t="shared" si="49"/>
        <v>0</v>
      </c>
      <c r="AM42" s="87"/>
      <c r="AN42" s="87"/>
      <c r="AO42" s="87"/>
      <c r="AP42" s="87"/>
      <c r="AQ42" s="87"/>
      <c r="AV42" s="67" t="s">
        <v>123</v>
      </c>
      <c r="AW42" s="71" t="s">
        <v>46</v>
      </c>
      <c r="AX42" s="66" t="s">
        <v>46</v>
      </c>
      <c r="AY42" s="66" t="s">
        <v>125</v>
      </c>
    </row>
    <row r="43" spans="1:51" ht="17.399999999999999">
      <c r="A43" s="20" t="s">
        <v>29</v>
      </c>
      <c r="B43" s="81"/>
      <c r="C43" s="95">
        <f>$B39*24</f>
        <v>144</v>
      </c>
      <c r="D43" s="42">
        <f t="shared" ref="D43:AL43" si="50">$B39*24</f>
        <v>144</v>
      </c>
      <c r="E43" s="42">
        <f t="shared" si="50"/>
        <v>144</v>
      </c>
      <c r="F43" s="42">
        <f t="shared" si="50"/>
        <v>144</v>
      </c>
      <c r="G43" s="42">
        <f t="shared" si="50"/>
        <v>144</v>
      </c>
      <c r="H43" s="42">
        <f t="shared" si="50"/>
        <v>144</v>
      </c>
      <c r="I43" s="42">
        <f t="shared" si="50"/>
        <v>144</v>
      </c>
      <c r="J43" s="42">
        <f t="shared" si="50"/>
        <v>144</v>
      </c>
      <c r="K43" s="42">
        <f t="shared" si="50"/>
        <v>144</v>
      </c>
      <c r="L43" s="42">
        <f t="shared" si="50"/>
        <v>144</v>
      </c>
      <c r="M43" s="42">
        <f t="shared" si="50"/>
        <v>144</v>
      </c>
      <c r="N43" s="42">
        <f t="shared" si="50"/>
        <v>144</v>
      </c>
      <c r="O43" s="42">
        <f t="shared" si="50"/>
        <v>144</v>
      </c>
      <c r="P43" s="42">
        <f t="shared" si="50"/>
        <v>144</v>
      </c>
      <c r="Q43" s="42">
        <f t="shared" si="50"/>
        <v>144</v>
      </c>
      <c r="R43" s="42">
        <f t="shared" si="50"/>
        <v>144</v>
      </c>
      <c r="S43" s="42">
        <f t="shared" si="50"/>
        <v>144</v>
      </c>
      <c r="T43" s="42">
        <f t="shared" si="50"/>
        <v>144</v>
      </c>
      <c r="U43" s="42">
        <f t="shared" si="50"/>
        <v>144</v>
      </c>
      <c r="V43" s="42">
        <f t="shared" si="50"/>
        <v>144</v>
      </c>
      <c r="W43" s="42">
        <f t="shared" si="50"/>
        <v>144</v>
      </c>
      <c r="X43" s="42">
        <f t="shared" si="50"/>
        <v>144</v>
      </c>
      <c r="Y43" s="42">
        <f t="shared" si="50"/>
        <v>144</v>
      </c>
      <c r="Z43" s="42">
        <f t="shared" si="50"/>
        <v>144</v>
      </c>
      <c r="AA43" s="42">
        <f t="shared" si="50"/>
        <v>144</v>
      </c>
      <c r="AB43" s="42">
        <f t="shared" si="50"/>
        <v>144</v>
      </c>
      <c r="AC43" s="42">
        <f t="shared" si="50"/>
        <v>144</v>
      </c>
      <c r="AD43" s="42">
        <f t="shared" si="50"/>
        <v>144</v>
      </c>
      <c r="AE43" s="42">
        <f t="shared" si="50"/>
        <v>144</v>
      </c>
      <c r="AF43" s="42">
        <f t="shared" si="50"/>
        <v>144</v>
      </c>
      <c r="AG43" s="42">
        <f t="shared" si="50"/>
        <v>144</v>
      </c>
      <c r="AH43" s="42">
        <f t="shared" si="50"/>
        <v>144</v>
      </c>
      <c r="AI43" s="42">
        <f t="shared" si="50"/>
        <v>144</v>
      </c>
      <c r="AJ43" s="42">
        <f t="shared" si="50"/>
        <v>144</v>
      </c>
      <c r="AK43" s="42">
        <f t="shared" si="50"/>
        <v>144</v>
      </c>
      <c r="AL43" s="96">
        <f t="shared" si="50"/>
        <v>144</v>
      </c>
      <c r="AM43" s="42"/>
      <c r="AN43" s="42"/>
      <c r="AO43" s="42"/>
      <c r="AP43" s="42"/>
      <c r="AQ43" s="42"/>
      <c r="AV43" s="67" t="s">
        <v>124</v>
      </c>
      <c r="AW43" s="68" t="s">
        <v>121</v>
      </c>
      <c r="AX43" s="66" t="s">
        <v>38</v>
      </c>
      <c r="AY43" s="66" t="s">
        <v>126</v>
      </c>
    </row>
    <row r="44" spans="1:51" ht="18" thickBot="1">
      <c r="A44" s="21" t="s">
        <v>30</v>
      </c>
      <c r="B44" s="82"/>
      <c r="C44" s="97">
        <f t="shared" ref="C44" si="51">C43*(7/5)</f>
        <v>201.6</v>
      </c>
      <c r="D44" s="98">
        <f t="shared" ref="D44:AL44" si="52">D43*(7/5)</f>
        <v>201.6</v>
      </c>
      <c r="E44" s="98">
        <f t="shared" si="52"/>
        <v>201.6</v>
      </c>
      <c r="F44" s="98">
        <f t="shared" si="52"/>
        <v>201.6</v>
      </c>
      <c r="G44" s="98">
        <f t="shared" si="52"/>
        <v>201.6</v>
      </c>
      <c r="H44" s="98">
        <f t="shared" si="52"/>
        <v>201.6</v>
      </c>
      <c r="I44" s="98">
        <f t="shared" si="52"/>
        <v>201.6</v>
      </c>
      <c r="J44" s="98">
        <f t="shared" si="52"/>
        <v>201.6</v>
      </c>
      <c r="K44" s="98">
        <f t="shared" si="52"/>
        <v>201.6</v>
      </c>
      <c r="L44" s="98">
        <f t="shared" si="52"/>
        <v>201.6</v>
      </c>
      <c r="M44" s="98">
        <f t="shared" si="52"/>
        <v>201.6</v>
      </c>
      <c r="N44" s="98">
        <f t="shared" si="52"/>
        <v>201.6</v>
      </c>
      <c r="O44" s="98">
        <f t="shared" si="52"/>
        <v>201.6</v>
      </c>
      <c r="P44" s="98">
        <f t="shared" si="52"/>
        <v>201.6</v>
      </c>
      <c r="Q44" s="98">
        <f t="shared" si="52"/>
        <v>201.6</v>
      </c>
      <c r="R44" s="98">
        <f t="shared" si="52"/>
        <v>201.6</v>
      </c>
      <c r="S44" s="98">
        <f t="shared" si="52"/>
        <v>201.6</v>
      </c>
      <c r="T44" s="98">
        <f t="shared" si="52"/>
        <v>201.6</v>
      </c>
      <c r="U44" s="98">
        <f t="shared" si="52"/>
        <v>201.6</v>
      </c>
      <c r="V44" s="98">
        <f t="shared" si="52"/>
        <v>201.6</v>
      </c>
      <c r="W44" s="98">
        <f t="shared" si="52"/>
        <v>201.6</v>
      </c>
      <c r="X44" s="98">
        <f t="shared" si="52"/>
        <v>201.6</v>
      </c>
      <c r="Y44" s="98">
        <f t="shared" si="52"/>
        <v>201.6</v>
      </c>
      <c r="Z44" s="98">
        <f t="shared" si="52"/>
        <v>201.6</v>
      </c>
      <c r="AA44" s="98">
        <f t="shared" si="52"/>
        <v>201.6</v>
      </c>
      <c r="AB44" s="98">
        <f t="shared" si="52"/>
        <v>201.6</v>
      </c>
      <c r="AC44" s="98">
        <f t="shared" si="52"/>
        <v>201.6</v>
      </c>
      <c r="AD44" s="98">
        <f t="shared" si="52"/>
        <v>201.6</v>
      </c>
      <c r="AE44" s="98">
        <f t="shared" si="52"/>
        <v>201.6</v>
      </c>
      <c r="AF44" s="98">
        <f t="shared" si="52"/>
        <v>201.6</v>
      </c>
      <c r="AG44" s="98">
        <f t="shared" si="52"/>
        <v>201.6</v>
      </c>
      <c r="AH44" s="98">
        <f t="shared" si="52"/>
        <v>201.6</v>
      </c>
      <c r="AI44" s="98">
        <f t="shared" si="52"/>
        <v>201.6</v>
      </c>
      <c r="AJ44" s="98">
        <f t="shared" si="52"/>
        <v>201.6</v>
      </c>
      <c r="AK44" s="98">
        <f t="shared" si="52"/>
        <v>201.6</v>
      </c>
      <c r="AL44" s="99">
        <f t="shared" si="52"/>
        <v>201.6</v>
      </c>
      <c r="AM44" s="42"/>
      <c r="AN44" s="42"/>
      <c r="AO44" s="42"/>
      <c r="AP44" s="42"/>
      <c r="AQ44" s="42"/>
      <c r="AV44" s="67" t="s">
        <v>127</v>
      </c>
      <c r="AW44" s="68" t="s">
        <v>47</v>
      </c>
      <c r="AX44" s="66" t="s">
        <v>47</v>
      </c>
      <c r="AY44" s="66" t="s">
        <v>129</v>
      </c>
    </row>
    <row r="45" spans="1:51" ht="17.399999999999999">
      <c r="A45" s="24" t="str">
        <f>'PLAN CHARGE'!R9</f>
        <v>350 T</v>
      </c>
      <c r="B45" s="80">
        <f>VLOOKUP($A45,'PLAN CHARGE'!$R$2:$S$25,2,FALSE)</f>
        <v>6</v>
      </c>
      <c r="C45" s="52">
        <f>VLOOKUP($A45,'PLAN CHARGE'!$R$2:$BI$25,C$1,FALSE)</f>
        <v>168.89756655673528</v>
      </c>
      <c r="D45" s="91">
        <f>VLOOKUP($A45,'PLAN CHARGE'!$R$2:$BI$25,D$1,FALSE)</f>
        <v>207.7683105762562</v>
      </c>
      <c r="E45" s="91">
        <f>VLOOKUP($A45,'PLAN CHARGE'!$R$2:$BI$25,E$1,FALSE)</f>
        <v>201.64205360126749</v>
      </c>
      <c r="F45" s="91">
        <f>VLOOKUP($A45,'PLAN CHARGE'!$R$2:$BI$25,F$1,FALSE)</f>
        <v>178.21575854860416</v>
      </c>
      <c r="G45" s="91">
        <f>VLOOKUP($A45,'PLAN CHARGE'!$R$2:$BI$25,G$1,FALSE)</f>
        <v>296.58733396115332</v>
      </c>
      <c r="H45" s="91">
        <f>VLOOKUP($A45,'PLAN CHARGE'!$R$2:$BI$25,H$1,FALSE)</f>
        <v>307.6000872376988</v>
      </c>
      <c r="I45" s="91">
        <f>VLOOKUP($A45,'PLAN CHARGE'!$R$2:$BI$25,I$1,FALSE)</f>
        <v>289.13358546914259</v>
      </c>
      <c r="J45" s="91">
        <f>VLOOKUP($A45,'PLAN CHARGE'!$R$2:$BI$25,J$1,FALSE)</f>
        <v>311.75165212153547</v>
      </c>
      <c r="K45" s="91">
        <f>VLOOKUP($A45,'PLAN CHARGE'!$R$2:$BI$25,K$1,FALSE)</f>
        <v>284.28982763327838</v>
      </c>
      <c r="L45" s="91">
        <f>VLOOKUP($A45,'PLAN CHARGE'!$R$2:$BI$25,L$1,FALSE)</f>
        <v>298.18334749346639</v>
      </c>
      <c r="M45" s="91">
        <f>VLOOKUP($A45,'PLAN CHARGE'!$R$2:$BI$25,M$1,FALSE)</f>
        <v>309.41647255974163</v>
      </c>
      <c r="N45" s="91">
        <f>VLOOKUP($A45,'PLAN CHARGE'!$R$2:$BI$25,N$1,FALSE)</f>
        <v>198.60645895531246</v>
      </c>
      <c r="O45" s="91">
        <f>VLOOKUP($A45,'PLAN CHARGE'!$R$2:$BI$25,O$1,FALSE)</f>
        <v>317.79240495944453</v>
      </c>
      <c r="P45" s="91">
        <f>VLOOKUP($A45,'PLAN CHARGE'!$R$2:$BI$25,P$1,FALSE)</f>
        <v>315.92875224909506</v>
      </c>
      <c r="Q45" s="91">
        <f>VLOOKUP($A45,'PLAN CHARGE'!$R$2:$BI$25,Q$1,FALSE)</f>
        <v>307.56249984894191</v>
      </c>
      <c r="R45" s="91">
        <f>VLOOKUP($A45,'PLAN CHARGE'!$R$2:$BI$25,R$1,FALSE)</f>
        <v>283.26163611362426</v>
      </c>
      <c r="S45" s="91">
        <f>VLOOKUP($A45,'PLAN CHARGE'!$R$2:$BI$25,S$1,FALSE)</f>
        <v>259.7574801401729</v>
      </c>
      <c r="T45" s="91">
        <f>VLOOKUP($A45,'PLAN CHARGE'!$R$2:$BI$25,T$1,FALSE)</f>
        <v>240.58314171709506</v>
      </c>
      <c r="U45" s="91">
        <f>VLOOKUP($A45,'PLAN CHARGE'!$R$2:$BI$25,U$1,FALSE)</f>
        <v>209.20337752051103</v>
      </c>
      <c r="V45" s="91">
        <f>VLOOKUP($A45,'PLAN CHARGE'!$R$2:$BI$25,V$1,FALSE)</f>
        <v>210.14218149779168</v>
      </c>
      <c r="W45" s="91">
        <f>VLOOKUP($A45,'PLAN CHARGE'!$R$2:$BI$25,W$1,FALSE)</f>
        <v>219.05790919717026</v>
      </c>
      <c r="X45" s="91">
        <f>VLOOKUP($A45,'PLAN CHARGE'!$R$2:$BI$25,X$1,FALSE)</f>
        <v>215.13348370495996</v>
      </c>
      <c r="Y45" s="91">
        <f>VLOOKUP($A45,'PLAN CHARGE'!$R$2:$BI$25,Y$1,FALSE)</f>
        <v>186.2464000970663</v>
      </c>
      <c r="Z45" s="91">
        <f>VLOOKUP($A45,'PLAN CHARGE'!$R$2:$BI$25,Z$1,FALSE)</f>
        <v>198.74183750086308</v>
      </c>
      <c r="AA45" s="91">
        <f>VLOOKUP($A45,'PLAN CHARGE'!$R$2:$BI$25,AA$1,FALSE)</f>
        <v>212.23193803038862</v>
      </c>
      <c r="AB45" s="91">
        <f>VLOOKUP($A45,'PLAN CHARGE'!$R$2:$BI$25,AB$1,FALSE)</f>
        <v>203.77411148431352</v>
      </c>
      <c r="AC45" s="91">
        <f>VLOOKUP($A45,'PLAN CHARGE'!$R$2:$BI$25,AC$1,FALSE)</f>
        <v>176.35863877783402</v>
      </c>
      <c r="AD45" s="91">
        <f>VLOOKUP($A45,'PLAN CHARGE'!$R$2:$BI$25,AD$1,FALSE)</f>
        <v>190.01969844629895</v>
      </c>
      <c r="AE45" s="91">
        <f>VLOOKUP($A45,'PLAN CHARGE'!$R$2:$BI$25,AE$1,FALSE)</f>
        <v>208.27431381356973</v>
      </c>
      <c r="AF45" s="91">
        <f>VLOOKUP($A45,'PLAN CHARGE'!$R$2:$BI$25,AF$1,FALSE)</f>
        <v>201.98013946170252</v>
      </c>
      <c r="AG45" s="91">
        <f>VLOOKUP($A45,'PLAN CHARGE'!$R$2:$BI$25,AG$1,FALSE)</f>
        <v>173.09572150307514</v>
      </c>
      <c r="AH45" s="91">
        <f>VLOOKUP($A45,'PLAN CHARGE'!$R$2:$BI$25,AH$1,FALSE)</f>
        <v>94.473482857754803</v>
      </c>
      <c r="AI45" s="91">
        <f>VLOOKUP($A45,'PLAN CHARGE'!$R$2:$BI$25,AI$1,FALSE)</f>
        <v>0</v>
      </c>
      <c r="AJ45" s="91">
        <f>VLOOKUP($A45,'PLAN CHARGE'!$R$2:$BI$25,AJ$1,FALSE)</f>
        <v>0</v>
      </c>
      <c r="AK45" s="91">
        <f>VLOOKUP($A45,'PLAN CHARGE'!$R$2:$BI$25,AK$1,FALSE)</f>
        <v>0</v>
      </c>
      <c r="AL45" s="92">
        <f>VLOOKUP($A45,'PLAN CHARGE'!$R$2:$BI$25,AL$1,FALSE)</f>
        <v>0</v>
      </c>
      <c r="AM45" s="87"/>
      <c r="AN45" s="87"/>
      <c r="AO45" s="87"/>
      <c r="AP45" s="87"/>
      <c r="AQ45" s="87"/>
      <c r="AV45" s="67" t="s">
        <v>128</v>
      </c>
      <c r="AW45" s="68" t="s">
        <v>23</v>
      </c>
      <c r="AX45" s="66" t="s">
        <v>23</v>
      </c>
      <c r="AY45" s="66" t="s">
        <v>130</v>
      </c>
    </row>
    <row r="46" spans="1:51" ht="17.399999999999999">
      <c r="A46" s="43" t="s">
        <v>34</v>
      </c>
      <c r="B46" s="81"/>
      <c r="C46" s="93">
        <f>IF(C45&lt;C49,C45,C49)</f>
        <v>144</v>
      </c>
      <c r="D46" s="87">
        <f t="shared" ref="D46:AL46" si="53">IF(D45&lt;D49,D45,D49)</f>
        <v>144</v>
      </c>
      <c r="E46" s="87">
        <f t="shared" si="53"/>
        <v>144</v>
      </c>
      <c r="F46" s="87">
        <f t="shared" si="53"/>
        <v>144</v>
      </c>
      <c r="G46" s="87">
        <f t="shared" si="53"/>
        <v>144</v>
      </c>
      <c r="H46" s="87">
        <f t="shared" si="53"/>
        <v>144</v>
      </c>
      <c r="I46" s="87">
        <f t="shared" si="53"/>
        <v>144</v>
      </c>
      <c r="J46" s="87">
        <f t="shared" si="53"/>
        <v>144</v>
      </c>
      <c r="K46" s="87">
        <f t="shared" si="53"/>
        <v>144</v>
      </c>
      <c r="L46" s="87">
        <f t="shared" si="53"/>
        <v>144</v>
      </c>
      <c r="M46" s="87">
        <f t="shared" si="53"/>
        <v>144</v>
      </c>
      <c r="N46" s="87">
        <f t="shared" si="53"/>
        <v>144</v>
      </c>
      <c r="O46" s="87">
        <f t="shared" si="53"/>
        <v>144</v>
      </c>
      <c r="P46" s="87">
        <f t="shared" si="53"/>
        <v>144</v>
      </c>
      <c r="Q46" s="87">
        <f t="shared" si="53"/>
        <v>144</v>
      </c>
      <c r="R46" s="87">
        <f t="shared" si="53"/>
        <v>144</v>
      </c>
      <c r="S46" s="87">
        <f t="shared" si="53"/>
        <v>144</v>
      </c>
      <c r="T46" s="87">
        <f t="shared" si="53"/>
        <v>144</v>
      </c>
      <c r="U46" s="87">
        <f t="shared" si="53"/>
        <v>144</v>
      </c>
      <c r="V46" s="87">
        <f t="shared" si="53"/>
        <v>144</v>
      </c>
      <c r="W46" s="87">
        <f t="shared" si="53"/>
        <v>144</v>
      </c>
      <c r="X46" s="87">
        <f t="shared" si="53"/>
        <v>144</v>
      </c>
      <c r="Y46" s="87">
        <f t="shared" si="53"/>
        <v>144</v>
      </c>
      <c r="Z46" s="87">
        <f t="shared" si="53"/>
        <v>144</v>
      </c>
      <c r="AA46" s="87">
        <f t="shared" si="53"/>
        <v>144</v>
      </c>
      <c r="AB46" s="87">
        <f t="shared" si="53"/>
        <v>144</v>
      </c>
      <c r="AC46" s="87">
        <f t="shared" si="53"/>
        <v>144</v>
      </c>
      <c r="AD46" s="87">
        <f t="shared" si="53"/>
        <v>144</v>
      </c>
      <c r="AE46" s="87">
        <f t="shared" si="53"/>
        <v>144</v>
      </c>
      <c r="AF46" s="87">
        <f t="shared" si="53"/>
        <v>144</v>
      </c>
      <c r="AG46" s="87">
        <f t="shared" si="53"/>
        <v>144</v>
      </c>
      <c r="AH46" s="87">
        <f t="shared" si="53"/>
        <v>94.473482857754803</v>
      </c>
      <c r="AI46" s="87">
        <f t="shared" si="53"/>
        <v>0</v>
      </c>
      <c r="AJ46" s="87">
        <f t="shared" si="53"/>
        <v>0</v>
      </c>
      <c r="AK46" s="87">
        <f t="shared" si="53"/>
        <v>0</v>
      </c>
      <c r="AL46" s="94">
        <f t="shared" si="53"/>
        <v>0</v>
      </c>
      <c r="AM46" s="87"/>
      <c r="AN46" s="87"/>
      <c r="AO46" s="87"/>
      <c r="AP46" s="87"/>
      <c r="AQ46" s="87"/>
      <c r="AV46" s="67" t="s">
        <v>131</v>
      </c>
      <c r="AW46" s="68" t="s">
        <v>23</v>
      </c>
      <c r="AX46" s="66" t="s">
        <v>23</v>
      </c>
      <c r="AY46" s="66" t="s">
        <v>132</v>
      </c>
    </row>
    <row r="47" spans="1:51" ht="17.399999999999999">
      <c r="A47" s="43" t="s">
        <v>35</v>
      </c>
      <c r="B47" s="81"/>
      <c r="C47" s="93">
        <f t="shared" ref="C47" si="54">IF(AND(C46&lt;C45,C45&gt;C50),C50-C46,C45-C46)</f>
        <v>24.897566556735285</v>
      </c>
      <c r="D47" s="87">
        <f t="shared" ref="D47:AL47" si="55">IF(AND(D46&lt;D45,D45&gt;D50),D50-D46,D45-D46)</f>
        <v>57.599999999999994</v>
      </c>
      <c r="E47" s="87">
        <f t="shared" si="55"/>
        <v>57.599999999999994</v>
      </c>
      <c r="F47" s="87">
        <f t="shared" si="55"/>
        <v>34.215758548604157</v>
      </c>
      <c r="G47" s="87">
        <f t="shared" si="55"/>
        <v>57.599999999999994</v>
      </c>
      <c r="H47" s="87">
        <f t="shared" si="55"/>
        <v>57.599999999999994</v>
      </c>
      <c r="I47" s="87">
        <f t="shared" si="55"/>
        <v>57.599999999999994</v>
      </c>
      <c r="J47" s="87">
        <f t="shared" si="55"/>
        <v>57.599999999999994</v>
      </c>
      <c r="K47" s="87">
        <f t="shared" si="55"/>
        <v>57.599999999999994</v>
      </c>
      <c r="L47" s="87">
        <f t="shared" si="55"/>
        <v>57.599999999999994</v>
      </c>
      <c r="M47" s="87">
        <f t="shared" si="55"/>
        <v>57.599999999999994</v>
      </c>
      <c r="N47" s="87">
        <f t="shared" si="55"/>
        <v>54.606458955312462</v>
      </c>
      <c r="O47" s="87">
        <f t="shared" si="55"/>
        <v>57.599999999999994</v>
      </c>
      <c r="P47" s="87">
        <f t="shared" si="55"/>
        <v>57.599999999999994</v>
      </c>
      <c r="Q47" s="87">
        <f t="shared" si="55"/>
        <v>57.599999999999994</v>
      </c>
      <c r="R47" s="87">
        <f t="shared" si="55"/>
        <v>57.599999999999994</v>
      </c>
      <c r="S47" s="87">
        <f t="shared" si="55"/>
        <v>57.599999999999994</v>
      </c>
      <c r="T47" s="87">
        <f t="shared" si="55"/>
        <v>57.599999999999994</v>
      </c>
      <c r="U47" s="87">
        <f t="shared" si="55"/>
        <v>57.599999999999994</v>
      </c>
      <c r="V47" s="87">
        <f t="shared" si="55"/>
        <v>57.599999999999994</v>
      </c>
      <c r="W47" s="87">
        <f t="shared" si="55"/>
        <v>57.599999999999994</v>
      </c>
      <c r="X47" s="87">
        <f t="shared" si="55"/>
        <v>57.599999999999994</v>
      </c>
      <c r="Y47" s="87">
        <f t="shared" si="55"/>
        <v>42.246400097066299</v>
      </c>
      <c r="Z47" s="87">
        <f t="shared" si="55"/>
        <v>54.741837500863085</v>
      </c>
      <c r="AA47" s="87">
        <f t="shared" si="55"/>
        <v>57.599999999999994</v>
      </c>
      <c r="AB47" s="87">
        <f t="shared" si="55"/>
        <v>57.599999999999994</v>
      </c>
      <c r="AC47" s="87">
        <f t="shared" si="55"/>
        <v>32.358638777834017</v>
      </c>
      <c r="AD47" s="87">
        <f t="shared" si="55"/>
        <v>46.019698446298946</v>
      </c>
      <c r="AE47" s="87">
        <f t="shared" si="55"/>
        <v>57.599999999999994</v>
      </c>
      <c r="AF47" s="87">
        <f t="shared" si="55"/>
        <v>57.599999999999994</v>
      </c>
      <c r="AG47" s="87">
        <f t="shared" si="55"/>
        <v>29.09572150307514</v>
      </c>
      <c r="AH47" s="87">
        <f t="shared" si="55"/>
        <v>0</v>
      </c>
      <c r="AI47" s="87">
        <f t="shared" si="55"/>
        <v>0</v>
      </c>
      <c r="AJ47" s="87">
        <f t="shared" si="55"/>
        <v>0</v>
      </c>
      <c r="AK47" s="87">
        <f t="shared" si="55"/>
        <v>0</v>
      </c>
      <c r="AL47" s="94">
        <f t="shared" si="55"/>
        <v>0</v>
      </c>
      <c r="AM47" s="87"/>
      <c r="AN47" s="87"/>
      <c r="AO47" s="87"/>
      <c r="AP47" s="87"/>
      <c r="AQ47" s="87"/>
      <c r="AV47" s="67" t="s">
        <v>162</v>
      </c>
      <c r="AW47" s="68"/>
      <c r="AX47" s="66" t="s">
        <v>158</v>
      </c>
      <c r="AY47" s="66"/>
    </row>
    <row r="48" spans="1:51" ht="17.399999999999999">
      <c r="A48" s="43" t="s">
        <v>36</v>
      </c>
      <c r="B48" s="81"/>
      <c r="C48" s="93">
        <f t="shared" ref="C48" si="56">IF(C46+C47&lt;C45,C45-C50,0)</f>
        <v>0</v>
      </c>
      <c r="D48" s="87">
        <f t="shared" ref="D48:AL48" si="57">IF(D46+D47&lt;D45,D45-D50,0)</f>
        <v>6.1683105762562036</v>
      </c>
      <c r="E48" s="87">
        <f t="shared" si="57"/>
        <v>4.2053601267497243E-2</v>
      </c>
      <c r="F48" s="87">
        <f t="shared" si="57"/>
        <v>0</v>
      </c>
      <c r="G48" s="87">
        <f t="shared" si="57"/>
        <v>94.987333961153325</v>
      </c>
      <c r="H48" s="87">
        <f t="shared" si="57"/>
        <v>106.00008723769881</v>
      </c>
      <c r="I48" s="87">
        <f t="shared" si="57"/>
        <v>87.533585469142594</v>
      </c>
      <c r="J48" s="87">
        <f t="shared" si="57"/>
        <v>110.15165212153548</v>
      </c>
      <c r="K48" s="87">
        <f t="shared" si="57"/>
        <v>82.689827633278384</v>
      </c>
      <c r="L48" s="87">
        <f t="shared" si="57"/>
        <v>96.583347493466391</v>
      </c>
      <c r="M48" s="87">
        <f t="shared" si="57"/>
        <v>107.81647255974164</v>
      </c>
      <c r="N48" s="87">
        <f t="shared" si="57"/>
        <v>0</v>
      </c>
      <c r="O48" s="87">
        <f t="shared" si="57"/>
        <v>116.19240495944453</v>
      </c>
      <c r="P48" s="87">
        <f t="shared" si="57"/>
        <v>114.32875224909506</v>
      </c>
      <c r="Q48" s="87">
        <f t="shared" si="57"/>
        <v>105.96249984894192</v>
      </c>
      <c r="R48" s="87">
        <f t="shared" si="57"/>
        <v>81.661636113624269</v>
      </c>
      <c r="S48" s="87">
        <f t="shared" si="57"/>
        <v>58.157480140172908</v>
      </c>
      <c r="T48" s="87">
        <f t="shared" si="57"/>
        <v>38.983141717095066</v>
      </c>
      <c r="U48" s="87">
        <f t="shared" si="57"/>
        <v>7.6033775205110317</v>
      </c>
      <c r="V48" s="87">
        <f t="shared" si="57"/>
        <v>8.5421814977916881</v>
      </c>
      <c r="W48" s="87">
        <f t="shared" si="57"/>
        <v>17.457909197170267</v>
      </c>
      <c r="X48" s="87">
        <f t="shared" si="57"/>
        <v>13.533483704959963</v>
      </c>
      <c r="Y48" s="87">
        <f t="shared" si="57"/>
        <v>0</v>
      </c>
      <c r="Z48" s="87">
        <f t="shared" si="57"/>
        <v>0</v>
      </c>
      <c r="AA48" s="87">
        <f t="shared" si="57"/>
        <v>10.631938030388625</v>
      </c>
      <c r="AB48" s="87">
        <f t="shared" si="57"/>
        <v>2.1741114843135279</v>
      </c>
      <c r="AC48" s="87">
        <f t="shared" si="57"/>
        <v>0</v>
      </c>
      <c r="AD48" s="87">
        <f t="shared" si="57"/>
        <v>0</v>
      </c>
      <c r="AE48" s="87">
        <f t="shared" si="57"/>
        <v>6.6743138135697393</v>
      </c>
      <c r="AF48" s="87">
        <f t="shared" si="57"/>
        <v>0.38013946170252666</v>
      </c>
      <c r="AG48" s="87">
        <f t="shared" si="57"/>
        <v>0</v>
      </c>
      <c r="AH48" s="87">
        <f t="shared" si="57"/>
        <v>0</v>
      </c>
      <c r="AI48" s="87">
        <f t="shared" si="57"/>
        <v>0</v>
      </c>
      <c r="AJ48" s="87">
        <f t="shared" si="57"/>
        <v>0</v>
      </c>
      <c r="AK48" s="87">
        <f t="shared" si="57"/>
        <v>0</v>
      </c>
      <c r="AL48" s="94">
        <f t="shared" si="57"/>
        <v>0</v>
      </c>
      <c r="AM48" s="87"/>
      <c r="AN48" s="87"/>
      <c r="AO48" s="87"/>
      <c r="AP48" s="87"/>
      <c r="AQ48" s="87"/>
      <c r="AV48" s="67" t="s">
        <v>163</v>
      </c>
      <c r="AW48" s="68"/>
      <c r="AX48" s="66" t="s">
        <v>159</v>
      </c>
      <c r="AY48" s="66"/>
    </row>
    <row r="49" spans="1:51" ht="17.399999999999999">
      <c r="A49" s="20" t="s">
        <v>29</v>
      </c>
      <c r="B49" s="81"/>
      <c r="C49" s="95">
        <f>$B45*24</f>
        <v>144</v>
      </c>
      <c r="D49" s="42">
        <f t="shared" ref="D49:AL49" si="58">$B45*24</f>
        <v>144</v>
      </c>
      <c r="E49" s="42">
        <f t="shared" si="58"/>
        <v>144</v>
      </c>
      <c r="F49" s="42">
        <f t="shared" si="58"/>
        <v>144</v>
      </c>
      <c r="G49" s="42">
        <f t="shared" si="58"/>
        <v>144</v>
      </c>
      <c r="H49" s="42">
        <f t="shared" si="58"/>
        <v>144</v>
      </c>
      <c r="I49" s="42">
        <f t="shared" si="58"/>
        <v>144</v>
      </c>
      <c r="J49" s="42">
        <f t="shared" si="58"/>
        <v>144</v>
      </c>
      <c r="K49" s="42">
        <f t="shared" si="58"/>
        <v>144</v>
      </c>
      <c r="L49" s="42">
        <f t="shared" si="58"/>
        <v>144</v>
      </c>
      <c r="M49" s="42">
        <f t="shared" si="58"/>
        <v>144</v>
      </c>
      <c r="N49" s="42">
        <f t="shared" si="58"/>
        <v>144</v>
      </c>
      <c r="O49" s="42">
        <f t="shared" si="58"/>
        <v>144</v>
      </c>
      <c r="P49" s="42">
        <f t="shared" si="58"/>
        <v>144</v>
      </c>
      <c r="Q49" s="42">
        <f t="shared" si="58"/>
        <v>144</v>
      </c>
      <c r="R49" s="42">
        <f t="shared" si="58"/>
        <v>144</v>
      </c>
      <c r="S49" s="42">
        <f t="shared" si="58"/>
        <v>144</v>
      </c>
      <c r="T49" s="42">
        <f t="shared" si="58"/>
        <v>144</v>
      </c>
      <c r="U49" s="42">
        <f t="shared" si="58"/>
        <v>144</v>
      </c>
      <c r="V49" s="42">
        <f t="shared" si="58"/>
        <v>144</v>
      </c>
      <c r="W49" s="42">
        <f t="shared" si="58"/>
        <v>144</v>
      </c>
      <c r="X49" s="42">
        <f t="shared" si="58"/>
        <v>144</v>
      </c>
      <c r="Y49" s="42">
        <f t="shared" si="58"/>
        <v>144</v>
      </c>
      <c r="Z49" s="42">
        <f t="shared" si="58"/>
        <v>144</v>
      </c>
      <c r="AA49" s="42">
        <f t="shared" si="58"/>
        <v>144</v>
      </c>
      <c r="AB49" s="42">
        <f t="shared" si="58"/>
        <v>144</v>
      </c>
      <c r="AC49" s="42">
        <f t="shared" si="58"/>
        <v>144</v>
      </c>
      <c r="AD49" s="42">
        <f t="shared" si="58"/>
        <v>144</v>
      </c>
      <c r="AE49" s="42">
        <f t="shared" si="58"/>
        <v>144</v>
      </c>
      <c r="AF49" s="42">
        <f t="shared" si="58"/>
        <v>144</v>
      </c>
      <c r="AG49" s="42">
        <f t="shared" si="58"/>
        <v>144</v>
      </c>
      <c r="AH49" s="42">
        <f t="shared" si="58"/>
        <v>144</v>
      </c>
      <c r="AI49" s="42">
        <f t="shared" si="58"/>
        <v>144</v>
      </c>
      <c r="AJ49" s="42">
        <f t="shared" si="58"/>
        <v>144</v>
      </c>
      <c r="AK49" s="42">
        <f t="shared" si="58"/>
        <v>144</v>
      </c>
      <c r="AL49" s="96">
        <f t="shared" si="58"/>
        <v>144</v>
      </c>
      <c r="AM49" s="42"/>
      <c r="AN49" s="42"/>
      <c r="AO49" s="42"/>
      <c r="AP49" s="42"/>
      <c r="AQ49" s="42"/>
      <c r="AV49" s="67" t="s">
        <v>164</v>
      </c>
      <c r="AW49" s="68"/>
      <c r="AX49" s="66" t="s">
        <v>153</v>
      </c>
      <c r="AY49" s="66"/>
    </row>
    <row r="50" spans="1:51" ht="18" thickBot="1">
      <c r="A50" s="21" t="s">
        <v>30</v>
      </c>
      <c r="B50" s="82"/>
      <c r="C50" s="97">
        <f t="shared" ref="C50" si="59">C49*(7/5)</f>
        <v>201.6</v>
      </c>
      <c r="D50" s="98">
        <f t="shared" ref="D50:AL50" si="60">D49*(7/5)</f>
        <v>201.6</v>
      </c>
      <c r="E50" s="98">
        <f t="shared" si="60"/>
        <v>201.6</v>
      </c>
      <c r="F50" s="98">
        <f t="shared" si="60"/>
        <v>201.6</v>
      </c>
      <c r="G50" s="98">
        <f t="shared" si="60"/>
        <v>201.6</v>
      </c>
      <c r="H50" s="98">
        <f t="shared" si="60"/>
        <v>201.6</v>
      </c>
      <c r="I50" s="98">
        <f t="shared" si="60"/>
        <v>201.6</v>
      </c>
      <c r="J50" s="98">
        <f t="shared" si="60"/>
        <v>201.6</v>
      </c>
      <c r="K50" s="98">
        <f t="shared" si="60"/>
        <v>201.6</v>
      </c>
      <c r="L50" s="98">
        <f t="shared" si="60"/>
        <v>201.6</v>
      </c>
      <c r="M50" s="98">
        <f t="shared" si="60"/>
        <v>201.6</v>
      </c>
      <c r="N50" s="98">
        <f t="shared" si="60"/>
        <v>201.6</v>
      </c>
      <c r="O50" s="98">
        <f t="shared" si="60"/>
        <v>201.6</v>
      </c>
      <c r="P50" s="98">
        <f t="shared" si="60"/>
        <v>201.6</v>
      </c>
      <c r="Q50" s="98">
        <f t="shared" si="60"/>
        <v>201.6</v>
      </c>
      <c r="R50" s="98">
        <f t="shared" si="60"/>
        <v>201.6</v>
      </c>
      <c r="S50" s="98">
        <f t="shared" si="60"/>
        <v>201.6</v>
      </c>
      <c r="T50" s="98">
        <f t="shared" si="60"/>
        <v>201.6</v>
      </c>
      <c r="U50" s="98">
        <f t="shared" si="60"/>
        <v>201.6</v>
      </c>
      <c r="V50" s="98">
        <f t="shared" si="60"/>
        <v>201.6</v>
      </c>
      <c r="W50" s="98">
        <f t="shared" si="60"/>
        <v>201.6</v>
      </c>
      <c r="X50" s="98">
        <f t="shared" si="60"/>
        <v>201.6</v>
      </c>
      <c r="Y50" s="98">
        <f t="shared" si="60"/>
        <v>201.6</v>
      </c>
      <c r="Z50" s="98">
        <f t="shared" si="60"/>
        <v>201.6</v>
      </c>
      <c r="AA50" s="98">
        <f t="shared" si="60"/>
        <v>201.6</v>
      </c>
      <c r="AB50" s="98">
        <f t="shared" si="60"/>
        <v>201.6</v>
      </c>
      <c r="AC50" s="98">
        <f t="shared" si="60"/>
        <v>201.6</v>
      </c>
      <c r="AD50" s="98">
        <f t="shared" si="60"/>
        <v>201.6</v>
      </c>
      <c r="AE50" s="98">
        <f t="shared" si="60"/>
        <v>201.6</v>
      </c>
      <c r="AF50" s="98">
        <f t="shared" si="60"/>
        <v>201.6</v>
      </c>
      <c r="AG50" s="98">
        <f t="shared" si="60"/>
        <v>201.6</v>
      </c>
      <c r="AH50" s="98">
        <f t="shared" si="60"/>
        <v>201.6</v>
      </c>
      <c r="AI50" s="98">
        <f t="shared" si="60"/>
        <v>201.6</v>
      </c>
      <c r="AJ50" s="98">
        <f t="shared" si="60"/>
        <v>201.6</v>
      </c>
      <c r="AK50" s="98">
        <f t="shared" si="60"/>
        <v>201.6</v>
      </c>
      <c r="AL50" s="99">
        <f t="shared" si="60"/>
        <v>201.6</v>
      </c>
      <c r="AM50" s="42"/>
      <c r="AN50" s="42"/>
      <c r="AO50" s="42"/>
      <c r="AP50" s="42"/>
      <c r="AQ50" s="42"/>
      <c r="AV50" s="67" t="s">
        <v>165</v>
      </c>
      <c r="AW50" s="68"/>
      <c r="AX50" s="66" t="s">
        <v>176</v>
      </c>
      <c r="AY50" s="66"/>
    </row>
    <row r="51" spans="1:51" ht="17.399999999999999">
      <c r="A51" s="25" t="str">
        <f>'PLAN CHARGE'!R10</f>
        <v>400 T</v>
      </c>
      <c r="B51" s="80">
        <f>VLOOKUP($A51,'PLAN CHARGE'!$R$2:$S$25,2,FALSE)</f>
        <v>2</v>
      </c>
      <c r="C51" s="52">
        <f>VLOOKUP($A51,'PLAN CHARGE'!$R$2:$BI$25,C$1,FALSE)</f>
        <v>50.117500057389748</v>
      </c>
      <c r="D51" s="91">
        <f>VLOOKUP($A51,'PLAN CHARGE'!$R$2:$BI$25,D$1,FALSE)</f>
        <v>26.882081589309287</v>
      </c>
      <c r="E51" s="91">
        <f>VLOOKUP($A51,'PLAN CHARGE'!$R$2:$BI$25,E$1,FALSE)</f>
        <v>25.62466344304995</v>
      </c>
      <c r="F51" s="91">
        <f>VLOOKUP($A51,'PLAN CHARGE'!$R$2:$BI$25,F$1,FALSE)</f>
        <v>25.44739946264513</v>
      </c>
      <c r="G51" s="91">
        <f>VLOOKUP($A51,'PLAN CHARGE'!$R$2:$BI$25,G$1,FALSE)</f>
        <v>35.500134908483219</v>
      </c>
      <c r="H51" s="91">
        <f>VLOOKUP($A51,'PLAN CHARGE'!$R$2:$BI$25,H$1,FALSE)</f>
        <v>37.190617523172904</v>
      </c>
      <c r="I51" s="91">
        <f>VLOOKUP($A51,'PLAN CHARGE'!$R$2:$BI$25,I$1,FALSE)</f>
        <v>32.541790332776287</v>
      </c>
      <c r="J51" s="91">
        <f>VLOOKUP($A51,'PLAN CHARGE'!$R$2:$BI$25,J$1,FALSE)</f>
        <v>37.190617523172904</v>
      </c>
      <c r="K51" s="91">
        <f>VLOOKUP($A51,'PLAN CHARGE'!$R$2:$BI$25,K$1,FALSE)</f>
        <v>33.956650782027431</v>
      </c>
      <c r="L51" s="91">
        <f>VLOOKUP($A51,'PLAN CHARGE'!$R$2:$BI$25,L$1,FALSE)</f>
        <v>33.956650782027431</v>
      </c>
      <c r="M51" s="91">
        <f>VLOOKUP($A51,'PLAN CHARGE'!$R$2:$BI$25,M$1,FALSE)</f>
        <v>35.500134908483219</v>
      </c>
      <c r="N51" s="91">
        <f>VLOOKUP($A51,'PLAN CHARGE'!$R$2:$BI$25,N$1,FALSE)</f>
        <v>32.541790332776287</v>
      </c>
      <c r="O51" s="91">
        <f>VLOOKUP($A51,'PLAN CHARGE'!$R$2:$BI$25,O$1,FALSE)</f>
        <v>35.500134908483219</v>
      </c>
      <c r="P51" s="91">
        <f>VLOOKUP($A51,'PLAN CHARGE'!$R$2:$BI$25,P$1,FALSE)</f>
        <v>35.500134908483219</v>
      </c>
      <c r="Q51" s="91">
        <f>VLOOKUP($A51,'PLAN CHARGE'!$R$2:$BI$25,Q$1,FALSE)</f>
        <v>33.956650782027431</v>
      </c>
      <c r="R51" s="91">
        <f>VLOOKUP($A51,'PLAN CHARGE'!$R$2:$BI$25,R$1,FALSE)</f>
        <v>35.500134908483219</v>
      </c>
      <c r="S51" s="91">
        <f>VLOOKUP($A51,'PLAN CHARGE'!$R$2:$BI$25,S$1,FALSE)</f>
        <v>36.046290830152195</v>
      </c>
      <c r="T51" s="91">
        <f>VLOOKUP($A51,'PLAN CHARGE'!$R$2:$BI$25,T$1,FALSE)</f>
        <v>36.046290830152195</v>
      </c>
      <c r="U51" s="91">
        <f>VLOOKUP($A51,'PLAN CHARGE'!$R$2:$BI$25,U$1,FALSE)</f>
        <v>30.038575691793493</v>
      </c>
      <c r="V51" s="91">
        <f>VLOOKUP($A51,'PLAN CHARGE'!$R$2:$BI$25,V$1,FALSE)</f>
        <v>32.541790332776287</v>
      </c>
      <c r="W51" s="91">
        <f>VLOOKUP($A51,'PLAN CHARGE'!$R$2:$BI$25,W$1,FALSE)</f>
        <v>37.782115514543818</v>
      </c>
      <c r="X51" s="91">
        <f>VLOOKUP($A51,'PLAN CHARGE'!$R$2:$BI$25,X$1,FALSE)</f>
        <v>52.395568241816548</v>
      </c>
      <c r="Y51" s="91">
        <f>VLOOKUP($A51,'PLAN CHARGE'!$R$2:$BI$25,Y$1,FALSE)</f>
        <v>45.785164477113099</v>
      </c>
      <c r="Z51" s="91">
        <f>VLOOKUP($A51,'PLAN CHARGE'!$R$2:$BI$25,Z$1,FALSE)</f>
        <v>48.699354656167685</v>
      </c>
      <c r="AA51" s="91">
        <f>VLOOKUP($A51,'PLAN CHARGE'!$R$2:$BI$25,AA$1,FALSE)</f>
        <v>53.201653907075269</v>
      </c>
      <c r="AB51" s="91">
        <f>VLOOKUP($A51,'PLAN CHARGE'!$R$2:$BI$25,AB$1,FALSE)</f>
        <v>52.395568241816548</v>
      </c>
      <c r="AC51" s="91">
        <f>VLOOKUP($A51,'PLAN CHARGE'!$R$2:$BI$25,AC$1,FALSE)</f>
        <v>45.785164477113099</v>
      </c>
      <c r="AD51" s="91">
        <f>VLOOKUP($A51,'PLAN CHARGE'!$R$2:$BI$25,AD$1,FALSE)</f>
        <v>48.699354656167685</v>
      </c>
      <c r="AE51" s="91">
        <f>VLOOKUP($A51,'PLAN CHARGE'!$R$2:$BI$25,AE$1,FALSE)</f>
        <v>53.201653907075269</v>
      </c>
      <c r="AF51" s="91">
        <f>VLOOKUP($A51,'PLAN CHARGE'!$R$2:$BI$25,AF$1,FALSE)</f>
        <v>52.395568241816548</v>
      </c>
      <c r="AG51" s="91">
        <f>VLOOKUP($A51,'PLAN CHARGE'!$R$2:$BI$25,AG$1,FALSE)</f>
        <v>45.785164477113099</v>
      </c>
      <c r="AH51" s="91">
        <f>VLOOKUP($A51,'PLAN CHARGE'!$R$2:$BI$25,AH$1,FALSE)</f>
        <v>48.699354656167685</v>
      </c>
      <c r="AI51" s="91">
        <f>VLOOKUP($A51,'PLAN CHARGE'!$R$2:$BI$25,AI$1,FALSE)</f>
        <v>0</v>
      </c>
      <c r="AJ51" s="91">
        <f>VLOOKUP($A51,'PLAN CHARGE'!$R$2:$BI$25,AJ$1,FALSE)</f>
        <v>0</v>
      </c>
      <c r="AK51" s="91">
        <f>VLOOKUP($A51,'PLAN CHARGE'!$R$2:$BI$25,AK$1,FALSE)</f>
        <v>0</v>
      </c>
      <c r="AL51" s="92">
        <f>VLOOKUP($A51,'PLAN CHARGE'!$R$2:$BI$25,AL$1,FALSE)</f>
        <v>0</v>
      </c>
      <c r="AM51" s="87"/>
      <c r="AN51" s="87"/>
      <c r="AO51" s="87"/>
      <c r="AP51" s="87"/>
      <c r="AQ51" s="87"/>
      <c r="AV51" s="67" t="s">
        <v>166</v>
      </c>
      <c r="AW51" s="68"/>
      <c r="AX51" s="66" t="s">
        <v>159</v>
      </c>
      <c r="AY51" s="66"/>
    </row>
    <row r="52" spans="1:51" ht="17.399999999999999">
      <c r="A52" s="43" t="s">
        <v>34</v>
      </c>
      <c r="B52" s="81"/>
      <c r="C52" s="93">
        <f>IF(C51&lt;C55,C51,C55)</f>
        <v>48</v>
      </c>
      <c r="D52" s="87">
        <f t="shared" ref="D52:AL52" si="61">IF(D51&lt;D55,D51,D55)</f>
        <v>26.882081589309287</v>
      </c>
      <c r="E52" s="87">
        <f t="shared" si="61"/>
        <v>25.62466344304995</v>
      </c>
      <c r="F52" s="87">
        <f t="shared" si="61"/>
        <v>25.44739946264513</v>
      </c>
      <c r="G52" s="87">
        <f t="shared" si="61"/>
        <v>35.500134908483219</v>
      </c>
      <c r="H52" s="87">
        <f t="shared" si="61"/>
        <v>37.190617523172904</v>
      </c>
      <c r="I52" s="87">
        <f t="shared" si="61"/>
        <v>32.541790332776287</v>
      </c>
      <c r="J52" s="87">
        <f t="shared" si="61"/>
        <v>37.190617523172904</v>
      </c>
      <c r="K52" s="87">
        <f t="shared" si="61"/>
        <v>33.956650782027431</v>
      </c>
      <c r="L52" s="87">
        <f t="shared" si="61"/>
        <v>33.956650782027431</v>
      </c>
      <c r="M52" s="87">
        <f t="shared" si="61"/>
        <v>35.500134908483219</v>
      </c>
      <c r="N52" s="87">
        <f t="shared" si="61"/>
        <v>32.541790332776287</v>
      </c>
      <c r="O52" s="87">
        <f t="shared" si="61"/>
        <v>35.500134908483219</v>
      </c>
      <c r="P52" s="87">
        <f t="shared" si="61"/>
        <v>35.500134908483219</v>
      </c>
      <c r="Q52" s="87">
        <f t="shared" si="61"/>
        <v>33.956650782027431</v>
      </c>
      <c r="R52" s="87">
        <f t="shared" si="61"/>
        <v>35.500134908483219</v>
      </c>
      <c r="S52" s="87">
        <f t="shared" si="61"/>
        <v>36.046290830152195</v>
      </c>
      <c r="T52" s="87">
        <f t="shared" si="61"/>
        <v>36.046290830152195</v>
      </c>
      <c r="U52" s="87">
        <f t="shared" si="61"/>
        <v>30.038575691793493</v>
      </c>
      <c r="V52" s="87">
        <f t="shared" si="61"/>
        <v>32.541790332776287</v>
      </c>
      <c r="W52" s="87">
        <f t="shared" si="61"/>
        <v>37.782115514543818</v>
      </c>
      <c r="X52" s="87">
        <f t="shared" si="61"/>
        <v>48</v>
      </c>
      <c r="Y52" s="87">
        <f t="shared" si="61"/>
        <v>45.785164477113099</v>
      </c>
      <c r="Z52" s="87">
        <f t="shared" si="61"/>
        <v>48</v>
      </c>
      <c r="AA52" s="87">
        <f t="shared" si="61"/>
        <v>48</v>
      </c>
      <c r="AB52" s="87">
        <f t="shared" si="61"/>
        <v>48</v>
      </c>
      <c r="AC52" s="87">
        <f t="shared" si="61"/>
        <v>45.785164477113099</v>
      </c>
      <c r="AD52" s="87">
        <f t="shared" si="61"/>
        <v>48</v>
      </c>
      <c r="AE52" s="87">
        <f t="shared" si="61"/>
        <v>48</v>
      </c>
      <c r="AF52" s="87">
        <f t="shared" si="61"/>
        <v>48</v>
      </c>
      <c r="AG52" s="87">
        <f t="shared" si="61"/>
        <v>45.785164477113099</v>
      </c>
      <c r="AH52" s="87">
        <f t="shared" si="61"/>
        <v>48</v>
      </c>
      <c r="AI52" s="87">
        <f t="shared" si="61"/>
        <v>0</v>
      </c>
      <c r="AJ52" s="87">
        <f t="shared" si="61"/>
        <v>0</v>
      </c>
      <c r="AK52" s="87">
        <f t="shared" si="61"/>
        <v>0</v>
      </c>
      <c r="AL52" s="94">
        <f t="shared" si="61"/>
        <v>0</v>
      </c>
      <c r="AM52" s="87"/>
      <c r="AN52" s="87"/>
      <c r="AO52" s="87"/>
      <c r="AP52" s="87"/>
      <c r="AQ52" s="87"/>
      <c r="AV52" s="67" t="s">
        <v>167</v>
      </c>
      <c r="AW52" s="68"/>
      <c r="AX52" s="66" t="s">
        <v>152</v>
      </c>
      <c r="AY52" s="66"/>
    </row>
    <row r="53" spans="1:51" ht="17.399999999999999">
      <c r="A53" s="43" t="s">
        <v>35</v>
      </c>
      <c r="B53" s="81"/>
      <c r="C53" s="93">
        <f t="shared" ref="C53" si="62">IF(AND(C52&lt;C51,C51&gt;C56),C56-C52,C51-C52)</f>
        <v>2.1175000573897478</v>
      </c>
      <c r="D53" s="87">
        <f t="shared" ref="D53:AL53" si="63">IF(AND(D52&lt;D51,D51&gt;D56),D56-D52,D51-D52)</f>
        <v>0</v>
      </c>
      <c r="E53" s="87">
        <f t="shared" si="63"/>
        <v>0</v>
      </c>
      <c r="F53" s="87">
        <f t="shared" si="63"/>
        <v>0</v>
      </c>
      <c r="G53" s="87">
        <f t="shared" si="63"/>
        <v>0</v>
      </c>
      <c r="H53" s="87">
        <f t="shared" si="63"/>
        <v>0</v>
      </c>
      <c r="I53" s="87">
        <f t="shared" si="63"/>
        <v>0</v>
      </c>
      <c r="J53" s="87">
        <f t="shared" si="63"/>
        <v>0</v>
      </c>
      <c r="K53" s="87">
        <f t="shared" si="63"/>
        <v>0</v>
      </c>
      <c r="L53" s="87">
        <f t="shared" si="63"/>
        <v>0</v>
      </c>
      <c r="M53" s="87">
        <f t="shared" si="63"/>
        <v>0</v>
      </c>
      <c r="N53" s="87">
        <f t="shared" si="63"/>
        <v>0</v>
      </c>
      <c r="O53" s="87">
        <f t="shared" si="63"/>
        <v>0</v>
      </c>
      <c r="P53" s="87">
        <f t="shared" si="63"/>
        <v>0</v>
      </c>
      <c r="Q53" s="87">
        <f t="shared" si="63"/>
        <v>0</v>
      </c>
      <c r="R53" s="87">
        <f t="shared" si="63"/>
        <v>0</v>
      </c>
      <c r="S53" s="87">
        <f t="shared" si="63"/>
        <v>0</v>
      </c>
      <c r="T53" s="87">
        <f t="shared" si="63"/>
        <v>0</v>
      </c>
      <c r="U53" s="87">
        <f t="shared" si="63"/>
        <v>0</v>
      </c>
      <c r="V53" s="87">
        <f t="shared" si="63"/>
        <v>0</v>
      </c>
      <c r="W53" s="87">
        <f t="shared" si="63"/>
        <v>0</v>
      </c>
      <c r="X53" s="87">
        <f t="shared" si="63"/>
        <v>4.395568241816548</v>
      </c>
      <c r="Y53" s="87">
        <f t="shared" si="63"/>
        <v>0</v>
      </c>
      <c r="Z53" s="87">
        <f t="shared" si="63"/>
        <v>0.69935465616768511</v>
      </c>
      <c r="AA53" s="87">
        <f t="shared" si="63"/>
        <v>5.2016539070752685</v>
      </c>
      <c r="AB53" s="87">
        <f t="shared" si="63"/>
        <v>4.395568241816548</v>
      </c>
      <c r="AC53" s="87">
        <f t="shared" si="63"/>
        <v>0</v>
      </c>
      <c r="AD53" s="87">
        <f t="shared" si="63"/>
        <v>0.69935465616768511</v>
      </c>
      <c r="AE53" s="87">
        <f t="shared" si="63"/>
        <v>5.2016539070752685</v>
      </c>
      <c r="AF53" s="87">
        <f t="shared" si="63"/>
        <v>4.395568241816548</v>
      </c>
      <c r="AG53" s="87">
        <f t="shared" si="63"/>
        <v>0</v>
      </c>
      <c r="AH53" s="87">
        <f t="shared" si="63"/>
        <v>0.69935465616768511</v>
      </c>
      <c r="AI53" s="87">
        <f t="shared" si="63"/>
        <v>0</v>
      </c>
      <c r="AJ53" s="87">
        <f t="shared" si="63"/>
        <v>0</v>
      </c>
      <c r="AK53" s="87">
        <f t="shared" si="63"/>
        <v>0</v>
      </c>
      <c r="AL53" s="94">
        <f t="shared" si="63"/>
        <v>0</v>
      </c>
      <c r="AM53" s="87"/>
      <c r="AN53" s="87"/>
      <c r="AO53" s="87"/>
      <c r="AP53" s="87"/>
      <c r="AQ53" s="87"/>
      <c r="AV53" s="67" t="s">
        <v>168</v>
      </c>
      <c r="AW53" s="68"/>
      <c r="AX53" s="66" t="s">
        <v>154</v>
      </c>
      <c r="AY53" s="66"/>
    </row>
    <row r="54" spans="1:51" ht="17.399999999999999">
      <c r="A54" s="43" t="s">
        <v>36</v>
      </c>
      <c r="B54" s="81"/>
      <c r="C54" s="93">
        <f t="shared" ref="C54" si="64">IF(C52+C53&lt;C51,C51-C56,0)</f>
        <v>0</v>
      </c>
      <c r="D54" s="87">
        <f t="shared" ref="D54:AL54" si="65">IF(D52+D53&lt;D51,D51-D56,0)</f>
        <v>0</v>
      </c>
      <c r="E54" s="87">
        <f t="shared" si="65"/>
        <v>0</v>
      </c>
      <c r="F54" s="87">
        <f t="shared" si="65"/>
        <v>0</v>
      </c>
      <c r="G54" s="87">
        <f t="shared" si="65"/>
        <v>0</v>
      </c>
      <c r="H54" s="87">
        <f t="shared" si="65"/>
        <v>0</v>
      </c>
      <c r="I54" s="87">
        <f t="shared" si="65"/>
        <v>0</v>
      </c>
      <c r="J54" s="87">
        <f t="shared" si="65"/>
        <v>0</v>
      </c>
      <c r="K54" s="87">
        <f t="shared" si="65"/>
        <v>0</v>
      </c>
      <c r="L54" s="87">
        <f t="shared" si="65"/>
        <v>0</v>
      </c>
      <c r="M54" s="87">
        <f t="shared" si="65"/>
        <v>0</v>
      </c>
      <c r="N54" s="87">
        <f t="shared" si="65"/>
        <v>0</v>
      </c>
      <c r="O54" s="87">
        <f t="shared" si="65"/>
        <v>0</v>
      </c>
      <c r="P54" s="87">
        <f t="shared" si="65"/>
        <v>0</v>
      </c>
      <c r="Q54" s="87">
        <f t="shared" si="65"/>
        <v>0</v>
      </c>
      <c r="R54" s="87">
        <f t="shared" si="65"/>
        <v>0</v>
      </c>
      <c r="S54" s="87">
        <f t="shared" si="65"/>
        <v>0</v>
      </c>
      <c r="T54" s="87">
        <f t="shared" si="65"/>
        <v>0</v>
      </c>
      <c r="U54" s="87">
        <f t="shared" si="65"/>
        <v>0</v>
      </c>
      <c r="V54" s="87">
        <f t="shared" si="65"/>
        <v>0</v>
      </c>
      <c r="W54" s="87">
        <f t="shared" si="65"/>
        <v>0</v>
      </c>
      <c r="X54" s="87">
        <f t="shared" si="65"/>
        <v>0</v>
      </c>
      <c r="Y54" s="87">
        <f t="shared" si="65"/>
        <v>0</v>
      </c>
      <c r="Z54" s="87">
        <f t="shared" si="65"/>
        <v>0</v>
      </c>
      <c r="AA54" s="87">
        <f t="shared" si="65"/>
        <v>0</v>
      </c>
      <c r="AB54" s="87">
        <f t="shared" si="65"/>
        <v>0</v>
      </c>
      <c r="AC54" s="87">
        <f t="shared" si="65"/>
        <v>0</v>
      </c>
      <c r="AD54" s="87">
        <f t="shared" si="65"/>
        <v>0</v>
      </c>
      <c r="AE54" s="87">
        <f t="shared" si="65"/>
        <v>0</v>
      </c>
      <c r="AF54" s="87">
        <f t="shared" si="65"/>
        <v>0</v>
      </c>
      <c r="AG54" s="87">
        <f t="shared" si="65"/>
        <v>0</v>
      </c>
      <c r="AH54" s="87">
        <f t="shared" si="65"/>
        <v>0</v>
      </c>
      <c r="AI54" s="87">
        <f t="shared" si="65"/>
        <v>0</v>
      </c>
      <c r="AJ54" s="87">
        <f t="shared" si="65"/>
        <v>0</v>
      </c>
      <c r="AK54" s="87">
        <f t="shared" si="65"/>
        <v>0</v>
      </c>
      <c r="AL54" s="94">
        <f t="shared" si="65"/>
        <v>0</v>
      </c>
      <c r="AM54" s="87"/>
      <c r="AN54" s="87"/>
      <c r="AO54" s="87"/>
      <c r="AP54" s="87"/>
      <c r="AQ54" s="87"/>
      <c r="AV54" s="67" t="s">
        <v>144</v>
      </c>
      <c r="AW54" s="68"/>
      <c r="AX54" s="66" t="s">
        <v>156</v>
      </c>
      <c r="AY54" s="66"/>
    </row>
    <row r="55" spans="1:51" ht="17.399999999999999">
      <c r="A55" s="20" t="s">
        <v>29</v>
      </c>
      <c r="B55" s="81"/>
      <c r="C55" s="95">
        <f>$B51*24</f>
        <v>48</v>
      </c>
      <c r="D55" s="42">
        <f t="shared" ref="D55:AL55" si="66">$B51*24</f>
        <v>48</v>
      </c>
      <c r="E55" s="42">
        <f t="shared" si="66"/>
        <v>48</v>
      </c>
      <c r="F55" s="42">
        <f t="shared" si="66"/>
        <v>48</v>
      </c>
      <c r="G55" s="42">
        <f t="shared" si="66"/>
        <v>48</v>
      </c>
      <c r="H55" s="42">
        <f t="shared" si="66"/>
        <v>48</v>
      </c>
      <c r="I55" s="42">
        <f t="shared" si="66"/>
        <v>48</v>
      </c>
      <c r="J55" s="42">
        <f t="shared" si="66"/>
        <v>48</v>
      </c>
      <c r="K55" s="42">
        <f t="shared" si="66"/>
        <v>48</v>
      </c>
      <c r="L55" s="42">
        <f t="shared" si="66"/>
        <v>48</v>
      </c>
      <c r="M55" s="42">
        <f t="shared" si="66"/>
        <v>48</v>
      </c>
      <c r="N55" s="42">
        <f t="shared" si="66"/>
        <v>48</v>
      </c>
      <c r="O55" s="42">
        <f t="shared" si="66"/>
        <v>48</v>
      </c>
      <c r="P55" s="42">
        <f t="shared" si="66"/>
        <v>48</v>
      </c>
      <c r="Q55" s="42">
        <f t="shared" si="66"/>
        <v>48</v>
      </c>
      <c r="R55" s="42">
        <f t="shared" si="66"/>
        <v>48</v>
      </c>
      <c r="S55" s="42">
        <f t="shared" si="66"/>
        <v>48</v>
      </c>
      <c r="T55" s="42">
        <f t="shared" si="66"/>
        <v>48</v>
      </c>
      <c r="U55" s="42">
        <f t="shared" si="66"/>
        <v>48</v>
      </c>
      <c r="V55" s="42">
        <f t="shared" si="66"/>
        <v>48</v>
      </c>
      <c r="W55" s="42">
        <f t="shared" si="66"/>
        <v>48</v>
      </c>
      <c r="X55" s="42">
        <f t="shared" si="66"/>
        <v>48</v>
      </c>
      <c r="Y55" s="42">
        <f t="shared" si="66"/>
        <v>48</v>
      </c>
      <c r="Z55" s="42">
        <f t="shared" si="66"/>
        <v>48</v>
      </c>
      <c r="AA55" s="42">
        <f t="shared" si="66"/>
        <v>48</v>
      </c>
      <c r="AB55" s="42">
        <f t="shared" si="66"/>
        <v>48</v>
      </c>
      <c r="AC55" s="42">
        <f t="shared" si="66"/>
        <v>48</v>
      </c>
      <c r="AD55" s="42">
        <f t="shared" si="66"/>
        <v>48</v>
      </c>
      <c r="AE55" s="42">
        <f t="shared" si="66"/>
        <v>48</v>
      </c>
      <c r="AF55" s="42">
        <f t="shared" si="66"/>
        <v>48</v>
      </c>
      <c r="AG55" s="42">
        <f t="shared" si="66"/>
        <v>48</v>
      </c>
      <c r="AH55" s="42">
        <f t="shared" si="66"/>
        <v>48</v>
      </c>
      <c r="AI55" s="42">
        <f t="shared" si="66"/>
        <v>48</v>
      </c>
      <c r="AJ55" s="42">
        <f t="shared" si="66"/>
        <v>48</v>
      </c>
      <c r="AK55" s="42">
        <f t="shared" si="66"/>
        <v>48</v>
      </c>
      <c r="AL55" s="96">
        <f t="shared" si="66"/>
        <v>48</v>
      </c>
      <c r="AM55" s="42"/>
      <c r="AN55" s="42"/>
      <c r="AO55" s="42"/>
      <c r="AP55" s="42"/>
      <c r="AQ55" s="42"/>
      <c r="AV55" s="67" t="s">
        <v>169</v>
      </c>
      <c r="AW55" s="68"/>
      <c r="AX55" s="66" t="s">
        <v>159</v>
      </c>
      <c r="AY55" s="66"/>
    </row>
    <row r="56" spans="1:51" ht="18" thickBot="1">
      <c r="A56" s="21" t="s">
        <v>30</v>
      </c>
      <c r="B56" s="82"/>
      <c r="C56" s="97">
        <f t="shared" ref="C56" si="67">C55*(7/5)</f>
        <v>67.199999999999989</v>
      </c>
      <c r="D56" s="98">
        <f t="shared" ref="D56:AL56" si="68">D55*(7/5)</f>
        <v>67.199999999999989</v>
      </c>
      <c r="E56" s="98">
        <f t="shared" si="68"/>
        <v>67.199999999999989</v>
      </c>
      <c r="F56" s="98">
        <f t="shared" si="68"/>
        <v>67.199999999999989</v>
      </c>
      <c r="G56" s="98">
        <f t="shared" si="68"/>
        <v>67.199999999999989</v>
      </c>
      <c r="H56" s="98">
        <f t="shared" si="68"/>
        <v>67.199999999999989</v>
      </c>
      <c r="I56" s="98">
        <f t="shared" si="68"/>
        <v>67.199999999999989</v>
      </c>
      <c r="J56" s="98">
        <f t="shared" si="68"/>
        <v>67.199999999999989</v>
      </c>
      <c r="K56" s="98">
        <f t="shared" si="68"/>
        <v>67.199999999999989</v>
      </c>
      <c r="L56" s="98">
        <f t="shared" si="68"/>
        <v>67.199999999999989</v>
      </c>
      <c r="M56" s="98">
        <f t="shared" si="68"/>
        <v>67.199999999999989</v>
      </c>
      <c r="N56" s="98">
        <f t="shared" si="68"/>
        <v>67.199999999999989</v>
      </c>
      <c r="O56" s="98">
        <f t="shared" si="68"/>
        <v>67.199999999999989</v>
      </c>
      <c r="P56" s="98">
        <f t="shared" si="68"/>
        <v>67.199999999999989</v>
      </c>
      <c r="Q56" s="98">
        <f t="shared" si="68"/>
        <v>67.199999999999989</v>
      </c>
      <c r="R56" s="98">
        <f t="shared" si="68"/>
        <v>67.199999999999989</v>
      </c>
      <c r="S56" s="98">
        <f t="shared" si="68"/>
        <v>67.199999999999989</v>
      </c>
      <c r="T56" s="98">
        <f t="shared" si="68"/>
        <v>67.199999999999989</v>
      </c>
      <c r="U56" s="98">
        <f t="shared" si="68"/>
        <v>67.199999999999989</v>
      </c>
      <c r="V56" s="98">
        <f t="shared" si="68"/>
        <v>67.199999999999989</v>
      </c>
      <c r="W56" s="98">
        <f t="shared" si="68"/>
        <v>67.199999999999989</v>
      </c>
      <c r="X56" s="98">
        <f t="shared" si="68"/>
        <v>67.199999999999989</v>
      </c>
      <c r="Y56" s="98">
        <f t="shared" si="68"/>
        <v>67.199999999999989</v>
      </c>
      <c r="Z56" s="98">
        <f t="shared" si="68"/>
        <v>67.199999999999989</v>
      </c>
      <c r="AA56" s="98">
        <f t="shared" si="68"/>
        <v>67.199999999999989</v>
      </c>
      <c r="AB56" s="98">
        <f t="shared" si="68"/>
        <v>67.199999999999989</v>
      </c>
      <c r="AC56" s="98">
        <f t="shared" si="68"/>
        <v>67.199999999999989</v>
      </c>
      <c r="AD56" s="98">
        <f t="shared" si="68"/>
        <v>67.199999999999989</v>
      </c>
      <c r="AE56" s="98">
        <f t="shared" si="68"/>
        <v>67.199999999999989</v>
      </c>
      <c r="AF56" s="98">
        <f t="shared" si="68"/>
        <v>67.199999999999989</v>
      </c>
      <c r="AG56" s="98">
        <f t="shared" si="68"/>
        <v>67.199999999999989</v>
      </c>
      <c r="AH56" s="98">
        <f t="shared" si="68"/>
        <v>67.199999999999989</v>
      </c>
      <c r="AI56" s="98">
        <f t="shared" si="68"/>
        <v>67.199999999999989</v>
      </c>
      <c r="AJ56" s="98">
        <f t="shared" si="68"/>
        <v>67.199999999999989</v>
      </c>
      <c r="AK56" s="98">
        <f t="shared" si="68"/>
        <v>67.199999999999989</v>
      </c>
      <c r="AL56" s="99">
        <f t="shared" si="68"/>
        <v>67.199999999999989</v>
      </c>
      <c r="AM56" s="42"/>
      <c r="AN56" s="42"/>
      <c r="AO56" s="42"/>
      <c r="AP56" s="42"/>
      <c r="AQ56" s="42"/>
      <c r="AV56" s="67" t="s">
        <v>170</v>
      </c>
      <c r="AW56" s="68" t="s">
        <v>177</v>
      </c>
      <c r="AX56" s="66" t="s">
        <v>156</v>
      </c>
      <c r="AY56" s="66"/>
    </row>
    <row r="57" spans="1:51" ht="17.399999999999999">
      <c r="A57" s="19" t="str">
        <f>'PLAN CHARGE'!R11</f>
        <v>Bi420 T</v>
      </c>
      <c r="B57" s="80">
        <f>VLOOKUP($A57,'PLAN CHARGE'!$R$2:$S$25,2,FALSE)</f>
        <v>3</v>
      </c>
      <c r="C57" s="52">
        <f>VLOOKUP($A57,'PLAN CHARGE'!$R$2:$BI$25,C$1,FALSE)</f>
        <v>43.019052952385834</v>
      </c>
      <c r="D57" s="91">
        <f>VLOOKUP($A57,'PLAN CHARGE'!$R$2:$BI$25,D$1,FALSE)</f>
        <v>49.680113063717215</v>
      </c>
      <c r="E57" s="91">
        <f>VLOOKUP($A57,'PLAN CHARGE'!$R$2:$BI$25,E$1,FALSE)</f>
        <v>44.519404684225023</v>
      </c>
      <c r="F57" s="91">
        <f>VLOOKUP($A57,'PLAN CHARGE'!$R$2:$BI$25,F$1,FALSE)</f>
        <v>43.019052952385834</v>
      </c>
      <c r="G57" s="91">
        <f>VLOOKUP($A57,'PLAN CHARGE'!$R$2:$BI$25,G$1,FALSE)</f>
        <v>47.994132009684009</v>
      </c>
      <c r="H57" s="91">
        <f>VLOOKUP($A57,'PLAN CHARGE'!$R$2:$BI$25,H$1,FALSE)</f>
        <v>47.453541481479959</v>
      </c>
      <c r="I57" s="91">
        <f>VLOOKUP($A57,'PLAN CHARGE'!$R$2:$BI$25,I$1,FALSE)</f>
        <v>42.75823490258599</v>
      </c>
      <c r="J57" s="91">
        <f>VLOOKUP($A57,'PLAN CHARGE'!$R$2:$BI$25,J$1,FALSE)</f>
        <v>47.453541481479959</v>
      </c>
      <c r="K57" s="91">
        <f>VLOOKUP($A57,'PLAN CHARGE'!$R$2:$BI$25,K$1,FALSE)</f>
        <v>44.617288594002773</v>
      </c>
      <c r="L57" s="91">
        <f>VLOOKUP($A57,'PLAN CHARGE'!$R$2:$BI$25,L$1,FALSE)</f>
        <v>44.617288594002773</v>
      </c>
      <c r="M57" s="91">
        <f>VLOOKUP($A57,'PLAN CHARGE'!$R$2:$BI$25,M$1,FALSE)</f>
        <v>46.645347166457441</v>
      </c>
      <c r="N57" s="91">
        <f>VLOOKUP($A57,'PLAN CHARGE'!$R$2:$BI$25,N$1,FALSE)</f>
        <v>35.338380471175327</v>
      </c>
      <c r="O57" s="91">
        <f>VLOOKUP($A57,'PLAN CHARGE'!$R$2:$BI$25,O$1,FALSE)</f>
        <v>45.296562323230873</v>
      </c>
      <c r="P57" s="91">
        <f>VLOOKUP($A57,'PLAN CHARGE'!$R$2:$BI$25,P$1,FALSE)</f>
        <v>49.342916852910577</v>
      </c>
      <c r="Q57" s="91">
        <f>VLOOKUP($A57,'PLAN CHARGE'!$R$2:$BI$25,Q$1,FALSE)</f>
        <v>44.617288594002773</v>
      </c>
      <c r="R57" s="91">
        <f>VLOOKUP($A57,'PLAN CHARGE'!$R$2:$BI$25,R$1,FALSE)</f>
        <v>46.83155999929096</v>
      </c>
      <c r="S57" s="91">
        <f>VLOOKUP($A57,'PLAN CHARGE'!$R$2:$BI$25,S$1,FALSE)</f>
        <v>47.552045537741584</v>
      </c>
      <c r="T57" s="91">
        <f>VLOOKUP($A57,'PLAN CHARGE'!$R$2:$BI$25,T$1,FALSE)</f>
        <v>47.552045537741584</v>
      </c>
      <c r="U57" s="91">
        <f>VLOOKUP($A57,'PLAN CHARGE'!$R$2:$BI$25,U$1,FALSE)</f>
        <v>39.626704614784657</v>
      </c>
      <c r="V57" s="91">
        <f>VLOOKUP($A57,'PLAN CHARGE'!$R$2:$BI$25,V$1,FALSE)</f>
        <v>42.928929999350046</v>
      </c>
      <c r="W57" s="91">
        <f>VLOOKUP($A57,'PLAN CHARGE'!$R$2:$BI$25,W$1,FALSE)</f>
        <v>40.68038534112668</v>
      </c>
      <c r="X57" s="91">
        <f>VLOOKUP($A57,'PLAN CHARGE'!$R$2:$BI$25,X$1,FALSE)</f>
        <v>18.312477493256569</v>
      </c>
      <c r="Y57" s="91">
        <f>VLOOKUP($A57,'PLAN CHARGE'!$R$2:$BI$25,Y$1,FALSE)</f>
        <v>15.032630778046434</v>
      </c>
      <c r="Z57" s="91">
        <f>VLOOKUP($A57,'PLAN CHARGE'!$R$2:$BI$25,Z$1,FALSE)</f>
        <v>16.535893855851079</v>
      </c>
      <c r="AA57" s="91">
        <f>VLOOKUP($A57,'PLAN CHARGE'!$R$2:$BI$25,AA$1,FALSE)</f>
        <v>18.594207916229742</v>
      </c>
      <c r="AB57" s="91">
        <f>VLOOKUP($A57,'PLAN CHARGE'!$R$2:$BI$25,AB$1,FALSE)</f>
        <v>18.312477493256569</v>
      </c>
      <c r="AC57" s="91">
        <f>VLOOKUP($A57,'PLAN CHARGE'!$R$2:$BI$25,AC$1,FALSE)</f>
        <v>15.032630778046434</v>
      </c>
      <c r="AD57" s="91">
        <f>VLOOKUP($A57,'PLAN CHARGE'!$R$2:$BI$25,AD$1,FALSE)</f>
        <v>16.535893855851079</v>
      </c>
      <c r="AE57" s="91">
        <f>VLOOKUP($A57,'PLAN CHARGE'!$R$2:$BI$25,AE$1,FALSE)</f>
        <v>18.594207916229742</v>
      </c>
      <c r="AF57" s="91">
        <f>VLOOKUP($A57,'PLAN CHARGE'!$R$2:$BI$25,AF$1,FALSE)</f>
        <v>18.312477493256569</v>
      </c>
      <c r="AG57" s="91">
        <f>VLOOKUP($A57,'PLAN CHARGE'!$R$2:$BI$25,AG$1,FALSE)</f>
        <v>15.032630778046434</v>
      </c>
      <c r="AH57" s="91">
        <f>VLOOKUP($A57,'PLAN CHARGE'!$R$2:$BI$25,AH$1,FALSE)</f>
        <v>16.535893855851079</v>
      </c>
      <c r="AI57" s="91">
        <f>VLOOKUP($A57,'PLAN CHARGE'!$R$2:$BI$25,AI$1,FALSE)</f>
        <v>0</v>
      </c>
      <c r="AJ57" s="91">
        <f>VLOOKUP($A57,'PLAN CHARGE'!$R$2:$BI$25,AJ$1,FALSE)</f>
        <v>0</v>
      </c>
      <c r="AK57" s="91">
        <f>VLOOKUP($A57,'PLAN CHARGE'!$R$2:$BI$25,AK$1,FALSE)</f>
        <v>0</v>
      </c>
      <c r="AL57" s="92">
        <f>VLOOKUP($A57,'PLAN CHARGE'!$R$2:$BI$25,AL$1,FALSE)</f>
        <v>0</v>
      </c>
      <c r="AM57" s="87"/>
      <c r="AN57" s="87"/>
      <c r="AO57" s="87"/>
      <c r="AP57" s="87"/>
      <c r="AQ57" s="87"/>
      <c r="AV57" s="67" t="s">
        <v>171</v>
      </c>
      <c r="AW57" s="68"/>
      <c r="AX57" s="66" t="s">
        <v>153</v>
      </c>
      <c r="AY57" s="66"/>
    </row>
    <row r="58" spans="1:51" ht="17.399999999999999">
      <c r="A58" s="43" t="s">
        <v>34</v>
      </c>
      <c r="B58" s="81"/>
      <c r="C58" s="93">
        <f>IF(C57&lt;C61,C57,C61)</f>
        <v>43.019052952385834</v>
      </c>
      <c r="D58" s="87">
        <f t="shared" ref="D58:AL58" si="69">IF(D57&lt;D61,D57,D61)</f>
        <v>49.680113063717215</v>
      </c>
      <c r="E58" s="87">
        <f t="shared" si="69"/>
        <v>44.519404684225023</v>
      </c>
      <c r="F58" s="87">
        <f t="shared" si="69"/>
        <v>43.019052952385834</v>
      </c>
      <c r="G58" s="87">
        <f t="shared" si="69"/>
        <v>47.994132009684009</v>
      </c>
      <c r="H58" s="87">
        <f t="shared" si="69"/>
        <v>47.453541481479959</v>
      </c>
      <c r="I58" s="87">
        <f t="shared" si="69"/>
        <v>42.75823490258599</v>
      </c>
      <c r="J58" s="87">
        <f t="shared" si="69"/>
        <v>47.453541481479959</v>
      </c>
      <c r="K58" s="87">
        <f t="shared" si="69"/>
        <v>44.617288594002773</v>
      </c>
      <c r="L58" s="87">
        <f t="shared" si="69"/>
        <v>44.617288594002773</v>
      </c>
      <c r="M58" s="87">
        <f t="shared" si="69"/>
        <v>46.645347166457441</v>
      </c>
      <c r="N58" s="87">
        <f t="shared" si="69"/>
        <v>35.338380471175327</v>
      </c>
      <c r="O58" s="87">
        <f t="shared" si="69"/>
        <v>45.296562323230873</v>
      </c>
      <c r="P58" s="87">
        <f t="shared" si="69"/>
        <v>49.342916852910577</v>
      </c>
      <c r="Q58" s="87">
        <f t="shared" si="69"/>
        <v>44.617288594002773</v>
      </c>
      <c r="R58" s="87">
        <f t="shared" si="69"/>
        <v>46.83155999929096</v>
      </c>
      <c r="S58" s="87">
        <f t="shared" si="69"/>
        <v>47.552045537741584</v>
      </c>
      <c r="T58" s="87">
        <f t="shared" si="69"/>
        <v>47.552045537741584</v>
      </c>
      <c r="U58" s="87">
        <f t="shared" si="69"/>
        <v>39.626704614784657</v>
      </c>
      <c r="V58" s="87">
        <f t="shared" si="69"/>
        <v>42.928929999350046</v>
      </c>
      <c r="W58" s="87">
        <f t="shared" si="69"/>
        <v>40.68038534112668</v>
      </c>
      <c r="X58" s="87">
        <f t="shared" si="69"/>
        <v>18.312477493256569</v>
      </c>
      <c r="Y58" s="87">
        <f t="shared" si="69"/>
        <v>15.032630778046434</v>
      </c>
      <c r="Z58" s="87">
        <f t="shared" si="69"/>
        <v>16.535893855851079</v>
      </c>
      <c r="AA58" s="87">
        <f t="shared" si="69"/>
        <v>18.594207916229742</v>
      </c>
      <c r="AB58" s="87">
        <f t="shared" si="69"/>
        <v>18.312477493256569</v>
      </c>
      <c r="AC58" s="87">
        <f t="shared" si="69"/>
        <v>15.032630778046434</v>
      </c>
      <c r="AD58" s="87">
        <f t="shared" si="69"/>
        <v>16.535893855851079</v>
      </c>
      <c r="AE58" s="87">
        <f t="shared" si="69"/>
        <v>18.594207916229742</v>
      </c>
      <c r="AF58" s="87">
        <f t="shared" si="69"/>
        <v>18.312477493256569</v>
      </c>
      <c r="AG58" s="87">
        <f t="shared" si="69"/>
        <v>15.032630778046434</v>
      </c>
      <c r="AH58" s="87">
        <f t="shared" si="69"/>
        <v>16.535893855851079</v>
      </c>
      <c r="AI58" s="87">
        <f t="shared" si="69"/>
        <v>0</v>
      </c>
      <c r="AJ58" s="87">
        <f t="shared" si="69"/>
        <v>0</v>
      </c>
      <c r="AK58" s="87">
        <f t="shared" si="69"/>
        <v>0</v>
      </c>
      <c r="AL58" s="94">
        <f t="shared" si="69"/>
        <v>0</v>
      </c>
      <c r="AM58" s="87"/>
      <c r="AN58" s="87"/>
      <c r="AO58" s="87"/>
      <c r="AP58" s="87"/>
      <c r="AQ58" s="87"/>
      <c r="AV58" s="67" t="s">
        <v>172</v>
      </c>
      <c r="AW58" s="68"/>
      <c r="AX58" s="66" t="s">
        <v>161</v>
      </c>
      <c r="AY58" s="66"/>
    </row>
    <row r="59" spans="1:51" ht="17.399999999999999">
      <c r="A59" s="43" t="s">
        <v>35</v>
      </c>
      <c r="B59" s="81"/>
      <c r="C59" s="93">
        <f t="shared" ref="C59" si="70">IF(AND(C58&lt;C57,C57&gt;C62),C62-C58,C57-C58)</f>
        <v>0</v>
      </c>
      <c r="D59" s="87">
        <f t="shared" ref="D59:AL59" si="71">IF(AND(D58&lt;D57,D57&gt;D62),D62-D58,D57-D58)</f>
        <v>0</v>
      </c>
      <c r="E59" s="87">
        <f t="shared" si="71"/>
        <v>0</v>
      </c>
      <c r="F59" s="87">
        <f t="shared" si="71"/>
        <v>0</v>
      </c>
      <c r="G59" s="87">
        <f t="shared" si="71"/>
        <v>0</v>
      </c>
      <c r="H59" s="87">
        <f t="shared" si="71"/>
        <v>0</v>
      </c>
      <c r="I59" s="87">
        <f t="shared" si="71"/>
        <v>0</v>
      </c>
      <c r="J59" s="87">
        <f t="shared" si="71"/>
        <v>0</v>
      </c>
      <c r="K59" s="87">
        <f t="shared" si="71"/>
        <v>0</v>
      </c>
      <c r="L59" s="87">
        <f t="shared" si="71"/>
        <v>0</v>
      </c>
      <c r="M59" s="87">
        <f t="shared" si="71"/>
        <v>0</v>
      </c>
      <c r="N59" s="87">
        <f t="shared" si="71"/>
        <v>0</v>
      </c>
      <c r="O59" s="87">
        <f t="shared" si="71"/>
        <v>0</v>
      </c>
      <c r="P59" s="87">
        <f t="shared" si="71"/>
        <v>0</v>
      </c>
      <c r="Q59" s="87">
        <f t="shared" si="71"/>
        <v>0</v>
      </c>
      <c r="R59" s="87">
        <f t="shared" si="71"/>
        <v>0</v>
      </c>
      <c r="S59" s="87">
        <f t="shared" si="71"/>
        <v>0</v>
      </c>
      <c r="T59" s="87">
        <f t="shared" si="71"/>
        <v>0</v>
      </c>
      <c r="U59" s="87">
        <f t="shared" si="71"/>
        <v>0</v>
      </c>
      <c r="V59" s="87">
        <f t="shared" si="71"/>
        <v>0</v>
      </c>
      <c r="W59" s="87">
        <f t="shared" si="71"/>
        <v>0</v>
      </c>
      <c r="X59" s="87">
        <f t="shared" si="71"/>
        <v>0</v>
      </c>
      <c r="Y59" s="87">
        <f t="shared" si="71"/>
        <v>0</v>
      </c>
      <c r="Z59" s="87">
        <f t="shared" si="71"/>
        <v>0</v>
      </c>
      <c r="AA59" s="87">
        <f t="shared" si="71"/>
        <v>0</v>
      </c>
      <c r="AB59" s="87">
        <f t="shared" si="71"/>
        <v>0</v>
      </c>
      <c r="AC59" s="87">
        <f t="shared" si="71"/>
        <v>0</v>
      </c>
      <c r="AD59" s="87">
        <f t="shared" si="71"/>
        <v>0</v>
      </c>
      <c r="AE59" s="87">
        <f t="shared" si="71"/>
        <v>0</v>
      </c>
      <c r="AF59" s="87">
        <f t="shared" si="71"/>
        <v>0</v>
      </c>
      <c r="AG59" s="87">
        <f t="shared" si="71"/>
        <v>0</v>
      </c>
      <c r="AH59" s="87">
        <f t="shared" si="71"/>
        <v>0</v>
      </c>
      <c r="AI59" s="87">
        <f t="shared" si="71"/>
        <v>0</v>
      </c>
      <c r="AJ59" s="87">
        <f t="shared" si="71"/>
        <v>0</v>
      </c>
      <c r="AK59" s="87">
        <f t="shared" si="71"/>
        <v>0</v>
      </c>
      <c r="AL59" s="94">
        <f t="shared" si="71"/>
        <v>0</v>
      </c>
      <c r="AM59" s="87"/>
      <c r="AN59" s="87"/>
      <c r="AO59" s="87"/>
      <c r="AP59" s="87"/>
      <c r="AQ59" s="87"/>
      <c r="AV59" s="67" t="s">
        <v>173</v>
      </c>
      <c r="AW59" s="68"/>
      <c r="AX59" s="66" t="s">
        <v>155</v>
      </c>
      <c r="AY59" s="66"/>
    </row>
    <row r="60" spans="1:51" ht="17.399999999999999">
      <c r="A60" s="43" t="s">
        <v>36</v>
      </c>
      <c r="B60" s="81"/>
      <c r="C60" s="93">
        <f t="shared" ref="C60" si="72">IF(C58+C59&lt;C57,C57-C62,0)</f>
        <v>0</v>
      </c>
      <c r="D60" s="87">
        <f t="shared" ref="D60:AL60" si="73">IF(D58+D59&lt;D57,D57-D62,0)</f>
        <v>0</v>
      </c>
      <c r="E60" s="87">
        <f t="shared" si="73"/>
        <v>0</v>
      </c>
      <c r="F60" s="87">
        <f t="shared" si="73"/>
        <v>0</v>
      </c>
      <c r="G60" s="87">
        <f t="shared" si="73"/>
        <v>0</v>
      </c>
      <c r="H60" s="87">
        <f t="shared" si="73"/>
        <v>0</v>
      </c>
      <c r="I60" s="87">
        <f t="shared" si="73"/>
        <v>0</v>
      </c>
      <c r="J60" s="87">
        <f t="shared" si="73"/>
        <v>0</v>
      </c>
      <c r="K60" s="87">
        <f t="shared" si="73"/>
        <v>0</v>
      </c>
      <c r="L60" s="87">
        <f t="shared" si="73"/>
        <v>0</v>
      </c>
      <c r="M60" s="87">
        <f t="shared" si="73"/>
        <v>0</v>
      </c>
      <c r="N60" s="87">
        <f t="shared" si="73"/>
        <v>0</v>
      </c>
      <c r="O60" s="87">
        <f t="shared" si="73"/>
        <v>0</v>
      </c>
      <c r="P60" s="87">
        <f t="shared" si="73"/>
        <v>0</v>
      </c>
      <c r="Q60" s="87">
        <f t="shared" si="73"/>
        <v>0</v>
      </c>
      <c r="R60" s="87">
        <f t="shared" si="73"/>
        <v>0</v>
      </c>
      <c r="S60" s="87">
        <f t="shared" si="73"/>
        <v>0</v>
      </c>
      <c r="T60" s="87">
        <f t="shared" si="73"/>
        <v>0</v>
      </c>
      <c r="U60" s="87">
        <f t="shared" si="73"/>
        <v>0</v>
      </c>
      <c r="V60" s="87">
        <f t="shared" si="73"/>
        <v>0</v>
      </c>
      <c r="W60" s="87">
        <f t="shared" si="73"/>
        <v>0</v>
      </c>
      <c r="X60" s="87">
        <f t="shared" si="73"/>
        <v>0</v>
      </c>
      <c r="Y60" s="87">
        <f t="shared" si="73"/>
        <v>0</v>
      </c>
      <c r="Z60" s="87">
        <f t="shared" si="73"/>
        <v>0</v>
      </c>
      <c r="AA60" s="87">
        <f t="shared" si="73"/>
        <v>0</v>
      </c>
      <c r="AB60" s="87">
        <f t="shared" si="73"/>
        <v>0</v>
      </c>
      <c r="AC60" s="87">
        <f t="shared" si="73"/>
        <v>0</v>
      </c>
      <c r="AD60" s="87">
        <f t="shared" si="73"/>
        <v>0</v>
      </c>
      <c r="AE60" s="87">
        <f t="shared" si="73"/>
        <v>0</v>
      </c>
      <c r="AF60" s="87">
        <f t="shared" si="73"/>
        <v>0</v>
      </c>
      <c r="AG60" s="87">
        <f t="shared" si="73"/>
        <v>0</v>
      </c>
      <c r="AH60" s="87">
        <f t="shared" si="73"/>
        <v>0</v>
      </c>
      <c r="AI60" s="87">
        <f t="shared" si="73"/>
        <v>0</v>
      </c>
      <c r="AJ60" s="87">
        <f t="shared" si="73"/>
        <v>0</v>
      </c>
      <c r="AK60" s="87">
        <f t="shared" si="73"/>
        <v>0</v>
      </c>
      <c r="AL60" s="94">
        <f t="shared" si="73"/>
        <v>0</v>
      </c>
      <c r="AM60" s="87"/>
      <c r="AN60" s="87"/>
      <c r="AO60" s="87"/>
      <c r="AP60" s="87"/>
      <c r="AQ60" s="87"/>
      <c r="AV60" s="67" t="s">
        <v>174</v>
      </c>
      <c r="AW60" s="68"/>
      <c r="AX60" s="66" t="s">
        <v>160</v>
      </c>
      <c r="AY60" s="66"/>
    </row>
    <row r="61" spans="1:51" ht="17.399999999999999">
      <c r="A61" s="20" t="s">
        <v>29</v>
      </c>
      <c r="B61" s="81"/>
      <c r="C61" s="95">
        <f>$B57*24</f>
        <v>72</v>
      </c>
      <c r="D61" s="42">
        <f t="shared" ref="D61:AL61" si="74">$B57*24</f>
        <v>72</v>
      </c>
      <c r="E61" s="42">
        <f t="shared" si="74"/>
        <v>72</v>
      </c>
      <c r="F61" s="42">
        <f t="shared" si="74"/>
        <v>72</v>
      </c>
      <c r="G61" s="42">
        <f t="shared" si="74"/>
        <v>72</v>
      </c>
      <c r="H61" s="42">
        <f t="shared" si="74"/>
        <v>72</v>
      </c>
      <c r="I61" s="42">
        <f t="shared" si="74"/>
        <v>72</v>
      </c>
      <c r="J61" s="42">
        <f t="shared" si="74"/>
        <v>72</v>
      </c>
      <c r="K61" s="42">
        <f t="shared" si="74"/>
        <v>72</v>
      </c>
      <c r="L61" s="42">
        <f t="shared" si="74"/>
        <v>72</v>
      </c>
      <c r="M61" s="42">
        <f t="shared" si="74"/>
        <v>72</v>
      </c>
      <c r="N61" s="42">
        <f t="shared" si="74"/>
        <v>72</v>
      </c>
      <c r="O61" s="42">
        <f t="shared" si="74"/>
        <v>72</v>
      </c>
      <c r="P61" s="42">
        <f t="shared" si="74"/>
        <v>72</v>
      </c>
      <c r="Q61" s="42">
        <f t="shared" si="74"/>
        <v>72</v>
      </c>
      <c r="R61" s="42">
        <f t="shared" si="74"/>
        <v>72</v>
      </c>
      <c r="S61" s="42">
        <f t="shared" si="74"/>
        <v>72</v>
      </c>
      <c r="T61" s="42">
        <f t="shared" si="74"/>
        <v>72</v>
      </c>
      <c r="U61" s="42">
        <f t="shared" si="74"/>
        <v>72</v>
      </c>
      <c r="V61" s="42">
        <f t="shared" si="74"/>
        <v>72</v>
      </c>
      <c r="W61" s="42">
        <f t="shared" si="74"/>
        <v>72</v>
      </c>
      <c r="X61" s="42">
        <f t="shared" si="74"/>
        <v>72</v>
      </c>
      <c r="Y61" s="42">
        <f t="shared" si="74"/>
        <v>72</v>
      </c>
      <c r="Z61" s="42">
        <f t="shared" si="74"/>
        <v>72</v>
      </c>
      <c r="AA61" s="42">
        <f t="shared" si="74"/>
        <v>72</v>
      </c>
      <c r="AB61" s="42">
        <f t="shared" si="74"/>
        <v>72</v>
      </c>
      <c r="AC61" s="42">
        <f t="shared" si="74"/>
        <v>72</v>
      </c>
      <c r="AD61" s="42">
        <f t="shared" si="74"/>
        <v>72</v>
      </c>
      <c r="AE61" s="42">
        <f t="shared" si="74"/>
        <v>72</v>
      </c>
      <c r="AF61" s="42">
        <f t="shared" si="74"/>
        <v>72</v>
      </c>
      <c r="AG61" s="42">
        <f t="shared" si="74"/>
        <v>72</v>
      </c>
      <c r="AH61" s="42">
        <f t="shared" si="74"/>
        <v>72</v>
      </c>
      <c r="AI61" s="42">
        <f t="shared" si="74"/>
        <v>72</v>
      </c>
      <c r="AJ61" s="42">
        <f t="shared" si="74"/>
        <v>72</v>
      </c>
      <c r="AK61" s="42">
        <f t="shared" si="74"/>
        <v>72</v>
      </c>
      <c r="AL61" s="96">
        <f t="shared" si="74"/>
        <v>72</v>
      </c>
      <c r="AM61" s="42"/>
      <c r="AN61" s="42"/>
      <c r="AO61" s="42"/>
      <c r="AP61" s="42"/>
      <c r="AQ61" s="42"/>
      <c r="AV61" s="67" t="s">
        <v>175</v>
      </c>
      <c r="AW61" s="68"/>
      <c r="AX61" s="66" t="s">
        <v>161</v>
      </c>
      <c r="AY61" s="66"/>
    </row>
    <row r="62" spans="1:51" ht="15" thickBot="1">
      <c r="A62" s="21" t="s">
        <v>30</v>
      </c>
      <c r="B62" s="82"/>
      <c r="C62" s="97">
        <f t="shared" ref="C62" si="75">C61*(7/5)</f>
        <v>100.8</v>
      </c>
      <c r="D62" s="98">
        <f t="shared" ref="D62:AL62" si="76">D61*(7/5)</f>
        <v>100.8</v>
      </c>
      <c r="E62" s="98">
        <f t="shared" si="76"/>
        <v>100.8</v>
      </c>
      <c r="F62" s="98">
        <f t="shared" si="76"/>
        <v>100.8</v>
      </c>
      <c r="G62" s="98">
        <f t="shared" si="76"/>
        <v>100.8</v>
      </c>
      <c r="H62" s="98">
        <f t="shared" si="76"/>
        <v>100.8</v>
      </c>
      <c r="I62" s="98">
        <f t="shared" si="76"/>
        <v>100.8</v>
      </c>
      <c r="J62" s="98">
        <f t="shared" si="76"/>
        <v>100.8</v>
      </c>
      <c r="K62" s="98">
        <f t="shared" si="76"/>
        <v>100.8</v>
      </c>
      <c r="L62" s="98">
        <f t="shared" si="76"/>
        <v>100.8</v>
      </c>
      <c r="M62" s="98">
        <f t="shared" si="76"/>
        <v>100.8</v>
      </c>
      <c r="N62" s="98">
        <f t="shared" si="76"/>
        <v>100.8</v>
      </c>
      <c r="O62" s="98">
        <f t="shared" si="76"/>
        <v>100.8</v>
      </c>
      <c r="P62" s="98">
        <f t="shared" si="76"/>
        <v>100.8</v>
      </c>
      <c r="Q62" s="98">
        <f t="shared" si="76"/>
        <v>100.8</v>
      </c>
      <c r="R62" s="98">
        <f t="shared" si="76"/>
        <v>100.8</v>
      </c>
      <c r="S62" s="98">
        <f t="shared" si="76"/>
        <v>100.8</v>
      </c>
      <c r="T62" s="98">
        <f t="shared" si="76"/>
        <v>100.8</v>
      </c>
      <c r="U62" s="98">
        <f t="shared" si="76"/>
        <v>100.8</v>
      </c>
      <c r="V62" s="98">
        <f t="shared" si="76"/>
        <v>100.8</v>
      </c>
      <c r="W62" s="98">
        <f t="shared" si="76"/>
        <v>100.8</v>
      </c>
      <c r="X62" s="98">
        <f t="shared" si="76"/>
        <v>100.8</v>
      </c>
      <c r="Y62" s="98">
        <f t="shared" si="76"/>
        <v>100.8</v>
      </c>
      <c r="Z62" s="98">
        <f t="shared" si="76"/>
        <v>100.8</v>
      </c>
      <c r="AA62" s="98">
        <f t="shared" si="76"/>
        <v>100.8</v>
      </c>
      <c r="AB62" s="98">
        <f t="shared" si="76"/>
        <v>100.8</v>
      </c>
      <c r="AC62" s="98">
        <f t="shared" si="76"/>
        <v>100.8</v>
      </c>
      <c r="AD62" s="98">
        <f t="shared" si="76"/>
        <v>100.8</v>
      </c>
      <c r="AE62" s="98">
        <f t="shared" si="76"/>
        <v>100.8</v>
      </c>
      <c r="AF62" s="98">
        <f t="shared" si="76"/>
        <v>100.8</v>
      </c>
      <c r="AG62" s="98">
        <f t="shared" si="76"/>
        <v>100.8</v>
      </c>
      <c r="AH62" s="98">
        <f t="shared" si="76"/>
        <v>100.8</v>
      </c>
      <c r="AI62" s="98">
        <f t="shared" si="76"/>
        <v>100.8</v>
      </c>
      <c r="AJ62" s="98">
        <f t="shared" si="76"/>
        <v>100.8</v>
      </c>
      <c r="AK62" s="98">
        <f t="shared" si="76"/>
        <v>100.8</v>
      </c>
      <c r="AL62" s="99">
        <f t="shared" si="76"/>
        <v>100.8</v>
      </c>
      <c r="AM62" s="42"/>
      <c r="AN62" s="42"/>
      <c r="AO62" s="42"/>
      <c r="AP62" s="42"/>
      <c r="AQ62" s="42"/>
      <c r="AV62" s="56"/>
      <c r="AW62" s="56"/>
      <c r="AX62" s="56"/>
    </row>
    <row r="63" spans="1:51">
      <c r="A63" s="23" t="str">
        <f>'PLAN CHARGE'!R12</f>
        <v>500 T</v>
      </c>
      <c r="B63" s="80">
        <f>VLOOKUP($A63,'PLAN CHARGE'!$R$2:$S$15,2,FALSE)</f>
        <v>2</v>
      </c>
      <c r="C63" s="52">
        <f>VLOOKUP($A63,'PLAN CHARGE'!$R$2:$BI$25,C$1,FALSE)</f>
        <v>27.455550998006501</v>
      </c>
      <c r="D63" s="91">
        <f>VLOOKUP($A63,'PLAN CHARGE'!$R$2:$BI$25,D$1,FALSE)</f>
        <v>9.9699535038012215</v>
      </c>
      <c r="E63" s="91">
        <f>VLOOKUP($A63,'PLAN CHARGE'!$R$2:$BI$25,E$1,FALSE)</f>
        <v>9.4878954449117234</v>
      </c>
      <c r="F63" s="91">
        <f>VLOOKUP($A63,'PLAN CHARGE'!$R$2:$BI$25,F$1,FALSE)</f>
        <v>9.4564494246935524</v>
      </c>
      <c r="G63" s="91">
        <f>VLOOKUP($A63,'PLAN CHARGE'!$R$2:$BI$25,G$1,FALSE)</f>
        <v>28.309188405310177</v>
      </c>
      <c r="H63" s="91">
        <f>VLOOKUP($A63,'PLAN CHARGE'!$R$2:$BI$25,H$1,FALSE)</f>
        <v>29.657244996039232</v>
      </c>
      <c r="I63" s="91">
        <f>VLOOKUP($A63,'PLAN CHARGE'!$R$2:$BI$25,I$1,FALSE)</f>
        <v>25.950089371534329</v>
      </c>
      <c r="J63" s="91">
        <f>VLOOKUP($A63,'PLAN CHARGE'!$R$2:$BI$25,J$1,FALSE)</f>
        <v>29.657244996039232</v>
      </c>
      <c r="K63" s="91">
        <f>VLOOKUP($A63,'PLAN CHARGE'!$R$2:$BI$25,K$1,FALSE)</f>
        <v>27.078354126818429</v>
      </c>
      <c r="L63" s="91">
        <f>VLOOKUP($A63,'PLAN CHARGE'!$R$2:$BI$25,L$1,FALSE)</f>
        <v>27.078354126818429</v>
      </c>
      <c r="M63" s="91">
        <f>VLOOKUP($A63,'PLAN CHARGE'!$R$2:$BI$25,M$1,FALSE)</f>
        <v>20.902301137695826</v>
      </c>
      <c r="N63" s="91">
        <f>VLOOKUP($A63,'PLAN CHARGE'!$R$2:$BI$25,N$1,FALSE)</f>
        <v>19.160442709554506</v>
      </c>
      <c r="O63" s="91">
        <f>VLOOKUP($A63,'PLAN CHARGE'!$R$2:$BI$25,O$1,FALSE)</f>
        <v>20.902301137695826</v>
      </c>
      <c r="P63" s="91">
        <f>VLOOKUP($A63,'PLAN CHARGE'!$R$2:$BI$25,P$1,FALSE)</f>
        <v>20.902301137695826</v>
      </c>
      <c r="Q63" s="91">
        <f>VLOOKUP($A63,'PLAN CHARGE'!$R$2:$BI$25,Q$1,FALSE)</f>
        <v>19.993505436056878</v>
      </c>
      <c r="R63" s="91">
        <f>VLOOKUP($A63,'PLAN CHARGE'!$R$2:$BI$25,R$1,FALSE)</f>
        <v>20.902301137695826</v>
      </c>
      <c r="S63" s="91">
        <f>VLOOKUP($A63,'PLAN CHARGE'!$R$2:$BI$25,S$1,FALSE)</f>
        <v>9.5668782394306504</v>
      </c>
      <c r="T63" s="91">
        <f>VLOOKUP($A63,'PLAN CHARGE'!$R$2:$BI$25,T$1,FALSE)</f>
        <v>9.5668782394306504</v>
      </c>
      <c r="U63" s="91">
        <f>VLOOKUP($A63,'PLAN CHARGE'!$R$2:$BI$25,U$1,FALSE)</f>
        <v>8.1173341944765287</v>
      </c>
      <c r="V63" s="91">
        <f>VLOOKUP($A63,'PLAN CHARGE'!$R$2:$BI$25,V$1,FALSE)</f>
        <v>8.7081349106361117</v>
      </c>
      <c r="W63" s="91">
        <f>VLOOKUP($A63,'PLAN CHARGE'!$R$2:$BI$25,W$1,FALSE)</f>
        <v>7.9260759803491547</v>
      </c>
      <c r="X63" s="91">
        <f>VLOOKUP($A63,'PLAN CHARGE'!$R$2:$BI$25,X$1,FALSE)</f>
        <v>9.8162029702481455</v>
      </c>
      <c r="Y63" s="91">
        <f>VLOOKUP($A63,'PLAN CHARGE'!$R$2:$BI$25,Y$1,FALSE)</f>
        <v>8.6641653239123713</v>
      </c>
      <c r="Z63" s="91">
        <f>VLOOKUP($A63,'PLAN CHARGE'!$R$2:$BI$25,Z$1,FALSE)</f>
        <v>9.1669289010336303</v>
      </c>
      <c r="AA63" s="91">
        <f>VLOOKUP($A63,'PLAN CHARGE'!$R$2:$BI$25,AA$1,FALSE)</f>
        <v>9.967221477482731</v>
      </c>
      <c r="AB63" s="91">
        <f>VLOOKUP($A63,'PLAN CHARGE'!$R$2:$BI$25,AB$1,FALSE)</f>
        <v>9.8162029702481455</v>
      </c>
      <c r="AC63" s="91">
        <f>VLOOKUP($A63,'PLAN CHARGE'!$R$2:$BI$25,AC$1,FALSE)</f>
        <v>8.6641653239123713</v>
      </c>
      <c r="AD63" s="91">
        <f>VLOOKUP($A63,'PLAN CHARGE'!$R$2:$BI$25,AD$1,FALSE)</f>
        <v>9.1669289010336303</v>
      </c>
      <c r="AE63" s="91">
        <f>VLOOKUP($A63,'PLAN CHARGE'!$R$2:$BI$25,AE$1,FALSE)</f>
        <v>9.967221477482731</v>
      </c>
      <c r="AF63" s="91">
        <f>VLOOKUP($A63,'PLAN CHARGE'!$R$2:$BI$25,AF$1,FALSE)</f>
        <v>9.8162029702481455</v>
      </c>
      <c r="AG63" s="91">
        <f>VLOOKUP($A63,'PLAN CHARGE'!$R$2:$BI$25,AG$1,FALSE)</f>
        <v>8.6641653239123713</v>
      </c>
      <c r="AH63" s="91">
        <f>VLOOKUP($A63,'PLAN CHARGE'!$R$2:$BI$25,AH$1,FALSE)</f>
        <v>9.1669289010336303</v>
      </c>
      <c r="AI63" s="91">
        <f>VLOOKUP($A63,'PLAN CHARGE'!$R$2:$BI$25,AI$1,FALSE)</f>
        <v>0.86961396970592675</v>
      </c>
      <c r="AJ63" s="91">
        <f>VLOOKUP($A63,'PLAN CHARGE'!$R$2:$BI$25,AJ$1,FALSE)</f>
        <v>0.85643800046795815</v>
      </c>
      <c r="AK63" s="91">
        <f>VLOOKUP($A63,'PLAN CHARGE'!$R$2:$BI$25,AK$1,FALSE)</f>
        <v>0.84365534374455575</v>
      </c>
      <c r="AL63" s="92">
        <f>VLOOKUP($A63,'PLAN CHARGE'!$R$2:$BI$25,AL$1,FALSE)</f>
        <v>0.85643800046795815</v>
      </c>
      <c r="AM63" s="87"/>
      <c r="AN63" s="87"/>
      <c r="AO63" s="87"/>
      <c r="AP63" s="87"/>
      <c r="AQ63" s="87"/>
      <c r="AV63" s="56"/>
      <c r="AW63" s="56"/>
      <c r="AX63" s="56"/>
    </row>
    <row r="64" spans="1:51">
      <c r="A64" s="43" t="s">
        <v>34</v>
      </c>
      <c r="B64" s="81"/>
      <c r="C64" s="93">
        <f>IF(C63&lt;C67,C63,C67)</f>
        <v>27.455550998006501</v>
      </c>
      <c r="D64" s="87">
        <f t="shared" ref="D64:AL64" si="77">IF(D63&lt;D67,D63,D67)</f>
        <v>9.9699535038012215</v>
      </c>
      <c r="E64" s="87">
        <f t="shared" si="77"/>
        <v>9.4878954449117234</v>
      </c>
      <c r="F64" s="87">
        <f t="shared" si="77"/>
        <v>9.4564494246935524</v>
      </c>
      <c r="G64" s="87">
        <f t="shared" si="77"/>
        <v>28.309188405310177</v>
      </c>
      <c r="H64" s="87">
        <f t="shared" si="77"/>
        <v>29.657244996039232</v>
      </c>
      <c r="I64" s="87">
        <f t="shared" si="77"/>
        <v>25.950089371534329</v>
      </c>
      <c r="J64" s="87">
        <f t="shared" si="77"/>
        <v>29.657244996039232</v>
      </c>
      <c r="K64" s="87">
        <f t="shared" si="77"/>
        <v>27.078354126818429</v>
      </c>
      <c r="L64" s="87">
        <f t="shared" si="77"/>
        <v>27.078354126818429</v>
      </c>
      <c r="M64" s="87">
        <f t="shared" si="77"/>
        <v>20.902301137695826</v>
      </c>
      <c r="N64" s="87">
        <f t="shared" si="77"/>
        <v>19.160442709554506</v>
      </c>
      <c r="O64" s="87">
        <f t="shared" si="77"/>
        <v>20.902301137695826</v>
      </c>
      <c r="P64" s="87">
        <f t="shared" si="77"/>
        <v>20.902301137695826</v>
      </c>
      <c r="Q64" s="87">
        <f t="shared" si="77"/>
        <v>19.993505436056878</v>
      </c>
      <c r="R64" s="87">
        <f t="shared" si="77"/>
        <v>20.902301137695826</v>
      </c>
      <c r="S64" s="87">
        <f t="shared" si="77"/>
        <v>9.5668782394306504</v>
      </c>
      <c r="T64" s="87">
        <f t="shared" si="77"/>
        <v>9.5668782394306504</v>
      </c>
      <c r="U64" s="87">
        <f t="shared" si="77"/>
        <v>8.1173341944765287</v>
      </c>
      <c r="V64" s="87">
        <f t="shared" si="77"/>
        <v>8.7081349106361117</v>
      </c>
      <c r="W64" s="87">
        <f t="shared" si="77"/>
        <v>7.9260759803491547</v>
      </c>
      <c r="X64" s="87">
        <f t="shared" si="77"/>
        <v>9.8162029702481455</v>
      </c>
      <c r="Y64" s="87">
        <f t="shared" si="77"/>
        <v>8.6641653239123713</v>
      </c>
      <c r="Z64" s="87">
        <f t="shared" si="77"/>
        <v>9.1669289010336303</v>
      </c>
      <c r="AA64" s="87">
        <f t="shared" si="77"/>
        <v>9.967221477482731</v>
      </c>
      <c r="AB64" s="87">
        <f t="shared" si="77"/>
        <v>9.8162029702481455</v>
      </c>
      <c r="AC64" s="87">
        <f t="shared" si="77"/>
        <v>8.6641653239123713</v>
      </c>
      <c r="AD64" s="87">
        <f t="shared" si="77"/>
        <v>9.1669289010336303</v>
      </c>
      <c r="AE64" s="87">
        <f t="shared" si="77"/>
        <v>9.967221477482731</v>
      </c>
      <c r="AF64" s="87">
        <f t="shared" si="77"/>
        <v>9.8162029702481455</v>
      </c>
      <c r="AG64" s="87">
        <f t="shared" si="77"/>
        <v>8.6641653239123713</v>
      </c>
      <c r="AH64" s="87">
        <f t="shared" si="77"/>
        <v>9.1669289010336303</v>
      </c>
      <c r="AI64" s="87">
        <f t="shared" si="77"/>
        <v>0.86961396970592675</v>
      </c>
      <c r="AJ64" s="87">
        <f t="shared" si="77"/>
        <v>0.85643800046795815</v>
      </c>
      <c r="AK64" s="87">
        <f t="shared" si="77"/>
        <v>0.84365534374455575</v>
      </c>
      <c r="AL64" s="94">
        <f t="shared" si="77"/>
        <v>0.85643800046795815</v>
      </c>
      <c r="AM64" s="87"/>
      <c r="AN64" s="87"/>
      <c r="AO64" s="87"/>
      <c r="AP64" s="87"/>
      <c r="AQ64" s="87"/>
    </row>
    <row r="65" spans="1:43">
      <c r="A65" s="43" t="s">
        <v>35</v>
      </c>
      <c r="B65" s="81"/>
      <c r="C65" s="93">
        <f t="shared" ref="C65" si="78">IF(AND(C64&lt;C63,C63&gt;C68),C68-C64,C63-C64)</f>
        <v>0</v>
      </c>
      <c r="D65" s="87">
        <f t="shared" ref="D65:AL65" si="79">IF(AND(D64&lt;D63,D63&gt;D68),D68-D64,D63-D64)</f>
        <v>0</v>
      </c>
      <c r="E65" s="87">
        <f t="shared" si="79"/>
        <v>0</v>
      </c>
      <c r="F65" s="87">
        <f t="shared" si="79"/>
        <v>0</v>
      </c>
      <c r="G65" s="87">
        <f t="shared" si="79"/>
        <v>0</v>
      </c>
      <c r="H65" s="87">
        <f t="shared" si="79"/>
        <v>0</v>
      </c>
      <c r="I65" s="87">
        <f t="shared" si="79"/>
        <v>0</v>
      </c>
      <c r="J65" s="87">
        <f t="shared" si="79"/>
        <v>0</v>
      </c>
      <c r="K65" s="87">
        <f t="shared" si="79"/>
        <v>0</v>
      </c>
      <c r="L65" s="87">
        <f t="shared" si="79"/>
        <v>0</v>
      </c>
      <c r="M65" s="87">
        <f t="shared" si="79"/>
        <v>0</v>
      </c>
      <c r="N65" s="87">
        <f t="shared" si="79"/>
        <v>0</v>
      </c>
      <c r="O65" s="87">
        <f t="shared" si="79"/>
        <v>0</v>
      </c>
      <c r="P65" s="87">
        <f t="shared" si="79"/>
        <v>0</v>
      </c>
      <c r="Q65" s="87">
        <f t="shared" si="79"/>
        <v>0</v>
      </c>
      <c r="R65" s="87">
        <f t="shared" si="79"/>
        <v>0</v>
      </c>
      <c r="S65" s="87">
        <f t="shared" si="79"/>
        <v>0</v>
      </c>
      <c r="T65" s="87">
        <f t="shared" si="79"/>
        <v>0</v>
      </c>
      <c r="U65" s="87">
        <f t="shared" si="79"/>
        <v>0</v>
      </c>
      <c r="V65" s="87">
        <f t="shared" si="79"/>
        <v>0</v>
      </c>
      <c r="W65" s="87">
        <f t="shared" si="79"/>
        <v>0</v>
      </c>
      <c r="X65" s="87">
        <f t="shared" si="79"/>
        <v>0</v>
      </c>
      <c r="Y65" s="87">
        <f t="shared" si="79"/>
        <v>0</v>
      </c>
      <c r="Z65" s="87">
        <f t="shared" si="79"/>
        <v>0</v>
      </c>
      <c r="AA65" s="87">
        <f t="shared" si="79"/>
        <v>0</v>
      </c>
      <c r="AB65" s="87">
        <f t="shared" si="79"/>
        <v>0</v>
      </c>
      <c r="AC65" s="87">
        <f t="shared" si="79"/>
        <v>0</v>
      </c>
      <c r="AD65" s="87">
        <f t="shared" si="79"/>
        <v>0</v>
      </c>
      <c r="AE65" s="87">
        <f t="shared" si="79"/>
        <v>0</v>
      </c>
      <c r="AF65" s="87">
        <f t="shared" si="79"/>
        <v>0</v>
      </c>
      <c r="AG65" s="87">
        <f t="shared" si="79"/>
        <v>0</v>
      </c>
      <c r="AH65" s="87">
        <f t="shared" si="79"/>
        <v>0</v>
      </c>
      <c r="AI65" s="87">
        <f t="shared" si="79"/>
        <v>0</v>
      </c>
      <c r="AJ65" s="87">
        <f t="shared" si="79"/>
        <v>0</v>
      </c>
      <c r="AK65" s="87">
        <f t="shared" si="79"/>
        <v>0</v>
      </c>
      <c r="AL65" s="94">
        <f t="shared" si="79"/>
        <v>0</v>
      </c>
      <c r="AM65" s="87"/>
      <c r="AN65" s="87"/>
      <c r="AO65" s="87"/>
      <c r="AP65" s="87"/>
      <c r="AQ65" s="87"/>
    </row>
    <row r="66" spans="1:43">
      <c r="A66" s="43" t="s">
        <v>36</v>
      </c>
      <c r="B66" s="81"/>
      <c r="C66" s="93">
        <f t="shared" ref="C66" si="80">IF(C64+C65&lt;C63,C63-C68,0)</f>
        <v>0</v>
      </c>
      <c r="D66" s="87">
        <f t="shared" ref="D66:AL66" si="81">IF(D64+D65&lt;D63,D63-D68,0)</f>
        <v>0</v>
      </c>
      <c r="E66" s="87">
        <f t="shared" si="81"/>
        <v>0</v>
      </c>
      <c r="F66" s="87">
        <f t="shared" si="81"/>
        <v>0</v>
      </c>
      <c r="G66" s="87">
        <f t="shared" si="81"/>
        <v>0</v>
      </c>
      <c r="H66" s="87">
        <f t="shared" si="81"/>
        <v>0</v>
      </c>
      <c r="I66" s="87">
        <f t="shared" si="81"/>
        <v>0</v>
      </c>
      <c r="J66" s="87">
        <f t="shared" si="81"/>
        <v>0</v>
      </c>
      <c r="K66" s="87">
        <f t="shared" si="81"/>
        <v>0</v>
      </c>
      <c r="L66" s="87">
        <f t="shared" si="81"/>
        <v>0</v>
      </c>
      <c r="M66" s="87">
        <f t="shared" si="81"/>
        <v>0</v>
      </c>
      <c r="N66" s="87">
        <f t="shared" si="81"/>
        <v>0</v>
      </c>
      <c r="O66" s="87">
        <f t="shared" si="81"/>
        <v>0</v>
      </c>
      <c r="P66" s="87">
        <f t="shared" si="81"/>
        <v>0</v>
      </c>
      <c r="Q66" s="87">
        <f t="shared" si="81"/>
        <v>0</v>
      </c>
      <c r="R66" s="87">
        <f t="shared" si="81"/>
        <v>0</v>
      </c>
      <c r="S66" s="87">
        <f t="shared" si="81"/>
        <v>0</v>
      </c>
      <c r="T66" s="87">
        <f t="shared" si="81"/>
        <v>0</v>
      </c>
      <c r="U66" s="87">
        <f t="shared" si="81"/>
        <v>0</v>
      </c>
      <c r="V66" s="87">
        <f t="shared" si="81"/>
        <v>0</v>
      </c>
      <c r="W66" s="87">
        <f t="shared" si="81"/>
        <v>0</v>
      </c>
      <c r="X66" s="87">
        <f t="shared" si="81"/>
        <v>0</v>
      </c>
      <c r="Y66" s="87">
        <f t="shared" si="81"/>
        <v>0</v>
      </c>
      <c r="Z66" s="87">
        <f t="shared" si="81"/>
        <v>0</v>
      </c>
      <c r="AA66" s="87">
        <f t="shared" si="81"/>
        <v>0</v>
      </c>
      <c r="AB66" s="87">
        <f t="shared" si="81"/>
        <v>0</v>
      </c>
      <c r="AC66" s="87">
        <f t="shared" si="81"/>
        <v>0</v>
      </c>
      <c r="AD66" s="87">
        <f t="shared" si="81"/>
        <v>0</v>
      </c>
      <c r="AE66" s="87">
        <f t="shared" si="81"/>
        <v>0</v>
      </c>
      <c r="AF66" s="87">
        <f t="shared" si="81"/>
        <v>0</v>
      </c>
      <c r="AG66" s="87">
        <f t="shared" si="81"/>
        <v>0</v>
      </c>
      <c r="AH66" s="87">
        <f t="shared" si="81"/>
        <v>0</v>
      </c>
      <c r="AI66" s="87">
        <f t="shared" si="81"/>
        <v>0</v>
      </c>
      <c r="AJ66" s="87">
        <f t="shared" si="81"/>
        <v>0</v>
      </c>
      <c r="AK66" s="87">
        <f t="shared" si="81"/>
        <v>0</v>
      </c>
      <c r="AL66" s="94">
        <f t="shared" si="81"/>
        <v>0</v>
      </c>
      <c r="AM66" s="87"/>
      <c r="AN66" s="87"/>
      <c r="AO66" s="87"/>
      <c r="AP66" s="87"/>
      <c r="AQ66" s="87"/>
    </row>
    <row r="67" spans="1:43">
      <c r="A67" s="20" t="s">
        <v>29</v>
      </c>
      <c r="B67" s="81"/>
      <c r="C67" s="95">
        <f>$B63*24</f>
        <v>48</v>
      </c>
      <c r="D67" s="42">
        <f t="shared" ref="D67:AL67" si="82">$B63*24</f>
        <v>48</v>
      </c>
      <c r="E67" s="42">
        <f t="shared" si="82"/>
        <v>48</v>
      </c>
      <c r="F67" s="42">
        <f t="shared" si="82"/>
        <v>48</v>
      </c>
      <c r="G67" s="42">
        <f t="shared" si="82"/>
        <v>48</v>
      </c>
      <c r="H67" s="42">
        <f t="shared" si="82"/>
        <v>48</v>
      </c>
      <c r="I67" s="42">
        <f t="shared" si="82"/>
        <v>48</v>
      </c>
      <c r="J67" s="42">
        <f t="shared" si="82"/>
        <v>48</v>
      </c>
      <c r="K67" s="42">
        <f t="shared" si="82"/>
        <v>48</v>
      </c>
      <c r="L67" s="42">
        <f t="shared" si="82"/>
        <v>48</v>
      </c>
      <c r="M67" s="42">
        <f t="shared" si="82"/>
        <v>48</v>
      </c>
      <c r="N67" s="42">
        <f t="shared" si="82"/>
        <v>48</v>
      </c>
      <c r="O67" s="42">
        <f t="shared" si="82"/>
        <v>48</v>
      </c>
      <c r="P67" s="42">
        <f t="shared" si="82"/>
        <v>48</v>
      </c>
      <c r="Q67" s="42">
        <f t="shared" si="82"/>
        <v>48</v>
      </c>
      <c r="R67" s="42">
        <f t="shared" si="82"/>
        <v>48</v>
      </c>
      <c r="S67" s="42">
        <f t="shared" si="82"/>
        <v>48</v>
      </c>
      <c r="T67" s="42">
        <f t="shared" si="82"/>
        <v>48</v>
      </c>
      <c r="U67" s="42">
        <f t="shared" si="82"/>
        <v>48</v>
      </c>
      <c r="V67" s="42">
        <f t="shared" si="82"/>
        <v>48</v>
      </c>
      <c r="W67" s="42">
        <f t="shared" si="82"/>
        <v>48</v>
      </c>
      <c r="X67" s="42">
        <f t="shared" si="82"/>
        <v>48</v>
      </c>
      <c r="Y67" s="42">
        <f t="shared" si="82"/>
        <v>48</v>
      </c>
      <c r="Z67" s="42">
        <f t="shared" si="82"/>
        <v>48</v>
      </c>
      <c r="AA67" s="42">
        <f t="shared" si="82"/>
        <v>48</v>
      </c>
      <c r="AB67" s="42">
        <f t="shared" si="82"/>
        <v>48</v>
      </c>
      <c r="AC67" s="42">
        <f t="shared" si="82"/>
        <v>48</v>
      </c>
      <c r="AD67" s="42">
        <f t="shared" si="82"/>
        <v>48</v>
      </c>
      <c r="AE67" s="42">
        <f t="shared" si="82"/>
        <v>48</v>
      </c>
      <c r="AF67" s="42">
        <f t="shared" si="82"/>
        <v>48</v>
      </c>
      <c r="AG67" s="42">
        <f t="shared" si="82"/>
        <v>48</v>
      </c>
      <c r="AH67" s="42">
        <f t="shared" si="82"/>
        <v>48</v>
      </c>
      <c r="AI67" s="42">
        <f t="shared" si="82"/>
        <v>48</v>
      </c>
      <c r="AJ67" s="42">
        <f t="shared" si="82"/>
        <v>48</v>
      </c>
      <c r="AK67" s="42">
        <f t="shared" si="82"/>
        <v>48</v>
      </c>
      <c r="AL67" s="96">
        <f t="shared" si="82"/>
        <v>48</v>
      </c>
      <c r="AM67" s="42"/>
      <c r="AN67" s="42"/>
      <c r="AO67" s="42"/>
      <c r="AP67" s="42"/>
      <c r="AQ67" s="42"/>
    </row>
    <row r="68" spans="1:43" ht="15" thickBot="1">
      <c r="A68" s="21" t="s">
        <v>30</v>
      </c>
      <c r="B68" s="82"/>
      <c r="C68" s="97">
        <f t="shared" ref="C68" si="83">C67*(7/5)</f>
        <v>67.199999999999989</v>
      </c>
      <c r="D68" s="98">
        <f t="shared" ref="D68:AL68" si="84">D67*(7/5)</f>
        <v>67.199999999999989</v>
      </c>
      <c r="E68" s="98">
        <f t="shared" si="84"/>
        <v>67.199999999999989</v>
      </c>
      <c r="F68" s="98">
        <f t="shared" si="84"/>
        <v>67.199999999999989</v>
      </c>
      <c r="G68" s="98">
        <f t="shared" si="84"/>
        <v>67.199999999999989</v>
      </c>
      <c r="H68" s="98">
        <f t="shared" si="84"/>
        <v>67.199999999999989</v>
      </c>
      <c r="I68" s="98">
        <f t="shared" si="84"/>
        <v>67.199999999999989</v>
      </c>
      <c r="J68" s="98">
        <f t="shared" si="84"/>
        <v>67.199999999999989</v>
      </c>
      <c r="K68" s="98">
        <f t="shared" si="84"/>
        <v>67.199999999999989</v>
      </c>
      <c r="L68" s="98">
        <f t="shared" si="84"/>
        <v>67.199999999999989</v>
      </c>
      <c r="M68" s="98">
        <f t="shared" si="84"/>
        <v>67.199999999999989</v>
      </c>
      <c r="N68" s="98">
        <f t="shared" si="84"/>
        <v>67.199999999999989</v>
      </c>
      <c r="O68" s="98">
        <f t="shared" si="84"/>
        <v>67.199999999999989</v>
      </c>
      <c r="P68" s="98">
        <f t="shared" si="84"/>
        <v>67.199999999999989</v>
      </c>
      <c r="Q68" s="98">
        <f t="shared" si="84"/>
        <v>67.199999999999989</v>
      </c>
      <c r="R68" s="98">
        <f t="shared" si="84"/>
        <v>67.199999999999989</v>
      </c>
      <c r="S68" s="98">
        <f t="shared" si="84"/>
        <v>67.199999999999989</v>
      </c>
      <c r="T68" s="98">
        <f t="shared" si="84"/>
        <v>67.199999999999989</v>
      </c>
      <c r="U68" s="98">
        <f t="shared" si="84"/>
        <v>67.199999999999989</v>
      </c>
      <c r="V68" s="98">
        <f t="shared" si="84"/>
        <v>67.199999999999989</v>
      </c>
      <c r="W68" s="98">
        <f t="shared" si="84"/>
        <v>67.199999999999989</v>
      </c>
      <c r="X68" s="98">
        <f t="shared" si="84"/>
        <v>67.199999999999989</v>
      </c>
      <c r="Y68" s="98">
        <f t="shared" si="84"/>
        <v>67.199999999999989</v>
      </c>
      <c r="Z68" s="98">
        <f t="shared" si="84"/>
        <v>67.199999999999989</v>
      </c>
      <c r="AA68" s="98">
        <f t="shared" si="84"/>
        <v>67.199999999999989</v>
      </c>
      <c r="AB68" s="98">
        <f t="shared" si="84"/>
        <v>67.199999999999989</v>
      </c>
      <c r="AC68" s="98">
        <f t="shared" si="84"/>
        <v>67.199999999999989</v>
      </c>
      <c r="AD68" s="98">
        <f t="shared" si="84"/>
        <v>67.199999999999989</v>
      </c>
      <c r="AE68" s="98">
        <f t="shared" si="84"/>
        <v>67.199999999999989</v>
      </c>
      <c r="AF68" s="98">
        <f t="shared" si="84"/>
        <v>67.199999999999989</v>
      </c>
      <c r="AG68" s="98">
        <f t="shared" si="84"/>
        <v>67.199999999999989</v>
      </c>
      <c r="AH68" s="98">
        <f t="shared" si="84"/>
        <v>67.199999999999989</v>
      </c>
      <c r="AI68" s="98">
        <f t="shared" si="84"/>
        <v>67.199999999999989</v>
      </c>
      <c r="AJ68" s="98">
        <f t="shared" si="84"/>
        <v>67.199999999999989</v>
      </c>
      <c r="AK68" s="98">
        <f t="shared" si="84"/>
        <v>67.199999999999989</v>
      </c>
      <c r="AL68" s="99">
        <f t="shared" si="84"/>
        <v>67.199999999999989</v>
      </c>
      <c r="AM68" s="42"/>
      <c r="AN68" s="42"/>
      <c r="AO68" s="42"/>
      <c r="AP68" s="42"/>
      <c r="AQ68" s="42"/>
    </row>
    <row r="69" spans="1:43">
      <c r="A69" s="23" t="str">
        <f>'PLAN CHARGE'!R13</f>
        <v>Bi500 T</v>
      </c>
      <c r="B69" s="80">
        <f>VLOOKUP($A69,'PLAN CHARGE'!$R$2:$S$25,2,FALSE)</f>
        <v>1</v>
      </c>
      <c r="C69" s="52">
        <f>VLOOKUP($A69,'PLAN CHARGE'!$R$2:$BI$25,C$1,FALSE)</f>
        <v>19.453460828830003</v>
      </c>
      <c r="D69" s="91">
        <f>VLOOKUP($A69,'PLAN CHARGE'!$R$2:$BI$25,D$1,FALSE)</f>
        <v>23.927168173757622</v>
      </c>
      <c r="E69" s="91">
        <f>VLOOKUP($A69,'PLAN CHARGE'!$R$2:$BI$25,E$1,FALSE)</f>
        <v>20.597926057229678</v>
      </c>
      <c r="F69" s="91">
        <f>VLOOKUP($A69,'PLAN CHARGE'!$R$2:$BI$25,F$1,FALSE)</f>
        <v>19.453460828830003</v>
      </c>
      <c r="G69" s="91">
        <f>VLOOKUP($A69,'PLAN CHARGE'!$R$2:$BI$25,G$1,FALSE)</f>
        <v>22.641105278548167</v>
      </c>
      <c r="H69" s="91">
        <f>VLOOKUP($A69,'PLAN CHARGE'!$R$2:$BI$25,H$1,FALSE)</f>
        <v>21.563566772223183</v>
      </c>
      <c r="I69" s="91">
        <f>VLOOKUP($A69,'PLAN CHARGE'!$R$2:$BI$25,I$1,FALSE)</f>
        <v>19.811233715515552</v>
      </c>
      <c r="J69" s="91">
        <f>VLOOKUP($A69,'PLAN CHARGE'!$R$2:$BI$25,J$1,FALSE)</f>
        <v>21.563566772223183</v>
      </c>
      <c r="K69" s="91">
        <f>VLOOKUP($A69,'PLAN CHARGE'!$R$2:$BI$25,K$1,FALSE)</f>
        <v>20.672591703146665</v>
      </c>
      <c r="L69" s="91">
        <f>VLOOKUP($A69,'PLAN CHARGE'!$R$2:$BI$25,L$1,FALSE)</f>
        <v>20.672591703146665</v>
      </c>
      <c r="M69" s="91">
        <f>VLOOKUP($A69,'PLAN CHARGE'!$R$2:$BI$25,M$1,FALSE)</f>
        <v>21.612254962380604</v>
      </c>
      <c r="N69" s="91">
        <f>VLOOKUP($A69,'PLAN CHARGE'!$R$2:$BI$25,N$1,FALSE)</f>
        <v>14.151383950735958</v>
      </c>
      <c r="O69" s="91">
        <f>VLOOKUP($A69,'PLAN CHARGE'!$R$2:$BI$25,O$1,FALSE)</f>
        <v>20.58340464621304</v>
      </c>
      <c r="P69" s="91">
        <f>VLOOKUP($A69,'PLAN CHARGE'!$R$2:$BI$25,P$1,FALSE)</f>
        <v>23.669955594715731</v>
      </c>
      <c r="Q69" s="91">
        <f>VLOOKUP($A69,'PLAN CHARGE'!$R$2:$BI$25,Q$1,FALSE)</f>
        <v>20.672591703146665</v>
      </c>
      <c r="R69" s="91">
        <f>VLOOKUP($A69,'PLAN CHARGE'!$R$2:$BI$25,R$1,FALSE)</f>
        <v>21.754297729911197</v>
      </c>
      <c r="S69" s="91">
        <f>VLOOKUP($A69,'PLAN CHARGE'!$R$2:$BI$25,S$1,FALSE)</f>
        <v>22.088979233448292</v>
      </c>
      <c r="T69" s="91">
        <f>VLOOKUP($A69,'PLAN CHARGE'!$R$2:$BI$25,T$1,FALSE)</f>
        <v>22.088979233448292</v>
      </c>
      <c r="U69" s="91">
        <f>VLOOKUP($A69,'PLAN CHARGE'!$R$2:$BI$25,U$1,FALSE)</f>
        <v>18.407482694540246</v>
      </c>
      <c r="V69" s="91">
        <f>VLOOKUP($A69,'PLAN CHARGE'!$R$2:$BI$25,V$1,FALSE)</f>
        <v>19.94143958575193</v>
      </c>
      <c r="W69" s="91">
        <f>VLOOKUP($A69,'PLAN CHARGE'!$R$2:$BI$25,W$1,FALSE)</f>
        <v>17.062194297969565</v>
      </c>
      <c r="X69" s="91">
        <f>VLOOKUP($A69,'PLAN CHARGE'!$R$2:$BI$25,X$1,FALSE)</f>
        <v>0</v>
      </c>
      <c r="Y69" s="91">
        <f>VLOOKUP($A69,'PLAN CHARGE'!$R$2:$BI$25,Y$1,FALSE)</f>
        <v>0</v>
      </c>
      <c r="Z69" s="91">
        <f>VLOOKUP($A69,'PLAN CHARGE'!$R$2:$BI$25,Z$1,FALSE)</f>
        <v>0</v>
      </c>
      <c r="AA69" s="91">
        <f>VLOOKUP($A69,'PLAN CHARGE'!$R$2:$BI$25,AA$1,FALSE)</f>
        <v>0</v>
      </c>
      <c r="AB69" s="91">
        <f>VLOOKUP($A69,'PLAN CHARGE'!$R$2:$BI$25,AB$1,FALSE)</f>
        <v>0</v>
      </c>
      <c r="AC69" s="91">
        <f>VLOOKUP($A69,'PLAN CHARGE'!$R$2:$BI$25,AC$1,FALSE)</f>
        <v>0</v>
      </c>
      <c r="AD69" s="91">
        <f>VLOOKUP($A69,'PLAN CHARGE'!$R$2:$BI$25,AD$1,FALSE)</f>
        <v>0</v>
      </c>
      <c r="AE69" s="91">
        <f>VLOOKUP($A69,'PLAN CHARGE'!$R$2:$BI$25,AE$1,FALSE)</f>
        <v>0</v>
      </c>
      <c r="AF69" s="91">
        <f>VLOOKUP($A69,'PLAN CHARGE'!$R$2:$BI$25,AF$1,FALSE)</f>
        <v>0</v>
      </c>
      <c r="AG69" s="91">
        <f>VLOOKUP($A69,'PLAN CHARGE'!$R$2:$BI$25,AG$1,FALSE)</f>
        <v>0</v>
      </c>
      <c r="AH69" s="91">
        <f>VLOOKUP($A69,'PLAN CHARGE'!$R$2:$BI$25,AH$1,FALSE)</f>
        <v>0</v>
      </c>
      <c r="AI69" s="91">
        <f>VLOOKUP($A69,'PLAN CHARGE'!$R$2:$BI$25,AI$1,FALSE)</f>
        <v>0</v>
      </c>
      <c r="AJ69" s="91">
        <f>VLOOKUP($A69,'PLAN CHARGE'!$R$2:$BI$25,AJ$1,FALSE)</f>
        <v>0</v>
      </c>
      <c r="AK69" s="91">
        <f>VLOOKUP($A69,'PLAN CHARGE'!$R$2:$BI$25,AK$1,FALSE)</f>
        <v>0</v>
      </c>
      <c r="AL69" s="92">
        <f>VLOOKUP($A69,'PLAN CHARGE'!$R$2:$BI$25,AL$1,FALSE)</f>
        <v>0</v>
      </c>
      <c r="AM69" s="87"/>
      <c r="AN69" s="87"/>
      <c r="AO69" s="87"/>
      <c r="AP69" s="87"/>
      <c r="AQ69" s="87"/>
    </row>
    <row r="70" spans="1:43">
      <c r="A70" s="43" t="s">
        <v>34</v>
      </c>
      <c r="B70" s="81"/>
      <c r="C70" s="93">
        <f>IF(C69&lt;C73,C69,C73)</f>
        <v>19.453460828830003</v>
      </c>
      <c r="D70" s="87">
        <f t="shared" ref="D70:AL70" si="85">IF(D69&lt;D73,D69,D73)</f>
        <v>23.927168173757622</v>
      </c>
      <c r="E70" s="87">
        <f t="shared" si="85"/>
        <v>20.597926057229678</v>
      </c>
      <c r="F70" s="87">
        <f t="shared" si="85"/>
        <v>19.453460828830003</v>
      </c>
      <c r="G70" s="87">
        <f t="shared" si="85"/>
        <v>22.641105278548167</v>
      </c>
      <c r="H70" s="87">
        <f t="shared" si="85"/>
        <v>21.563566772223183</v>
      </c>
      <c r="I70" s="87">
        <f t="shared" si="85"/>
        <v>19.811233715515552</v>
      </c>
      <c r="J70" s="87">
        <f t="shared" si="85"/>
        <v>21.563566772223183</v>
      </c>
      <c r="K70" s="87">
        <f t="shared" si="85"/>
        <v>20.672591703146665</v>
      </c>
      <c r="L70" s="87">
        <f t="shared" si="85"/>
        <v>20.672591703146665</v>
      </c>
      <c r="M70" s="87">
        <f t="shared" si="85"/>
        <v>21.612254962380604</v>
      </c>
      <c r="N70" s="87">
        <f t="shared" si="85"/>
        <v>14.151383950735958</v>
      </c>
      <c r="O70" s="87">
        <f t="shared" si="85"/>
        <v>20.58340464621304</v>
      </c>
      <c r="P70" s="87">
        <f t="shared" si="85"/>
        <v>23.669955594715731</v>
      </c>
      <c r="Q70" s="87">
        <f t="shared" si="85"/>
        <v>20.672591703146665</v>
      </c>
      <c r="R70" s="87">
        <f t="shared" si="85"/>
        <v>21.754297729911197</v>
      </c>
      <c r="S70" s="87">
        <f t="shared" si="85"/>
        <v>22.088979233448292</v>
      </c>
      <c r="T70" s="87">
        <f t="shared" si="85"/>
        <v>22.088979233448292</v>
      </c>
      <c r="U70" s="87">
        <f t="shared" si="85"/>
        <v>18.407482694540246</v>
      </c>
      <c r="V70" s="87">
        <f t="shared" si="85"/>
        <v>19.94143958575193</v>
      </c>
      <c r="W70" s="87">
        <f t="shared" si="85"/>
        <v>17.062194297969565</v>
      </c>
      <c r="X70" s="87">
        <f t="shared" si="85"/>
        <v>0</v>
      </c>
      <c r="Y70" s="87">
        <f t="shared" si="85"/>
        <v>0</v>
      </c>
      <c r="Z70" s="87">
        <f t="shared" si="85"/>
        <v>0</v>
      </c>
      <c r="AA70" s="87">
        <f t="shared" si="85"/>
        <v>0</v>
      </c>
      <c r="AB70" s="87">
        <f t="shared" si="85"/>
        <v>0</v>
      </c>
      <c r="AC70" s="87">
        <f t="shared" si="85"/>
        <v>0</v>
      </c>
      <c r="AD70" s="87">
        <f t="shared" si="85"/>
        <v>0</v>
      </c>
      <c r="AE70" s="87">
        <f t="shared" si="85"/>
        <v>0</v>
      </c>
      <c r="AF70" s="87">
        <f t="shared" si="85"/>
        <v>0</v>
      </c>
      <c r="AG70" s="87">
        <f t="shared" si="85"/>
        <v>0</v>
      </c>
      <c r="AH70" s="87">
        <f t="shared" si="85"/>
        <v>0</v>
      </c>
      <c r="AI70" s="87">
        <f t="shared" si="85"/>
        <v>0</v>
      </c>
      <c r="AJ70" s="87">
        <f t="shared" si="85"/>
        <v>0</v>
      </c>
      <c r="AK70" s="87">
        <f t="shared" si="85"/>
        <v>0</v>
      </c>
      <c r="AL70" s="94">
        <f t="shared" si="85"/>
        <v>0</v>
      </c>
      <c r="AM70" s="87"/>
      <c r="AN70" s="87"/>
      <c r="AO70" s="87"/>
      <c r="AP70" s="87"/>
      <c r="AQ70" s="87"/>
    </row>
    <row r="71" spans="1:43">
      <c r="A71" s="43" t="s">
        <v>35</v>
      </c>
      <c r="B71" s="81"/>
      <c r="C71" s="93">
        <f t="shared" ref="C71" si="86">IF(AND(C70&lt;C69,C69&gt;C74),C74-C70,C69-C70)</f>
        <v>0</v>
      </c>
      <c r="D71" s="87">
        <f t="shared" ref="D71:AL71" si="87">IF(AND(D70&lt;D69,D69&gt;D74),D74-D70,D69-D70)</f>
        <v>0</v>
      </c>
      <c r="E71" s="87">
        <f t="shared" si="87"/>
        <v>0</v>
      </c>
      <c r="F71" s="87">
        <f t="shared" si="87"/>
        <v>0</v>
      </c>
      <c r="G71" s="87">
        <f t="shared" si="87"/>
        <v>0</v>
      </c>
      <c r="H71" s="87">
        <f t="shared" si="87"/>
        <v>0</v>
      </c>
      <c r="I71" s="87">
        <f t="shared" si="87"/>
        <v>0</v>
      </c>
      <c r="J71" s="87">
        <f t="shared" si="87"/>
        <v>0</v>
      </c>
      <c r="K71" s="87">
        <f t="shared" si="87"/>
        <v>0</v>
      </c>
      <c r="L71" s="87">
        <f t="shared" si="87"/>
        <v>0</v>
      </c>
      <c r="M71" s="87">
        <f t="shared" si="87"/>
        <v>0</v>
      </c>
      <c r="N71" s="87">
        <f t="shared" si="87"/>
        <v>0</v>
      </c>
      <c r="O71" s="87">
        <f t="shared" si="87"/>
        <v>0</v>
      </c>
      <c r="P71" s="87">
        <f t="shared" si="87"/>
        <v>0</v>
      </c>
      <c r="Q71" s="87">
        <f t="shared" si="87"/>
        <v>0</v>
      </c>
      <c r="R71" s="87">
        <f t="shared" si="87"/>
        <v>0</v>
      </c>
      <c r="S71" s="87">
        <f t="shared" si="87"/>
        <v>0</v>
      </c>
      <c r="T71" s="87">
        <f t="shared" si="87"/>
        <v>0</v>
      </c>
      <c r="U71" s="87">
        <f t="shared" si="87"/>
        <v>0</v>
      </c>
      <c r="V71" s="87">
        <f t="shared" si="87"/>
        <v>0</v>
      </c>
      <c r="W71" s="87">
        <f t="shared" si="87"/>
        <v>0</v>
      </c>
      <c r="X71" s="87">
        <f t="shared" si="87"/>
        <v>0</v>
      </c>
      <c r="Y71" s="87">
        <f t="shared" si="87"/>
        <v>0</v>
      </c>
      <c r="Z71" s="87">
        <f t="shared" si="87"/>
        <v>0</v>
      </c>
      <c r="AA71" s="87">
        <f t="shared" si="87"/>
        <v>0</v>
      </c>
      <c r="AB71" s="87">
        <f t="shared" si="87"/>
        <v>0</v>
      </c>
      <c r="AC71" s="87">
        <f t="shared" si="87"/>
        <v>0</v>
      </c>
      <c r="AD71" s="87">
        <f t="shared" si="87"/>
        <v>0</v>
      </c>
      <c r="AE71" s="87">
        <f t="shared" si="87"/>
        <v>0</v>
      </c>
      <c r="AF71" s="87">
        <f t="shared" si="87"/>
        <v>0</v>
      </c>
      <c r="AG71" s="87">
        <f t="shared" si="87"/>
        <v>0</v>
      </c>
      <c r="AH71" s="87">
        <f t="shared" si="87"/>
        <v>0</v>
      </c>
      <c r="AI71" s="87">
        <f t="shared" si="87"/>
        <v>0</v>
      </c>
      <c r="AJ71" s="87">
        <f t="shared" si="87"/>
        <v>0</v>
      </c>
      <c r="AK71" s="87">
        <f t="shared" si="87"/>
        <v>0</v>
      </c>
      <c r="AL71" s="94">
        <f t="shared" si="87"/>
        <v>0</v>
      </c>
      <c r="AM71" s="87"/>
      <c r="AN71" s="87"/>
      <c r="AO71" s="87"/>
      <c r="AP71" s="87"/>
      <c r="AQ71" s="87"/>
    </row>
    <row r="72" spans="1:43">
      <c r="A72" s="43" t="s">
        <v>36</v>
      </c>
      <c r="B72" s="81"/>
      <c r="C72" s="93">
        <f t="shared" ref="C72" si="88">IF(C70+C71&lt;C69,C69-C74,0)</f>
        <v>0</v>
      </c>
      <c r="D72" s="87">
        <f t="shared" ref="D72:AL72" si="89">IF(D70+D71&lt;D69,D69-D74,0)</f>
        <v>0</v>
      </c>
      <c r="E72" s="87">
        <f t="shared" si="89"/>
        <v>0</v>
      </c>
      <c r="F72" s="87">
        <f t="shared" si="89"/>
        <v>0</v>
      </c>
      <c r="G72" s="87">
        <f t="shared" si="89"/>
        <v>0</v>
      </c>
      <c r="H72" s="87">
        <f t="shared" si="89"/>
        <v>0</v>
      </c>
      <c r="I72" s="87">
        <f t="shared" si="89"/>
        <v>0</v>
      </c>
      <c r="J72" s="87">
        <f t="shared" si="89"/>
        <v>0</v>
      </c>
      <c r="K72" s="87">
        <f t="shared" si="89"/>
        <v>0</v>
      </c>
      <c r="L72" s="87">
        <f t="shared" si="89"/>
        <v>0</v>
      </c>
      <c r="M72" s="87">
        <f t="shared" si="89"/>
        <v>0</v>
      </c>
      <c r="N72" s="87">
        <f t="shared" si="89"/>
        <v>0</v>
      </c>
      <c r="O72" s="87">
        <f t="shared" si="89"/>
        <v>0</v>
      </c>
      <c r="P72" s="87">
        <f t="shared" si="89"/>
        <v>0</v>
      </c>
      <c r="Q72" s="87">
        <f t="shared" si="89"/>
        <v>0</v>
      </c>
      <c r="R72" s="87">
        <f t="shared" si="89"/>
        <v>0</v>
      </c>
      <c r="S72" s="87">
        <f t="shared" si="89"/>
        <v>0</v>
      </c>
      <c r="T72" s="87">
        <f t="shared" si="89"/>
        <v>0</v>
      </c>
      <c r="U72" s="87">
        <f t="shared" si="89"/>
        <v>0</v>
      </c>
      <c r="V72" s="87">
        <f t="shared" si="89"/>
        <v>0</v>
      </c>
      <c r="W72" s="87">
        <f t="shared" si="89"/>
        <v>0</v>
      </c>
      <c r="X72" s="87">
        <f t="shared" si="89"/>
        <v>0</v>
      </c>
      <c r="Y72" s="87">
        <f t="shared" si="89"/>
        <v>0</v>
      </c>
      <c r="Z72" s="87">
        <f t="shared" si="89"/>
        <v>0</v>
      </c>
      <c r="AA72" s="87">
        <f t="shared" si="89"/>
        <v>0</v>
      </c>
      <c r="AB72" s="87">
        <f t="shared" si="89"/>
        <v>0</v>
      </c>
      <c r="AC72" s="87">
        <f t="shared" si="89"/>
        <v>0</v>
      </c>
      <c r="AD72" s="87">
        <f t="shared" si="89"/>
        <v>0</v>
      </c>
      <c r="AE72" s="87">
        <f t="shared" si="89"/>
        <v>0</v>
      </c>
      <c r="AF72" s="87">
        <f t="shared" si="89"/>
        <v>0</v>
      </c>
      <c r="AG72" s="87">
        <f t="shared" si="89"/>
        <v>0</v>
      </c>
      <c r="AH72" s="87">
        <f t="shared" si="89"/>
        <v>0</v>
      </c>
      <c r="AI72" s="87">
        <f t="shared" si="89"/>
        <v>0</v>
      </c>
      <c r="AJ72" s="87">
        <f t="shared" si="89"/>
        <v>0</v>
      </c>
      <c r="AK72" s="87">
        <f t="shared" si="89"/>
        <v>0</v>
      </c>
      <c r="AL72" s="94">
        <f t="shared" si="89"/>
        <v>0</v>
      </c>
      <c r="AM72" s="87"/>
      <c r="AN72" s="87"/>
      <c r="AO72" s="87"/>
      <c r="AP72" s="87"/>
      <c r="AQ72" s="87"/>
    </row>
    <row r="73" spans="1:43">
      <c r="A73" s="20" t="s">
        <v>29</v>
      </c>
      <c r="B73" s="81"/>
      <c r="C73" s="95">
        <f>$B69*24</f>
        <v>24</v>
      </c>
      <c r="D73" s="42">
        <f t="shared" ref="D73:AL73" si="90">$B69*24</f>
        <v>24</v>
      </c>
      <c r="E73" s="42">
        <f t="shared" si="90"/>
        <v>24</v>
      </c>
      <c r="F73" s="42">
        <f t="shared" si="90"/>
        <v>24</v>
      </c>
      <c r="G73" s="42">
        <f t="shared" si="90"/>
        <v>24</v>
      </c>
      <c r="H73" s="42">
        <f t="shared" si="90"/>
        <v>24</v>
      </c>
      <c r="I73" s="42">
        <f t="shared" si="90"/>
        <v>24</v>
      </c>
      <c r="J73" s="42">
        <f t="shared" si="90"/>
        <v>24</v>
      </c>
      <c r="K73" s="42">
        <f t="shared" si="90"/>
        <v>24</v>
      </c>
      <c r="L73" s="42">
        <f t="shared" si="90"/>
        <v>24</v>
      </c>
      <c r="M73" s="42">
        <f t="shared" si="90"/>
        <v>24</v>
      </c>
      <c r="N73" s="42">
        <f t="shared" si="90"/>
        <v>24</v>
      </c>
      <c r="O73" s="42">
        <f t="shared" si="90"/>
        <v>24</v>
      </c>
      <c r="P73" s="42">
        <f t="shared" si="90"/>
        <v>24</v>
      </c>
      <c r="Q73" s="42">
        <f t="shared" si="90"/>
        <v>24</v>
      </c>
      <c r="R73" s="42">
        <f t="shared" si="90"/>
        <v>24</v>
      </c>
      <c r="S73" s="42">
        <f t="shared" si="90"/>
        <v>24</v>
      </c>
      <c r="T73" s="42">
        <f t="shared" si="90"/>
        <v>24</v>
      </c>
      <c r="U73" s="42">
        <f t="shared" si="90"/>
        <v>24</v>
      </c>
      <c r="V73" s="42">
        <f t="shared" si="90"/>
        <v>24</v>
      </c>
      <c r="W73" s="42">
        <f t="shared" si="90"/>
        <v>24</v>
      </c>
      <c r="X73" s="42">
        <f t="shared" si="90"/>
        <v>24</v>
      </c>
      <c r="Y73" s="42">
        <f t="shared" si="90"/>
        <v>24</v>
      </c>
      <c r="Z73" s="42">
        <f t="shared" si="90"/>
        <v>24</v>
      </c>
      <c r="AA73" s="42">
        <f t="shared" si="90"/>
        <v>24</v>
      </c>
      <c r="AB73" s="42">
        <f t="shared" si="90"/>
        <v>24</v>
      </c>
      <c r="AC73" s="42">
        <f t="shared" si="90"/>
        <v>24</v>
      </c>
      <c r="AD73" s="42">
        <f t="shared" si="90"/>
        <v>24</v>
      </c>
      <c r="AE73" s="42">
        <f t="shared" si="90"/>
        <v>24</v>
      </c>
      <c r="AF73" s="42">
        <f t="shared" si="90"/>
        <v>24</v>
      </c>
      <c r="AG73" s="42">
        <f t="shared" si="90"/>
        <v>24</v>
      </c>
      <c r="AH73" s="42">
        <f t="shared" si="90"/>
        <v>24</v>
      </c>
      <c r="AI73" s="42">
        <f t="shared" si="90"/>
        <v>24</v>
      </c>
      <c r="AJ73" s="42">
        <f t="shared" si="90"/>
        <v>24</v>
      </c>
      <c r="AK73" s="42">
        <f t="shared" si="90"/>
        <v>24</v>
      </c>
      <c r="AL73" s="96">
        <f t="shared" si="90"/>
        <v>24</v>
      </c>
      <c r="AM73" s="42"/>
      <c r="AN73" s="42"/>
      <c r="AO73" s="42"/>
      <c r="AP73" s="42"/>
      <c r="AQ73" s="42"/>
    </row>
    <row r="74" spans="1:43" ht="15" thickBot="1">
      <c r="A74" s="21" t="s">
        <v>30</v>
      </c>
      <c r="B74" s="82"/>
      <c r="C74" s="97">
        <f t="shared" ref="C74" si="91">C73*(7/5)</f>
        <v>33.599999999999994</v>
      </c>
      <c r="D74" s="98">
        <f t="shared" ref="D74:AL74" si="92">D73*(7/5)</f>
        <v>33.599999999999994</v>
      </c>
      <c r="E74" s="98">
        <f t="shared" si="92"/>
        <v>33.599999999999994</v>
      </c>
      <c r="F74" s="98">
        <f t="shared" si="92"/>
        <v>33.599999999999994</v>
      </c>
      <c r="G74" s="98">
        <f t="shared" si="92"/>
        <v>33.599999999999994</v>
      </c>
      <c r="H74" s="98">
        <f t="shared" si="92"/>
        <v>33.599999999999994</v>
      </c>
      <c r="I74" s="98">
        <f t="shared" si="92"/>
        <v>33.599999999999994</v>
      </c>
      <c r="J74" s="98">
        <f t="shared" si="92"/>
        <v>33.599999999999994</v>
      </c>
      <c r="K74" s="98">
        <f t="shared" si="92"/>
        <v>33.599999999999994</v>
      </c>
      <c r="L74" s="98">
        <f t="shared" si="92"/>
        <v>33.599999999999994</v>
      </c>
      <c r="M74" s="98">
        <f t="shared" si="92"/>
        <v>33.599999999999994</v>
      </c>
      <c r="N74" s="98">
        <f t="shared" si="92"/>
        <v>33.599999999999994</v>
      </c>
      <c r="O74" s="98">
        <f t="shared" si="92"/>
        <v>33.599999999999994</v>
      </c>
      <c r="P74" s="98">
        <f t="shared" si="92"/>
        <v>33.599999999999994</v>
      </c>
      <c r="Q74" s="98">
        <f t="shared" si="92"/>
        <v>33.599999999999994</v>
      </c>
      <c r="R74" s="98">
        <f t="shared" si="92"/>
        <v>33.599999999999994</v>
      </c>
      <c r="S74" s="98">
        <f t="shared" si="92"/>
        <v>33.599999999999994</v>
      </c>
      <c r="T74" s="98">
        <f t="shared" si="92"/>
        <v>33.599999999999994</v>
      </c>
      <c r="U74" s="98">
        <f t="shared" si="92"/>
        <v>33.599999999999994</v>
      </c>
      <c r="V74" s="98">
        <f t="shared" si="92"/>
        <v>33.599999999999994</v>
      </c>
      <c r="W74" s="98">
        <f t="shared" si="92"/>
        <v>33.599999999999994</v>
      </c>
      <c r="X74" s="98">
        <f t="shared" si="92"/>
        <v>33.599999999999994</v>
      </c>
      <c r="Y74" s="98">
        <f t="shared" si="92"/>
        <v>33.599999999999994</v>
      </c>
      <c r="Z74" s="98">
        <f t="shared" si="92"/>
        <v>33.599999999999994</v>
      </c>
      <c r="AA74" s="98">
        <f t="shared" si="92"/>
        <v>33.599999999999994</v>
      </c>
      <c r="AB74" s="98">
        <f t="shared" si="92"/>
        <v>33.599999999999994</v>
      </c>
      <c r="AC74" s="98">
        <f t="shared" si="92"/>
        <v>33.599999999999994</v>
      </c>
      <c r="AD74" s="98">
        <f t="shared" si="92"/>
        <v>33.599999999999994</v>
      </c>
      <c r="AE74" s="98">
        <f t="shared" si="92"/>
        <v>33.599999999999994</v>
      </c>
      <c r="AF74" s="98">
        <f t="shared" si="92"/>
        <v>33.599999999999994</v>
      </c>
      <c r="AG74" s="98">
        <f t="shared" si="92"/>
        <v>33.599999999999994</v>
      </c>
      <c r="AH74" s="98">
        <f t="shared" si="92"/>
        <v>33.599999999999994</v>
      </c>
      <c r="AI74" s="98">
        <f t="shared" si="92"/>
        <v>33.599999999999994</v>
      </c>
      <c r="AJ74" s="98">
        <f t="shared" si="92"/>
        <v>33.599999999999994</v>
      </c>
      <c r="AK74" s="98">
        <f t="shared" si="92"/>
        <v>33.599999999999994</v>
      </c>
      <c r="AL74" s="99">
        <f t="shared" si="92"/>
        <v>33.599999999999994</v>
      </c>
      <c r="AM74" s="42"/>
      <c r="AN74" s="42"/>
      <c r="AO74" s="42"/>
      <c r="AP74" s="42"/>
      <c r="AQ74" s="42"/>
    </row>
    <row r="75" spans="1:43">
      <c r="A75" s="25" t="str">
        <f>'PLAN CHARGE'!R14</f>
        <v>650 T</v>
      </c>
      <c r="B75" s="80">
        <f>VLOOKUP($A75,'PLAN CHARGE'!$R$2:$S$25,2,FALSE)</f>
        <v>2</v>
      </c>
      <c r="C75" s="52">
        <f>VLOOKUP($A75,'PLAN CHARGE'!$R$2:$BI$25,C$1,FALSE)</f>
        <v>38.089364925729313</v>
      </c>
      <c r="D75" s="91">
        <f>VLOOKUP($A75,'PLAN CHARGE'!$R$2:$BI$25,D$1,FALSE)</f>
        <v>33.115151889648907</v>
      </c>
      <c r="E75" s="91">
        <f>VLOOKUP($A75,'PLAN CHARGE'!$R$2:$BI$25,E$1,FALSE)</f>
        <v>35.321052943944807</v>
      </c>
      <c r="F75" s="91">
        <f>VLOOKUP($A75,'PLAN CHARGE'!$R$2:$BI$25,F$1,FALSE)</f>
        <v>33.510025811516222</v>
      </c>
      <c r="G75" s="91">
        <f>VLOOKUP($A75,'PLAN CHARGE'!$R$2:$BI$25,G$1,FALSE)</f>
        <v>37.289855444921585</v>
      </c>
      <c r="H75" s="91">
        <f>VLOOKUP($A75,'PLAN CHARGE'!$R$2:$BI$25,H$1,FALSE)</f>
        <v>38.625485835739525</v>
      </c>
      <c r="I75" s="91">
        <f>VLOOKUP($A75,'PLAN CHARGE'!$R$2:$BI$25,I$1,FALSE)</f>
        <v>34.202833671084541</v>
      </c>
      <c r="J75" s="91">
        <f>VLOOKUP($A75,'PLAN CHARGE'!$R$2:$BI$25,J$1,FALSE)</f>
        <v>39.198760259192426</v>
      </c>
      <c r="K75" s="91">
        <f>VLOOKUP($A75,'PLAN CHARGE'!$R$2:$BI$25,K$1,FALSE)</f>
        <v>36.386875255838703</v>
      </c>
      <c r="L75" s="91">
        <f>VLOOKUP($A75,'PLAN CHARGE'!$R$2:$BI$25,L$1,FALSE)</f>
        <v>36.426493737435337</v>
      </c>
      <c r="M75" s="91">
        <f>VLOOKUP($A75,'PLAN CHARGE'!$R$2:$BI$25,M$1,FALSE)</f>
        <v>38.278682028036748</v>
      </c>
      <c r="N75" s="91">
        <f>VLOOKUP($A75,'PLAN CHARGE'!$R$2:$BI$25,N$1,FALSE)</f>
        <v>33.935813190527661</v>
      </c>
      <c r="O75" s="91">
        <f>VLOOKUP($A75,'PLAN CHARGE'!$R$2:$BI$25,O$1,FALSE)</f>
        <v>38.09698093989784</v>
      </c>
      <c r="P75" s="91">
        <f>VLOOKUP($A75,'PLAN CHARGE'!$R$2:$BI$25,P$1,FALSE)</f>
        <v>38.978143012959819</v>
      </c>
      <c r="Q75" s="91">
        <f>VLOOKUP($A75,'PLAN CHARGE'!$R$2:$BI$25,Q$1,FALSE)</f>
        <v>36.837865052114815</v>
      </c>
      <c r="R75" s="91">
        <f>VLOOKUP($A75,'PLAN CHARGE'!$R$2:$BI$25,R$1,FALSE)</f>
        <v>37.857211947377976</v>
      </c>
      <c r="S75" s="91">
        <f>VLOOKUP($A75,'PLAN CHARGE'!$R$2:$BI$25,S$1,FALSE)</f>
        <v>38.439630592722246</v>
      </c>
      <c r="T75" s="91">
        <f>VLOOKUP($A75,'PLAN CHARGE'!$R$2:$BI$25,T$1,FALSE)</f>
        <v>38.439630592722246</v>
      </c>
      <c r="U75" s="91">
        <f>VLOOKUP($A75,'PLAN CHARGE'!$R$2:$BI$25,U$1,FALSE)</f>
        <v>32.033025493935213</v>
      </c>
      <c r="V75" s="91">
        <f>VLOOKUP($A75,'PLAN CHARGE'!$R$2:$BI$25,V$1,FALSE)</f>
        <v>34.702444285096476</v>
      </c>
      <c r="W75" s="91">
        <f>VLOOKUP($A75,'PLAN CHARGE'!$R$2:$BI$25,W$1,FALSE)</f>
        <v>38.785585280711302</v>
      </c>
      <c r="X75" s="91">
        <f>VLOOKUP($A75,'PLAN CHARGE'!$R$2:$BI$25,X$1,FALSE)</f>
        <v>44.730745280711304</v>
      </c>
      <c r="Y75" s="91">
        <f>VLOOKUP($A75,'PLAN CHARGE'!$R$2:$BI$25,Y$1,FALSE)</f>
        <v>37.847759061280421</v>
      </c>
      <c r="Z75" s="91">
        <f>VLOOKUP($A75,'PLAN CHARGE'!$R$2:$BI$25,Z$1,FALSE)</f>
        <v>40.955440639050252</v>
      </c>
      <c r="AA75" s="91">
        <f>VLOOKUP($A75,'PLAN CHARGE'!$R$2:$BI$25,AA$1,FALSE)</f>
        <v>45.418910592722249</v>
      </c>
      <c r="AB75" s="91">
        <f>VLOOKUP($A75,'PLAN CHARGE'!$R$2:$BI$25,AB$1,FALSE)</f>
        <v>44.730745280711304</v>
      </c>
      <c r="AC75" s="91">
        <f>VLOOKUP($A75,'PLAN CHARGE'!$R$2:$BI$25,AC$1,FALSE)</f>
        <v>37.847759061280421</v>
      </c>
      <c r="AD75" s="91">
        <f>VLOOKUP($A75,'PLAN CHARGE'!$R$2:$BI$25,AD$1,FALSE)</f>
        <v>40.955440639050252</v>
      </c>
      <c r="AE75" s="91">
        <f>VLOOKUP($A75,'PLAN CHARGE'!$R$2:$BI$25,AE$1,FALSE)</f>
        <v>45.418910592722249</v>
      </c>
      <c r="AF75" s="91">
        <f>VLOOKUP($A75,'PLAN CHARGE'!$R$2:$BI$25,AF$1,FALSE)</f>
        <v>44.730745280711304</v>
      </c>
      <c r="AG75" s="91">
        <f>VLOOKUP($A75,'PLAN CHARGE'!$R$2:$BI$25,AG$1,FALSE)</f>
        <v>37.847759061280421</v>
      </c>
      <c r="AH75" s="91">
        <f>VLOOKUP($A75,'PLAN CHARGE'!$R$2:$BI$25,AH$1,FALSE)</f>
        <v>40.955440639050252</v>
      </c>
      <c r="AI75" s="91">
        <f>VLOOKUP($A75,'PLAN CHARGE'!$R$2:$BI$25,AI$1,FALSE)</f>
        <v>0</v>
      </c>
      <c r="AJ75" s="91">
        <f>VLOOKUP($A75,'PLAN CHARGE'!$R$2:$BI$25,AJ$1,FALSE)</f>
        <v>0</v>
      </c>
      <c r="AK75" s="91">
        <f>VLOOKUP($A75,'PLAN CHARGE'!$R$2:$BI$25,AK$1,FALSE)</f>
        <v>0</v>
      </c>
      <c r="AL75" s="92">
        <f>VLOOKUP($A75,'PLAN CHARGE'!$R$2:$BI$25,AL$1,FALSE)</f>
        <v>0</v>
      </c>
      <c r="AM75" s="87"/>
      <c r="AN75" s="87"/>
      <c r="AO75" s="87"/>
      <c r="AP75" s="87"/>
      <c r="AQ75" s="87"/>
    </row>
    <row r="76" spans="1:43">
      <c r="A76" s="43" t="s">
        <v>34</v>
      </c>
      <c r="B76" s="81"/>
      <c r="C76" s="93">
        <f>IF(C75&lt;C79,C75,C79)</f>
        <v>38.089364925729313</v>
      </c>
      <c r="D76" s="87">
        <f t="shared" ref="D76:AL76" si="93">IF(D75&lt;D79,D75,D79)</f>
        <v>33.115151889648907</v>
      </c>
      <c r="E76" s="87">
        <f t="shared" si="93"/>
        <v>35.321052943944807</v>
      </c>
      <c r="F76" s="87">
        <f t="shared" si="93"/>
        <v>33.510025811516222</v>
      </c>
      <c r="G76" s="87">
        <f t="shared" si="93"/>
        <v>37.289855444921585</v>
      </c>
      <c r="H76" s="87">
        <f t="shared" si="93"/>
        <v>38.625485835739525</v>
      </c>
      <c r="I76" s="87">
        <f t="shared" si="93"/>
        <v>34.202833671084541</v>
      </c>
      <c r="J76" s="87">
        <f t="shared" si="93"/>
        <v>39.198760259192426</v>
      </c>
      <c r="K76" s="87">
        <f t="shared" si="93"/>
        <v>36.386875255838703</v>
      </c>
      <c r="L76" s="87">
        <f t="shared" si="93"/>
        <v>36.426493737435337</v>
      </c>
      <c r="M76" s="87">
        <f t="shared" si="93"/>
        <v>38.278682028036748</v>
      </c>
      <c r="N76" s="87">
        <f t="shared" si="93"/>
        <v>33.935813190527661</v>
      </c>
      <c r="O76" s="87">
        <f t="shared" si="93"/>
        <v>38.09698093989784</v>
      </c>
      <c r="P76" s="87">
        <f t="shared" si="93"/>
        <v>38.978143012959819</v>
      </c>
      <c r="Q76" s="87">
        <f t="shared" si="93"/>
        <v>36.837865052114815</v>
      </c>
      <c r="R76" s="87">
        <f t="shared" si="93"/>
        <v>37.857211947377976</v>
      </c>
      <c r="S76" s="87">
        <f t="shared" si="93"/>
        <v>38.439630592722246</v>
      </c>
      <c r="T76" s="87">
        <f t="shared" si="93"/>
        <v>38.439630592722246</v>
      </c>
      <c r="U76" s="87">
        <f t="shared" si="93"/>
        <v>32.033025493935213</v>
      </c>
      <c r="V76" s="87">
        <f t="shared" si="93"/>
        <v>34.702444285096476</v>
      </c>
      <c r="W76" s="87">
        <f t="shared" si="93"/>
        <v>38.785585280711302</v>
      </c>
      <c r="X76" s="87">
        <f t="shared" si="93"/>
        <v>44.730745280711304</v>
      </c>
      <c r="Y76" s="87">
        <f t="shared" si="93"/>
        <v>37.847759061280421</v>
      </c>
      <c r="Z76" s="87">
        <f t="shared" si="93"/>
        <v>40.955440639050252</v>
      </c>
      <c r="AA76" s="87">
        <f t="shared" si="93"/>
        <v>45.418910592722249</v>
      </c>
      <c r="AB76" s="87">
        <f t="shared" si="93"/>
        <v>44.730745280711304</v>
      </c>
      <c r="AC76" s="87">
        <f t="shared" si="93"/>
        <v>37.847759061280421</v>
      </c>
      <c r="AD76" s="87">
        <f t="shared" si="93"/>
        <v>40.955440639050252</v>
      </c>
      <c r="AE76" s="87">
        <f t="shared" si="93"/>
        <v>45.418910592722249</v>
      </c>
      <c r="AF76" s="87">
        <f t="shared" si="93"/>
        <v>44.730745280711304</v>
      </c>
      <c r="AG76" s="87">
        <f t="shared" si="93"/>
        <v>37.847759061280421</v>
      </c>
      <c r="AH76" s="87">
        <f t="shared" si="93"/>
        <v>40.955440639050252</v>
      </c>
      <c r="AI76" s="87">
        <f t="shared" si="93"/>
        <v>0</v>
      </c>
      <c r="AJ76" s="87">
        <f t="shared" si="93"/>
        <v>0</v>
      </c>
      <c r="AK76" s="87">
        <f t="shared" si="93"/>
        <v>0</v>
      </c>
      <c r="AL76" s="94">
        <f t="shared" si="93"/>
        <v>0</v>
      </c>
      <c r="AM76" s="87"/>
      <c r="AN76" s="87"/>
      <c r="AO76" s="87"/>
      <c r="AP76" s="87"/>
      <c r="AQ76" s="87"/>
    </row>
    <row r="77" spans="1:43">
      <c r="A77" s="43" t="s">
        <v>35</v>
      </c>
      <c r="B77" s="81"/>
      <c r="C77" s="93">
        <f t="shared" ref="C77" si="94">IF(AND(C76&lt;C75,C75&gt;C80),C80-C76,C75-C76)</f>
        <v>0</v>
      </c>
      <c r="D77" s="87">
        <f t="shared" ref="D77:AL77" si="95">IF(AND(D76&lt;D75,D75&gt;D80),D80-D76,D75-D76)</f>
        <v>0</v>
      </c>
      <c r="E77" s="87">
        <f t="shared" si="95"/>
        <v>0</v>
      </c>
      <c r="F77" s="87">
        <f t="shared" si="95"/>
        <v>0</v>
      </c>
      <c r="G77" s="87">
        <f t="shared" si="95"/>
        <v>0</v>
      </c>
      <c r="H77" s="87">
        <f t="shared" si="95"/>
        <v>0</v>
      </c>
      <c r="I77" s="87">
        <f t="shared" si="95"/>
        <v>0</v>
      </c>
      <c r="J77" s="87">
        <f t="shared" si="95"/>
        <v>0</v>
      </c>
      <c r="K77" s="87">
        <f t="shared" si="95"/>
        <v>0</v>
      </c>
      <c r="L77" s="87">
        <f t="shared" si="95"/>
        <v>0</v>
      </c>
      <c r="M77" s="87">
        <f t="shared" si="95"/>
        <v>0</v>
      </c>
      <c r="N77" s="87">
        <f t="shared" si="95"/>
        <v>0</v>
      </c>
      <c r="O77" s="87">
        <f t="shared" si="95"/>
        <v>0</v>
      </c>
      <c r="P77" s="87">
        <f t="shared" si="95"/>
        <v>0</v>
      </c>
      <c r="Q77" s="87">
        <f t="shared" si="95"/>
        <v>0</v>
      </c>
      <c r="R77" s="87">
        <f t="shared" si="95"/>
        <v>0</v>
      </c>
      <c r="S77" s="87">
        <f t="shared" si="95"/>
        <v>0</v>
      </c>
      <c r="T77" s="87">
        <f t="shared" si="95"/>
        <v>0</v>
      </c>
      <c r="U77" s="87">
        <f t="shared" si="95"/>
        <v>0</v>
      </c>
      <c r="V77" s="87">
        <f t="shared" si="95"/>
        <v>0</v>
      </c>
      <c r="W77" s="87">
        <f t="shared" si="95"/>
        <v>0</v>
      </c>
      <c r="X77" s="87">
        <f t="shared" si="95"/>
        <v>0</v>
      </c>
      <c r="Y77" s="87">
        <f t="shared" si="95"/>
        <v>0</v>
      </c>
      <c r="Z77" s="87">
        <f t="shared" si="95"/>
        <v>0</v>
      </c>
      <c r="AA77" s="87">
        <f t="shared" si="95"/>
        <v>0</v>
      </c>
      <c r="AB77" s="87">
        <f t="shared" si="95"/>
        <v>0</v>
      </c>
      <c r="AC77" s="87">
        <f t="shared" si="95"/>
        <v>0</v>
      </c>
      <c r="AD77" s="87">
        <f t="shared" si="95"/>
        <v>0</v>
      </c>
      <c r="AE77" s="87">
        <f t="shared" si="95"/>
        <v>0</v>
      </c>
      <c r="AF77" s="87">
        <f t="shared" si="95"/>
        <v>0</v>
      </c>
      <c r="AG77" s="87">
        <f t="shared" si="95"/>
        <v>0</v>
      </c>
      <c r="AH77" s="87">
        <f t="shared" si="95"/>
        <v>0</v>
      </c>
      <c r="AI77" s="87">
        <f t="shared" si="95"/>
        <v>0</v>
      </c>
      <c r="AJ77" s="87">
        <f t="shared" si="95"/>
        <v>0</v>
      </c>
      <c r="AK77" s="87">
        <f t="shared" si="95"/>
        <v>0</v>
      </c>
      <c r="AL77" s="94">
        <f t="shared" si="95"/>
        <v>0</v>
      </c>
      <c r="AM77" s="87"/>
      <c r="AN77" s="87"/>
      <c r="AO77" s="87"/>
      <c r="AP77" s="87"/>
      <c r="AQ77" s="87"/>
    </row>
    <row r="78" spans="1:43">
      <c r="A78" s="43" t="s">
        <v>36</v>
      </c>
      <c r="B78" s="81"/>
      <c r="C78" s="93">
        <f t="shared" ref="C78" si="96">IF(C76+C77&lt;C75,C75-C80,0)</f>
        <v>0</v>
      </c>
      <c r="D78" s="87">
        <f t="shared" ref="D78:AL78" si="97">IF(D76+D77&lt;D75,D75-D80,0)</f>
        <v>0</v>
      </c>
      <c r="E78" s="87">
        <f t="shared" si="97"/>
        <v>0</v>
      </c>
      <c r="F78" s="87">
        <f t="shared" si="97"/>
        <v>0</v>
      </c>
      <c r="G78" s="87">
        <f t="shared" si="97"/>
        <v>0</v>
      </c>
      <c r="H78" s="87">
        <f t="shared" si="97"/>
        <v>0</v>
      </c>
      <c r="I78" s="87">
        <f t="shared" si="97"/>
        <v>0</v>
      </c>
      <c r="J78" s="87">
        <f t="shared" si="97"/>
        <v>0</v>
      </c>
      <c r="K78" s="87">
        <f t="shared" si="97"/>
        <v>0</v>
      </c>
      <c r="L78" s="87">
        <f t="shared" si="97"/>
        <v>0</v>
      </c>
      <c r="M78" s="87">
        <f t="shared" si="97"/>
        <v>0</v>
      </c>
      <c r="N78" s="87">
        <f t="shared" si="97"/>
        <v>0</v>
      </c>
      <c r="O78" s="87">
        <f t="shared" si="97"/>
        <v>0</v>
      </c>
      <c r="P78" s="87">
        <f t="shared" si="97"/>
        <v>0</v>
      </c>
      <c r="Q78" s="87">
        <f t="shared" si="97"/>
        <v>0</v>
      </c>
      <c r="R78" s="87">
        <f t="shared" si="97"/>
        <v>0</v>
      </c>
      <c r="S78" s="87">
        <f t="shared" si="97"/>
        <v>0</v>
      </c>
      <c r="T78" s="87">
        <f t="shared" si="97"/>
        <v>0</v>
      </c>
      <c r="U78" s="87">
        <f t="shared" si="97"/>
        <v>0</v>
      </c>
      <c r="V78" s="87">
        <f t="shared" si="97"/>
        <v>0</v>
      </c>
      <c r="W78" s="87">
        <f t="shared" si="97"/>
        <v>0</v>
      </c>
      <c r="X78" s="87">
        <f t="shared" si="97"/>
        <v>0</v>
      </c>
      <c r="Y78" s="87">
        <f t="shared" si="97"/>
        <v>0</v>
      </c>
      <c r="Z78" s="87">
        <f t="shared" si="97"/>
        <v>0</v>
      </c>
      <c r="AA78" s="87">
        <f t="shared" si="97"/>
        <v>0</v>
      </c>
      <c r="AB78" s="87">
        <f t="shared" si="97"/>
        <v>0</v>
      </c>
      <c r="AC78" s="87">
        <f t="shared" si="97"/>
        <v>0</v>
      </c>
      <c r="AD78" s="87">
        <f t="shared" si="97"/>
        <v>0</v>
      </c>
      <c r="AE78" s="87">
        <f t="shared" si="97"/>
        <v>0</v>
      </c>
      <c r="AF78" s="87">
        <f t="shared" si="97"/>
        <v>0</v>
      </c>
      <c r="AG78" s="87">
        <f t="shared" si="97"/>
        <v>0</v>
      </c>
      <c r="AH78" s="87">
        <f t="shared" si="97"/>
        <v>0</v>
      </c>
      <c r="AI78" s="87">
        <f t="shared" si="97"/>
        <v>0</v>
      </c>
      <c r="AJ78" s="87">
        <f t="shared" si="97"/>
        <v>0</v>
      </c>
      <c r="AK78" s="87">
        <f t="shared" si="97"/>
        <v>0</v>
      </c>
      <c r="AL78" s="94">
        <f t="shared" si="97"/>
        <v>0</v>
      </c>
      <c r="AM78" s="87"/>
      <c r="AN78" s="87"/>
      <c r="AO78" s="87"/>
      <c r="AP78" s="87"/>
      <c r="AQ78" s="87"/>
    </row>
    <row r="79" spans="1:43">
      <c r="A79" s="20" t="s">
        <v>29</v>
      </c>
      <c r="B79" s="81"/>
      <c r="C79" s="95">
        <f>$B75*24</f>
        <v>48</v>
      </c>
      <c r="D79" s="42">
        <f t="shared" ref="D79:AL79" si="98">$B75*24</f>
        <v>48</v>
      </c>
      <c r="E79" s="42">
        <f t="shared" si="98"/>
        <v>48</v>
      </c>
      <c r="F79" s="42">
        <f t="shared" si="98"/>
        <v>48</v>
      </c>
      <c r="G79" s="42">
        <f t="shared" si="98"/>
        <v>48</v>
      </c>
      <c r="H79" s="42">
        <f t="shared" si="98"/>
        <v>48</v>
      </c>
      <c r="I79" s="42">
        <f t="shared" si="98"/>
        <v>48</v>
      </c>
      <c r="J79" s="42">
        <f t="shared" si="98"/>
        <v>48</v>
      </c>
      <c r="K79" s="42">
        <f t="shared" si="98"/>
        <v>48</v>
      </c>
      <c r="L79" s="42">
        <f t="shared" si="98"/>
        <v>48</v>
      </c>
      <c r="M79" s="42">
        <f t="shared" si="98"/>
        <v>48</v>
      </c>
      <c r="N79" s="42">
        <f t="shared" si="98"/>
        <v>48</v>
      </c>
      <c r="O79" s="42">
        <f t="shared" si="98"/>
        <v>48</v>
      </c>
      <c r="P79" s="42">
        <f t="shared" si="98"/>
        <v>48</v>
      </c>
      <c r="Q79" s="42">
        <f t="shared" si="98"/>
        <v>48</v>
      </c>
      <c r="R79" s="42">
        <f t="shared" si="98"/>
        <v>48</v>
      </c>
      <c r="S79" s="42">
        <f t="shared" si="98"/>
        <v>48</v>
      </c>
      <c r="T79" s="42">
        <f t="shared" si="98"/>
        <v>48</v>
      </c>
      <c r="U79" s="42">
        <f t="shared" si="98"/>
        <v>48</v>
      </c>
      <c r="V79" s="42">
        <f t="shared" si="98"/>
        <v>48</v>
      </c>
      <c r="W79" s="42">
        <f t="shared" si="98"/>
        <v>48</v>
      </c>
      <c r="X79" s="42">
        <f t="shared" si="98"/>
        <v>48</v>
      </c>
      <c r="Y79" s="42">
        <f t="shared" si="98"/>
        <v>48</v>
      </c>
      <c r="Z79" s="42">
        <f t="shared" si="98"/>
        <v>48</v>
      </c>
      <c r="AA79" s="42">
        <f t="shared" si="98"/>
        <v>48</v>
      </c>
      <c r="AB79" s="42">
        <f t="shared" si="98"/>
        <v>48</v>
      </c>
      <c r="AC79" s="42">
        <f t="shared" si="98"/>
        <v>48</v>
      </c>
      <c r="AD79" s="42">
        <f t="shared" si="98"/>
        <v>48</v>
      </c>
      <c r="AE79" s="42">
        <f t="shared" si="98"/>
        <v>48</v>
      </c>
      <c r="AF79" s="42">
        <f t="shared" si="98"/>
        <v>48</v>
      </c>
      <c r="AG79" s="42">
        <f t="shared" si="98"/>
        <v>48</v>
      </c>
      <c r="AH79" s="42">
        <f t="shared" si="98"/>
        <v>48</v>
      </c>
      <c r="AI79" s="42">
        <f t="shared" si="98"/>
        <v>48</v>
      </c>
      <c r="AJ79" s="42">
        <f t="shared" si="98"/>
        <v>48</v>
      </c>
      <c r="AK79" s="42">
        <f t="shared" si="98"/>
        <v>48</v>
      </c>
      <c r="AL79" s="96">
        <f t="shared" si="98"/>
        <v>48</v>
      </c>
      <c r="AM79" s="42"/>
      <c r="AN79" s="42"/>
      <c r="AO79" s="42"/>
      <c r="AP79" s="42"/>
      <c r="AQ79" s="42"/>
    </row>
    <row r="80" spans="1:43" ht="15" thickBot="1">
      <c r="A80" s="21" t="s">
        <v>30</v>
      </c>
      <c r="B80" s="82"/>
      <c r="C80" s="97">
        <f t="shared" ref="C80" si="99">C79*(7/5)</f>
        <v>67.199999999999989</v>
      </c>
      <c r="D80" s="98">
        <f t="shared" ref="D80:AL80" si="100">D79*(7/5)</f>
        <v>67.199999999999989</v>
      </c>
      <c r="E80" s="98">
        <f t="shared" si="100"/>
        <v>67.199999999999989</v>
      </c>
      <c r="F80" s="98">
        <f t="shared" si="100"/>
        <v>67.199999999999989</v>
      </c>
      <c r="G80" s="98">
        <f t="shared" si="100"/>
        <v>67.199999999999989</v>
      </c>
      <c r="H80" s="98">
        <f t="shared" si="100"/>
        <v>67.199999999999989</v>
      </c>
      <c r="I80" s="98">
        <f t="shared" si="100"/>
        <v>67.199999999999989</v>
      </c>
      <c r="J80" s="98">
        <f t="shared" si="100"/>
        <v>67.199999999999989</v>
      </c>
      <c r="K80" s="98">
        <f t="shared" si="100"/>
        <v>67.199999999999989</v>
      </c>
      <c r="L80" s="98">
        <f t="shared" si="100"/>
        <v>67.199999999999989</v>
      </c>
      <c r="M80" s="98">
        <f t="shared" si="100"/>
        <v>67.199999999999989</v>
      </c>
      <c r="N80" s="98">
        <f t="shared" si="100"/>
        <v>67.199999999999989</v>
      </c>
      <c r="O80" s="98">
        <f t="shared" si="100"/>
        <v>67.199999999999989</v>
      </c>
      <c r="P80" s="98">
        <f t="shared" si="100"/>
        <v>67.199999999999989</v>
      </c>
      <c r="Q80" s="98">
        <f t="shared" si="100"/>
        <v>67.199999999999989</v>
      </c>
      <c r="R80" s="98">
        <f t="shared" si="100"/>
        <v>67.199999999999989</v>
      </c>
      <c r="S80" s="98">
        <f t="shared" si="100"/>
        <v>67.199999999999989</v>
      </c>
      <c r="T80" s="98">
        <f t="shared" si="100"/>
        <v>67.199999999999989</v>
      </c>
      <c r="U80" s="98">
        <f t="shared" si="100"/>
        <v>67.199999999999989</v>
      </c>
      <c r="V80" s="98">
        <f t="shared" si="100"/>
        <v>67.199999999999989</v>
      </c>
      <c r="W80" s="98">
        <f t="shared" si="100"/>
        <v>67.199999999999989</v>
      </c>
      <c r="X80" s="98">
        <f t="shared" si="100"/>
        <v>67.199999999999989</v>
      </c>
      <c r="Y80" s="98">
        <f t="shared" si="100"/>
        <v>67.199999999999989</v>
      </c>
      <c r="Z80" s="98">
        <f t="shared" si="100"/>
        <v>67.199999999999989</v>
      </c>
      <c r="AA80" s="98">
        <f t="shared" si="100"/>
        <v>67.199999999999989</v>
      </c>
      <c r="AB80" s="98">
        <f t="shared" si="100"/>
        <v>67.199999999999989</v>
      </c>
      <c r="AC80" s="98">
        <f t="shared" si="100"/>
        <v>67.199999999999989</v>
      </c>
      <c r="AD80" s="98">
        <f t="shared" si="100"/>
        <v>67.199999999999989</v>
      </c>
      <c r="AE80" s="98">
        <f t="shared" si="100"/>
        <v>67.199999999999989</v>
      </c>
      <c r="AF80" s="98">
        <f t="shared" si="100"/>
        <v>67.199999999999989</v>
      </c>
      <c r="AG80" s="98">
        <f t="shared" si="100"/>
        <v>67.199999999999989</v>
      </c>
      <c r="AH80" s="98">
        <f t="shared" si="100"/>
        <v>67.199999999999989</v>
      </c>
      <c r="AI80" s="98">
        <f t="shared" si="100"/>
        <v>67.199999999999989</v>
      </c>
      <c r="AJ80" s="98">
        <f t="shared" si="100"/>
        <v>67.199999999999989</v>
      </c>
      <c r="AK80" s="98">
        <f t="shared" si="100"/>
        <v>67.199999999999989</v>
      </c>
      <c r="AL80" s="99">
        <f t="shared" si="100"/>
        <v>67.199999999999989</v>
      </c>
      <c r="AM80" s="42"/>
      <c r="AN80" s="42"/>
      <c r="AO80" s="42"/>
      <c r="AP80" s="42"/>
      <c r="AQ80" s="42"/>
    </row>
    <row r="81" spans="1:51">
      <c r="A81" s="35" t="str">
        <f>'PLAN CHARGE'!R15</f>
        <v>Bi1100 T</v>
      </c>
      <c r="B81" s="80">
        <f>VLOOKUP($A81,'PLAN CHARGE'!$R$2:$S$25,2,FALSE)</f>
        <v>3</v>
      </c>
      <c r="C81" s="52">
        <f>VLOOKUP($A81,'PLAN CHARGE'!$R$2:$BI$25,C$1,FALSE)</f>
        <v>140.32894545751887</v>
      </c>
      <c r="D81" s="91">
        <f>VLOOKUP($A81,'PLAN CHARGE'!$R$2:$BI$25,D$1,FALSE)</f>
        <v>15.42472281100712</v>
      </c>
      <c r="E81" s="91">
        <f>VLOOKUP($A81,'PLAN CHARGE'!$R$2:$BI$25,E$1,FALSE)</f>
        <v>13.626266666412288</v>
      </c>
      <c r="F81" s="91">
        <f>VLOOKUP($A81,'PLAN CHARGE'!$R$2:$BI$25,F$1,FALSE)</f>
        <v>12.588250840599823</v>
      </c>
      <c r="G81" s="91">
        <f>VLOOKUP($A81,'PLAN CHARGE'!$R$2:$BI$25,G$1,FALSE)</f>
        <v>55.838292181861711</v>
      </c>
      <c r="H81" s="91">
        <f>VLOOKUP($A81,'PLAN CHARGE'!$R$2:$BI$25,H$1,FALSE)</f>
        <v>57.732767885601284</v>
      </c>
      <c r="I81" s="91">
        <f>VLOOKUP($A81,'PLAN CHARGE'!$R$2:$BI$25,I$1,FALSE)</f>
        <v>50.850636533303842</v>
      </c>
      <c r="J81" s="91">
        <f>VLOOKUP($A81,'PLAN CHARGE'!$R$2:$BI$25,J$1,FALSE)</f>
        <v>57.732767885601284</v>
      </c>
      <c r="K81" s="91">
        <f>VLOOKUP($A81,'PLAN CHARGE'!$R$2:$BI$25,K$1,FALSE)</f>
        <v>53.061533773882275</v>
      </c>
      <c r="L81" s="91">
        <f>VLOOKUP($A81,'PLAN CHARGE'!$R$2:$BI$25,L$1,FALSE)</f>
        <v>53.061533773882275</v>
      </c>
      <c r="M81" s="91">
        <f>VLOOKUP($A81,'PLAN CHARGE'!$R$2:$BI$25,M$1,FALSE)</f>
        <v>55.473421672695103</v>
      </c>
      <c r="N81" s="91">
        <f>VLOOKUP($A81,'PLAN CHARGE'!$R$2:$BI$25,N$1,FALSE)</f>
        <v>48.843432732099672</v>
      </c>
      <c r="O81" s="91">
        <f>VLOOKUP($A81,'PLAN CHARGE'!$R$2:$BI$25,O$1,FALSE)</f>
        <v>55.108551163528496</v>
      </c>
      <c r="P81" s="91">
        <f>VLOOKUP($A81,'PLAN CHARGE'!$R$2:$BI$25,P$1,FALSE)</f>
        <v>56.203162691028332</v>
      </c>
      <c r="Q81" s="91">
        <f>VLOOKUP($A81,'PLAN CHARGE'!$R$2:$BI$25,Q$1,FALSE)</f>
        <v>53.061533773882275</v>
      </c>
      <c r="R81" s="91">
        <f>VLOOKUP($A81,'PLAN CHARGE'!$R$2:$BI$25,R$1,FALSE)</f>
        <v>55.523795586274083</v>
      </c>
      <c r="S81" s="91">
        <f>VLOOKUP($A81,'PLAN CHARGE'!$R$2:$BI$25,S$1,FALSE)</f>
        <v>56.378007826062912</v>
      </c>
      <c r="T81" s="91">
        <f>VLOOKUP($A81,'PLAN CHARGE'!$R$2:$BI$25,T$1,FALSE)</f>
        <v>56.378007826062912</v>
      </c>
      <c r="U81" s="91">
        <f>VLOOKUP($A81,'PLAN CHARGE'!$R$2:$BI$25,U$1,FALSE)</f>
        <v>46.981673188385763</v>
      </c>
      <c r="V81" s="91">
        <f>VLOOKUP($A81,'PLAN CHARGE'!$R$2:$BI$25,V$1,FALSE)</f>
        <v>50.896812620751234</v>
      </c>
      <c r="W81" s="91">
        <f>VLOOKUP($A81,'PLAN CHARGE'!$R$2:$BI$25,W$1,FALSE)</f>
        <v>67.701058152188438</v>
      </c>
      <c r="X81" s="91">
        <f>VLOOKUP($A81,'PLAN CHARGE'!$R$2:$BI$25,X$1,FALSE)</f>
        <v>139.49498786478793</v>
      </c>
      <c r="Y81" s="91">
        <f>VLOOKUP($A81,'PLAN CHARGE'!$R$2:$BI$25,Y$1,FALSE)</f>
        <v>129.56375534837483</v>
      </c>
      <c r="Z81" s="91">
        <f>VLOOKUP($A81,'PLAN CHARGE'!$R$2:$BI$25,Z$1,FALSE)</f>
        <v>133.4883642344561</v>
      </c>
      <c r="AA81" s="91">
        <f>VLOOKUP($A81,'PLAN CHARGE'!$R$2:$BI$25,AA$1,FALSE)</f>
        <v>141.64106460116929</v>
      </c>
      <c r="AB81" s="91">
        <f>VLOOKUP($A81,'PLAN CHARGE'!$R$2:$BI$25,AB$1,FALSE)</f>
        <v>139.49498786478793</v>
      </c>
      <c r="AC81" s="91">
        <f>VLOOKUP($A81,'PLAN CHARGE'!$R$2:$BI$25,AC$1,FALSE)</f>
        <v>129.56375534837483</v>
      </c>
      <c r="AD81" s="91">
        <f>VLOOKUP($A81,'PLAN CHARGE'!$R$2:$BI$25,AD$1,FALSE)</f>
        <v>133.4883642344561</v>
      </c>
      <c r="AE81" s="91">
        <f>VLOOKUP($A81,'PLAN CHARGE'!$R$2:$BI$25,AE$1,FALSE)</f>
        <v>141.64106460116929</v>
      </c>
      <c r="AF81" s="91">
        <f>VLOOKUP($A81,'PLAN CHARGE'!$R$2:$BI$25,AF$1,FALSE)</f>
        <v>139.49498786478793</v>
      </c>
      <c r="AG81" s="91">
        <f>VLOOKUP($A81,'PLAN CHARGE'!$R$2:$BI$25,AG$1,FALSE)</f>
        <v>129.56375534837483</v>
      </c>
      <c r="AH81" s="91">
        <f>VLOOKUP($A81,'PLAN CHARGE'!$R$2:$BI$25,AH$1,FALSE)</f>
        <v>133.4883642344561</v>
      </c>
      <c r="AI81" s="91">
        <f>VLOOKUP($A81,'PLAN CHARGE'!$R$2:$BI$25,AI$1,FALSE)</f>
        <v>0</v>
      </c>
      <c r="AJ81" s="91">
        <f>VLOOKUP($A81,'PLAN CHARGE'!$R$2:$BI$25,AJ$1,FALSE)</f>
        <v>0</v>
      </c>
      <c r="AK81" s="91">
        <f>VLOOKUP($A81,'PLAN CHARGE'!$R$2:$BI$25,AK$1,FALSE)</f>
        <v>0</v>
      </c>
      <c r="AL81" s="92">
        <f>VLOOKUP($A81,'PLAN CHARGE'!$R$2:$BI$25,AL$1,FALSE)</f>
        <v>0</v>
      </c>
      <c r="AM81" s="87"/>
      <c r="AN81" s="87"/>
      <c r="AO81" s="87"/>
      <c r="AP81" s="87"/>
      <c r="AQ81" s="87"/>
    </row>
    <row r="82" spans="1:51">
      <c r="A82" s="43" t="s">
        <v>34</v>
      </c>
      <c r="B82" s="81"/>
      <c r="C82" s="93">
        <f>IF(C81&lt;C85,C81,C85)</f>
        <v>72</v>
      </c>
      <c r="D82" s="87">
        <f t="shared" ref="D82:AL82" si="101">IF(D81&lt;D85,D81,D85)</f>
        <v>15.42472281100712</v>
      </c>
      <c r="E82" s="87">
        <f t="shared" si="101"/>
        <v>13.626266666412288</v>
      </c>
      <c r="F82" s="87">
        <f t="shared" si="101"/>
        <v>12.588250840599823</v>
      </c>
      <c r="G82" s="87">
        <f t="shared" si="101"/>
        <v>55.838292181861711</v>
      </c>
      <c r="H82" s="87">
        <f t="shared" si="101"/>
        <v>57.732767885601284</v>
      </c>
      <c r="I82" s="87">
        <f t="shared" si="101"/>
        <v>50.850636533303842</v>
      </c>
      <c r="J82" s="87">
        <f t="shared" si="101"/>
        <v>57.732767885601284</v>
      </c>
      <c r="K82" s="87">
        <f t="shared" si="101"/>
        <v>53.061533773882275</v>
      </c>
      <c r="L82" s="87">
        <f t="shared" si="101"/>
        <v>53.061533773882275</v>
      </c>
      <c r="M82" s="87">
        <f t="shared" si="101"/>
        <v>55.473421672695103</v>
      </c>
      <c r="N82" s="87">
        <f t="shared" si="101"/>
        <v>48.843432732099672</v>
      </c>
      <c r="O82" s="87">
        <f t="shared" si="101"/>
        <v>55.108551163528496</v>
      </c>
      <c r="P82" s="87">
        <f t="shared" si="101"/>
        <v>56.203162691028332</v>
      </c>
      <c r="Q82" s="87">
        <f t="shared" si="101"/>
        <v>53.061533773882275</v>
      </c>
      <c r="R82" s="87">
        <f t="shared" si="101"/>
        <v>55.523795586274083</v>
      </c>
      <c r="S82" s="87">
        <f t="shared" si="101"/>
        <v>56.378007826062912</v>
      </c>
      <c r="T82" s="87">
        <f t="shared" si="101"/>
        <v>56.378007826062912</v>
      </c>
      <c r="U82" s="87">
        <f t="shared" si="101"/>
        <v>46.981673188385763</v>
      </c>
      <c r="V82" s="87">
        <f t="shared" si="101"/>
        <v>50.896812620751234</v>
      </c>
      <c r="W82" s="87">
        <f t="shared" si="101"/>
        <v>67.701058152188438</v>
      </c>
      <c r="X82" s="87">
        <f t="shared" si="101"/>
        <v>72</v>
      </c>
      <c r="Y82" s="87">
        <f t="shared" si="101"/>
        <v>72</v>
      </c>
      <c r="Z82" s="87">
        <f t="shared" si="101"/>
        <v>72</v>
      </c>
      <c r="AA82" s="87">
        <f t="shared" si="101"/>
        <v>72</v>
      </c>
      <c r="AB82" s="87">
        <f t="shared" si="101"/>
        <v>72</v>
      </c>
      <c r="AC82" s="87">
        <f t="shared" si="101"/>
        <v>72</v>
      </c>
      <c r="AD82" s="87">
        <f t="shared" si="101"/>
        <v>72</v>
      </c>
      <c r="AE82" s="87">
        <f t="shared" si="101"/>
        <v>72</v>
      </c>
      <c r="AF82" s="87">
        <f t="shared" si="101"/>
        <v>72</v>
      </c>
      <c r="AG82" s="87">
        <f t="shared" si="101"/>
        <v>72</v>
      </c>
      <c r="AH82" s="87">
        <f t="shared" si="101"/>
        <v>72</v>
      </c>
      <c r="AI82" s="87">
        <f t="shared" si="101"/>
        <v>0</v>
      </c>
      <c r="AJ82" s="87">
        <f t="shared" si="101"/>
        <v>0</v>
      </c>
      <c r="AK82" s="87">
        <f t="shared" si="101"/>
        <v>0</v>
      </c>
      <c r="AL82" s="94">
        <f t="shared" si="101"/>
        <v>0</v>
      </c>
      <c r="AM82" s="87"/>
      <c r="AN82" s="87"/>
      <c r="AO82" s="87"/>
      <c r="AP82" s="87"/>
      <c r="AQ82" s="87"/>
    </row>
    <row r="83" spans="1:51">
      <c r="A83" s="43" t="s">
        <v>35</v>
      </c>
      <c r="B83" s="81"/>
      <c r="C83" s="93">
        <f t="shared" ref="C83" si="102">IF(AND(C82&lt;C81,C81&gt;C86),C86-C82,C81-C82)</f>
        <v>28.799999999999997</v>
      </c>
      <c r="D83" s="87">
        <f t="shared" ref="D83:AL83" si="103">IF(AND(D82&lt;D81,D81&gt;D86),D86-D82,D81-D82)</f>
        <v>0</v>
      </c>
      <c r="E83" s="87">
        <f t="shared" si="103"/>
        <v>0</v>
      </c>
      <c r="F83" s="87">
        <f t="shared" si="103"/>
        <v>0</v>
      </c>
      <c r="G83" s="87">
        <f t="shared" si="103"/>
        <v>0</v>
      </c>
      <c r="H83" s="87">
        <f t="shared" si="103"/>
        <v>0</v>
      </c>
      <c r="I83" s="87">
        <f t="shared" si="103"/>
        <v>0</v>
      </c>
      <c r="J83" s="87">
        <f t="shared" si="103"/>
        <v>0</v>
      </c>
      <c r="K83" s="87">
        <f t="shared" si="103"/>
        <v>0</v>
      </c>
      <c r="L83" s="87">
        <f t="shared" si="103"/>
        <v>0</v>
      </c>
      <c r="M83" s="87">
        <f t="shared" si="103"/>
        <v>0</v>
      </c>
      <c r="N83" s="87">
        <f t="shared" si="103"/>
        <v>0</v>
      </c>
      <c r="O83" s="87">
        <f t="shared" si="103"/>
        <v>0</v>
      </c>
      <c r="P83" s="87">
        <f t="shared" si="103"/>
        <v>0</v>
      </c>
      <c r="Q83" s="87">
        <f t="shared" si="103"/>
        <v>0</v>
      </c>
      <c r="R83" s="87">
        <f t="shared" si="103"/>
        <v>0</v>
      </c>
      <c r="S83" s="87">
        <f t="shared" si="103"/>
        <v>0</v>
      </c>
      <c r="T83" s="87">
        <f t="shared" si="103"/>
        <v>0</v>
      </c>
      <c r="U83" s="87">
        <f t="shared" si="103"/>
        <v>0</v>
      </c>
      <c r="V83" s="87">
        <f t="shared" si="103"/>
        <v>0</v>
      </c>
      <c r="W83" s="87">
        <f t="shared" si="103"/>
        <v>0</v>
      </c>
      <c r="X83" s="87">
        <f t="shared" si="103"/>
        <v>28.799999999999997</v>
      </c>
      <c r="Y83" s="87">
        <f t="shared" si="103"/>
        <v>28.799999999999997</v>
      </c>
      <c r="Z83" s="87">
        <f t="shared" si="103"/>
        <v>28.799999999999997</v>
      </c>
      <c r="AA83" s="87">
        <f t="shared" si="103"/>
        <v>28.799999999999997</v>
      </c>
      <c r="AB83" s="87">
        <f t="shared" si="103"/>
        <v>28.799999999999997</v>
      </c>
      <c r="AC83" s="87">
        <f t="shared" si="103"/>
        <v>28.799999999999997</v>
      </c>
      <c r="AD83" s="87">
        <f t="shared" si="103"/>
        <v>28.799999999999997</v>
      </c>
      <c r="AE83" s="87">
        <f t="shared" si="103"/>
        <v>28.799999999999997</v>
      </c>
      <c r="AF83" s="87">
        <f t="shared" si="103"/>
        <v>28.799999999999997</v>
      </c>
      <c r="AG83" s="87">
        <f t="shared" si="103"/>
        <v>28.799999999999997</v>
      </c>
      <c r="AH83" s="87">
        <f t="shared" si="103"/>
        <v>28.799999999999997</v>
      </c>
      <c r="AI83" s="87">
        <f t="shared" si="103"/>
        <v>0</v>
      </c>
      <c r="AJ83" s="87">
        <f t="shared" si="103"/>
        <v>0</v>
      </c>
      <c r="AK83" s="87">
        <f t="shared" si="103"/>
        <v>0</v>
      </c>
      <c r="AL83" s="94">
        <f t="shared" si="103"/>
        <v>0</v>
      </c>
      <c r="AM83" s="87"/>
      <c r="AN83" s="87"/>
      <c r="AO83" s="87"/>
      <c r="AP83" s="87"/>
      <c r="AQ83" s="87"/>
    </row>
    <row r="84" spans="1:51">
      <c r="A84" s="43" t="s">
        <v>36</v>
      </c>
      <c r="B84" s="81"/>
      <c r="C84" s="93">
        <f t="shared" ref="C84" si="104">IF(C82+C83&lt;C81,C81-C86,0)</f>
        <v>39.528945457518873</v>
      </c>
      <c r="D84" s="87">
        <f t="shared" ref="D84:AL84" si="105">IF(D82+D83&lt;D81,D81-D86,0)</f>
        <v>0</v>
      </c>
      <c r="E84" s="87">
        <f t="shared" si="105"/>
        <v>0</v>
      </c>
      <c r="F84" s="87">
        <f t="shared" si="105"/>
        <v>0</v>
      </c>
      <c r="G84" s="87">
        <f t="shared" si="105"/>
        <v>0</v>
      </c>
      <c r="H84" s="87">
        <f t="shared" si="105"/>
        <v>0</v>
      </c>
      <c r="I84" s="87">
        <f t="shared" si="105"/>
        <v>0</v>
      </c>
      <c r="J84" s="87">
        <f t="shared" si="105"/>
        <v>0</v>
      </c>
      <c r="K84" s="87">
        <f t="shared" si="105"/>
        <v>0</v>
      </c>
      <c r="L84" s="87">
        <f t="shared" si="105"/>
        <v>0</v>
      </c>
      <c r="M84" s="87">
        <f t="shared" si="105"/>
        <v>0</v>
      </c>
      <c r="N84" s="87">
        <f t="shared" si="105"/>
        <v>0</v>
      </c>
      <c r="O84" s="87">
        <f t="shared" si="105"/>
        <v>0</v>
      </c>
      <c r="P84" s="87">
        <f t="shared" si="105"/>
        <v>0</v>
      </c>
      <c r="Q84" s="87">
        <f t="shared" si="105"/>
        <v>0</v>
      </c>
      <c r="R84" s="87">
        <f t="shared" si="105"/>
        <v>0</v>
      </c>
      <c r="S84" s="87">
        <f t="shared" si="105"/>
        <v>0</v>
      </c>
      <c r="T84" s="87">
        <f t="shared" si="105"/>
        <v>0</v>
      </c>
      <c r="U84" s="87">
        <f t="shared" si="105"/>
        <v>0</v>
      </c>
      <c r="V84" s="87">
        <f t="shared" si="105"/>
        <v>0</v>
      </c>
      <c r="W84" s="87">
        <f t="shared" si="105"/>
        <v>0</v>
      </c>
      <c r="X84" s="87">
        <f t="shared" si="105"/>
        <v>38.694987864787933</v>
      </c>
      <c r="Y84" s="87">
        <f t="shared" si="105"/>
        <v>28.763755348374829</v>
      </c>
      <c r="Z84" s="87">
        <f t="shared" si="105"/>
        <v>32.688364234456103</v>
      </c>
      <c r="AA84" s="87">
        <f t="shared" si="105"/>
        <v>40.841064601169293</v>
      </c>
      <c r="AB84" s="87">
        <f t="shared" si="105"/>
        <v>38.694987864787933</v>
      </c>
      <c r="AC84" s="87">
        <f t="shared" si="105"/>
        <v>28.763755348374829</v>
      </c>
      <c r="AD84" s="87">
        <f t="shared" si="105"/>
        <v>32.688364234456103</v>
      </c>
      <c r="AE84" s="87">
        <f t="shared" si="105"/>
        <v>40.841064601169293</v>
      </c>
      <c r="AF84" s="87">
        <f t="shared" si="105"/>
        <v>38.694987864787933</v>
      </c>
      <c r="AG84" s="87">
        <f t="shared" si="105"/>
        <v>28.763755348374829</v>
      </c>
      <c r="AH84" s="87">
        <f t="shared" si="105"/>
        <v>32.688364234456103</v>
      </c>
      <c r="AI84" s="87">
        <f t="shared" si="105"/>
        <v>0</v>
      </c>
      <c r="AJ84" s="87">
        <f t="shared" si="105"/>
        <v>0</v>
      </c>
      <c r="AK84" s="87">
        <f t="shared" si="105"/>
        <v>0</v>
      </c>
      <c r="AL84" s="94">
        <f t="shared" si="105"/>
        <v>0</v>
      </c>
      <c r="AM84" s="87"/>
      <c r="AN84" s="87"/>
      <c r="AO84" s="87"/>
      <c r="AP84" s="87"/>
      <c r="AQ84" s="87"/>
    </row>
    <row r="85" spans="1:51">
      <c r="A85" s="20" t="s">
        <v>29</v>
      </c>
      <c r="B85" s="81"/>
      <c r="C85" s="95">
        <f>$B81*24</f>
        <v>72</v>
      </c>
      <c r="D85" s="42">
        <f t="shared" ref="D85:AL85" si="106">$B81*24</f>
        <v>72</v>
      </c>
      <c r="E85" s="42">
        <f t="shared" si="106"/>
        <v>72</v>
      </c>
      <c r="F85" s="42">
        <f t="shared" si="106"/>
        <v>72</v>
      </c>
      <c r="G85" s="42">
        <f t="shared" si="106"/>
        <v>72</v>
      </c>
      <c r="H85" s="42">
        <f t="shared" si="106"/>
        <v>72</v>
      </c>
      <c r="I85" s="42">
        <f t="shared" si="106"/>
        <v>72</v>
      </c>
      <c r="J85" s="42">
        <f t="shared" si="106"/>
        <v>72</v>
      </c>
      <c r="K85" s="42">
        <f t="shared" si="106"/>
        <v>72</v>
      </c>
      <c r="L85" s="42">
        <f t="shared" si="106"/>
        <v>72</v>
      </c>
      <c r="M85" s="42">
        <f t="shared" si="106"/>
        <v>72</v>
      </c>
      <c r="N85" s="42">
        <f t="shared" si="106"/>
        <v>72</v>
      </c>
      <c r="O85" s="42">
        <f t="shared" si="106"/>
        <v>72</v>
      </c>
      <c r="P85" s="42">
        <f t="shared" si="106"/>
        <v>72</v>
      </c>
      <c r="Q85" s="42">
        <f t="shared" si="106"/>
        <v>72</v>
      </c>
      <c r="R85" s="42">
        <f t="shared" si="106"/>
        <v>72</v>
      </c>
      <c r="S85" s="42">
        <f t="shared" si="106"/>
        <v>72</v>
      </c>
      <c r="T85" s="42">
        <f t="shared" si="106"/>
        <v>72</v>
      </c>
      <c r="U85" s="42">
        <f t="shared" si="106"/>
        <v>72</v>
      </c>
      <c r="V85" s="42">
        <f t="shared" si="106"/>
        <v>72</v>
      </c>
      <c r="W85" s="42">
        <f t="shared" si="106"/>
        <v>72</v>
      </c>
      <c r="X85" s="42">
        <f t="shared" si="106"/>
        <v>72</v>
      </c>
      <c r="Y85" s="42">
        <f t="shared" si="106"/>
        <v>72</v>
      </c>
      <c r="Z85" s="42">
        <f t="shared" si="106"/>
        <v>72</v>
      </c>
      <c r="AA85" s="42">
        <f t="shared" si="106"/>
        <v>72</v>
      </c>
      <c r="AB85" s="42">
        <f t="shared" si="106"/>
        <v>72</v>
      </c>
      <c r="AC85" s="42">
        <f t="shared" si="106"/>
        <v>72</v>
      </c>
      <c r="AD85" s="42">
        <f t="shared" si="106"/>
        <v>72</v>
      </c>
      <c r="AE85" s="42">
        <f t="shared" si="106"/>
        <v>72</v>
      </c>
      <c r="AF85" s="42">
        <f t="shared" si="106"/>
        <v>72</v>
      </c>
      <c r="AG85" s="42">
        <f t="shared" si="106"/>
        <v>72</v>
      </c>
      <c r="AH85" s="42">
        <f t="shared" si="106"/>
        <v>72</v>
      </c>
      <c r="AI85" s="42">
        <f t="shared" si="106"/>
        <v>72</v>
      </c>
      <c r="AJ85" s="42">
        <f t="shared" si="106"/>
        <v>72</v>
      </c>
      <c r="AK85" s="42">
        <f t="shared" si="106"/>
        <v>72</v>
      </c>
      <c r="AL85" s="96">
        <f t="shared" si="106"/>
        <v>72</v>
      </c>
      <c r="AM85" s="42"/>
      <c r="AN85" s="42"/>
      <c r="AO85" s="42"/>
      <c r="AP85" s="42"/>
      <c r="AQ85" s="42"/>
    </row>
    <row r="86" spans="1:51" ht="15" thickBot="1">
      <c r="A86" s="21" t="s">
        <v>30</v>
      </c>
      <c r="B86" s="83"/>
      <c r="C86" s="97">
        <f t="shared" ref="C86" si="107">C85*(7/5)</f>
        <v>100.8</v>
      </c>
      <c r="D86" s="98">
        <f t="shared" ref="D86:AL86" si="108">D85*(7/5)</f>
        <v>100.8</v>
      </c>
      <c r="E86" s="98">
        <f t="shared" si="108"/>
        <v>100.8</v>
      </c>
      <c r="F86" s="98">
        <f t="shared" si="108"/>
        <v>100.8</v>
      </c>
      <c r="G86" s="98">
        <f t="shared" si="108"/>
        <v>100.8</v>
      </c>
      <c r="H86" s="98">
        <f t="shared" si="108"/>
        <v>100.8</v>
      </c>
      <c r="I86" s="98">
        <f t="shared" si="108"/>
        <v>100.8</v>
      </c>
      <c r="J86" s="98">
        <f t="shared" si="108"/>
        <v>100.8</v>
      </c>
      <c r="K86" s="98">
        <f t="shared" si="108"/>
        <v>100.8</v>
      </c>
      <c r="L86" s="98">
        <f t="shared" si="108"/>
        <v>100.8</v>
      </c>
      <c r="M86" s="98">
        <f t="shared" si="108"/>
        <v>100.8</v>
      </c>
      <c r="N86" s="98">
        <f t="shared" si="108"/>
        <v>100.8</v>
      </c>
      <c r="O86" s="98">
        <f t="shared" si="108"/>
        <v>100.8</v>
      </c>
      <c r="P86" s="98">
        <f t="shared" si="108"/>
        <v>100.8</v>
      </c>
      <c r="Q86" s="98">
        <f t="shared" si="108"/>
        <v>100.8</v>
      </c>
      <c r="R86" s="98">
        <f t="shared" si="108"/>
        <v>100.8</v>
      </c>
      <c r="S86" s="98">
        <f t="shared" si="108"/>
        <v>100.8</v>
      </c>
      <c r="T86" s="98">
        <f t="shared" si="108"/>
        <v>100.8</v>
      </c>
      <c r="U86" s="98">
        <f t="shared" si="108"/>
        <v>100.8</v>
      </c>
      <c r="V86" s="98">
        <f t="shared" si="108"/>
        <v>100.8</v>
      </c>
      <c r="W86" s="98">
        <f t="shared" si="108"/>
        <v>100.8</v>
      </c>
      <c r="X86" s="98">
        <f t="shared" si="108"/>
        <v>100.8</v>
      </c>
      <c r="Y86" s="98">
        <f t="shared" si="108"/>
        <v>100.8</v>
      </c>
      <c r="Z86" s="98">
        <f t="shared" si="108"/>
        <v>100.8</v>
      </c>
      <c r="AA86" s="98">
        <f t="shared" si="108"/>
        <v>100.8</v>
      </c>
      <c r="AB86" s="98">
        <f t="shared" si="108"/>
        <v>100.8</v>
      </c>
      <c r="AC86" s="98">
        <f t="shared" si="108"/>
        <v>100.8</v>
      </c>
      <c r="AD86" s="98">
        <f t="shared" si="108"/>
        <v>100.8</v>
      </c>
      <c r="AE86" s="98">
        <f t="shared" si="108"/>
        <v>100.8</v>
      </c>
      <c r="AF86" s="98">
        <f t="shared" si="108"/>
        <v>100.8</v>
      </c>
      <c r="AG86" s="98">
        <f t="shared" si="108"/>
        <v>100.8</v>
      </c>
      <c r="AH86" s="98">
        <f t="shared" si="108"/>
        <v>100.8</v>
      </c>
      <c r="AI86" s="98">
        <f t="shared" si="108"/>
        <v>100.8</v>
      </c>
      <c r="AJ86" s="98">
        <f t="shared" si="108"/>
        <v>100.8</v>
      </c>
      <c r="AK86" s="98">
        <f t="shared" si="108"/>
        <v>100.8</v>
      </c>
      <c r="AL86" s="99">
        <f t="shared" si="108"/>
        <v>100.8</v>
      </c>
      <c r="AM86" s="42"/>
      <c r="AN86" s="42"/>
      <c r="AO86" s="42"/>
      <c r="AP86" s="42"/>
      <c r="AQ86" s="42"/>
    </row>
    <row r="87" spans="1:51" s="78" customFormat="1" ht="17.399999999999999">
      <c r="A87" s="50" t="str">
        <f>'PLAN CHARGE'!R16</f>
        <v>C-350 T</v>
      </c>
      <c r="B87" s="80">
        <f>VLOOKUP($A87,'PLAN CHARGE'!$R$2:$S$25,2,FALSE)</f>
        <v>1</v>
      </c>
      <c r="C87" s="52">
        <f>VLOOKUP($A87,'PLAN CHARGE'!$R$2:$BI$25,C$1,FALSE)</f>
        <v>22.134571666666663</v>
      </c>
      <c r="D87" s="91">
        <f>VLOOKUP($A87,'PLAN CHARGE'!$R$2:$BI$25,D$1,FALSE)</f>
        <v>18.832272222222215</v>
      </c>
      <c r="E87" s="91">
        <f>VLOOKUP($A87,'PLAN CHARGE'!$R$2:$BI$25,E$1,FALSE)</f>
        <v>18.013477777777773</v>
      </c>
      <c r="F87" s="91">
        <f>VLOOKUP($A87,'PLAN CHARGE'!$R$2:$BI$25,F$1,FALSE)</f>
        <v>18.013477777777773</v>
      </c>
      <c r="G87" s="91">
        <f>VLOOKUP($A87,'PLAN CHARGE'!$R$2:$BI$25,G$1,FALSE)</f>
        <v>18.832272222222215</v>
      </c>
      <c r="H87" s="91">
        <f>VLOOKUP($A87,'PLAN CHARGE'!$R$2:$BI$25,H$1,FALSE)</f>
        <v>19.729047089947088</v>
      </c>
      <c r="I87" s="91">
        <f>VLOOKUP($A87,'PLAN CHARGE'!$R$2:$BI$25,I$1,FALSE)</f>
        <v>17.262916203703703</v>
      </c>
      <c r="J87" s="91">
        <f>VLOOKUP($A87,'PLAN CHARGE'!$R$2:$BI$25,J$1,FALSE)</f>
        <v>19.729047089947088</v>
      </c>
      <c r="K87" s="91">
        <f>VLOOKUP($A87,'PLAN CHARGE'!$R$2:$BI$25,K$1,FALSE)</f>
        <v>18.013477777777773</v>
      </c>
      <c r="L87" s="91">
        <f>VLOOKUP($A87,'PLAN CHARGE'!$R$2:$BI$25,L$1,FALSE)</f>
        <v>18.013477777777773</v>
      </c>
      <c r="M87" s="91">
        <f>VLOOKUP($A87,'PLAN CHARGE'!$R$2:$BI$25,M$1,FALSE)</f>
        <v>18.832272222222215</v>
      </c>
      <c r="N87" s="91">
        <f>VLOOKUP($A87,'PLAN CHARGE'!$R$2:$BI$25,N$1,FALSE)</f>
        <v>17.262916203703703</v>
      </c>
      <c r="O87" s="91">
        <f>VLOOKUP($A87,'PLAN CHARGE'!$R$2:$BI$25,O$1,FALSE)</f>
        <v>18.832272222222215</v>
      </c>
      <c r="P87" s="91">
        <f>VLOOKUP($A87,'PLAN CHARGE'!$R$2:$BI$25,P$1,FALSE)</f>
        <v>18.832272222222215</v>
      </c>
      <c r="Q87" s="91">
        <f>VLOOKUP($A87,'PLAN CHARGE'!$R$2:$BI$25,Q$1,FALSE)</f>
        <v>18.013477777777773</v>
      </c>
      <c r="R87" s="91">
        <f>VLOOKUP($A87,'PLAN CHARGE'!$R$2:$BI$25,R$1,FALSE)</f>
        <v>23.140688560606058</v>
      </c>
      <c r="S87" s="91">
        <f>VLOOKUP($A87,'PLAN CHARGE'!$R$2:$BI$25,S$1,FALSE)</f>
        <v>23.496699153846151</v>
      </c>
      <c r="T87" s="91">
        <f>VLOOKUP($A87,'PLAN CHARGE'!$R$2:$BI$25,T$1,FALSE)</f>
        <v>23.496699153846151</v>
      </c>
      <c r="U87" s="91">
        <f>VLOOKUP($A87,'PLAN CHARGE'!$R$2:$BI$25,U$1,FALSE)</f>
        <v>19.580582628205125</v>
      </c>
      <c r="V87" s="91">
        <f>VLOOKUP($A87,'PLAN CHARGE'!$R$2:$BI$25,V$1,FALSE)</f>
        <v>21.212297847222221</v>
      </c>
      <c r="W87" s="91">
        <f>VLOOKUP($A87,'PLAN CHARGE'!$R$2:$BI$25,W$1,FALSE)</f>
        <v>23.140688560606058</v>
      </c>
      <c r="X87" s="91">
        <f>VLOOKUP($A87,'PLAN CHARGE'!$R$2:$BI$25,X$1,FALSE)</f>
        <v>23.140688560606058</v>
      </c>
      <c r="Y87" s="91">
        <f>VLOOKUP($A87,'PLAN CHARGE'!$R$2:$BI$25,Y$1,FALSE)</f>
        <v>18.996087624378109</v>
      </c>
      <c r="Z87" s="91">
        <f>VLOOKUP($A87,'PLAN CHARGE'!$R$2:$BI$25,Z$1,FALSE)</f>
        <v>20.895696386815917</v>
      </c>
      <c r="AA87" s="91">
        <f>VLOOKUP($A87,'PLAN CHARGE'!$R$2:$BI$25,AA$1,FALSE)</f>
        <v>23.496699153846151</v>
      </c>
      <c r="AB87" s="91">
        <f>VLOOKUP($A87,'PLAN CHARGE'!$R$2:$BI$25,AB$1,FALSE)</f>
        <v>23.140688560606058</v>
      </c>
      <c r="AC87" s="91">
        <f>VLOOKUP($A87,'PLAN CHARGE'!$R$2:$BI$25,AC$1,FALSE)</f>
        <v>18.996087624378109</v>
      </c>
      <c r="AD87" s="91">
        <f>VLOOKUP($A87,'PLAN CHARGE'!$R$2:$BI$25,AD$1,FALSE)</f>
        <v>20.895696386815917</v>
      </c>
      <c r="AE87" s="91">
        <f>VLOOKUP($A87,'PLAN CHARGE'!$R$2:$BI$25,AE$1,FALSE)</f>
        <v>23.496699153846151</v>
      </c>
      <c r="AF87" s="91">
        <f>VLOOKUP($A87,'PLAN CHARGE'!$R$2:$BI$25,AF$1,FALSE)</f>
        <v>23.140688560606058</v>
      </c>
      <c r="AG87" s="91">
        <f>VLOOKUP($A87,'PLAN CHARGE'!$R$2:$BI$25,AG$1,FALSE)</f>
        <v>18.996087624378109</v>
      </c>
      <c r="AH87" s="91">
        <f>VLOOKUP($A87,'PLAN CHARGE'!$R$2:$BI$25,AH$1,FALSE)</f>
        <v>20.895696386815917</v>
      </c>
      <c r="AI87" s="91">
        <f>VLOOKUP($A87,'PLAN CHARGE'!$R$2:$BI$25,AI$1,FALSE)</f>
        <v>0</v>
      </c>
      <c r="AJ87" s="91">
        <f>VLOOKUP($A87,'PLAN CHARGE'!$R$2:$BI$25,AJ$1,FALSE)</f>
        <v>0</v>
      </c>
      <c r="AK87" s="91">
        <f>VLOOKUP($A87,'PLAN CHARGE'!$R$2:$BI$25,AK$1,FALSE)</f>
        <v>0</v>
      </c>
      <c r="AL87" s="92">
        <f>VLOOKUP($A87,'PLAN CHARGE'!$R$2:$BI$25,AL$1,FALSE)</f>
        <v>0</v>
      </c>
      <c r="AM87" s="87"/>
      <c r="AN87" s="87"/>
      <c r="AO87" s="87"/>
      <c r="AP87" s="87"/>
      <c r="AQ87" s="87"/>
      <c r="AV87" s="114"/>
      <c r="AW87" s="115"/>
      <c r="AX87" s="77"/>
      <c r="AY87" s="77"/>
    </row>
    <row r="88" spans="1:51" s="78" customFormat="1" ht="17.399999999999999">
      <c r="A88" s="54" t="s">
        <v>34</v>
      </c>
      <c r="B88" s="81"/>
      <c r="C88" s="93">
        <f>IF(C87&lt;C91,C87,C91)</f>
        <v>22.134571666666663</v>
      </c>
      <c r="D88" s="87">
        <f t="shared" ref="D88:AL88" si="109">IF(D87&lt;D91,D87,D91)</f>
        <v>18.832272222222215</v>
      </c>
      <c r="E88" s="87">
        <f t="shared" si="109"/>
        <v>18.013477777777773</v>
      </c>
      <c r="F88" s="87">
        <f t="shared" si="109"/>
        <v>18.013477777777773</v>
      </c>
      <c r="G88" s="87">
        <f t="shared" si="109"/>
        <v>18.832272222222215</v>
      </c>
      <c r="H88" s="87">
        <f t="shared" si="109"/>
        <v>19.729047089947088</v>
      </c>
      <c r="I88" s="87">
        <f t="shared" si="109"/>
        <v>17.262916203703703</v>
      </c>
      <c r="J88" s="87">
        <f t="shared" si="109"/>
        <v>19.729047089947088</v>
      </c>
      <c r="K88" s="87">
        <f t="shared" si="109"/>
        <v>18.013477777777773</v>
      </c>
      <c r="L88" s="87">
        <f t="shared" si="109"/>
        <v>18.013477777777773</v>
      </c>
      <c r="M88" s="87">
        <f t="shared" si="109"/>
        <v>18.832272222222215</v>
      </c>
      <c r="N88" s="87">
        <f t="shared" si="109"/>
        <v>17.262916203703703</v>
      </c>
      <c r="O88" s="87">
        <f t="shared" si="109"/>
        <v>18.832272222222215</v>
      </c>
      <c r="P88" s="87">
        <f t="shared" si="109"/>
        <v>18.832272222222215</v>
      </c>
      <c r="Q88" s="87">
        <f t="shared" si="109"/>
        <v>18.013477777777773</v>
      </c>
      <c r="R88" s="87">
        <f t="shared" si="109"/>
        <v>23.140688560606058</v>
      </c>
      <c r="S88" s="87">
        <f t="shared" si="109"/>
        <v>23.496699153846151</v>
      </c>
      <c r="T88" s="87">
        <f t="shared" si="109"/>
        <v>23.496699153846151</v>
      </c>
      <c r="U88" s="87">
        <f t="shared" si="109"/>
        <v>19.580582628205125</v>
      </c>
      <c r="V88" s="87">
        <f t="shared" si="109"/>
        <v>21.212297847222221</v>
      </c>
      <c r="W88" s="87">
        <f t="shared" si="109"/>
        <v>23.140688560606058</v>
      </c>
      <c r="X88" s="87">
        <f t="shared" si="109"/>
        <v>23.140688560606058</v>
      </c>
      <c r="Y88" s="87">
        <f t="shared" si="109"/>
        <v>18.996087624378109</v>
      </c>
      <c r="Z88" s="87">
        <f t="shared" si="109"/>
        <v>20.895696386815917</v>
      </c>
      <c r="AA88" s="87">
        <f t="shared" si="109"/>
        <v>23.496699153846151</v>
      </c>
      <c r="AB88" s="87">
        <f t="shared" si="109"/>
        <v>23.140688560606058</v>
      </c>
      <c r="AC88" s="87">
        <f t="shared" si="109"/>
        <v>18.996087624378109</v>
      </c>
      <c r="AD88" s="87">
        <f t="shared" si="109"/>
        <v>20.895696386815917</v>
      </c>
      <c r="AE88" s="87">
        <f t="shared" si="109"/>
        <v>23.496699153846151</v>
      </c>
      <c r="AF88" s="87">
        <f t="shared" si="109"/>
        <v>23.140688560606058</v>
      </c>
      <c r="AG88" s="87">
        <f t="shared" si="109"/>
        <v>18.996087624378109</v>
      </c>
      <c r="AH88" s="87">
        <f t="shared" si="109"/>
        <v>20.895696386815917</v>
      </c>
      <c r="AI88" s="87">
        <f t="shared" si="109"/>
        <v>0</v>
      </c>
      <c r="AJ88" s="87">
        <f t="shared" si="109"/>
        <v>0</v>
      </c>
      <c r="AK88" s="87">
        <f t="shared" si="109"/>
        <v>0</v>
      </c>
      <c r="AL88" s="94">
        <f t="shared" si="109"/>
        <v>0</v>
      </c>
      <c r="AM88" s="87"/>
      <c r="AN88" s="87"/>
      <c r="AO88" s="87"/>
      <c r="AP88" s="87"/>
      <c r="AQ88" s="87"/>
      <c r="AV88" s="114"/>
      <c r="AW88" s="115"/>
      <c r="AX88" s="77"/>
      <c r="AY88" s="77"/>
    </row>
    <row r="89" spans="1:51" s="78" customFormat="1" ht="17.399999999999999">
      <c r="A89" s="54" t="s">
        <v>35</v>
      </c>
      <c r="B89" s="81"/>
      <c r="C89" s="93">
        <f t="shared" ref="C89" si="110">IF(AND(C88&lt;C87,C87&gt;C92),C92-C88,C87-C88)</f>
        <v>0</v>
      </c>
      <c r="D89" s="87">
        <f t="shared" ref="D89:AL89" si="111">IF(AND(D88&lt;D87,D87&gt;D92),D92-D88,D87-D88)</f>
        <v>0</v>
      </c>
      <c r="E89" s="87">
        <f t="shared" si="111"/>
        <v>0</v>
      </c>
      <c r="F89" s="87">
        <f t="shared" si="111"/>
        <v>0</v>
      </c>
      <c r="G89" s="87">
        <f t="shared" si="111"/>
        <v>0</v>
      </c>
      <c r="H89" s="87">
        <f t="shared" si="111"/>
        <v>0</v>
      </c>
      <c r="I89" s="87">
        <f t="shared" si="111"/>
        <v>0</v>
      </c>
      <c r="J89" s="87">
        <f t="shared" si="111"/>
        <v>0</v>
      </c>
      <c r="K89" s="87">
        <f t="shared" si="111"/>
        <v>0</v>
      </c>
      <c r="L89" s="87">
        <f t="shared" si="111"/>
        <v>0</v>
      </c>
      <c r="M89" s="87">
        <f t="shared" si="111"/>
        <v>0</v>
      </c>
      <c r="N89" s="87">
        <f t="shared" si="111"/>
        <v>0</v>
      </c>
      <c r="O89" s="87">
        <f t="shared" si="111"/>
        <v>0</v>
      </c>
      <c r="P89" s="87">
        <f t="shared" si="111"/>
        <v>0</v>
      </c>
      <c r="Q89" s="87">
        <f t="shared" si="111"/>
        <v>0</v>
      </c>
      <c r="R89" s="87">
        <f t="shared" si="111"/>
        <v>0</v>
      </c>
      <c r="S89" s="87">
        <f t="shared" si="111"/>
        <v>0</v>
      </c>
      <c r="T89" s="87">
        <f t="shared" si="111"/>
        <v>0</v>
      </c>
      <c r="U89" s="87">
        <f t="shared" si="111"/>
        <v>0</v>
      </c>
      <c r="V89" s="87">
        <f t="shared" si="111"/>
        <v>0</v>
      </c>
      <c r="W89" s="87">
        <f t="shared" si="111"/>
        <v>0</v>
      </c>
      <c r="X89" s="87">
        <f t="shared" si="111"/>
        <v>0</v>
      </c>
      <c r="Y89" s="87">
        <f t="shared" si="111"/>
        <v>0</v>
      </c>
      <c r="Z89" s="87">
        <f t="shared" si="111"/>
        <v>0</v>
      </c>
      <c r="AA89" s="87">
        <f t="shared" si="111"/>
        <v>0</v>
      </c>
      <c r="AB89" s="87">
        <f t="shared" si="111"/>
        <v>0</v>
      </c>
      <c r="AC89" s="87">
        <f t="shared" si="111"/>
        <v>0</v>
      </c>
      <c r="AD89" s="87">
        <f t="shared" si="111"/>
        <v>0</v>
      </c>
      <c r="AE89" s="87">
        <f t="shared" si="111"/>
        <v>0</v>
      </c>
      <c r="AF89" s="87">
        <f t="shared" si="111"/>
        <v>0</v>
      </c>
      <c r="AG89" s="87">
        <f t="shared" si="111"/>
        <v>0</v>
      </c>
      <c r="AH89" s="87">
        <f t="shared" si="111"/>
        <v>0</v>
      </c>
      <c r="AI89" s="87">
        <f t="shared" si="111"/>
        <v>0</v>
      </c>
      <c r="AJ89" s="87">
        <f t="shared" si="111"/>
        <v>0</v>
      </c>
      <c r="AK89" s="87">
        <f t="shared" si="111"/>
        <v>0</v>
      </c>
      <c r="AL89" s="94">
        <f t="shared" si="111"/>
        <v>0</v>
      </c>
      <c r="AM89" s="87"/>
      <c r="AN89" s="87"/>
      <c r="AO89" s="87"/>
      <c r="AP89" s="87"/>
      <c r="AQ89" s="87"/>
      <c r="AV89" s="114"/>
      <c r="AW89" s="116"/>
      <c r="AX89" s="77"/>
      <c r="AY89" s="77"/>
    </row>
    <row r="90" spans="1:51" s="78" customFormat="1" ht="17.399999999999999">
      <c r="A90" s="54" t="s">
        <v>36</v>
      </c>
      <c r="B90" s="81"/>
      <c r="C90" s="93">
        <f t="shared" ref="C90" si="112">IF(C88+C89&lt;C87,C87-C92,0)</f>
        <v>0</v>
      </c>
      <c r="D90" s="87">
        <f t="shared" ref="D90:AL90" si="113">IF(D88+D89&lt;D87,D87-D92,0)</f>
        <v>0</v>
      </c>
      <c r="E90" s="87">
        <f t="shared" si="113"/>
        <v>0</v>
      </c>
      <c r="F90" s="87">
        <f t="shared" si="113"/>
        <v>0</v>
      </c>
      <c r="G90" s="87">
        <f t="shared" si="113"/>
        <v>0</v>
      </c>
      <c r="H90" s="87">
        <f t="shared" si="113"/>
        <v>0</v>
      </c>
      <c r="I90" s="87">
        <f t="shared" si="113"/>
        <v>0</v>
      </c>
      <c r="J90" s="87">
        <f t="shared" si="113"/>
        <v>0</v>
      </c>
      <c r="K90" s="87">
        <f t="shared" si="113"/>
        <v>0</v>
      </c>
      <c r="L90" s="87">
        <f t="shared" si="113"/>
        <v>0</v>
      </c>
      <c r="M90" s="87">
        <f t="shared" si="113"/>
        <v>0</v>
      </c>
      <c r="N90" s="87">
        <f t="shared" si="113"/>
        <v>0</v>
      </c>
      <c r="O90" s="87">
        <f t="shared" si="113"/>
        <v>0</v>
      </c>
      <c r="P90" s="87">
        <f t="shared" si="113"/>
        <v>0</v>
      </c>
      <c r="Q90" s="87">
        <f t="shared" si="113"/>
        <v>0</v>
      </c>
      <c r="R90" s="87">
        <f t="shared" si="113"/>
        <v>0</v>
      </c>
      <c r="S90" s="87">
        <f t="shared" si="113"/>
        <v>0</v>
      </c>
      <c r="T90" s="87">
        <f t="shared" si="113"/>
        <v>0</v>
      </c>
      <c r="U90" s="87">
        <f t="shared" si="113"/>
        <v>0</v>
      </c>
      <c r="V90" s="87">
        <f t="shared" si="113"/>
        <v>0</v>
      </c>
      <c r="W90" s="87">
        <f t="shared" si="113"/>
        <v>0</v>
      </c>
      <c r="X90" s="87">
        <f t="shared" si="113"/>
        <v>0</v>
      </c>
      <c r="Y90" s="87">
        <f t="shared" si="113"/>
        <v>0</v>
      </c>
      <c r="Z90" s="87">
        <f t="shared" si="113"/>
        <v>0</v>
      </c>
      <c r="AA90" s="87">
        <f t="shared" si="113"/>
        <v>0</v>
      </c>
      <c r="AB90" s="87">
        <f t="shared" si="113"/>
        <v>0</v>
      </c>
      <c r="AC90" s="87">
        <f t="shared" si="113"/>
        <v>0</v>
      </c>
      <c r="AD90" s="87">
        <f t="shared" si="113"/>
        <v>0</v>
      </c>
      <c r="AE90" s="87">
        <f t="shared" si="113"/>
        <v>0</v>
      </c>
      <c r="AF90" s="87">
        <f t="shared" si="113"/>
        <v>0</v>
      </c>
      <c r="AG90" s="87">
        <f t="shared" si="113"/>
        <v>0</v>
      </c>
      <c r="AH90" s="87">
        <f t="shared" si="113"/>
        <v>0</v>
      </c>
      <c r="AI90" s="87">
        <f t="shared" si="113"/>
        <v>0</v>
      </c>
      <c r="AJ90" s="87">
        <f t="shared" si="113"/>
        <v>0</v>
      </c>
      <c r="AK90" s="87">
        <f t="shared" si="113"/>
        <v>0</v>
      </c>
      <c r="AL90" s="94">
        <f t="shared" si="113"/>
        <v>0</v>
      </c>
      <c r="AM90" s="87"/>
      <c r="AN90" s="87"/>
      <c r="AO90" s="87"/>
      <c r="AP90" s="87"/>
      <c r="AQ90" s="87"/>
      <c r="AV90" s="114"/>
      <c r="AW90" s="115"/>
      <c r="AX90" s="77"/>
      <c r="AY90" s="77"/>
    </row>
    <row r="91" spans="1:51" s="78" customFormat="1" ht="17.399999999999999">
      <c r="A91" s="47" t="s">
        <v>29</v>
      </c>
      <c r="B91" s="81"/>
      <c r="C91" s="95">
        <f>$B87*24</f>
        <v>24</v>
      </c>
      <c r="D91" s="42">
        <f t="shared" ref="D91:AL91" si="114">$B87*24</f>
        <v>24</v>
      </c>
      <c r="E91" s="42">
        <f t="shared" si="114"/>
        <v>24</v>
      </c>
      <c r="F91" s="42">
        <f t="shared" si="114"/>
        <v>24</v>
      </c>
      <c r="G91" s="42">
        <f t="shared" si="114"/>
        <v>24</v>
      </c>
      <c r="H91" s="42">
        <f t="shared" si="114"/>
        <v>24</v>
      </c>
      <c r="I91" s="42">
        <f t="shared" si="114"/>
        <v>24</v>
      </c>
      <c r="J91" s="42">
        <f t="shared" si="114"/>
        <v>24</v>
      </c>
      <c r="K91" s="42">
        <f t="shared" si="114"/>
        <v>24</v>
      </c>
      <c r="L91" s="42">
        <f t="shared" si="114"/>
        <v>24</v>
      </c>
      <c r="M91" s="42">
        <f t="shared" si="114"/>
        <v>24</v>
      </c>
      <c r="N91" s="42">
        <f t="shared" si="114"/>
        <v>24</v>
      </c>
      <c r="O91" s="42">
        <f t="shared" si="114"/>
        <v>24</v>
      </c>
      <c r="P91" s="42">
        <f t="shared" si="114"/>
        <v>24</v>
      </c>
      <c r="Q91" s="42">
        <f t="shared" si="114"/>
        <v>24</v>
      </c>
      <c r="R91" s="42">
        <f t="shared" si="114"/>
        <v>24</v>
      </c>
      <c r="S91" s="42">
        <f t="shared" si="114"/>
        <v>24</v>
      </c>
      <c r="T91" s="42">
        <f t="shared" si="114"/>
        <v>24</v>
      </c>
      <c r="U91" s="42">
        <f t="shared" si="114"/>
        <v>24</v>
      </c>
      <c r="V91" s="42">
        <f t="shared" si="114"/>
        <v>24</v>
      </c>
      <c r="W91" s="42">
        <f t="shared" si="114"/>
        <v>24</v>
      </c>
      <c r="X91" s="42">
        <f t="shared" si="114"/>
        <v>24</v>
      </c>
      <c r="Y91" s="42">
        <f t="shared" si="114"/>
        <v>24</v>
      </c>
      <c r="Z91" s="42">
        <f t="shared" si="114"/>
        <v>24</v>
      </c>
      <c r="AA91" s="42">
        <f t="shared" si="114"/>
        <v>24</v>
      </c>
      <c r="AB91" s="42">
        <f t="shared" si="114"/>
        <v>24</v>
      </c>
      <c r="AC91" s="42">
        <f t="shared" si="114"/>
        <v>24</v>
      </c>
      <c r="AD91" s="42">
        <f t="shared" si="114"/>
        <v>24</v>
      </c>
      <c r="AE91" s="42">
        <f t="shared" si="114"/>
        <v>24</v>
      </c>
      <c r="AF91" s="42">
        <f t="shared" si="114"/>
        <v>24</v>
      </c>
      <c r="AG91" s="42">
        <f t="shared" si="114"/>
        <v>24</v>
      </c>
      <c r="AH91" s="42">
        <f t="shared" si="114"/>
        <v>24</v>
      </c>
      <c r="AI91" s="42">
        <f t="shared" si="114"/>
        <v>24</v>
      </c>
      <c r="AJ91" s="42">
        <f t="shared" si="114"/>
        <v>24</v>
      </c>
      <c r="AK91" s="42">
        <f t="shared" si="114"/>
        <v>24</v>
      </c>
      <c r="AL91" s="96">
        <f t="shared" si="114"/>
        <v>24</v>
      </c>
      <c r="AM91" s="42"/>
      <c r="AN91" s="42"/>
      <c r="AO91" s="42"/>
      <c r="AP91" s="42"/>
      <c r="AQ91" s="42"/>
      <c r="AV91" s="114"/>
      <c r="AW91" s="115"/>
      <c r="AX91" s="77"/>
      <c r="AY91" s="77"/>
    </row>
    <row r="92" spans="1:51" s="78" customFormat="1" ht="18" thickBot="1">
      <c r="A92" s="48" t="s">
        <v>30</v>
      </c>
      <c r="B92" s="82"/>
      <c r="C92" s="97">
        <f t="shared" ref="C92" si="115">C91*(7/5)</f>
        <v>33.599999999999994</v>
      </c>
      <c r="D92" s="98">
        <f t="shared" ref="D92:AL92" si="116">D91*(7/5)</f>
        <v>33.599999999999994</v>
      </c>
      <c r="E92" s="98">
        <f t="shared" si="116"/>
        <v>33.599999999999994</v>
      </c>
      <c r="F92" s="98">
        <f t="shared" si="116"/>
        <v>33.599999999999994</v>
      </c>
      <c r="G92" s="98">
        <f t="shared" si="116"/>
        <v>33.599999999999994</v>
      </c>
      <c r="H92" s="98">
        <f t="shared" si="116"/>
        <v>33.599999999999994</v>
      </c>
      <c r="I92" s="98">
        <f t="shared" si="116"/>
        <v>33.599999999999994</v>
      </c>
      <c r="J92" s="98">
        <f t="shared" si="116"/>
        <v>33.599999999999994</v>
      </c>
      <c r="K92" s="98">
        <f t="shared" si="116"/>
        <v>33.599999999999994</v>
      </c>
      <c r="L92" s="98">
        <f t="shared" si="116"/>
        <v>33.599999999999994</v>
      </c>
      <c r="M92" s="98">
        <f t="shared" si="116"/>
        <v>33.599999999999994</v>
      </c>
      <c r="N92" s="98">
        <f t="shared" si="116"/>
        <v>33.599999999999994</v>
      </c>
      <c r="O92" s="98">
        <f t="shared" si="116"/>
        <v>33.599999999999994</v>
      </c>
      <c r="P92" s="98">
        <f t="shared" si="116"/>
        <v>33.599999999999994</v>
      </c>
      <c r="Q92" s="98">
        <f t="shared" si="116"/>
        <v>33.599999999999994</v>
      </c>
      <c r="R92" s="98">
        <f t="shared" si="116"/>
        <v>33.599999999999994</v>
      </c>
      <c r="S92" s="98">
        <f t="shared" si="116"/>
        <v>33.599999999999994</v>
      </c>
      <c r="T92" s="98">
        <f t="shared" si="116"/>
        <v>33.599999999999994</v>
      </c>
      <c r="U92" s="98">
        <f t="shared" si="116"/>
        <v>33.599999999999994</v>
      </c>
      <c r="V92" s="98">
        <f t="shared" si="116"/>
        <v>33.599999999999994</v>
      </c>
      <c r="W92" s="98">
        <f t="shared" si="116"/>
        <v>33.599999999999994</v>
      </c>
      <c r="X92" s="98">
        <f t="shared" si="116"/>
        <v>33.599999999999994</v>
      </c>
      <c r="Y92" s="98">
        <f t="shared" si="116"/>
        <v>33.599999999999994</v>
      </c>
      <c r="Z92" s="98">
        <f t="shared" si="116"/>
        <v>33.599999999999994</v>
      </c>
      <c r="AA92" s="98">
        <f t="shared" si="116"/>
        <v>33.599999999999994</v>
      </c>
      <c r="AB92" s="98">
        <f t="shared" si="116"/>
        <v>33.599999999999994</v>
      </c>
      <c r="AC92" s="98">
        <f t="shared" si="116"/>
        <v>33.599999999999994</v>
      </c>
      <c r="AD92" s="98">
        <f t="shared" si="116"/>
        <v>33.599999999999994</v>
      </c>
      <c r="AE92" s="98">
        <f t="shared" si="116"/>
        <v>33.599999999999994</v>
      </c>
      <c r="AF92" s="98">
        <f t="shared" si="116"/>
        <v>33.599999999999994</v>
      </c>
      <c r="AG92" s="98">
        <f t="shared" si="116"/>
        <v>33.599999999999994</v>
      </c>
      <c r="AH92" s="98">
        <f t="shared" si="116"/>
        <v>33.599999999999994</v>
      </c>
      <c r="AI92" s="98">
        <f t="shared" si="116"/>
        <v>33.599999999999994</v>
      </c>
      <c r="AJ92" s="98">
        <f t="shared" si="116"/>
        <v>33.599999999999994</v>
      </c>
      <c r="AK92" s="98">
        <f t="shared" si="116"/>
        <v>33.599999999999994</v>
      </c>
      <c r="AL92" s="99">
        <f t="shared" si="116"/>
        <v>33.599999999999994</v>
      </c>
      <c r="AM92" s="42"/>
      <c r="AN92" s="42"/>
      <c r="AO92" s="42"/>
      <c r="AP92" s="42"/>
      <c r="AQ92" s="42"/>
      <c r="AV92" s="114"/>
      <c r="AW92" s="115"/>
      <c r="AX92" s="77"/>
      <c r="AY92" s="77"/>
    </row>
    <row r="93" spans="1:51" s="78" customFormat="1" ht="17.399999999999999">
      <c r="A93" s="55" t="str">
        <f>'PLAN CHARGE'!R17</f>
        <v>C-650 T</v>
      </c>
      <c r="B93" s="80">
        <f>VLOOKUP($A93,'PLAN CHARGE'!$R$2:$S$25,2,FALSE)</f>
        <v>2</v>
      </c>
      <c r="C93" s="52">
        <f>VLOOKUP($A93,'PLAN CHARGE'!$R$2:$BI$25,C$1,FALSE)</f>
        <v>35.753877569444434</v>
      </c>
      <c r="D93" s="91">
        <f>VLOOKUP($A93,'PLAN CHARGE'!$R$2:$BI$25,D$1,FALSE)</f>
        <v>35.602582392676766</v>
      </c>
      <c r="E93" s="91">
        <f>VLOOKUP($A93,'PLAN CHARGE'!$R$2:$BI$25,E$1,FALSE)</f>
        <v>31.499886388888882</v>
      </c>
      <c r="F93" s="91">
        <f>VLOOKUP($A93,'PLAN CHARGE'!$R$2:$BI$25,F$1,FALSE)</f>
        <v>30.222507569444442</v>
      </c>
      <c r="G93" s="91">
        <f>VLOOKUP($A93,'PLAN CHARGE'!$R$2:$BI$25,G$1,FALSE)</f>
        <v>34.167161322601011</v>
      </c>
      <c r="H93" s="91">
        <f>VLOOKUP($A93,'PLAN CHARGE'!$R$2:$BI$25,H$1,FALSE)</f>
        <v>33.388129877645504</v>
      </c>
      <c r="I93" s="91">
        <f>VLOOKUP($A93,'PLAN CHARGE'!$R$2:$BI$25,I$1,FALSE)</f>
        <v>30.267255760995369</v>
      </c>
      <c r="J93" s="91">
        <f>VLOOKUP($A93,'PLAN CHARGE'!$R$2:$BI$25,J$1,FALSE)</f>
        <v>33.388129877645504</v>
      </c>
      <c r="K93" s="91">
        <f>VLOOKUP($A93,'PLAN CHARGE'!$R$2:$BI$25,K$1,FALSE)</f>
        <v>31.583223402777776</v>
      </c>
      <c r="L93" s="91">
        <f>VLOOKUP($A93,'PLAN CHARGE'!$R$2:$BI$25,L$1,FALSE)</f>
        <v>31.583223402777776</v>
      </c>
      <c r="M93" s="91">
        <f>VLOOKUP($A93,'PLAN CHARGE'!$R$2:$BI$25,M$1,FALSE)</f>
        <v>33.018824466540401</v>
      </c>
      <c r="N93" s="91">
        <f>VLOOKUP($A93,'PLAN CHARGE'!$R$2:$BI$25,N$1,FALSE)</f>
        <v>23.950093796296294</v>
      </c>
      <c r="O93" s="91">
        <f>VLOOKUP($A93,'PLAN CHARGE'!$R$2:$BI$25,O$1,FALSE)</f>
        <v>26.484305792297981</v>
      </c>
      <c r="P93" s="91">
        <f>VLOOKUP($A93,'PLAN CHARGE'!$R$2:$BI$25,P$1,FALSE)</f>
        <v>29.929316360479799</v>
      </c>
      <c r="Q93" s="91">
        <f>VLOOKUP($A93,'PLAN CHARGE'!$R$2:$BI$25,Q$1,FALSE)</f>
        <v>26.431223402777778</v>
      </c>
      <c r="R93" s="91">
        <f>VLOOKUP($A93,'PLAN CHARGE'!$R$2:$BI$25,R$1,FALSE)</f>
        <v>30.072959419191918</v>
      </c>
      <c r="S93" s="91">
        <f>VLOOKUP($A93,'PLAN CHARGE'!$R$2:$BI$25,S$1,FALSE)</f>
        <v>30.535620333333334</v>
      </c>
      <c r="T93" s="91">
        <f>VLOOKUP($A93,'PLAN CHARGE'!$R$2:$BI$25,T$1,FALSE)</f>
        <v>30.535620333333334</v>
      </c>
      <c r="U93" s="91">
        <f>VLOOKUP($A93,'PLAN CHARGE'!$R$2:$BI$25,U$1,FALSE)</f>
        <v>25.446350277777775</v>
      </c>
      <c r="V93" s="91">
        <f>VLOOKUP($A93,'PLAN CHARGE'!$R$2:$BI$25,V$1,FALSE)</f>
        <v>27.566879467592589</v>
      </c>
      <c r="W93" s="91">
        <f>VLOOKUP($A93,'PLAN CHARGE'!$R$2:$BI$25,W$1,FALSE)</f>
        <v>24.835933956228956</v>
      </c>
      <c r="X93" s="91">
        <f>VLOOKUP($A93,'PLAN CHARGE'!$R$2:$BI$25,X$1,FALSE)</f>
        <v>5.7922049999999983</v>
      </c>
      <c r="Y93" s="91">
        <f>VLOOKUP($A93,'PLAN CHARGE'!$R$2:$BI$25,Y$1,FALSE)</f>
        <v>4.7547951492537308</v>
      </c>
      <c r="Z93" s="91">
        <f>VLOOKUP($A93,'PLAN CHARGE'!$R$2:$BI$25,Z$1,FALSE)</f>
        <v>5.2302746641791042</v>
      </c>
      <c r="AA93" s="91">
        <f>VLOOKUP($A93,'PLAN CHARGE'!$R$2:$BI$25,AA$1,FALSE)</f>
        <v>5.8813158461538446</v>
      </c>
      <c r="AB93" s="91">
        <f>VLOOKUP($A93,'PLAN CHARGE'!$R$2:$BI$25,AB$1,FALSE)</f>
        <v>5.7922049999999983</v>
      </c>
      <c r="AC93" s="91">
        <f>VLOOKUP($A93,'PLAN CHARGE'!$R$2:$BI$25,AC$1,FALSE)</f>
        <v>4.7547951492537308</v>
      </c>
      <c r="AD93" s="91">
        <f>VLOOKUP($A93,'PLAN CHARGE'!$R$2:$BI$25,AD$1,FALSE)</f>
        <v>5.2302746641791042</v>
      </c>
      <c r="AE93" s="91">
        <f>VLOOKUP($A93,'PLAN CHARGE'!$R$2:$BI$25,AE$1,FALSE)</f>
        <v>5.8813158461538446</v>
      </c>
      <c r="AF93" s="91">
        <f>VLOOKUP($A93,'PLAN CHARGE'!$R$2:$BI$25,AF$1,FALSE)</f>
        <v>5.7922049999999983</v>
      </c>
      <c r="AG93" s="91">
        <f>VLOOKUP($A93,'PLAN CHARGE'!$R$2:$BI$25,AG$1,FALSE)</f>
        <v>4.7547951492537308</v>
      </c>
      <c r="AH93" s="91">
        <f>VLOOKUP($A93,'PLAN CHARGE'!$R$2:$BI$25,AH$1,FALSE)</f>
        <v>5.2302746641791042</v>
      </c>
      <c r="AI93" s="91">
        <f>VLOOKUP($A93,'PLAN CHARGE'!$R$2:$BI$25,AI$1,FALSE)</f>
        <v>0</v>
      </c>
      <c r="AJ93" s="91">
        <f>VLOOKUP($A93,'PLAN CHARGE'!$R$2:$BI$25,AJ$1,FALSE)</f>
        <v>0</v>
      </c>
      <c r="AK93" s="91">
        <f>VLOOKUP($A93,'PLAN CHARGE'!$R$2:$BI$25,AK$1,FALSE)</f>
        <v>0</v>
      </c>
      <c r="AL93" s="92">
        <f>VLOOKUP($A93,'PLAN CHARGE'!$R$2:$BI$25,AL$1,FALSE)</f>
        <v>0</v>
      </c>
      <c r="AM93" s="87"/>
      <c r="AN93" s="87"/>
      <c r="AO93" s="87"/>
      <c r="AP93" s="87"/>
      <c r="AQ93" s="87"/>
      <c r="AV93" s="114"/>
      <c r="AW93" s="115"/>
      <c r="AX93" s="77"/>
      <c r="AY93" s="77"/>
    </row>
    <row r="94" spans="1:51" s="78" customFormat="1" ht="17.399999999999999">
      <c r="A94" s="54" t="s">
        <v>34</v>
      </c>
      <c r="B94" s="81"/>
      <c r="C94" s="93">
        <f>IF(C93&lt;C97,C93,C97)</f>
        <v>35.753877569444434</v>
      </c>
      <c r="D94" s="87">
        <f t="shared" ref="D94:AL94" si="117">IF(D93&lt;D97,D93,D97)</f>
        <v>35.602582392676766</v>
      </c>
      <c r="E94" s="87">
        <f t="shared" si="117"/>
        <v>31.499886388888882</v>
      </c>
      <c r="F94" s="87">
        <f t="shared" si="117"/>
        <v>30.222507569444442</v>
      </c>
      <c r="G94" s="87">
        <f t="shared" si="117"/>
        <v>34.167161322601011</v>
      </c>
      <c r="H94" s="87">
        <f t="shared" si="117"/>
        <v>33.388129877645504</v>
      </c>
      <c r="I94" s="87">
        <f t="shared" si="117"/>
        <v>30.267255760995369</v>
      </c>
      <c r="J94" s="87">
        <f t="shared" si="117"/>
        <v>33.388129877645504</v>
      </c>
      <c r="K94" s="87">
        <f t="shared" si="117"/>
        <v>31.583223402777776</v>
      </c>
      <c r="L94" s="87">
        <f t="shared" si="117"/>
        <v>31.583223402777776</v>
      </c>
      <c r="M94" s="87">
        <f t="shared" si="117"/>
        <v>33.018824466540401</v>
      </c>
      <c r="N94" s="87">
        <f t="shared" si="117"/>
        <v>23.950093796296294</v>
      </c>
      <c r="O94" s="87">
        <f t="shared" si="117"/>
        <v>26.484305792297981</v>
      </c>
      <c r="P94" s="87">
        <f t="shared" si="117"/>
        <v>29.929316360479799</v>
      </c>
      <c r="Q94" s="87">
        <f t="shared" si="117"/>
        <v>26.431223402777778</v>
      </c>
      <c r="R94" s="87">
        <f t="shared" si="117"/>
        <v>30.072959419191918</v>
      </c>
      <c r="S94" s="87">
        <f t="shared" si="117"/>
        <v>30.535620333333334</v>
      </c>
      <c r="T94" s="87">
        <f t="shared" si="117"/>
        <v>30.535620333333334</v>
      </c>
      <c r="U94" s="87">
        <f t="shared" si="117"/>
        <v>25.446350277777775</v>
      </c>
      <c r="V94" s="87">
        <f t="shared" si="117"/>
        <v>27.566879467592589</v>
      </c>
      <c r="W94" s="87">
        <f t="shared" si="117"/>
        <v>24.835933956228956</v>
      </c>
      <c r="X94" s="87">
        <f t="shared" si="117"/>
        <v>5.7922049999999983</v>
      </c>
      <c r="Y94" s="87">
        <f t="shared" si="117"/>
        <v>4.7547951492537308</v>
      </c>
      <c r="Z94" s="87">
        <f t="shared" si="117"/>
        <v>5.2302746641791042</v>
      </c>
      <c r="AA94" s="87">
        <f t="shared" si="117"/>
        <v>5.8813158461538446</v>
      </c>
      <c r="AB94" s="87">
        <f t="shared" si="117"/>
        <v>5.7922049999999983</v>
      </c>
      <c r="AC94" s="87">
        <f t="shared" si="117"/>
        <v>4.7547951492537308</v>
      </c>
      <c r="AD94" s="87">
        <f t="shared" si="117"/>
        <v>5.2302746641791042</v>
      </c>
      <c r="AE94" s="87">
        <f t="shared" si="117"/>
        <v>5.8813158461538446</v>
      </c>
      <c r="AF94" s="87">
        <f t="shared" si="117"/>
        <v>5.7922049999999983</v>
      </c>
      <c r="AG94" s="87">
        <f t="shared" si="117"/>
        <v>4.7547951492537308</v>
      </c>
      <c r="AH94" s="87">
        <f t="shared" si="117"/>
        <v>5.2302746641791042</v>
      </c>
      <c r="AI94" s="87">
        <f t="shared" si="117"/>
        <v>0</v>
      </c>
      <c r="AJ94" s="87">
        <f t="shared" si="117"/>
        <v>0</v>
      </c>
      <c r="AK94" s="87">
        <f t="shared" si="117"/>
        <v>0</v>
      </c>
      <c r="AL94" s="94">
        <f t="shared" si="117"/>
        <v>0</v>
      </c>
      <c r="AM94" s="87"/>
      <c r="AN94" s="87"/>
      <c r="AO94" s="87"/>
      <c r="AP94" s="87"/>
      <c r="AQ94" s="87"/>
      <c r="AV94" s="114"/>
      <c r="AW94" s="115"/>
      <c r="AX94" s="77"/>
      <c r="AY94" s="77"/>
    </row>
    <row r="95" spans="1:51" s="78" customFormat="1" ht="17.399999999999999">
      <c r="A95" s="54" t="s">
        <v>35</v>
      </c>
      <c r="B95" s="81"/>
      <c r="C95" s="93">
        <f t="shared" ref="C95" si="118">IF(AND(C94&lt;C93,C93&gt;C98),C98-C94,C93-C94)</f>
        <v>0</v>
      </c>
      <c r="D95" s="87">
        <f t="shared" ref="D95:AL95" si="119">IF(AND(D94&lt;D93,D93&gt;D98),D98-D94,D93-D94)</f>
        <v>0</v>
      </c>
      <c r="E95" s="87">
        <f t="shared" si="119"/>
        <v>0</v>
      </c>
      <c r="F95" s="87">
        <f t="shared" si="119"/>
        <v>0</v>
      </c>
      <c r="G95" s="87">
        <f t="shared" si="119"/>
        <v>0</v>
      </c>
      <c r="H95" s="87">
        <f t="shared" si="119"/>
        <v>0</v>
      </c>
      <c r="I95" s="87">
        <f t="shared" si="119"/>
        <v>0</v>
      </c>
      <c r="J95" s="87">
        <f t="shared" si="119"/>
        <v>0</v>
      </c>
      <c r="K95" s="87">
        <f t="shared" si="119"/>
        <v>0</v>
      </c>
      <c r="L95" s="87">
        <f t="shared" si="119"/>
        <v>0</v>
      </c>
      <c r="M95" s="87">
        <f t="shared" si="119"/>
        <v>0</v>
      </c>
      <c r="N95" s="87">
        <f t="shared" si="119"/>
        <v>0</v>
      </c>
      <c r="O95" s="87">
        <f t="shared" si="119"/>
        <v>0</v>
      </c>
      <c r="P95" s="87">
        <f t="shared" si="119"/>
        <v>0</v>
      </c>
      <c r="Q95" s="87">
        <f t="shared" si="119"/>
        <v>0</v>
      </c>
      <c r="R95" s="87">
        <f t="shared" si="119"/>
        <v>0</v>
      </c>
      <c r="S95" s="87">
        <f t="shared" si="119"/>
        <v>0</v>
      </c>
      <c r="T95" s="87">
        <f t="shared" si="119"/>
        <v>0</v>
      </c>
      <c r="U95" s="87">
        <f t="shared" si="119"/>
        <v>0</v>
      </c>
      <c r="V95" s="87">
        <f t="shared" si="119"/>
        <v>0</v>
      </c>
      <c r="W95" s="87">
        <f t="shared" si="119"/>
        <v>0</v>
      </c>
      <c r="X95" s="87">
        <f t="shared" si="119"/>
        <v>0</v>
      </c>
      <c r="Y95" s="87">
        <f t="shared" si="119"/>
        <v>0</v>
      </c>
      <c r="Z95" s="87">
        <f t="shared" si="119"/>
        <v>0</v>
      </c>
      <c r="AA95" s="87">
        <f t="shared" si="119"/>
        <v>0</v>
      </c>
      <c r="AB95" s="87">
        <f t="shared" si="119"/>
        <v>0</v>
      </c>
      <c r="AC95" s="87">
        <f t="shared" si="119"/>
        <v>0</v>
      </c>
      <c r="AD95" s="87">
        <f t="shared" si="119"/>
        <v>0</v>
      </c>
      <c r="AE95" s="87">
        <f t="shared" si="119"/>
        <v>0</v>
      </c>
      <c r="AF95" s="87">
        <f t="shared" si="119"/>
        <v>0</v>
      </c>
      <c r="AG95" s="87">
        <f t="shared" si="119"/>
        <v>0</v>
      </c>
      <c r="AH95" s="87">
        <f t="shared" si="119"/>
        <v>0</v>
      </c>
      <c r="AI95" s="87">
        <f t="shared" si="119"/>
        <v>0</v>
      </c>
      <c r="AJ95" s="87">
        <f t="shared" si="119"/>
        <v>0</v>
      </c>
      <c r="AK95" s="87">
        <f t="shared" si="119"/>
        <v>0</v>
      </c>
      <c r="AL95" s="94">
        <f t="shared" si="119"/>
        <v>0</v>
      </c>
      <c r="AM95" s="87"/>
      <c r="AN95" s="87"/>
      <c r="AO95" s="87"/>
      <c r="AP95" s="87"/>
      <c r="AQ95" s="87"/>
      <c r="AV95" s="114"/>
      <c r="AW95" s="115"/>
      <c r="AX95" s="77"/>
      <c r="AY95" s="77"/>
    </row>
    <row r="96" spans="1:51" s="78" customFormat="1" ht="17.399999999999999">
      <c r="A96" s="54" t="s">
        <v>36</v>
      </c>
      <c r="B96" s="81"/>
      <c r="C96" s="93">
        <f t="shared" ref="C96" si="120">IF(C94+C95&lt;C93,C93-C98,0)</f>
        <v>0</v>
      </c>
      <c r="D96" s="87">
        <f t="shared" ref="D96:AL96" si="121">IF(D94+D95&lt;D93,D93-D98,0)</f>
        <v>0</v>
      </c>
      <c r="E96" s="87">
        <f t="shared" si="121"/>
        <v>0</v>
      </c>
      <c r="F96" s="87">
        <f t="shared" si="121"/>
        <v>0</v>
      </c>
      <c r="G96" s="87">
        <f t="shared" si="121"/>
        <v>0</v>
      </c>
      <c r="H96" s="87">
        <f t="shared" si="121"/>
        <v>0</v>
      </c>
      <c r="I96" s="87">
        <f t="shared" si="121"/>
        <v>0</v>
      </c>
      <c r="J96" s="87">
        <f t="shared" si="121"/>
        <v>0</v>
      </c>
      <c r="K96" s="87">
        <f t="shared" si="121"/>
        <v>0</v>
      </c>
      <c r="L96" s="87">
        <f t="shared" si="121"/>
        <v>0</v>
      </c>
      <c r="M96" s="87">
        <f t="shared" si="121"/>
        <v>0</v>
      </c>
      <c r="N96" s="87">
        <f t="shared" si="121"/>
        <v>0</v>
      </c>
      <c r="O96" s="87">
        <f t="shared" si="121"/>
        <v>0</v>
      </c>
      <c r="P96" s="87">
        <f t="shared" si="121"/>
        <v>0</v>
      </c>
      <c r="Q96" s="87">
        <f t="shared" si="121"/>
        <v>0</v>
      </c>
      <c r="R96" s="87">
        <f t="shared" si="121"/>
        <v>0</v>
      </c>
      <c r="S96" s="87">
        <f t="shared" si="121"/>
        <v>0</v>
      </c>
      <c r="T96" s="87">
        <f t="shared" si="121"/>
        <v>0</v>
      </c>
      <c r="U96" s="87">
        <f t="shared" si="121"/>
        <v>0</v>
      </c>
      <c r="V96" s="87">
        <f t="shared" si="121"/>
        <v>0</v>
      </c>
      <c r="W96" s="87">
        <f t="shared" si="121"/>
        <v>0</v>
      </c>
      <c r="X96" s="87">
        <f t="shared" si="121"/>
        <v>0</v>
      </c>
      <c r="Y96" s="87">
        <f t="shared" si="121"/>
        <v>0</v>
      </c>
      <c r="Z96" s="87">
        <f t="shared" si="121"/>
        <v>0</v>
      </c>
      <c r="AA96" s="87">
        <f t="shared" si="121"/>
        <v>0</v>
      </c>
      <c r="AB96" s="87">
        <f t="shared" si="121"/>
        <v>0</v>
      </c>
      <c r="AC96" s="87">
        <f t="shared" si="121"/>
        <v>0</v>
      </c>
      <c r="AD96" s="87">
        <f t="shared" si="121"/>
        <v>0</v>
      </c>
      <c r="AE96" s="87">
        <f t="shared" si="121"/>
        <v>0</v>
      </c>
      <c r="AF96" s="87">
        <f t="shared" si="121"/>
        <v>0</v>
      </c>
      <c r="AG96" s="87">
        <f t="shared" si="121"/>
        <v>0</v>
      </c>
      <c r="AH96" s="87">
        <f t="shared" si="121"/>
        <v>0</v>
      </c>
      <c r="AI96" s="87">
        <f t="shared" si="121"/>
        <v>0</v>
      </c>
      <c r="AJ96" s="87">
        <f t="shared" si="121"/>
        <v>0</v>
      </c>
      <c r="AK96" s="87">
        <f t="shared" si="121"/>
        <v>0</v>
      </c>
      <c r="AL96" s="94">
        <f t="shared" si="121"/>
        <v>0</v>
      </c>
      <c r="AM96" s="87"/>
      <c r="AN96" s="87"/>
      <c r="AO96" s="87"/>
      <c r="AP96" s="87"/>
      <c r="AQ96" s="87"/>
      <c r="AV96" s="114"/>
      <c r="AW96" s="116"/>
      <c r="AX96" s="77"/>
      <c r="AY96" s="77"/>
    </row>
    <row r="97" spans="1:51" s="78" customFormat="1" ht="17.399999999999999">
      <c r="A97" s="47" t="s">
        <v>29</v>
      </c>
      <c r="B97" s="81"/>
      <c r="C97" s="95">
        <f>$B93*24</f>
        <v>48</v>
      </c>
      <c r="D97" s="42">
        <f t="shared" ref="D97:AL97" si="122">$B93*24</f>
        <v>48</v>
      </c>
      <c r="E97" s="42">
        <f t="shared" si="122"/>
        <v>48</v>
      </c>
      <c r="F97" s="42">
        <f t="shared" si="122"/>
        <v>48</v>
      </c>
      <c r="G97" s="42">
        <f t="shared" si="122"/>
        <v>48</v>
      </c>
      <c r="H97" s="42">
        <f t="shared" si="122"/>
        <v>48</v>
      </c>
      <c r="I97" s="42">
        <f t="shared" si="122"/>
        <v>48</v>
      </c>
      <c r="J97" s="42">
        <f t="shared" si="122"/>
        <v>48</v>
      </c>
      <c r="K97" s="42">
        <f t="shared" si="122"/>
        <v>48</v>
      </c>
      <c r="L97" s="42">
        <f t="shared" si="122"/>
        <v>48</v>
      </c>
      <c r="M97" s="42">
        <f t="shared" si="122"/>
        <v>48</v>
      </c>
      <c r="N97" s="42">
        <f t="shared" si="122"/>
        <v>48</v>
      </c>
      <c r="O97" s="42">
        <f t="shared" si="122"/>
        <v>48</v>
      </c>
      <c r="P97" s="42">
        <f t="shared" si="122"/>
        <v>48</v>
      </c>
      <c r="Q97" s="42">
        <f t="shared" si="122"/>
        <v>48</v>
      </c>
      <c r="R97" s="42">
        <f t="shared" si="122"/>
        <v>48</v>
      </c>
      <c r="S97" s="42">
        <f t="shared" si="122"/>
        <v>48</v>
      </c>
      <c r="T97" s="42">
        <f t="shared" si="122"/>
        <v>48</v>
      </c>
      <c r="U97" s="42">
        <f t="shared" si="122"/>
        <v>48</v>
      </c>
      <c r="V97" s="42">
        <f t="shared" si="122"/>
        <v>48</v>
      </c>
      <c r="W97" s="42">
        <f t="shared" si="122"/>
        <v>48</v>
      </c>
      <c r="X97" s="42">
        <f t="shared" si="122"/>
        <v>48</v>
      </c>
      <c r="Y97" s="42">
        <f t="shared" si="122"/>
        <v>48</v>
      </c>
      <c r="Z97" s="42">
        <f t="shared" si="122"/>
        <v>48</v>
      </c>
      <c r="AA97" s="42">
        <f t="shared" si="122"/>
        <v>48</v>
      </c>
      <c r="AB97" s="42">
        <f t="shared" si="122"/>
        <v>48</v>
      </c>
      <c r="AC97" s="42">
        <f t="shared" si="122"/>
        <v>48</v>
      </c>
      <c r="AD97" s="42">
        <f t="shared" si="122"/>
        <v>48</v>
      </c>
      <c r="AE97" s="42">
        <f t="shared" si="122"/>
        <v>48</v>
      </c>
      <c r="AF97" s="42">
        <f t="shared" si="122"/>
        <v>48</v>
      </c>
      <c r="AG97" s="42">
        <f t="shared" si="122"/>
        <v>48</v>
      </c>
      <c r="AH97" s="42">
        <f t="shared" si="122"/>
        <v>48</v>
      </c>
      <c r="AI97" s="42">
        <f t="shared" si="122"/>
        <v>48</v>
      </c>
      <c r="AJ97" s="42">
        <f t="shared" si="122"/>
        <v>48</v>
      </c>
      <c r="AK97" s="42">
        <f t="shared" si="122"/>
        <v>48</v>
      </c>
      <c r="AL97" s="96">
        <f t="shared" si="122"/>
        <v>48</v>
      </c>
      <c r="AM97" s="42"/>
      <c r="AN97" s="42"/>
      <c r="AO97" s="42"/>
      <c r="AP97" s="42"/>
      <c r="AQ97" s="42"/>
      <c r="AV97" s="114"/>
      <c r="AW97" s="115"/>
      <c r="AX97" s="77"/>
      <c r="AY97" s="77"/>
    </row>
    <row r="98" spans="1:51" s="78" customFormat="1" ht="18" thickBot="1">
      <c r="A98" s="48" t="s">
        <v>30</v>
      </c>
      <c r="B98" s="82"/>
      <c r="C98" s="97">
        <f t="shared" ref="C98" si="123">C97*(7/5)</f>
        <v>67.199999999999989</v>
      </c>
      <c r="D98" s="98">
        <f t="shared" ref="D98:AL98" si="124">D97*(7/5)</f>
        <v>67.199999999999989</v>
      </c>
      <c r="E98" s="98">
        <f t="shared" si="124"/>
        <v>67.199999999999989</v>
      </c>
      <c r="F98" s="98">
        <f t="shared" si="124"/>
        <v>67.199999999999989</v>
      </c>
      <c r="G98" s="98">
        <f t="shared" si="124"/>
        <v>67.199999999999989</v>
      </c>
      <c r="H98" s="98">
        <f t="shared" si="124"/>
        <v>67.199999999999989</v>
      </c>
      <c r="I98" s="98">
        <f t="shared" si="124"/>
        <v>67.199999999999989</v>
      </c>
      <c r="J98" s="98">
        <f t="shared" si="124"/>
        <v>67.199999999999989</v>
      </c>
      <c r="K98" s="98">
        <f t="shared" si="124"/>
        <v>67.199999999999989</v>
      </c>
      <c r="L98" s="98">
        <f t="shared" si="124"/>
        <v>67.199999999999989</v>
      </c>
      <c r="M98" s="98">
        <f t="shared" si="124"/>
        <v>67.199999999999989</v>
      </c>
      <c r="N98" s="98">
        <f t="shared" si="124"/>
        <v>67.199999999999989</v>
      </c>
      <c r="O98" s="98">
        <f t="shared" si="124"/>
        <v>67.199999999999989</v>
      </c>
      <c r="P98" s="98">
        <f t="shared" si="124"/>
        <v>67.199999999999989</v>
      </c>
      <c r="Q98" s="98">
        <f t="shared" si="124"/>
        <v>67.199999999999989</v>
      </c>
      <c r="R98" s="98">
        <f t="shared" si="124"/>
        <v>67.199999999999989</v>
      </c>
      <c r="S98" s="98">
        <f t="shared" si="124"/>
        <v>67.199999999999989</v>
      </c>
      <c r="T98" s="98">
        <f t="shared" si="124"/>
        <v>67.199999999999989</v>
      </c>
      <c r="U98" s="98">
        <f t="shared" si="124"/>
        <v>67.199999999999989</v>
      </c>
      <c r="V98" s="98">
        <f t="shared" si="124"/>
        <v>67.199999999999989</v>
      </c>
      <c r="W98" s="98">
        <f t="shared" si="124"/>
        <v>67.199999999999989</v>
      </c>
      <c r="X98" s="98">
        <f t="shared" si="124"/>
        <v>67.199999999999989</v>
      </c>
      <c r="Y98" s="98">
        <f t="shared" si="124"/>
        <v>67.199999999999989</v>
      </c>
      <c r="Z98" s="98">
        <f t="shared" si="124"/>
        <v>67.199999999999989</v>
      </c>
      <c r="AA98" s="98">
        <f t="shared" si="124"/>
        <v>67.199999999999989</v>
      </c>
      <c r="AB98" s="98">
        <f t="shared" si="124"/>
        <v>67.199999999999989</v>
      </c>
      <c r="AC98" s="98">
        <f t="shared" si="124"/>
        <v>67.199999999999989</v>
      </c>
      <c r="AD98" s="98">
        <f t="shared" si="124"/>
        <v>67.199999999999989</v>
      </c>
      <c r="AE98" s="98">
        <f t="shared" si="124"/>
        <v>67.199999999999989</v>
      </c>
      <c r="AF98" s="98">
        <f t="shared" si="124"/>
        <v>67.199999999999989</v>
      </c>
      <c r="AG98" s="98">
        <f t="shared" si="124"/>
        <v>67.199999999999989</v>
      </c>
      <c r="AH98" s="98">
        <f t="shared" si="124"/>
        <v>67.199999999999989</v>
      </c>
      <c r="AI98" s="98">
        <f t="shared" si="124"/>
        <v>67.199999999999989</v>
      </c>
      <c r="AJ98" s="98">
        <f t="shared" si="124"/>
        <v>67.199999999999989</v>
      </c>
      <c r="AK98" s="98">
        <f t="shared" si="124"/>
        <v>67.199999999999989</v>
      </c>
      <c r="AL98" s="99">
        <f t="shared" si="124"/>
        <v>67.199999999999989</v>
      </c>
      <c r="AM98" s="42"/>
      <c r="AN98" s="42"/>
      <c r="AO98" s="42"/>
      <c r="AP98" s="42"/>
      <c r="AQ98" s="42"/>
      <c r="AV98" s="114"/>
      <c r="AW98" s="115"/>
      <c r="AX98" s="77"/>
      <c r="AY98" s="77"/>
    </row>
    <row r="99" spans="1:51" s="78" customFormat="1" ht="17.399999999999999">
      <c r="A99" s="50" t="str">
        <f>'PLAN CHARGE'!R18</f>
        <v>C-800 T</v>
      </c>
      <c r="B99" s="80">
        <f>VLOOKUP($A99,'PLAN CHARGE'!$R$2:$S$25,2,FALSE)</f>
        <v>1</v>
      </c>
      <c r="C99" s="52">
        <f>VLOOKUP($A99,'PLAN CHARGE'!$R$2:$BI$25,C$1,FALSE)</f>
        <v>23.755233333333329</v>
      </c>
      <c r="D99" s="91">
        <f>VLOOKUP($A99,'PLAN CHARGE'!$R$2:$BI$25,D$1,FALSE)</f>
        <v>15.051525252525256</v>
      </c>
      <c r="E99" s="91">
        <f>VLOOKUP($A99,'PLAN CHARGE'!$R$2:$BI$25,E$1,FALSE)</f>
        <v>14.39711111111111</v>
      </c>
      <c r="F99" s="91">
        <f>VLOOKUP($A99,'PLAN CHARGE'!$R$2:$BI$25,F$1,FALSE)</f>
        <v>14.39711111111111</v>
      </c>
      <c r="G99" s="91">
        <f>VLOOKUP($A99,'PLAN CHARGE'!$R$2:$BI$25,G$1,FALSE)</f>
        <v>15.051525252525256</v>
      </c>
      <c r="H99" s="91">
        <f>VLOOKUP($A99,'PLAN CHARGE'!$R$2:$BI$25,H$1,FALSE)</f>
        <v>15.768264550264551</v>
      </c>
      <c r="I99" s="91">
        <f>VLOOKUP($A99,'PLAN CHARGE'!$R$2:$BI$25,I$1,FALSE)</f>
        <v>13.797231481481479</v>
      </c>
      <c r="J99" s="91">
        <f>VLOOKUP($A99,'PLAN CHARGE'!$R$2:$BI$25,J$1,FALSE)</f>
        <v>15.768264550264551</v>
      </c>
      <c r="K99" s="91">
        <f>VLOOKUP($A99,'PLAN CHARGE'!$R$2:$BI$25,K$1,FALSE)</f>
        <v>14.39711111111111</v>
      </c>
      <c r="L99" s="91">
        <f>VLOOKUP($A99,'PLAN CHARGE'!$R$2:$BI$25,L$1,FALSE)</f>
        <v>14.39711111111111</v>
      </c>
      <c r="M99" s="91">
        <f>VLOOKUP($A99,'PLAN CHARGE'!$R$2:$BI$25,M$1,FALSE)</f>
        <v>15.051525252525256</v>
      </c>
      <c r="N99" s="91">
        <f>VLOOKUP($A99,'PLAN CHARGE'!$R$2:$BI$25,N$1,FALSE)</f>
        <v>13.797231481481479</v>
      </c>
      <c r="O99" s="91">
        <f>VLOOKUP($A99,'PLAN CHARGE'!$R$2:$BI$25,O$1,FALSE)</f>
        <v>15.051525252525256</v>
      </c>
      <c r="P99" s="91">
        <f>VLOOKUP($A99,'PLAN CHARGE'!$R$2:$BI$25,P$1,FALSE)</f>
        <v>15.051525252525256</v>
      </c>
      <c r="Q99" s="91">
        <f>VLOOKUP($A99,'PLAN CHARGE'!$R$2:$BI$25,Q$1,FALSE)</f>
        <v>14.39711111111111</v>
      </c>
      <c r="R99" s="91">
        <f>VLOOKUP($A99,'PLAN CHARGE'!$R$2:$BI$25,R$1,FALSE)</f>
        <v>24.835016666666665</v>
      </c>
      <c r="S99" s="91">
        <f>VLOOKUP($A99,'PLAN CHARGE'!$R$2:$BI$25,S$1,FALSE)</f>
        <v>25.217093846153844</v>
      </c>
      <c r="T99" s="91">
        <f>VLOOKUP($A99,'PLAN CHARGE'!$R$2:$BI$25,T$1,FALSE)</f>
        <v>25.217093846153844</v>
      </c>
      <c r="U99" s="91">
        <f>VLOOKUP($A99,'PLAN CHARGE'!$R$2:$BI$25,U$1,FALSE)</f>
        <v>21.014244871794872</v>
      </c>
      <c r="V99" s="91">
        <f>VLOOKUP($A99,'PLAN CHARGE'!$R$2:$BI$25,V$1,FALSE)</f>
        <v>22.765431944444444</v>
      </c>
      <c r="W99" s="91">
        <f>VLOOKUP($A99,'PLAN CHARGE'!$R$2:$BI$25,W$1,FALSE)</f>
        <v>24.835016666666661</v>
      </c>
      <c r="X99" s="91">
        <f>VLOOKUP($A99,'PLAN CHARGE'!$R$2:$BI$25,X$1,FALSE)</f>
        <v>24.835016666666661</v>
      </c>
      <c r="Y99" s="91">
        <f>VLOOKUP($A99,'PLAN CHARGE'!$R$2:$BI$25,Y$1,FALSE)</f>
        <v>20.386953980099499</v>
      </c>
      <c r="Z99" s="91">
        <f>VLOOKUP($A99,'PLAN CHARGE'!$R$2:$BI$25,Z$1,FALSE)</f>
        <v>22.425649378109448</v>
      </c>
      <c r="AA99" s="91">
        <f>VLOOKUP($A99,'PLAN CHARGE'!$R$2:$BI$25,AA$1,FALSE)</f>
        <v>25.217093846153844</v>
      </c>
      <c r="AB99" s="91">
        <f>VLOOKUP($A99,'PLAN CHARGE'!$R$2:$BI$25,AB$1,FALSE)</f>
        <v>24.835016666666661</v>
      </c>
      <c r="AC99" s="91">
        <f>VLOOKUP($A99,'PLAN CHARGE'!$R$2:$BI$25,AC$1,FALSE)</f>
        <v>20.386953980099499</v>
      </c>
      <c r="AD99" s="91">
        <f>VLOOKUP($A99,'PLAN CHARGE'!$R$2:$BI$25,AD$1,FALSE)</f>
        <v>22.425649378109448</v>
      </c>
      <c r="AE99" s="91">
        <f>VLOOKUP($A99,'PLAN CHARGE'!$R$2:$BI$25,AE$1,FALSE)</f>
        <v>25.217093846153844</v>
      </c>
      <c r="AF99" s="91">
        <f>VLOOKUP($A99,'PLAN CHARGE'!$R$2:$BI$25,AF$1,FALSE)</f>
        <v>24.835016666666661</v>
      </c>
      <c r="AG99" s="91">
        <f>VLOOKUP($A99,'PLAN CHARGE'!$R$2:$BI$25,AG$1,FALSE)</f>
        <v>20.386953980099499</v>
      </c>
      <c r="AH99" s="91">
        <f>VLOOKUP($A99,'PLAN CHARGE'!$R$2:$BI$25,AH$1,FALSE)</f>
        <v>22.425649378109448</v>
      </c>
      <c r="AI99" s="91">
        <f>VLOOKUP($A99,'PLAN CHARGE'!$R$2:$BI$25,AI$1,FALSE)</f>
        <v>0</v>
      </c>
      <c r="AJ99" s="91">
        <f>VLOOKUP($A99,'PLAN CHARGE'!$R$2:$BI$25,AJ$1,FALSE)</f>
        <v>0</v>
      </c>
      <c r="AK99" s="91">
        <f>VLOOKUP($A99,'PLAN CHARGE'!$R$2:$BI$25,AK$1,FALSE)</f>
        <v>0</v>
      </c>
      <c r="AL99" s="92">
        <f>VLOOKUP($A99,'PLAN CHARGE'!$R$2:$BI$25,AL$1,FALSE)</f>
        <v>0</v>
      </c>
      <c r="AM99" s="87"/>
      <c r="AN99" s="87"/>
      <c r="AO99" s="87"/>
      <c r="AP99" s="87"/>
      <c r="AQ99" s="87"/>
      <c r="AV99" s="114"/>
      <c r="AW99" s="115"/>
      <c r="AX99" s="77"/>
      <c r="AY99" s="77"/>
    </row>
    <row r="100" spans="1:51" s="78" customFormat="1" ht="17.399999999999999">
      <c r="A100" s="54" t="s">
        <v>34</v>
      </c>
      <c r="B100" s="81"/>
      <c r="C100" s="93">
        <f>IF(C99&lt;C103,C99,C103)</f>
        <v>23.755233333333329</v>
      </c>
      <c r="D100" s="87">
        <f t="shared" ref="D100:AL100" si="125">IF(D99&lt;D103,D99,D103)</f>
        <v>15.051525252525256</v>
      </c>
      <c r="E100" s="87">
        <f t="shared" si="125"/>
        <v>14.39711111111111</v>
      </c>
      <c r="F100" s="87">
        <f t="shared" si="125"/>
        <v>14.39711111111111</v>
      </c>
      <c r="G100" s="87">
        <f t="shared" si="125"/>
        <v>15.051525252525256</v>
      </c>
      <c r="H100" s="87">
        <f t="shared" si="125"/>
        <v>15.768264550264551</v>
      </c>
      <c r="I100" s="87">
        <f t="shared" si="125"/>
        <v>13.797231481481479</v>
      </c>
      <c r="J100" s="87">
        <f t="shared" si="125"/>
        <v>15.768264550264551</v>
      </c>
      <c r="K100" s="87">
        <f t="shared" si="125"/>
        <v>14.39711111111111</v>
      </c>
      <c r="L100" s="87">
        <f t="shared" si="125"/>
        <v>14.39711111111111</v>
      </c>
      <c r="M100" s="87">
        <f t="shared" si="125"/>
        <v>15.051525252525256</v>
      </c>
      <c r="N100" s="87">
        <f t="shared" si="125"/>
        <v>13.797231481481479</v>
      </c>
      <c r="O100" s="87">
        <f t="shared" si="125"/>
        <v>15.051525252525256</v>
      </c>
      <c r="P100" s="87">
        <f t="shared" si="125"/>
        <v>15.051525252525256</v>
      </c>
      <c r="Q100" s="87">
        <f t="shared" si="125"/>
        <v>14.39711111111111</v>
      </c>
      <c r="R100" s="87">
        <f t="shared" si="125"/>
        <v>24</v>
      </c>
      <c r="S100" s="87">
        <f t="shared" si="125"/>
        <v>24</v>
      </c>
      <c r="T100" s="87">
        <f t="shared" si="125"/>
        <v>24</v>
      </c>
      <c r="U100" s="87">
        <f t="shared" si="125"/>
        <v>21.014244871794872</v>
      </c>
      <c r="V100" s="87">
        <f t="shared" si="125"/>
        <v>22.765431944444444</v>
      </c>
      <c r="W100" s="87">
        <f t="shared" si="125"/>
        <v>24</v>
      </c>
      <c r="X100" s="87">
        <f t="shared" si="125"/>
        <v>24</v>
      </c>
      <c r="Y100" s="87">
        <f t="shared" si="125"/>
        <v>20.386953980099499</v>
      </c>
      <c r="Z100" s="87">
        <f t="shared" si="125"/>
        <v>22.425649378109448</v>
      </c>
      <c r="AA100" s="87">
        <f t="shared" si="125"/>
        <v>24</v>
      </c>
      <c r="AB100" s="87">
        <f t="shared" si="125"/>
        <v>24</v>
      </c>
      <c r="AC100" s="87">
        <f t="shared" si="125"/>
        <v>20.386953980099499</v>
      </c>
      <c r="AD100" s="87">
        <f t="shared" si="125"/>
        <v>22.425649378109448</v>
      </c>
      <c r="AE100" s="87">
        <f t="shared" si="125"/>
        <v>24</v>
      </c>
      <c r="AF100" s="87">
        <f t="shared" si="125"/>
        <v>24</v>
      </c>
      <c r="AG100" s="87">
        <f t="shared" si="125"/>
        <v>20.386953980099499</v>
      </c>
      <c r="AH100" s="87">
        <f t="shared" si="125"/>
        <v>22.425649378109448</v>
      </c>
      <c r="AI100" s="87">
        <f t="shared" si="125"/>
        <v>0</v>
      </c>
      <c r="AJ100" s="87">
        <f t="shared" si="125"/>
        <v>0</v>
      </c>
      <c r="AK100" s="87">
        <f t="shared" si="125"/>
        <v>0</v>
      </c>
      <c r="AL100" s="94">
        <f t="shared" si="125"/>
        <v>0</v>
      </c>
      <c r="AM100" s="87"/>
      <c r="AN100" s="87"/>
      <c r="AO100" s="87"/>
      <c r="AP100" s="87"/>
      <c r="AQ100" s="87"/>
      <c r="AV100" s="114"/>
      <c r="AW100" s="115"/>
      <c r="AX100" s="77"/>
      <c r="AY100" s="77"/>
    </row>
    <row r="101" spans="1:51" s="78" customFormat="1" ht="17.399999999999999">
      <c r="A101" s="54" t="s">
        <v>35</v>
      </c>
      <c r="B101" s="81"/>
      <c r="C101" s="93">
        <f t="shared" ref="C101" si="126">IF(AND(C100&lt;C99,C99&gt;C104),C104-C100,C99-C100)</f>
        <v>0</v>
      </c>
      <c r="D101" s="87">
        <f t="shared" ref="D101:AL101" si="127">IF(AND(D100&lt;D99,D99&gt;D104),D104-D100,D99-D100)</f>
        <v>0</v>
      </c>
      <c r="E101" s="87">
        <f t="shared" si="127"/>
        <v>0</v>
      </c>
      <c r="F101" s="87">
        <f t="shared" si="127"/>
        <v>0</v>
      </c>
      <c r="G101" s="87">
        <f t="shared" si="127"/>
        <v>0</v>
      </c>
      <c r="H101" s="87">
        <f t="shared" si="127"/>
        <v>0</v>
      </c>
      <c r="I101" s="87">
        <f t="shared" si="127"/>
        <v>0</v>
      </c>
      <c r="J101" s="87">
        <f t="shared" si="127"/>
        <v>0</v>
      </c>
      <c r="K101" s="87">
        <f t="shared" si="127"/>
        <v>0</v>
      </c>
      <c r="L101" s="87">
        <f t="shared" si="127"/>
        <v>0</v>
      </c>
      <c r="M101" s="87">
        <f t="shared" si="127"/>
        <v>0</v>
      </c>
      <c r="N101" s="87">
        <f t="shared" si="127"/>
        <v>0</v>
      </c>
      <c r="O101" s="87">
        <f t="shared" si="127"/>
        <v>0</v>
      </c>
      <c r="P101" s="87">
        <f t="shared" si="127"/>
        <v>0</v>
      </c>
      <c r="Q101" s="87">
        <f t="shared" si="127"/>
        <v>0</v>
      </c>
      <c r="R101" s="87">
        <f t="shared" si="127"/>
        <v>0.83501666666666452</v>
      </c>
      <c r="S101" s="87">
        <f t="shared" si="127"/>
        <v>1.2170938461538441</v>
      </c>
      <c r="T101" s="87">
        <f t="shared" si="127"/>
        <v>1.2170938461538441</v>
      </c>
      <c r="U101" s="87">
        <f t="shared" si="127"/>
        <v>0</v>
      </c>
      <c r="V101" s="87">
        <f t="shared" si="127"/>
        <v>0</v>
      </c>
      <c r="W101" s="87">
        <f t="shared" si="127"/>
        <v>0.83501666666666097</v>
      </c>
      <c r="X101" s="87">
        <f t="shared" si="127"/>
        <v>0.83501666666666097</v>
      </c>
      <c r="Y101" s="87">
        <f t="shared" si="127"/>
        <v>0</v>
      </c>
      <c r="Z101" s="87">
        <f t="shared" si="127"/>
        <v>0</v>
      </c>
      <c r="AA101" s="87">
        <f t="shared" si="127"/>
        <v>1.2170938461538441</v>
      </c>
      <c r="AB101" s="87">
        <f t="shared" si="127"/>
        <v>0.83501666666666097</v>
      </c>
      <c r="AC101" s="87">
        <f t="shared" si="127"/>
        <v>0</v>
      </c>
      <c r="AD101" s="87">
        <f t="shared" si="127"/>
        <v>0</v>
      </c>
      <c r="AE101" s="87">
        <f t="shared" si="127"/>
        <v>1.2170938461538441</v>
      </c>
      <c r="AF101" s="87">
        <f t="shared" si="127"/>
        <v>0.83501666666666097</v>
      </c>
      <c r="AG101" s="87">
        <f t="shared" si="127"/>
        <v>0</v>
      </c>
      <c r="AH101" s="87">
        <f t="shared" si="127"/>
        <v>0</v>
      </c>
      <c r="AI101" s="87">
        <f t="shared" si="127"/>
        <v>0</v>
      </c>
      <c r="AJ101" s="87">
        <f t="shared" si="127"/>
        <v>0</v>
      </c>
      <c r="AK101" s="87">
        <f t="shared" si="127"/>
        <v>0</v>
      </c>
      <c r="AL101" s="94">
        <f t="shared" si="127"/>
        <v>0</v>
      </c>
      <c r="AM101" s="87"/>
      <c r="AN101" s="87"/>
      <c r="AO101" s="87"/>
      <c r="AP101" s="87"/>
      <c r="AQ101" s="87"/>
      <c r="AV101" s="114"/>
      <c r="AW101" s="115"/>
      <c r="AX101" s="77"/>
      <c r="AY101" s="77"/>
    </row>
    <row r="102" spans="1:51" s="78" customFormat="1" ht="17.399999999999999">
      <c r="A102" s="54" t="s">
        <v>36</v>
      </c>
      <c r="B102" s="81"/>
      <c r="C102" s="93">
        <f t="shared" ref="C102" si="128">IF(C100+C101&lt;C99,C99-C104,0)</f>
        <v>0</v>
      </c>
      <c r="D102" s="87">
        <f t="shared" ref="D102:AL102" si="129">IF(D100+D101&lt;D99,D99-D104,0)</f>
        <v>0</v>
      </c>
      <c r="E102" s="87">
        <f t="shared" si="129"/>
        <v>0</v>
      </c>
      <c r="F102" s="87">
        <f t="shared" si="129"/>
        <v>0</v>
      </c>
      <c r="G102" s="87">
        <f t="shared" si="129"/>
        <v>0</v>
      </c>
      <c r="H102" s="87">
        <f t="shared" si="129"/>
        <v>0</v>
      </c>
      <c r="I102" s="87">
        <f t="shared" si="129"/>
        <v>0</v>
      </c>
      <c r="J102" s="87">
        <f t="shared" si="129"/>
        <v>0</v>
      </c>
      <c r="K102" s="87">
        <f t="shared" si="129"/>
        <v>0</v>
      </c>
      <c r="L102" s="87">
        <f t="shared" si="129"/>
        <v>0</v>
      </c>
      <c r="M102" s="87">
        <f t="shared" si="129"/>
        <v>0</v>
      </c>
      <c r="N102" s="87">
        <f t="shared" si="129"/>
        <v>0</v>
      </c>
      <c r="O102" s="87">
        <f t="shared" si="129"/>
        <v>0</v>
      </c>
      <c r="P102" s="87">
        <f t="shared" si="129"/>
        <v>0</v>
      </c>
      <c r="Q102" s="87">
        <f t="shared" si="129"/>
        <v>0</v>
      </c>
      <c r="R102" s="87">
        <f t="shared" si="129"/>
        <v>0</v>
      </c>
      <c r="S102" s="87">
        <f t="shared" si="129"/>
        <v>0</v>
      </c>
      <c r="T102" s="87">
        <f t="shared" si="129"/>
        <v>0</v>
      </c>
      <c r="U102" s="87">
        <f t="shared" si="129"/>
        <v>0</v>
      </c>
      <c r="V102" s="87">
        <f t="shared" si="129"/>
        <v>0</v>
      </c>
      <c r="W102" s="87">
        <f t="shared" si="129"/>
        <v>0</v>
      </c>
      <c r="X102" s="87">
        <f t="shared" si="129"/>
        <v>0</v>
      </c>
      <c r="Y102" s="87">
        <f t="shared" si="129"/>
        <v>0</v>
      </c>
      <c r="Z102" s="87">
        <f t="shared" si="129"/>
        <v>0</v>
      </c>
      <c r="AA102" s="87">
        <f t="shared" si="129"/>
        <v>0</v>
      </c>
      <c r="AB102" s="87">
        <f t="shared" si="129"/>
        <v>0</v>
      </c>
      <c r="AC102" s="87">
        <f t="shared" si="129"/>
        <v>0</v>
      </c>
      <c r="AD102" s="87">
        <f t="shared" si="129"/>
        <v>0</v>
      </c>
      <c r="AE102" s="87">
        <f t="shared" si="129"/>
        <v>0</v>
      </c>
      <c r="AF102" s="87">
        <f t="shared" si="129"/>
        <v>0</v>
      </c>
      <c r="AG102" s="87">
        <f t="shared" si="129"/>
        <v>0</v>
      </c>
      <c r="AH102" s="87">
        <f t="shared" si="129"/>
        <v>0</v>
      </c>
      <c r="AI102" s="87">
        <f t="shared" si="129"/>
        <v>0</v>
      </c>
      <c r="AJ102" s="87">
        <f t="shared" si="129"/>
        <v>0</v>
      </c>
      <c r="AK102" s="87">
        <f t="shared" si="129"/>
        <v>0</v>
      </c>
      <c r="AL102" s="94">
        <f t="shared" si="129"/>
        <v>0</v>
      </c>
      <c r="AM102" s="87"/>
      <c r="AN102" s="87"/>
      <c r="AO102" s="87"/>
      <c r="AP102" s="87"/>
      <c r="AQ102" s="87"/>
      <c r="AV102" s="114"/>
      <c r="AW102" s="115"/>
      <c r="AX102" s="77"/>
      <c r="AY102" s="77"/>
    </row>
    <row r="103" spans="1:51" s="78" customFormat="1" ht="17.399999999999999">
      <c r="A103" s="47" t="s">
        <v>29</v>
      </c>
      <c r="B103" s="81"/>
      <c r="C103" s="95">
        <f>$B99*24</f>
        <v>24</v>
      </c>
      <c r="D103" s="42">
        <f t="shared" ref="D103:AL103" si="130">$B99*24</f>
        <v>24</v>
      </c>
      <c r="E103" s="42">
        <f t="shared" si="130"/>
        <v>24</v>
      </c>
      <c r="F103" s="42">
        <f t="shared" si="130"/>
        <v>24</v>
      </c>
      <c r="G103" s="42">
        <f t="shared" si="130"/>
        <v>24</v>
      </c>
      <c r="H103" s="42">
        <f t="shared" si="130"/>
        <v>24</v>
      </c>
      <c r="I103" s="42">
        <f t="shared" si="130"/>
        <v>24</v>
      </c>
      <c r="J103" s="42">
        <f t="shared" si="130"/>
        <v>24</v>
      </c>
      <c r="K103" s="42">
        <f t="shared" si="130"/>
        <v>24</v>
      </c>
      <c r="L103" s="42">
        <f t="shared" si="130"/>
        <v>24</v>
      </c>
      <c r="M103" s="42">
        <f t="shared" si="130"/>
        <v>24</v>
      </c>
      <c r="N103" s="42">
        <f t="shared" si="130"/>
        <v>24</v>
      </c>
      <c r="O103" s="42">
        <f t="shared" si="130"/>
        <v>24</v>
      </c>
      <c r="P103" s="42">
        <f t="shared" si="130"/>
        <v>24</v>
      </c>
      <c r="Q103" s="42">
        <f t="shared" si="130"/>
        <v>24</v>
      </c>
      <c r="R103" s="42">
        <f t="shared" si="130"/>
        <v>24</v>
      </c>
      <c r="S103" s="42">
        <f t="shared" si="130"/>
        <v>24</v>
      </c>
      <c r="T103" s="42">
        <f t="shared" si="130"/>
        <v>24</v>
      </c>
      <c r="U103" s="42">
        <f t="shared" si="130"/>
        <v>24</v>
      </c>
      <c r="V103" s="42">
        <f t="shared" si="130"/>
        <v>24</v>
      </c>
      <c r="W103" s="42">
        <f t="shared" si="130"/>
        <v>24</v>
      </c>
      <c r="X103" s="42">
        <f t="shared" si="130"/>
        <v>24</v>
      </c>
      <c r="Y103" s="42">
        <f t="shared" si="130"/>
        <v>24</v>
      </c>
      <c r="Z103" s="42">
        <f t="shared" si="130"/>
        <v>24</v>
      </c>
      <c r="AA103" s="42">
        <f t="shared" si="130"/>
        <v>24</v>
      </c>
      <c r="AB103" s="42">
        <f t="shared" si="130"/>
        <v>24</v>
      </c>
      <c r="AC103" s="42">
        <f t="shared" si="130"/>
        <v>24</v>
      </c>
      <c r="AD103" s="42">
        <f t="shared" si="130"/>
        <v>24</v>
      </c>
      <c r="AE103" s="42">
        <f t="shared" si="130"/>
        <v>24</v>
      </c>
      <c r="AF103" s="42">
        <f t="shared" si="130"/>
        <v>24</v>
      </c>
      <c r="AG103" s="42">
        <f t="shared" si="130"/>
        <v>24</v>
      </c>
      <c r="AH103" s="42">
        <f t="shared" si="130"/>
        <v>24</v>
      </c>
      <c r="AI103" s="42">
        <f t="shared" si="130"/>
        <v>24</v>
      </c>
      <c r="AJ103" s="42">
        <f t="shared" si="130"/>
        <v>24</v>
      </c>
      <c r="AK103" s="42">
        <f t="shared" si="130"/>
        <v>24</v>
      </c>
      <c r="AL103" s="96">
        <f t="shared" si="130"/>
        <v>24</v>
      </c>
      <c r="AM103" s="42"/>
      <c r="AN103" s="42"/>
      <c r="AO103" s="42"/>
      <c r="AP103" s="42"/>
      <c r="AQ103" s="42"/>
      <c r="AV103" s="114"/>
      <c r="AW103" s="115"/>
      <c r="AX103" s="77"/>
      <c r="AY103" s="77"/>
    </row>
    <row r="104" spans="1:51" s="78" customFormat="1" ht="18" thickBot="1">
      <c r="A104" s="48" t="s">
        <v>30</v>
      </c>
      <c r="B104" s="82"/>
      <c r="C104" s="97">
        <f t="shared" ref="C104" si="131">C103*(7/5)</f>
        <v>33.599999999999994</v>
      </c>
      <c r="D104" s="98">
        <f t="shared" ref="D104:AL104" si="132">D103*(7/5)</f>
        <v>33.599999999999994</v>
      </c>
      <c r="E104" s="98">
        <f t="shared" si="132"/>
        <v>33.599999999999994</v>
      </c>
      <c r="F104" s="98">
        <f t="shared" si="132"/>
        <v>33.599999999999994</v>
      </c>
      <c r="G104" s="98">
        <f t="shared" si="132"/>
        <v>33.599999999999994</v>
      </c>
      <c r="H104" s="98">
        <f t="shared" si="132"/>
        <v>33.599999999999994</v>
      </c>
      <c r="I104" s="98">
        <f t="shared" si="132"/>
        <v>33.599999999999994</v>
      </c>
      <c r="J104" s="98">
        <f t="shared" si="132"/>
        <v>33.599999999999994</v>
      </c>
      <c r="K104" s="98">
        <f t="shared" si="132"/>
        <v>33.599999999999994</v>
      </c>
      <c r="L104" s="98">
        <f t="shared" si="132"/>
        <v>33.599999999999994</v>
      </c>
      <c r="M104" s="98">
        <f t="shared" si="132"/>
        <v>33.599999999999994</v>
      </c>
      <c r="N104" s="98">
        <f t="shared" si="132"/>
        <v>33.599999999999994</v>
      </c>
      <c r="O104" s="98">
        <f t="shared" si="132"/>
        <v>33.599999999999994</v>
      </c>
      <c r="P104" s="98">
        <f t="shared" si="132"/>
        <v>33.599999999999994</v>
      </c>
      <c r="Q104" s="98">
        <f t="shared" si="132"/>
        <v>33.599999999999994</v>
      </c>
      <c r="R104" s="98">
        <f t="shared" si="132"/>
        <v>33.599999999999994</v>
      </c>
      <c r="S104" s="98">
        <f t="shared" si="132"/>
        <v>33.599999999999994</v>
      </c>
      <c r="T104" s="98">
        <f t="shared" si="132"/>
        <v>33.599999999999994</v>
      </c>
      <c r="U104" s="98">
        <f t="shared" si="132"/>
        <v>33.599999999999994</v>
      </c>
      <c r="V104" s="98">
        <f t="shared" si="132"/>
        <v>33.599999999999994</v>
      </c>
      <c r="W104" s="98">
        <f t="shared" si="132"/>
        <v>33.599999999999994</v>
      </c>
      <c r="X104" s="98">
        <f t="shared" si="132"/>
        <v>33.599999999999994</v>
      </c>
      <c r="Y104" s="98">
        <f t="shared" si="132"/>
        <v>33.599999999999994</v>
      </c>
      <c r="Z104" s="98">
        <f t="shared" si="132"/>
        <v>33.599999999999994</v>
      </c>
      <c r="AA104" s="98">
        <f t="shared" si="132"/>
        <v>33.599999999999994</v>
      </c>
      <c r="AB104" s="98">
        <f t="shared" si="132"/>
        <v>33.599999999999994</v>
      </c>
      <c r="AC104" s="98">
        <f t="shared" si="132"/>
        <v>33.599999999999994</v>
      </c>
      <c r="AD104" s="98">
        <f t="shared" si="132"/>
        <v>33.599999999999994</v>
      </c>
      <c r="AE104" s="98">
        <f t="shared" si="132"/>
        <v>33.599999999999994</v>
      </c>
      <c r="AF104" s="98">
        <f t="shared" si="132"/>
        <v>33.599999999999994</v>
      </c>
      <c r="AG104" s="98">
        <f t="shared" si="132"/>
        <v>33.599999999999994</v>
      </c>
      <c r="AH104" s="98">
        <f t="shared" si="132"/>
        <v>33.599999999999994</v>
      </c>
      <c r="AI104" s="98">
        <f t="shared" si="132"/>
        <v>33.599999999999994</v>
      </c>
      <c r="AJ104" s="98">
        <f t="shared" si="132"/>
        <v>33.599999999999994</v>
      </c>
      <c r="AK104" s="98">
        <f t="shared" si="132"/>
        <v>33.599999999999994</v>
      </c>
      <c r="AL104" s="99">
        <f t="shared" si="132"/>
        <v>33.599999999999994</v>
      </c>
      <c r="AM104" s="42"/>
      <c r="AN104" s="42"/>
      <c r="AO104" s="42"/>
      <c r="AP104" s="42"/>
      <c r="AQ104" s="42"/>
      <c r="AV104" s="114"/>
      <c r="AW104" s="115"/>
      <c r="AX104" s="77"/>
      <c r="AY104" s="77"/>
    </row>
    <row r="105" spans="1:51" s="78" customFormat="1" ht="17.399999999999999">
      <c r="A105" s="51" t="str">
        <f>'PLAN CHARGE'!R19</f>
        <v>C-1100 T</v>
      </c>
      <c r="B105" s="80">
        <f>VLOOKUP($A105,'PLAN CHARGE'!$R$2:$S$25,2,FALSE)</f>
        <v>1</v>
      </c>
      <c r="C105" s="52">
        <f>VLOOKUP($A105,'PLAN CHARGE'!$R$2:$BI$25,C$1,FALSE)</f>
        <v>63.863027777777781</v>
      </c>
      <c r="D105" s="91">
        <f>VLOOKUP($A105,'PLAN CHARGE'!$R$2:$BI$25,D$1,FALSE)</f>
        <v>17.531198232323231</v>
      </c>
      <c r="E105" s="91">
        <f>VLOOKUP($A105,'PLAN CHARGE'!$R$2:$BI$25,E$1,FALSE)</f>
        <v>16.768972222222224</v>
      </c>
      <c r="F105" s="91">
        <f>VLOOKUP($A105,'PLAN CHARGE'!$R$2:$BI$25,F$1,FALSE)</f>
        <v>16.768972222222224</v>
      </c>
      <c r="G105" s="91">
        <f>VLOOKUP($A105,'PLAN CHARGE'!$R$2:$BI$25,G$1,FALSE)</f>
        <v>17.531198232323231</v>
      </c>
      <c r="H105" s="91">
        <f>VLOOKUP($A105,'PLAN CHARGE'!$R$2:$BI$25,H$1,FALSE)</f>
        <v>18.366017195767196</v>
      </c>
      <c r="I105" s="91">
        <f>VLOOKUP($A105,'PLAN CHARGE'!$R$2:$BI$25,I$1,FALSE)</f>
        <v>16.070265046296299</v>
      </c>
      <c r="J105" s="91">
        <f>VLOOKUP($A105,'PLAN CHARGE'!$R$2:$BI$25,J$1,FALSE)</f>
        <v>18.366017195767196</v>
      </c>
      <c r="K105" s="91">
        <f>VLOOKUP($A105,'PLAN CHARGE'!$R$2:$BI$25,K$1,FALSE)</f>
        <v>16.768972222222224</v>
      </c>
      <c r="L105" s="91">
        <f>VLOOKUP($A105,'PLAN CHARGE'!$R$2:$BI$25,L$1,FALSE)</f>
        <v>16.768972222222224</v>
      </c>
      <c r="M105" s="91">
        <f>VLOOKUP($A105,'PLAN CHARGE'!$R$2:$BI$25,M$1,FALSE)</f>
        <v>17.531198232323231</v>
      </c>
      <c r="N105" s="91">
        <f>VLOOKUP($A105,'PLAN CHARGE'!$R$2:$BI$25,N$1,FALSE)</f>
        <v>16.070265046296299</v>
      </c>
      <c r="O105" s="91">
        <f>VLOOKUP($A105,'PLAN CHARGE'!$R$2:$BI$25,O$1,FALSE)</f>
        <v>17.531198232323231</v>
      </c>
      <c r="P105" s="91">
        <f>VLOOKUP($A105,'PLAN CHARGE'!$R$2:$BI$25,P$1,FALSE)</f>
        <v>17.531198232323231</v>
      </c>
      <c r="Q105" s="91">
        <f>VLOOKUP($A105,'PLAN CHARGE'!$R$2:$BI$25,Q$1,FALSE)</f>
        <v>16.768972222222224</v>
      </c>
      <c r="R105" s="91">
        <f>VLOOKUP($A105,'PLAN CHARGE'!$R$2:$BI$25,R$1,FALSE)</f>
        <v>17.531198232323231</v>
      </c>
      <c r="S105" s="91">
        <f>VLOOKUP($A105,'PLAN CHARGE'!$R$2:$BI$25,S$1,FALSE)</f>
        <v>17.800908974358975</v>
      </c>
      <c r="T105" s="91">
        <f>VLOOKUP($A105,'PLAN CHARGE'!$R$2:$BI$25,T$1,FALSE)</f>
        <v>17.800908974358975</v>
      </c>
      <c r="U105" s="91">
        <f>VLOOKUP($A105,'PLAN CHARGE'!$R$2:$BI$25,U$1,FALSE)</f>
        <v>14.834090811965812</v>
      </c>
      <c r="V105" s="91">
        <f>VLOOKUP($A105,'PLAN CHARGE'!$R$2:$BI$25,V$1,FALSE)</f>
        <v>16.070265046296299</v>
      </c>
      <c r="W105" s="91">
        <f>VLOOKUP($A105,'PLAN CHARGE'!$R$2:$BI$25,W$1,FALSE)</f>
        <v>24.18107904040404</v>
      </c>
      <c r="X105" s="91">
        <f>VLOOKUP($A105,'PLAN CHARGE'!$R$2:$BI$25,X$1,FALSE)</f>
        <v>66.765892676767663</v>
      </c>
      <c r="Y105" s="91">
        <f>VLOOKUP($A105,'PLAN CHARGE'!$R$2:$BI$25,Y$1,FALSE)</f>
        <v>62.891130389718072</v>
      </c>
      <c r="Z105" s="91">
        <f>VLOOKUP($A105,'PLAN CHARGE'!$R$2:$BI$25,Z$1,FALSE)</f>
        <v>64.330258602819228</v>
      </c>
      <c r="AA105" s="91">
        <f>VLOOKUP($A105,'PLAN CHARGE'!$R$2:$BI$25,AA$1,FALSE)</f>
        <v>67.793060256410257</v>
      </c>
      <c r="AB105" s="91">
        <f>VLOOKUP($A105,'PLAN CHARGE'!$R$2:$BI$25,AB$1,FALSE)</f>
        <v>66.765892676767663</v>
      </c>
      <c r="AC105" s="91">
        <f>VLOOKUP($A105,'PLAN CHARGE'!$R$2:$BI$25,AC$1,FALSE)</f>
        <v>62.891130389718072</v>
      </c>
      <c r="AD105" s="91">
        <f>VLOOKUP($A105,'PLAN CHARGE'!$R$2:$BI$25,AD$1,FALSE)</f>
        <v>64.330258602819228</v>
      </c>
      <c r="AE105" s="91">
        <f>VLOOKUP($A105,'PLAN CHARGE'!$R$2:$BI$25,AE$1,FALSE)</f>
        <v>67.793060256410257</v>
      </c>
      <c r="AF105" s="91">
        <f>VLOOKUP($A105,'PLAN CHARGE'!$R$2:$BI$25,AF$1,FALSE)</f>
        <v>66.765892676767663</v>
      </c>
      <c r="AG105" s="91">
        <f>VLOOKUP($A105,'PLAN CHARGE'!$R$2:$BI$25,AG$1,FALSE)</f>
        <v>62.891130389718072</v>
      </c>
      <c r="AH105" s="91">
        <f>VLOOKUP($A105,'PLAN CHARGE'!$R$2:$BI$25,AH$1,FALSE)</f>
        <v>64.330258602819228</v>
      </c>
      <c r="AI105" s="91">
        <f>VLOOKUP($A105,'PLAN CHARGE'!$R$2:$BI$25,AI$1,FALSE)</f>
        <v>0</v>
      </c>
      <c r="AJ105" s="91">
        <f>VLOOKUP($A105,'PLAN CHARGE'!$R$2:$BI$25,AJ$1,FALSE)</f>
        <v>0</v>
      </c>
      <c r="AK105" s="91">
        <f>VLOOKUP($A105,'PLAN CHARGE'!$R$2:$BI$25,AK$1,FALSE)</f>
        <v>0</v>
      </c>
      <c r="AL105" s="92">
        <f>VLOOKUP($A105,'PLAN CHARGE'!$R$2:$BI$25,AL$1,FALSE)</f>
        <v>0</v>
      </c>
      <c r="AM105" s="87"/>
      <c r="AN105" s="87"/>
      <c r="AO105" s="87"/>
      <c r="AP105" s="87"/>
      <c r="AQ105" s="87"/>
      <c r="AV105" s="114"/>
      <c r="AW105" s="115"/>
      <c r="AX105" s="77"/>
      <c r="AY105" s="77"/>
    </row>
    <row r="106" spans="1:51" s="78" customFormat="1" ht="17.399999999999999">
      <c r="A106" s="54" t="s">
        <v>34</v>
      </c>
      <c r="B106" s="81"/>
      <c r="C106" s="93">
        <f>IF(C105&lt;C109,C105,C109)</f>
        <v>24</v>
      </c>
      <c r="D106" s="87">
        <f t="shared" ref="D106" si="133">IF(D105&lt;D109,D105,D109)</f>
        <v>17.531198232323231</v>
      </c>
      <c r="E106" s="87">
        <f t="shared" ref="E106" si="134">IF(E105&lt;E109,E105,E109)</f>
        <v>16.768972222222224</v>
      </c>
      <c r="F106" s="87">
        <f t="shared" ref="F106" si="135">IF(F105&lt;F109,F105,F109)</f>
        <v>16.768972222222224</v>
      </c>
      <c r="G106" s="87">
        <f t="shared" ref="G106" si="136">IF(G105&lt;G109,G105,G109)</f>
        <v>17.531198232323231</v>
      </c>
      <c r="H106" s="87">
        <f t="shared" ref="H106" si="137">IF(H105&lt;H109,H105,H109)</f>
        <v>18.366017195767196</v>
      </c>
      <c r="I106" s="87">
        <f t="shared" ref="I106" si="138">IF(I105&lt;I109,I105,I109)</f>
        <v>16.070265046296299</v>
      </c>
      <c r="J106" s="87">
        <f t="shared" ref="J106" si="139">IF(J105&lt;J109,J105,J109)</f>
        <v>18.366017195767196</v>
      </c>
      <c r="K106" s="87">
        <f t="shared" ref="K106" si="140">IF(K105&lt;K109,K105,K109)</f>
        <v>16.768972222222224</v>
      </c>
      <c r="L106" s="87">
        <f t="shared" ref="L106" si="141">IF(L105&lt;L109,L105,L109)</f>
        <v>16.768972222222224</v>
      </c>
      <c r="M106" s="87">
        <f t="shared" ref="M106" si="142">IF(M105&lt;M109,M105,M109)</f>
        <v>17.531198232323231</v>
      </c>
      <c r="N106" s="87">
        <f t="shared" ref="N106" si="143">IF(N105&lt;N109,N105,N109)</f>
        <v>16.070265046296299</v>
      </c>
      <c r="O106" s="87">
        <f t="shared" ref="O106" si="144">IF(O105&lt;O109,O105,O109)</f>
        <v>17.531198232323231</v>
      </c>
      <c r="P106" s="87">
        <f t="shared" ref="P106" si="145">IF(P105&lt;P109,P105,P109)</f>
        <v>17.531198232323231</v>
      </c>
      <c r="Q106" s="87">
        <f t="shared" ref="Q106" si="146">IF(Q105&lt;Q109,Q105,Q109)</f>
        <v>16.768972222222224</v>
      </c>
      <c r="R106" s="87">
        <f t="shared" ref="R106" si="147">IF(R105&lt;R109,R105,R109)</f>
        <v>17.531198232323231</v>
      </c>
      <c r="S106" s="87">
        <f t="shared" ref="S106" si="148">IF(S105&lt;S109,S105,S109)</f>
        <v>17.800908974358975</v>
      </c>
      <c r="T106" s="87">
        <f t="shared" ref="T106" si="149">IF(T105&lt;T109,T105,T109)</f>
        <v>17.800908974358975</v>
      </c>
      <c r="U106" s="87">
        <f t="shared" ref="U106" si="150">IF(U105&lt;U109,U105,U109)</f>
        <v>14.834090811965812</v>
      </c>
      <c r="V106" s="87">
        <f t="shared" ref="V106" si="151">IF(V105&lt;V109,V105,V109)</f>
        <v>16.070265046296299</v>
      </c>
      <c r="W106" s="87">
        <f t="shared" ref="W106" si="152">IF(W105&lt;W109,W105,W109)</f>
        <v>24</v>
      </c>
      <c r="X106" s="87">
        <f t="shared" ref="X106" si="153">IF(X105&lt;X109,X105,X109)</f>
        <v>24</v>
      </c>
      <c r="Y106" s="87">
        <f t="shared" ref="Y106" si="154">IF(Y105&lt;Y109,Y105,Y109)</f>
        <v>24</v>
      </c>
      <c r="Z106" s="87">
        <f t="shared" ref="Z106" si="155">IF(Z105&lt;Z109,Z105,Z109)</f>
        <v>24</v>
      </c>
      <c r="AA106" s="87">
        <f t="shared" ref="AA106" si="156">IF(AA105&lt;AA109,AA105,AA109)</f>
        <v>24</v>
      </c>
      <c r="AB106" s="87">
        <f t="shared" ref="AB106" si="157">IF(AB105&lt;AB109,AB105,AB109)</f>
        <v>24</v>
      </c>
      <c r="AC106" s="87">
        <f t="shared" ref="AC106" si="158">IF(AC105&lt;AC109,AC105,AC109)</f>
        <v>24</v>
      </c>
      <c r="AD106" s="87">
        <f t="shared" ref="AD106" si="159">IF(AD105&lt;AD109,AD105,AD109)</f>
        <v>24</v>
      </c>
      <c r="AE106" s="87">
        <f t="shared" ref="AE106" si="160">IF(AE105&lt;AE109,AE105,AE109)</f>
        <v>24</v>
      </c>
      <c r="AF106" s="87">
        <f t="shared" ref="AF106" si="161">IF(AF105&lt;AF109,AF105,AF109)</f>
        <v>24</v>
      </c>
      <c r="AG106" s="87">
        <f t="shared" ref="AG106" si="162">IF(AG105&lt;AG109,AG105,AG109)</f>
        <v>24</v>
      </c>
      <c r="AH106" s="87">
        <f t="shared" ref="AH106" si="163">IF(AH105&lt;AH109,AH105,AH109)</f>
        <v>24</v>
      </c>
      <c r="AI106" s="87">
        <f t="shared" ref="AI106" si="164">IF(AI105&lt;AI109,AI105,AI109)</f>
        <v>0</v>
      </c>
      <c r="AJ106" s="87">
        <f t="shared" ref="AJ106" si="165">IF(AJ105&lt;AJ109,AJ105,AJ109)</f>
        <v>0</v>
      </c>
      <c r="AK106" s="87">
        <f t="shared" ref="AK106" si="166">IF(AK105&lt;AK109,AK105,AK109)</f>
        <v>0</v>
      </c>
      <c r="AL106" s="94">
        <f t="shared" ref="AL106" si="167">IF(AL105&lt;AL109,AL105,AL109)</f>
        <v>0</v>
      </c>
      <c r="AM106" s="87"/>
      <c r="AN106" s="87"/>
      <c r="AO106" s="87"/>
      <c r="AP106" s="87"/>
      <c r="AQ106" s="87"/>
      <c r="AV106" s="114"/>
      <c r="AW106" s="115"/>
      <c r="AX106" s="77"/>
      <c r="AY106" s="77"/>
    </row>
    <row r="107" spans="1:51" s="78" customFormat="1" ht="17.399999999999999">
      <c r="A107" s="54" t="s">
        <v>35</v>
      </c>
      <c r="B107" s="81"/>
      <c r="C107" s="93">
        <f t="shared" ref="C107:AL107" si="168">IF(AND(C106&lt;C105,C105&gt;C110),C110-C106,C105-C106)</f>
        <v>9.5999999999999943</v>
      </c>
      <c r="D107" s="87">
        <f t="shared" si="168"/>
        <v>0</v>
      </c>
      <c r="E107" s="87">
        <f t="shared" si="168"/>
        <v>0</v>
      </c>
      <c r="F107" s="87">
        <f t="shared" si="168"/>
        <v>0</v>
      </c>
      <c r="G107" s="87">
        <f t="shared" si="168"/>
        <v>0</v>
      </c>
      <c r="H107" s="87">
        <f t="shared" si="168"/>
        <v>0</v>
      </c>
      <c r="I107" s="87">
        <f t="shared" si="168"/>
        <v>0</v>
      </c>
      <c r="J107" s="87">
        <f t="shared" si="168"/>
        <v>0</v>
      </c>
      <c r="K107" s="87">
        <f t="shared" si="168"/>
        <v>0</v>
      </c>
      <c r="L107" s="87">
        <f t="shared" si="168"/>
        <v>0</v>
      </c>
      <c r="M107" s="87">
        <f t="shared" si="168"/>
        <v>0</v>
      </c>
      <c r="N107" s="87">
        <f t="shared" si="168"/>
        <v>0</v>
      </c>
      <c r="O107" s="87">
        <f t="shared" si="168"/>
        <v>0</v>
      </c>
      <c r="P107" s="87">
        <f t="shared" si="168"/>
        <v>0</v>
      </c>
      <c r="Q107" s="87">
        <f t="shared" si="168"/>
        <v>0</v>
      </c>
      <c r="R107" s="87">
        <f t="shared" si="168"/>
        <v>0</v>
      </c>
      <c r="S107" s="87">
        <f t="shared" si="168"/>
        <v>0</v>
      </c>
      <c r="T107" s="87">
        <f t="shared" si="168"/>
        <v>0</v>
      </c>
      <c r="U107" s="87">
        <f t="shared" si="168"/>
        <v>0</v>
      </c>
      <c r="V107" s="87">
        <f t="shared" si="168"/>
        <v>0</v>
      </c>
      <c r="W107" s="87">
        <f t="shared" si="168"/>
        <v>0.18107904040403966</v>
      </c>
      <c r="X107" s="87">
        <f t="shared" si="168"/>
        <v>9.5999999999999943</v>
      </c>
      <c r="Y107" s="87">
        <f t="shared" si="168"/>
        <v>9.5999999999999943</v>
      </c>
      <c r="Z107" s="87">
        <f t="shared" si="168"/>
        <v>9.5999999999999943</v>
      </c>
      <c r="AA107" s="87">
        <f t="shared" si="168"/>
        <v>9.5999999999999943</v>
      </c>
      <c r="AB107" s="87">
        <f t="shared" si="168"/>
        <v>9.5999999999999943</v>
      </c>
      <c r="AC107" s="87">
        <f t="shared" si="168"/>
        <v>9.5999999999999943</v>
      </c>
      <c r="AD107" s="87">
        <f t="shared" si="168"/>
        <v>9.5999999999999943</v>
      </c>
      <c r="AE107" s="87">
        <f t="shared" si="168"/>
        <v>9.5999999999999943</v>
      </c>
      <c r="AF107" s="87">
        <f t="shared" si="168"/>
        <v>9.5999999999999943</v>
      </c>
      <c r="AG107" s="87">
        <f t="shared" si="168"/>
        <v>9.5999999999999943</v>
      </c>
      <c r="AH107" s="87">
        <f t="shared" si="168"/>
        <v>9.5999999999999943</v>
      </c>
      <c r="AI107" s="87">
        <f t="shared" si="168"/>
        <v>0</v>
      </c>
      <c r="AJ107" s="87">
        <f t="shared" si="168"/>
        <v>0</v>
      </c>
      <c r="AK107" s="87">
        <f t="shared" si="168"/>
        <v>0</v>
      </c>
      <c r="AL107" s="94">
        <f t="shared" si="168"/>
        <v>0</v>
      </c>
      <c r="AM107" s="87"/>
      <c r="AN107" s="87"/>
      <c r="AO107" s="87"/>
      <c r="AP107" s="87"/>
      <c r="AQ107" s="87"/>
      <c r="AV107" s="114"/>
      <c r="AW107" s="115"/>
      <c r="AX107" s="77"/>
      <c r="AY107" s="77"/>
    </row>
    <row r="108" spans="1:51" s="78" customFormat="1" ht="17.399999999999999">
      <c r="A108" s="54" t="s">
        <v>36</v>
      </c>
      <c r="B108" s="81"/>
      <c r="C108" s="93">
        <f t="shared" ref="C108:AL108" si="169">IF(C106+C107&lt;C105,C105-C110,0)</f>
        <v>30.263027777777786</v>
      </c>
      <c r="D108" s="87">
        <f t="shared" si="169"/>
        <v>0</v>
      </c>
      <c r="E108" s="87">
        <f t="shared" si="169"/>
        <v>0</v>
      </c>
      <c r="F108" s="87">
        <f t="shared" si="169"/>
        <v>0</v>
      </c>
      <c r="G108" s="87">
        <f t="shared" si="169"/>
        <v>0</v>
      </c>
      <c r="H108" s="87">
        <f t="shared" si="169"/>
        <v>0</v>
      </c>
      <c r="I108" s="87">
        <f t="shared" si="169"/>
        <v>0</v>
      </c>
      <c r="J108" s="87">
        <f t="shared" si="169"/>
        <v>0</v>
      </c>
      <c r="K108" s="87">
        <f t="shared" si="169"/>
        <v>0</v>
      </c>
      <c r="L108" s="87">
        <f t="shared" si="169"/>
        <v>0</v>
      </c>
      <c r="M108" s="87">
        <f t="shared" si="169"/>
        <v>0</v>
      </c>
      <c r="N108" s="87">
        <f t="shared" si="169"/>
        <v>0</v>
      </c>
      <c r="O108" s="87">
        <f t="shared" si="169"/>
        <v>0</v>
      </c>
      <c r="P108" s="87">
        <f t="shared" si="169"/>
        <v>0</v>
      </c>
      <c r="Q108" s="87">
        <f t="shared" si="169"/>
        <v>0</v>
      </c>
      <c r="R108" s="87">
        <f t="shared" si="169"/>
        <v>0</v>
      </c>
      <c r="S108" s="87">
        <f t="shared" si="169"/>
        <v>0</v>
      </c>
      <c r="T108" s="87">
        <f t="shared" si="169"/>
        <v>0</v>
      </c>
      <c r="U108" s="87">
        <f t="shared" si="169"/>
        <v>0</v>
      </c>
      <c r="V108" s="87">
        <f t="shared" si="169"/>
        <v>0</v>
      </c>
      <c r="W108" s="87">
        <f t="shared" si="169"/>
        <v>0</v>
      </c>
      <c r="X108" s="87">
        <f t="shared" si="169"/>
        <v>33.165892676767669</v>
      </c>
      <c r="Y108" s="87">
        <f t="shared" si="169"/>
        <v>29.291130389718077</v>
      </c>
      <c r="Z108" s="87">
        <f t="shared" si="169"/>
        <v>30.730258602819234</v>
      </c>
      <c r="AA108" s="87">
        <f t="shared" si="169"/>
        <v>34.193060256410263</v>
      </c>
      <c r="AB108" s="87">
        <f t="shared" si="169"/>
        <v>33.165892676767669</v>
      </c>
      <c r="AC108" s="87">
        <f t="shared" si="169"/>
        <v>29.291130389718077</v>
      </c>
      <c r="AD108" s="87">
        <f t="shared" si="169"/>
        <v>30.730258602819234</v>
      </c>
      <c r="AE108" s="87">
        <f t="shared" si="169"/>
        <v>34.193060256410263</v>
      </c>
      <c r="AF108" s="87">
        <f t="shared" si="169"/>
        <v>33.165892676767669</v>
      </c>
      <c r="AG108" s="87">
        <f t="shared" si="169"/>
        <v>29.291130389718077</v>
      </c>
      <c r="AH108" s="87">
        <f t="shared" si="169"/>
        <v>30.730258602819234</v>
      </c>
      <c r="AI108" s="87">
        <f t="shared" si="169"/>
        <v>0</v>
      </c>
      <c r="AJ108" s="87">
        <f t="shared" si="169"/>
        <v>0</v>
      </c>
      <c r="AK108" s="87">
        <f t="shared" si="169"/>
        <v>0</v>
      </c>
      <c r="AL108" s="94">
        <f t="shared" si="169"/>
        <v>0</v>
      </c>
      <c r="AM108" s="87"/>
      <c r="AN108" s="87"/>
      <c r="AO108" s="87"/>
      <c r="AP108" s="87"/>
      <c r="AQ108" s="87"/>
      <c r="AV108" s="114"/>
      <c r="AW108" s="115"/>
      <c r="AX108" s="77"/>
      <c r="AY108" s="77"/>
    </row>
    <row r="109" spans="1:51" s="78" customFormat="1" ht="17.399999999999999">
      <c r="A109" s="47" t="s">
        <v>29</v>
      </c>
      <c r="B109" s="81"/>
      <c r="C109" s="95">
        <f>$B105*24</f>
        <v>24</v>
      </c>
      <c r="D109" s="42">
        <f t="shared" ref="D109:AL109" si="170">$B105*24</f>
        <v>24</v>
      </c>
      <c r="E109" s="42">
        <f t="shared" si="170"/>
        <v>24</v>
      </c>
      <c r="F109" s="42">
        <f t="shared" si="170"/>
        <v>24</v>
      </c>
      <c r="G109" s="42">
        <f t="shared" si="170"/>
        <v>24</v>
      </c>
      <c r="H109" s="42">
        <f t="shared" si="170"/>
        <v>24</v>
      </c>
      <c r="I109" s="42">
        <f t="shared" si="170"/>
        <v>24</v>
      </c>
      <c r="J109" s="42">
        <f t="shared" si="170"/>
        <v>24</v>
      </c>
      <c r="K109" s="42">
        <f t="shared" si="170"/>
        <v>24</v>
      </c>
      <c r="L109" s="42">
        <f t="shared" si="170"/>
        <v>24</v>
      </c>
      <c r="M109" s="42">
        <f t="shared" si="170"/>
        <v>24</v>
      </c>
      <c r="N109" s="42">
        <f t="shared" si="170"/>
        <v>24</v>
      </c>
      <c r="O109" s="42">
        <f t="shared" si="170"/>
        <v>24</v>
      </c>
      <c r="P109" s="42">
        <f t="shared" si="170"/>
        <v>24</v>
      </c>
      <c r="Q109" s="42">
        <f t="shared" si="170"/>
        <v>24</v>
      </c>
      <c r="R109" s="42">
        <f t="shared" si="170"/>
        <v>24</v>
      </c>
      <c r="S109" s="42">
        <f t="shared" si="170"/>
        <v>24</v>
      </c>
      <c r="T109" s="42">
        <f t="shared" si="170"/>
        <v>24</v>
      </c>
      <c r="U109" s="42">
        <f t="shared" si="170"/>
        <v>24</v>
      </c>
      <c r="V109" s="42">
        <f t="shared" si="170"/>
        <v>24</v>
      </c>
      <c r="W109" s="42">
        <f t="shared" si="170"/>
        <v>24</v>
      </c>
      <c r="X109" s="42">
        <f t="shared" si="170"/>
        <v>24</v>
      </c>
      <c r="Y109" s="42">
        <f t="shared" si="170"/>
        <v>24</v>
      </c>
      <c r="Z109" s="42">
        <f t="shared" si="170"/>
        <v>24</v>
      </c>
      <c r="AA109" s="42">
        <f t="shared" si="170"/>
        <v>24</v>
      </c>
      <c r="AB109" s="42">
        <f t="shared" si="170"/>
        <v>24</v>
      </c>
      <c r="AC109" s="42">
        <f t="shared" si="170"/>
        <v>24</v>
      </c>
      <c r="AD109" s="42">
        <f t="shared" si="170"/>
        <v>24</v>
      </c>
      <c r="AE109" s="42">
        <f t="shared" si="170"/>
        <v>24</v>
      </c>
      <c r="AF109" s="42">
        <f t="shared" si="170"/>
        <v>24</v>
      </c>
      <c r="AG109" s="42">
        <f t="shared" si="170"/>
        <v>24</v>
      </c>
      <c r="AH109" s="42">
        <f t="shared" si="170"/>
        <v>24</v>
      </c>
      <c r="AI109" s="42">
        <f t="shared" si="170"/>
        <v>24</v>
      </c>
      <c r="AJ109" s="42">
        <f t="shared" si="170"/>
        <v>24</v>
      </c>
      <c r="AK109" s="42">
        <f t="shared" si="170"/>
        <v>24</v>
      </c>
      <c r="AL109" s="96">
        <f t="shared" si="170"/>
        <v>24</v>
      </c>
      <c r="AM109" s="42"/>
      <c r="AN109" s="42"/>
      <c r="AO109" s="42"/>
      <c r="AP109" s="42"/>
      <c r="AQ109" s="42"/>
      <c r="AV109" s="114"/>
      <c r="AW109" s="115"/>
      <c r="AX109" s="77"/>
      <c r="AY109" s="77"/>
    </row>
    <row r="110" spans="1:51" s="78" customFormat="1" ht="18" thickBot="1">
      <c r="A110" s="48" t="s">
        <v>30</v>
      </c>
      <c r="B110" s="82"/>
      <c r="C110" s="97">
        <f t="shared" ref="C110:AL110" si="171">C109*(7/5)</f>
        <v>33.599999999999994</v>
      </c>
      <c r="D110" s="98">
        <f t="shared" si="171"/>
        <v>33.599999999999994</v>
      </c>
      <c r="E110" s="98">
        <f t="shared" si="171"/>
        <v>33.599999999999994</v>
      </c>
      <c r="F110" s="98">
        <f t="shared" si="171"/>
        <v>33.599999999999994</v>
      </c>
      <c r="G110" s="98">
        <f t="shared" si="171"/>
        <v>33.599999999999994</v>
      </c>
      <c r="H110" s="98">
        <f t="shared" si="171"/>
        <v>33.599999999999994</v>
      </c>
      <c r="I110" s="98">
        <f t="shared" si="171"/>
        <v>33.599999999999994</v>
      </c>
      <c r="J110" s="98">
        <f t="shared" si="171"/>
        <v>33.599999999999994</v>
      </c>
      <c r="K110" s="98">
        <f t="shared" si="171"/>
        <v>33.599999999999994</v>
      </c>
      <c r="L110" s="98">
        <f t="shared" si="171"/>
        <v>33.599999999999994</v>
      </c>
      <c r="M110" s="98">
        <f t="shared" si="171"/>
        <v>33.599999999999994</v>
      </c>
      <c r="N110" s="98">
        <f t="shared" si="171"/>
        <v>33.599999999999994</v>
      </c>
      <c r="O110" s="98">
        <f t="shared" si="171"/>
        <v>33.599999999999994</v>
      </c>
      <c r="P110" s="98">
        <f t="shared" si="171"/>
        <v>33.599999999999994</v>
      </c>
      <c r="Q110" s="98">
        <f t="shared" si="171"/>
        <v>33.599999999999994</v>
      </c>
      <c r="R110" s="98">
        <f t="shared" si="171"/>
        <v>33.599999999999994</v>
      </c>
      <c r="S110" s="98">
        <f t="shared" si="171"/>
        <v>33.599999999999994</v>
      </c>
      <c r="T110" s="98">
        <f t="shared" si="171"/>
        <v>33.599999999999994</v>
      </c>
      <c r="U110" s="98">
        <f t="shared" si="171"/>
        <v>33.599999999999994</v>
      </c>
      <c r="V110" s="98">
        <f t="shared" si="171"/>
        <v>33.599999999999994</v>
      </c>
      <c r="W110" s="98">
        <f t="shared" si="171"/>
        <v>33.599999999999994</v>
      </c>
      <c r="X110" s="98">
        <f t="shared" si="171"/>
        <v>33.599999999999994</v>
      </c>
      <c r="Y110" s="98">
        <f t="shared" si="171"/>
        <v>33.599999999999994</v>
      </c>
      <c r="Z110" s="98">
        <f t="shared" si="171"/>
        <v>33.599999999999994</v>
      </c>
      <c r="AA110" s="98">
        <f t="shared" si="171"/>
        <v>33.599999999999994</v>
      </c>
      <c r="AB110" s="98">
        <f t="shared" si="171"/>
        <v>33.599999999999994</v>
      </c>
      <c r="AC110" s="98">
        <f t="shared" si="171"/>
        <v>33.599999999999994</v>
      </c>
      <c r="AD110" s="98">
        <f t="shared" si="171"/>
        <v>33.599999999999994</v>
      </c>
      <c r="AE110" s="98">
        <f t="shared" si="171"/>
        <v>33.599999999999994</v>
      </c>
      <c r="AF110" s="98">
        <f t="shared" si="171"/>
        <v>33.599999999999994</v>
      </c>
      <c r="AG110" s="98">
        <f t="shared" si="171"/>
        <v>33.599999999999994</v>
      </c>
      <c r="AH110" s="98">
        <f t="shared" si="171"/>
        <v>33.599999999999994</v>
      </c>
      <c r="AI110" s="98">
        <f t="shared" si="171"/>
        <v>33.599999999999994</v>
      </c>
      <c r="AJ110" s="98">
        <f t="shared" si="171"/>
        <v>33.599999999999994</v>
      </c>
      <c r="AK110" s="98">
        <f t="shared" si="171"/>
        <v>33.599999999999994</v>
      </c>
      <c r="AL110" s="99">
        <f t="shared" si="171"/>
        <v>33.599999999999994</v>
      </c>
      <c r="AM110" s="42"/>
      <c r="AN110" s="42"/>
      <c r="AO110" s="42"/>
      <c r="AP110" s="42"/>
      <c r="AQ110" s="42"/>
      <c r="AV110" s="114"/>
      <c r="AW110" s="115"/>
      <c r="AX110" s="77"/>
      <c r="AY110" s="77"/>
    </row>
    <row r="111" spans="1:51" s="78" customFormat="1" ht="17.399999999999999">
      <c r="A111" s="51" t="str">
        <f>'PLAN CHARGE'!R20</f>
        <v>C-Combi 1100 T</v>
      </c>
      <c r="B111" s="80">
        <f>VLOOKUP($A111,'PLAN CHARGE'!$R$2:$S$25,2,FALSE)</f>
        <v>1</v>
      </c>
      <c r="C111" s="52">
        <f>VLOOKUP($A111,'PLAN CHARGE'!$R$2:$BI$25,C$1,FALSE)</f>
        <v>18.54</v>
      </c>
      <c r="D111" s="91">
        <f>VLOOKUP($A111,'PLAN CHARGE'!$R$2:$BI$25,D$1,FALSE)</f>
        <v>19.382727272727273</v>
      </c>
      <c r="E111" s="91">
        <f>VLOOKUP($A111,'PLAN CHARGE'!$R$2:$BI$25,E$1,FALSE)</f>
        <v>18.54</v>
      </c>
      <c r="F111" s="91">
        <f>VLOOKUP($A111,'PLAN CHARGE'!$R$2:$BI$25,F$1,FALSE)</f>
        <v>18.54</v>
      </c>
      <c r="G111" s="91">
        <f>VLOOKUP($A111,'PLAN CHARGE'!$R$2:$BI$25,G$1,FALSE)</f>
        <v>19.382727272727273</v>
      </c>
      <c r="H111" s="91">
        <f>VLOOKUP($A111,'PLAN CHARGE'!$R$2:$BI$25,H$1,FALSE)</f>
        <v>20.305714285714284</v>
      </c>
      <c r="I111" s="91">
        <f>VLOOKUP($A111,'PLAN CHARGE'!$R$2:$BI$25,I$1,FALSE)</f>
        <v>17.767499999999998</v>
      </c>
      <c r="J111" s="91">
        <f>VLOOKUP($A111,'PLAN CHARGE'!$R$2:$BI$25,J$1,FALSE)</f>
        <v>20.305714285714284</v>
      </c>
      <c r="K111" s="91">
        <f>VLOOKUP($A111,'PLAN CHARGE'!$R$2:$BI$25,K$1,FALSE)</f>
        <v>18.54</v>
      </c>
      <c r="L111" s="91">
        <f>VLOOKUP($A111,'PLAN CHARGE'!$R$2:$BI$25,L$1,FALSE)</f>
        <v>18.54</v>
      </c>
      <c r="M111" s="91">
        <f>VLOOKUP($A111,'PLAN CHARGE'!$R$2:$BI$25,M$1,FALSE)</f>
        <v>19.382727272727273</v>
      </c>
      <c r="N111" s="91">
        <f>VLOOKUP($A111,'PLAN CHARGE'!$R$2:$BI$25,N$1,FALSE)</f>
        <v>17.767499999999998</v>
      </c>
      <c r="O111" s="91">
        <f>VLOOKUP($A111,'PLAN CHARGE'!$R$2:$BI$25,O$1,FALSE)</f>
        <v>19.382727272727273</v>
      </c>
      <c r="P111" s="91">
        <f>VLOOKUP($A111,'PLAN CHARGE'!$R$2:$BI$25,P$1,FALSE)</f>
        <v>19.382727272727273</v>
      </c>
      <c r="Q111" s="91">
        <f>VLOOKUP($A111,'PLAN CHARGE'!$R$2:$BI$25,Q$1,FALSE)</f>
        <v>18.54</v>
      </c>
      <c r="R111" s="91">
        <f>VLOOKUP($A111,'PLAN CHARGE'!$R$2:$BI$25,R$1,FALSE)</f>
        <v>19.382727272727273</v>
      </c>
      <c r="S111" s="91">
        <f>VLOOKUP($A111,'PLAN CHARGE'!$R$2:$BI$25,S$1,FALSE)</f>
        <v>19.680923076923076</v>
      </c>
      <c r="T111" s="91">
        <f>VLOOKUP($A111,'PLAN CHARGE'!$R$2:$BI$25,T$1,FALSE)</f>
        <v>19.680923076923076</v>
      </c>
      <c r="U111" s="91">
        <f>VLOOKUP($A111,'PLAN CHARGE'!$R$2:$BI$25,U$1,FALSE)</f>
        <v>16.400769230769228</v>
      </c>
      <c r="V111" s="91">
        <f>VLOOKUP($A111,'PLAN CHARGE'!$R$2:$BI$25,V$1,FALSE)</f>
        <v>17.767499999999998</v>
      </c>
      <c r="W111" s="91">
        <f>VLOOKUP($A111,'PLAN CHARGE'!$R$2:$BI$25,W$1,FALSE)</f>
        <v>19.382727272727273</v>
      </c>
      <c r="X111" s="91">
        <f>VLOOKUP($A111,'PLAN CHARGE'!$R$2:$BI$25,X$1,FALSE)</f>
        <v>19.382727272727273</v>
      </c>
      <c r="Y111" s="91">
        <f>VLOOKUP($A111,'PLAN CHARGE'!$R$2:$BI$25,Y$1,FALSE)</f>
        <v>15.911194029850744</v>
      </c>
      <c r="Z111" s="91">
        <f>VLOOKUP($A111,'PLAN CHARGE'!$R$2:$BI$25,Z$1,FALSE)</f>
        <v>17.502313432835816</v>
      </c>
      <c r="AA111" s="91">
        <f>VLOOKUP($A111,'PLAN CHARGE'!$R$2:$BI$25,AA$1,FALSE)</f>
        <v>19.680923076923076</v>
      </c>
      <c r="AB111" s="91">
        <f>VLOOKUP($A111,'PLAN CHARGE'!$R$2:$BI$25,AB$1,FALSE)</f>
        <v>19.382727272727273</v>
      </c>
      <c r="AC111" s="91">
        <f>VLOOKUP($A111,'PLAN CHARGE'!$R$2:$BI$25,AC$1,FALSE)</f>
        <v>15.911194029850744</v>
      </c>
      <c r="AD111" s="91">
        <f>VLOOKUP($A111,'PLAN CHARGE'!$R$2:$BI$25,AD$1,FALSE)</f>
        <v>17.502313432835816</v>
      </c>
      <c r="AE111" s="91">
        <f>VLOOKUP($A111,'PLAN CHARGE'!$R$2:$BI$25,AE$1,FALSE)</f>
        <v>19.680923076923076</v>
      </c>
      <c r="AF111" s="91">
        <f>VLOOKUP($A111,'PLAN CHARGE'!$R$2:$BI$25,AF$1,FALSE)</f>
        <v>19.382727272727273</v>
      </c>
      <c r="AG111" s="91">
        <f>VLOOKUP($A111,'PLAN CHARGE'!$R$2:$BI$25,AG$1,FALSE)</f>
        <v>15.911194029850744</v>
      </c>
      <c r="AH111" s="91">
        <f>VLOOKUP($A111,'PLAN CHARGE'!$R$2:$BI$25,AH$1,FALSE)</f>
        <v>17.502313432835816</v>
      </c>
      <c r="AI111" s="91">
        <f>VLOOKUP($A111,'PLAN CHARGE'!$R$2:$BI$25,AI$1,FALSE)</f>
        <v>0</v>
      </c>
      <c r="AJ111" s="91">
        <f>VLOOKUP($A111,'PLAN CHARGE'!$R$2:$BI$25,AJ$1,FALSE)</f>
        <v>0</v>
      </c>
      <c r="AK111" s="91">
        <f>VLOOKUP($A111,'PLAN CHARGE'!$R$2:$BI$25,AK$1,FALSE)</f>
        <v>0</v>
      </c>
      <c r="AL111" s="92">
        <f>VLOOKUP($A111,'PLAN CHARGE'!$R$2:$BI$25,AL$1,FALSE)</f>
        <v>0</v>
      </c>
      <c r="AM111" s="87"/>
      <c r="AN111" s="87"/>
      <c r="AO111" s="87"/>
      <c r="AP111" s="87"/>
      <c r="AQ111" s="87"/>
      <c r="AV111" s="114"/>
      <c r="AW111" s="115"/>
      <c r="AX111" s="77"/>
      <c r="AY111" s="77"/>
    </row>
    <row r="112" spans="1:51" s="78" customFormat="1" ht="17.399999999999999">
      <c r="A112" s="54" t="s">
        <v>34</v>
      </c>
      <c r="B112" s="81"/>
      <c r="C112" s="93">
        <f>IF(C111&lt;C115,C111,C115)</f>
        <v>18.54</v>
      </c>
      <c r="D112" s="87">
        <f t="shared" ref="D112:AL112" si="172">IF(D111&lt;D115,D111,D115)</f>
        <v>19.382727272727273</v>
      </c>
      <c r="E112" s="87">
        <f t="shared" si="172"/>
        <v>18.54</v>
      </c>
      <c r="F112" s="87">
        <f t="shared" si="172"/>
        <v>18.54</v>
      </c>
      <c r="G112" s="87">
        <f t="shared" si="172"/>
        <v>19.382727272727273</v>
      </c>
      <c r="H112" s="87">
        <f t="shared" si="172"/>
        <v>20.305714285714284</v>
      </c>
      <c r="I112" s="87">
        <f t="shared" si="172"/>
        <v>17.767499999999998</v>
      </c>
      <c r="J112" s="87">
        <f t="shared" si="172"/>
        <v>20.305714285714284</v>
      </c>
      <c r="K112" s="87">
        <f t="shared" si="172"/>
        <v>18.54</v>
      </c>
      <c r="L112" s="87">
        <f t="shared" si="172"/>
        <v>18.54</v>
      </c>
      <c r="M112" s="87">
        <f t="shared" si="172"/>
        <v>19.382727272727273</v>
      </c>
      <c r="N112" s="87">
        <f t="shared" si="172"/>
        <v>17.767499999999998</v>
      </c>
      <c r="O112" s="87">
        <f t="shared" si="172"/>
        <v>19.382727272727273</v>
      </c>
      <c r="P112" s="87">
        <f t="shared" si="172"/>
        <v>19.382727272727273</v>
      </c>
      <c r="Q112" s="87">
        <f t="shared" si="172"/>
        <v>18.54</v>
      </c>
      <c r="R112" s="87">
        <f t="shared" si="172"/>
        <v>19.382727272727273</v>
      </c>
      <c r="S112" s="87">
        <f t="shared" si="172"/>
        <v>19.680923076923076</v>
      </c>
      <c r="T112" s="87">
        <f t="shared" si="172"/>
        <v>19.680923076923076</v>
      </c>
      <c r="U112" s="87">
        <f t="shared" si="172"/>
        <v>16.400769230769228</v>
      </c>
      <c r="V112" s="87">
        <f t="shared" si="172"/>
        <v>17.767499999999998</v>
      </c>
      <c r="W112" s="87">
        <f t="shared" si="172"/>
        <v>19.382727272727273</v>
      </c>
      <c r="X112" s="87">
        <f t="shared" si="172"/>
        <v>19.382727272727273</v>
      </c>
      <c r="Y112" s="87">
        <f t="shared" si="172"/>
        <v>15.911194029850744</v>
      </c>
      <c r="Z112" s="87">
        <f t="shared" si="172"/>
        <v>17.502313432835816</v>
      </c>
      <c r="AA112" s="87">
        <f t="shared" si="172"/>
        <v>19.680923076923076</v>
      </c>
      <c r="AB112" s="87">
        <f t="shared" si="172"/>
        <v>19.382727272727273</v>
      </c>
      <c r="AC112" s="87">
        <f t="shared" si="172"/>
        <v>15.911194029850744</v>
      </c>
      <c r="AD112" s="87">
        <f t="shared" si="172"/>
        <v>17.502313432835816</v>
      </c>
      <c r="AE112" s="87">
        <f t="shared" si="172"/>
        <v>19.680923076923076</v>
      </c>
      <c r="AF112" s="87">
        <f t="shared" si="172"/>
        <v>19.382727272727273</v>
      </c>
      <c r="AG112" s="87">
        <f t="shared" si="172"/>
        <v>15.911194029850744</v>
      </c>
      <c r="AH112" s="87">
        <f t="shared" si="172"/>
        <v>17.502313432835816</v>
      </c>
      <c r="AI112" s="87">
        <f t="shared" si="172"/>
        <v>0</v>
      </c>
      <c r="AJ112" s="87">
        <f t="shared" si="172"/>
        <v>0</v>
      </c>
      <c r="AK112" s="87">
        <f t="shared" si="172"/>
        <v>0</v>
      </c>
      <c r="AL112" s="94">
        <f t="shared" si="172"/>
        <v>0</v>
      </c>
      <c r="AM112" s="87"/>
      <c r="AN112" s="87"/>
      <c r="AO112" s="87"/>
      <c r="AP112" s="87"/>
      <c r="AQ112" s="87"/>
      <c r="AV112" s="114"/>
      <c r="AW112" s="115"/>
      <c r="AX112" s="77"/>
      <c r="AY112" s="77"/>
    </row>
    <row r="113" spans="1:51" s="78" customFormat="1" ht="17.399999999999999">
      <c r="A113" s="54" t="s">
        <v>35</v>
      </c>
      <c r="B113" s="81"/>
      <c r="C113" s="93">
        <f t="shared" ref="C113" si="173">IF(AND(C112&lt;C111,C111&gt;C116),C116-C112,C111-C112)</f>
        <v>0</v>
      </c>
      <c r="D113" s="87">
        <f t="shared" ref="D113:AL113" si="174">IF(AND(D112&lt;D111,D111&gt;D116),D116-D112,D111-D112)</f>
        <v>0</v>
      </c>
      <c r="E113" s="87">
        <f t="shared" si="174"/>
        <v>0</v>
      </c>
      <c r="F113" s="87">
        <f t="shared" si="174"/>
        <v>0</v>
      </c>
      <c r="G113" s="87">
        <f t="shared" si="174"/>
        <v>0</v>
      </c>
      <c r="H113" s="87">
        <f t="shared" si="174"/>
        <v>0</v>
      </c>
      <c r="I113" s="87">
        <f t="shared" si="174"/>
        <v>0</v>
      </c>
      <c r="J113" s="87">
        <f t="shared" si="174"/>
        <v>0</v>
      </c>
      <c r="K113" s="87">
        <f t="shared" si="174"/>
        <v>0</v>
      </c>
      <c r="L113" s="87">
        <f t="shared" si="174"/>
        <v>0</v>
      </c>
      <c r="M113" s="87">
        <f t="shared" si="174"/>
        <v>0</v>
      </c>
      <c r="N113" s="87">
        <f t="shared" si="174"/>
        <v>0</v>
      </c>
      <c r="O113" s="87">
        <f t="shared" si="174"/>
        <v>0</v>
      </c>
      <c r="P113" s="87">
        <f t="shared" si="174"/>
        <v>0</v>
      </c>
      <c r="Q113" s="87">
        <f t="shared" si="174"/>
        <v>0</v>
      </c>
      <c r="R113" s="87">
        <f t="shared" si="174"/>
        <v>0</v>
      </c>
      <c r="S113" s="87">
        <f t="shared" si="174"/>
        <v>0</v>
      </c>
      <c r="T113" s="87">
        <f t="shared" si="174"/>
        <v>0</v>
      </c>
      <c r="U113" s="87">
        <f t="shared" si="174"/>
        <v>0</v>
      </c>
      <c r="V113" s="87">
        <f t="shared" si="174"/>
        <v>0</v>
      </c>
      <c r="W113" s="87">
        <f t="shared" si="174"/>
        <v>0</v>
      </c>
      <c r="X113" s="87">
        <f t="shared" si="174"/>
        <v>0</v>
      </c>
      <c r="Y113" s="87">
        <f t="shared" si="174"/>
        <v>0</v>
      </c>
      <c r="Z113" s="87">
        <f t="shared" si="174"/>
        <v>0</v>
      </c>
      <c r="AA113" s="87">
        <f t="shared" si="174"/>
        <v>0</v>
      </c>
      <c r="AB113" s="87">
        <f t="shared" si="174"/>
        <v>0</v>
      </c>
      <c r="AC113" s="87">
        <f t="shared" si="174"/>
        <v>0</v>
      </c>
      <c r="AD113" s="87">
        <f t="shared" si="174"/>
        <v>0</v>
      </c>
      <c r="AE113" s="87">
        <f t="shared" si="174"/>
        <v>0</v>
      </c>
      <c r="AF113" s="87">
        <f t="shared" si="174"/>
        <v>0</v>
      </c>
      <c r="AG113" s="87">
        <f t="shared" si="174"/>
        <v>0</v>
      </c>
      <c r="AH113" s="87">
        <f t="shared" si="174"/>
        <v>0</v>
      </c>
      <c r="AI113" s="87">
        <f t="shared" si="174"/>
        <v>0</v>
      </c>
      <c r="AJ113" s="87">
        <f t="shared" si="174"/>
        <v>0</v>
      </c>
      <c r="AK113" s="87">
        <f t="shared" si="174"/>
        <v>0</v>
      </c>
      <c r="AL113" s="94">
        <f t="shared" si="174"/>
        <v>0</v>
      </c>
      <c r="AM113" s="87"/>
      <c r="AN113" s="87"/>
      <c r="AO113" s="87"/>
      <c r="AP113" s="87"/>
      <c r="AQ113" s="87"/>
      <c r="AV113" s="114"/>
      <c r="AW113" s="115"/>
      <c r="AX113" s="77"/>
      <c r="AY113" s="77"/>
    </row>
    <row r="114" spans="1:51" s="78" customFormat="1" ht="17.399999999999999">
      <c r="A114" s="54" t="s">
        <v>36</v>
      </c>
      <c r="B114" s="81"/>
      <c r="C114" s="93">
        <f t="shared" ref="C114" si="175">IF(C112+C113&lt;C111,C111-C116,0)</f>
        <v>0</v>
      </c>
      <c r="D114" s="87">
        <f t="shared" ref="D114:AL114" si="176">IF(D112+D113&lt;D111,D111-D116,0)</f>
        <v>0</v>
      </c>
      <c r="E114" s="87">
        <f t="shared" si="176"/>
        <v>0</v>
      </c>
      <c r="F114" s="87">
        <f t="shared" si="176"/>
        <v>0</v>
      </c>
      <c r="G114" s="87">
        <f t="shared" si="176"/>
        <v>0</v>
      </c>
      <c r="H114" s="87">
        <f t="shared" si="176"/>
        <v>0</v>
      </c>
      <c r="I114" s="87">
        <f t="shared" si="176"/>
        <v>0</v>
      </c>
      <c r="J114" s="87">
        <f t="shared" si="176"/>
        <v>0</v>
      </c>
      <c r="K114" s="87">
        <f t="shared" si="176"/>
        <v>0</v>
      </c>
      <c r="L114" s="87">
        <f t="shared" si="176"/>
        <v>0</v>
      </c>
      <c r="M114" s="87">
        <f t="shared" si="176"/>
        <v>0</v>
      </c>
      <c r="N114" s="87">
        <f t="shared" si="176"/>
        <v>0</v>
      </c>
      <c r="O114" s="87">
        <f t="shared" si="176"/>
        <v>0</v>
      </c>
      <c r="P114" s="87">
        <f t="shared" si="176"/>
        <v>0</v>
      </c>
      <c r="Q114" s="87">
        <f t="shared" si="176"/>
        <v>0</v>
      </c>
      <c r="R114" s="87">
        <f t="shared" si="176"/>
        <v>0</v>
      </c>
      <c r="S114" s="87">
        <f t="shared" si="176"/>
        <v>0</v>
      </c>
      <c r="T114" s="87">
        <f t="shared" si="176"/>
        <v>0</v>
      </c>
      <c r="U114" s="87">
        <f t="shared" si="176"/>
        <v>0</v>
      </c>
      <c r="V114" s="87">
        <f t="shared" si="176"/>
        <v>0</v>
      </c>
      <c r="W114" s="87">
        <f t="shared" si="176"/>
        <v>0</v>
      </c>
      <c r="X114" s="87">
        <f t="shared" si="176"/>
        <v>0</v>
      </c>
      <c r="Y114" s="87">
        <f t="shared" si="176"/>
        <v>0</v>
      </c>
      <c r="Z114" s="87">
        <f t="shared" si="176"/>
        <v>0</v>
      </c>
      <c r="AA114" s="87">
        <f t="shared" si="176"/>
        <v>0</v>
      </c>
      <c r="AB114" s="87">
        <f t="shared" si="176"/>
        <v>0</v>
      </c>
      <c r="AC114" s="87">
        <f t="shared" si="176"/>
        <v>0</v>
      </c>
      <c r="AD114" s="87">
        <f t="shared" si="176"/>
        <v>0</v>
      </c>
      <c r="AE114" s="87">
        <f t="shared" si="176"/>
        <v>0</v>
      </c>
      <c r="AF114" s="87">
        <f t="shared" si="176"/>
        <v>0</v>
      </c>
      <c r="AG114" s="87">
        <f t="shared" si="176"/>
        <v>0</v>
      </c>
      <c r="AH114" s="87">
        <f t="shared" si="176"/>
        <v>0</v>
      </c>
      <c r="AI114" s="87">
        <f t="shared" si="176"/>
        <v>0</v>
      </c>
      <c r="AJ114" s="87">
        <f t="shared" si="176"/>
        <v>0</v>
      </c>
      <c r="AK114" s="87">
        <f t="shared" si="176"/>
        <v>0</v>
      </c>
      <c r="AL114" s="94">
        <f t="shared" si="176"/>
        <v>0</v>
      </c>
      <c r="AM114" s="87"/>
      <c r="AN114" s="87"/>
      <c r="AO114" s="87"/>
      <c r="AP114" s="87"/>
      <c r="AQ114" s="87"/>
      <c r="AV114" s="114"/>
      <c r="AW114" s="115"/>
      <c r="AX114" s="77"/>
      <c r="AY114" s="77"/>
    </row>
    <row r="115" spans="1:51" s="78" customFormat="1" ht="17.399999999999999">
      <c r="A115" s="47" t="s">
        <v>29</v>
      </c>
      <c r="B115" s="81"/>
      <c r="C115" s="95">
        <f>$B111*24</f>
        <v>24</v>
      </c>
      <c r="D115" s="42">
        <f t="shared" ref="D115:AL115" si="177">$B111*24</f>
        <v>24</v>
      </c>
      <c r="E115" s="42">
        <f t="shared" si="177"/>
        <v>24</v>
      </c>
      <c r="F115" s="42">
        <f t="shared" si="177"/>
        <v>24</v>
      </c>
      <c r="G115" s="42">
        <f t="shared" si="177"/>
        <v>24</v>
      </c>
      <c r="H115" s="42">
        <f t="shared" si="177"/>
        <v>24</v>
      </c>
      <c r="I115" s="42">
        <f t="shared" si="177"/>
        <v>24</v>
      </c>
      <c r="J115" s="42">
        <f t="shared" si="177"/>
        <v>24</v>
      </c>
      <c r="K115" s="42">
        <f t="shared" si="177"/>
        <v>24</v>
      </c>
      <c r="L115" s="42">
        <f t="shared" si="177"/>
        <v>24</v>
      </c>
      <c r="M115" s="42">
        <f t="shared" si="177"/>
        <v>24</v>
      </c>
      <c r="N115" s="42">
        <f t="shared" si="177"/>
        <v>24</v>
      </c>
      <c r="O115" s="42">
        <f t="shared" si="177"/>
        <v>24</v>
      </c>
      <c r="P115" s="42">
        <f t="shared" si="177"/>
        <v>24</v>
      </c>
      <c r="Q115" s="42">
        <f t="shared" si="177"/>
        <v>24</v>
      </c>
      <c r="R115" s="42">
        <f t="shared" si="177"/>
        <v>24</v>
      </c>
      <c r="S115" s="42">
        <f t="shared" si="177"/>
        <v>24</v>
      </c>
      <c r="T115" s="42">
        <f t="shared" si="177"/>
        <v>24</v>
      </c>
      <c r="U115" s="42">
        <f t="shared" si="177"/>
        <v>24</v>
      </c>
      <c r="V115" s="42">
        <f t="shared" si="177"/>
        <v>24</v>
      </c>
      <c r="W115" s="42">
        <f t="shared" si="177"/>
        <v>24</v>
      </c>
      <c r="X115" s="42">
        <f t="shared" si="177"/>
        <v>24</v>
      </c>
      <c r="Y115" s="42">
        <f t="shared" si="177"/>
        <v>24</v>
      </c>
      <c r="Z115" s="42">
        <f t="shared" si="177"/>
        <v>24</v>
      </c>
      <c r="AA115" s="42">
        <f t="shared" si="177"/>
        <v>24</v>
      </c>
      <c r="AB115" s="42">
        <f t="shared" si="177"/>
        <v>24</v>
      </c>
      <c r="AC115" s="42">
        <f t="shared" si="177"/>
        <v>24</v>
      </c>
      <c r="AD115" s="42">
        <f t="shared" si="177"/>
        <v>24</v>
      </c>
      <c r="AE115" s="42">
        <f t="shared" si="177"/>
        <v>24</v>
      </c>
      <c r="AF115" s="42">
        <f t="shared" si="177"/>
        <v>24</v>
      </c>
      <c r="AG115" s="42">
        <f t="shared" si="177"/>
        <v>24</v>
      </c>
      <c r="AH115" s="42">
        <f t="shared" si="177"/>
        <v>24</v>
      </c>
      <c r="AI115" s="42">
        <f t="shared" si="177"/>
        <v>24</v>
      </c>
      <c r="AJ115" s="42">
        <f t="shared" si="177"/>
        <v>24</v>
      </c>
      <c r="AK115" s="42">
        <f t="shared" si="177"/>
        <v>24</v>
      </c>
      <c r="AL115" s="96">
        <f t="shared" si="177"/>
        <v>24</v>
      </c>
      <c r="AM115" s="42"/>
      <c r="AN115" s="42"/>
      <c r="AO115" s="42"/>
      <c r="AP115" s="42"/>
      <c r="AQ115" s="42"/>
      <c r="AV115" s="114"/>
      <c r="AW115" s="115"/>
      <c r="AX115" s="77"/>
      <c r="AY115" s="77"/>
    </row>
    <row r="116" spans="1:51" s="78" customFormat="1" ht="18" thickBot="1">
      <c r="A116" s="48" t="s">
        <v>30</v>
      </c>
      <c r="B116" s="82"/>
      <c r="C116" s="97">
        <f t="shared" ref="C116" si="178">C115*(7/5)</f>
        <v>33.599999999999994</v>
      </c>
      <c r="D116" s="98">
        <f t="shared" ref="D116:AL116" si="179">D115*(7/5)</f>
        <v>33.599999999999994</v>
      </c>
      <c r="E116" s="98">
        <f t="shared" si="179"/>
        <v>33.599999999999994</v>
      </c>
      <c r="F116" s="98">
        <f t="shared" si="179"/>
        <v>33.599999999999994</v>
      </c>
      <c r="G116" s="98">
        <f t="shared" si="179"/>
        <v>33.599999999999994</v>
      </c>
      <c r="H116" s="98">
        <f t="shared" si="179"/>
        <v>33.599999999999994</v>
      </c>
      <c r="I116" s="98">
        <f t="shared" si="179"/>
        <v>33.599999999999994</v>
      </c>
      <c r="J116" s="98">
        <f t="shared" si="179"/>
        <v>33.599999999999994</v>
      </c>
      <c r="K116" s="98">
        <f t="shared" si="179"/>
        <v>33.599999999999994</v>
      </c>
      <c r="L116" s="98">
        <f t="shared" si="179"/>
        <v>33.599999999999994</v>
      </c>
      <c r="M116" s="98">
        <f t="shared" si="179"/>
        <v>33.599999999999994</v>
      </c>
      <c r="N116" s="98">
        <f t="shared" si="179"/>
        <v>33.599999999999994</v>
      </c>
      <c r="O116" s="98">
        <f t="shared" si="179"/>
        <v>33.599999999999994</v>
      </c>
      <c r="P116" s="98">
        <f t="shared" si="179"/>
        <v>33.599999999999994</v>
      </c>
      <c r="Q116" s="98">
        <f t="shared" si="179"/>
        <v>33.599999999999994</v>
      </c>
      <c r="R116" s="98">
        <f t="shared" si="179"/>
        <v>33.599999999999994</v>
      </c>
      <c r="S116" s="98">
        <f t="shared" si="179"/>
        <v>33.599999999999994</v>
      </c>
      <c r="T116" s="98">
        <f t="shared" si="179"/>
        <v>33.599999999999994</v>
      </c>
      <c r="U116" s="98">
        <f t="shared" si="179"/>
        <v>33.599999999999994</v>
      </c>
      <c r="V116" s="98">
        <f t="shared" si="179"/>
        <v>33.599999999999994</v>
      </c>
      <c r="W116" s="98">
        <f t="shared" si="179"/>
        <v>33.599999999999994</v>
      </c>
      <c r="X116" s="98">
        <f t="shared" si="179"/>
        <v>33.599999999999994</v>
      </c>
      <c r="Y116" s="98">
        <f t="shared" si="179"/>
        <v>33.599999999999994</v>
      </c>
      <c r="Z116" s="98">
        <f t="shared" si="179"/>
        <v>33.599999999999994</v>
      </c>
      <c r="AA116" s="98">
        <f t="shared" si="179"/>
        <v>33.599999999999994</v>
      </c>
      <c r="AB116" s="98">
        <f t="shared" si="179"/>
        <v>33.599999999999994</v>
      </c>
      <c r="AC116" s="98">
        <f t="shared" si="179"/>
        <v>33.599999999999994</v>
      </c>
      <c r="AD116" s="98">
        <f t="shared" si="179"/>
        <v>33.599999999999994</v>
      </c>
      <c r="AE116" s="98">
        <f t="shared" si="179"/>
        <v>33.599999999999994</v>
      </c>
      <c r="AF116" s="98">
        <f t="shared" si="179"/>
        <v>33.599999999999994</v>
      </c>
      <c r="AG116" s="98">
        <f t="shared" si="179"/>
        <v>33.599999999999994</v>
      </c>
      <c r="AH116" s="98">
        <f t="shared" si="179"/>
        <v>33.599999999999994</v>
      </c>
      <c r="AI116" s="98">
        <f t="shared" si="179"/>
        <v>33.599999999999994</v>
      </c>
      <c r="AJ116" s="98">
        <f t="shared" si="179"/>
        <v>33.599999999999994</v>
      </c>
      <c r="AK116" s="98">
        <f t="shared" si="179"/>
        <v>33.599999999999994</v>
      </c>
      <c r="AL116" s="99">
        <f t="shared" si="179"/>
        <v>33.599999999999994</v>
      </c>
      <c r="AM116" s="42"/>
      <c r="AN116" s="42"/>
      <c r="AO116" s="42"/>
      <c r="AP116" s="42"/>
      <c r="AQ116" s="42"/>
      <c r="AV116" s="114"/>
      <c r="AW116" s="115"/>
      <c r="AX116" s="77"/>
      <c r="AY116" s="77"/>
    </row>
    <row r="117" spans="1:51" s="78" customFormat="1" ht="17.399999999999999">
      <c r="A117" s="19" t="str">
        <f>'PLAN CHARGE'!R21</f>
        <v>C-1500 T</v>
      </c>
      <c r="B117" s="80">
        <f>VLOOKUP($A117,'PLAN CHARGE'!$R$2:$S$25,2,FALSE)</f>
        <v>2</v>
      </c>
      <c r="C117" s="52">
        <f>VLOOKUP($A117,'PLAN CHARGE'!$R$2:$BI$25,C$1,FALSE)</f>
        <v>69.573401666666655</v>
      </c>
      <c r="D117" s="91">
        <f>VLOOKUP($A117,'PLAN CHARGE'!$R$2:$BI$25,D$1,FALSE)</f>
        <v>39.42352171717171</v>
      </c>
      <c r="E117" s="91">
        <f>VLOOKUP($A117,'PLAN CHARGE'!$R$2:$BI$25,E$1,FALSE)</f>
        <v>37.70945555555555</v>
      </c>
      <c r="F117" s="91">
        <f>VLOOKUP($A117,'PLAN CHARGE'!$R$2:$BI$25,F$1,FALSE)</f>
        <v>37.70945555555555</v>
      </c>
      <c r="G117" s="91">
        <f>VLOOKUP($A117,'PLAN CHARGE'!$R$2:$BI$25,G$1,FALSE)</f>
        <v>39.42352171717171</v>
      </c>
      <c r="H117" s="91">
        <f>VLOOKUP($A117,'PLAN CHARGE'!$R$2:$BI$25,H$1,FALSE)</f>
        <v>41.300832275132265</v>
      </c>
      <c r="I117" s="91">
        <f>VLOOKUP($A117,'PLAN CHARGE'!$R$2:$BI$25,I$1,FALSE)</f>
        <v>36.138228240740737</v>
      </c>
      <c r="J117" s="91">
        <f>VLOOKUP($A117,'PLAN CHARGE'!$R$2:$BI$25,J$1,FALSE)</f>
        <v>41.300832275132265</v>
      </c>
      <c r="K117" s="91">
        <f>VLOOKUP($A117,'PLAN CHARGE'!$R$2:$BI$25,K$1,FALSE)</f>
        <v>37.70945555555555</v>
      </c>
      <c r="L117" s="91">
        <f>VLOOKUP($A117,'PLAN CHARGE'!$R$2:$BI$25,L$1,FALSE)</f>
        <v>37.70945555555555</v>
      </c>
      <c r="M117" s="91">
        <f>VLOOKUP($A117,'PLAN CHARGE'!$R$2:$BI$25,M$1,FALSE)</f>
        <v>39.42352171717171</v>
      </c>
      <c r="N117" s="91">
        <f>VLOOKUP($A117,'PLAN CHARGE'!$R$2:$BI$25,N$1,FALSE)</f>
        <v>36.138228240740737</v>
      </c>
      <c r="O117" s="91">
        <f>VLOOKUP($A117,'PLAN CHARGE'!$R$2:$BI$25,O$1,FALSE)</f>
        <v>34.560996464646465</v>
      </c>
      <c r="P117" s="91">
        <f>VLOOKUP($A117,'PLAN CHARGE'!$R$2:$BI$25,P$1,FALSE)</f>
        <v>34.560996464646465</v>
      </c>
      <c r="Q117" s="91">
        <f>VLOOKUP($A117,'PLAN CHARGE'!$R$2:$BI$25,Q$1,FALSE)</f>
        <v>33.058344444444444</v>
      </c>
      <c r="R117" s="91">
        <f>VLOOKUP($A117,'PLAN CHARGE'!$R$2:$BI$25,R$1,FALSE)</f>
        <v>57.025644166666666</v>
      </c>
      <c r="S117" s="91">
        <f>VLOOKUP($A117,'PLAN CHARGE'!$R$2:$BI$25,S$1,FALSE)</f>
        <v>57.902961769230771</v>
      </c>
      <c r="T117" s="91">
        <f>VLOOKUP($A117,'PLAN CHARGE'!$R$2:$BI$25,T$1,FALSE)</f>
        <v>57.902961769230771</v>
      </c>
      <c r="U117" s="91">
        <f>VLOOKUP($A117,'PLAN CHARGE'!$R$2:$BI$25,U$1,FALSE)</f>
        <v>48.252468141025631</v>
      </c>
      <c r="V117" s="91">
        <f>VLOOKUP($A117,'PLAN CHARGE'!$R$2:$BI$25,V$1,FALSE)</f>
        <v>52.273507152777775</v>
      </c>
      <c r="W117" s="91">
        <f>VLOOKUP($A117,'PLAN CHARGE'!$R$2:$BI$25,W$1,FALSE)</f>
        <v>59.587983560606048</v>
      </c>
      <c r="X117" s="91">
        <f>VLOOKUP($A117,'PLAN CHARGE'!$R$2:$BI$25,X$1,FALSE)</f>
        <v>64.712662348484827</v>
      </c>
      <c r="Y117" s="91">
        <f>VLOOKUP($A117,'PLAN CHARGE'!$R$2:$BI$25,Y$1,FALSE)</f>
        <v>54.384382524875626</v>
      </c>
      <c r="Z117" s="91">
        <f>VLOOKUP($A117,'PLAN CHARGE'!$R$2:$BI$25,Z$1,FALSE)</f>
        <v>59.065592120646748</v>
      </c>
      <c r="AA117" s="91">
        <f>VLOOKUP($A117,'PLAN CHARGE'!$R$2:$BI$25,AA$1,FALSE)</f>
        <v>65.708241769230767</v>
      </c>
      <c r="AB117" s="91">
        <f>VLOOKUP($A117,'PLAN CHARGE'!$R$2:$BI$25,AB$1,FALSE)</f>
        <v>64.712662348484827</v>
      </c>
      <c r="AC117" s="91">
        <f>VLOOKUP($A117,'PLAN CHARGE'!$R$2:$BI$25,AC$1,FALSE)</f>
        <v>54.384382524875626</v>
      </c>
      <c r="AD117" s="91">
        <f>VLOOKUP($A117,'PLAN CHARGE'!$R$2:$BI$25,AD$1,FALSE)</f>
        <v>59.065592120646748</v>
      </c>
      <c r="AE117" s="91">
        <f>VLOOKUP($A117,'PLAN CHARGE'!$R$2:$BI$25,AE$1,FALSE)</f>
        <v>65.708241769230767</v>
      </c>
      <c r="AF117" s="91">
        <f>VLOOKUP($A117,'PLAN CHARGE'!$R$2:$BI$25,AF$1,FALSE)</f>
        <v>64.712662348484827</v>
      </c>
      <c r="AG117" s="91">
        <f>VLOOKUP($A117,'PLAN CHARGE'!$R$2:$BI$25,AG$1,FALSE)</f>
        <v>54.384382524875626</v>
      </c>
      <c r="AH117" s="91">
        <f>VLOOKUP($A117,'PLAN CHARGE'!$R$2:$BI$25,AH$1,FALSE)</f>
        <v>59.065592120646748</v>
      </c>
      <c r="AI117" s="91">
        <f>VLOOKUP($A117,'PLAN CHARGE'!$R$2:$BI$25,AI$1,FALSE)</f>
        <v>0</v>
      </c>
      <c r="AJ117" s="91">
        <f>VLOOKUP($A117,'PLAN CHARGE'!$R$2:$BI$25,AJ$1,FALSE)</f>
        <v>0</v>
      </c>
      <c r="AK117" s="91">
        <f>VLOOKUP($A117,'PLAN CHARGE'!$R$2:$BI$25,AK$1,FALSE)</f>
        <v>0</v>
      </c>
      <c r="AL117" s="92">
        <f>VLOOKUP($A117,'PLAN CHARGE'!$R$2:$BI$25,AL$1,FALSE)</f>
        <v>0</v>
      </c>
      <c r="AM117" s="87"/>
      <c r="AN117" s="87"/>
      <c r="AO117" s="87"/>
      <c r="AP117" s="87"/>
      <c r="AQ117" s="87"/>
      <c r="AV117" s="114"/>
      <c r="AW117" s="115"/>
      <c r="AX117" s="77"/>
      <c r="AY117" s="77"/>
    </row>
    <row r="118" spans="1:51" s="78" customFormat="1" ht="17.399999999999999">
      <c r="A118" s="54" t="s">
        <v>34</v>
      </c>
      <c r="B118" s="81"/>
      <c r="C118" s="93">
        <f>IF(C117&lt;C121,C117,C121)</f>
        <v>48</v>
      </c>
      <c r="D118" s="87">
        <f t="shared" ref="D118:AL118" si="180">IF(D117&lt;D121,D117,D121)</f>
        <v>39.42352171717171</v>
      </c>
      <c r="E118" s="87">
        <f t="shared" si="180"/>
        <v>37.70945555555555</v>
      </c>
      <c r="F118" s="87">
        <f t="shared" si="180"/>
        <v>37.70945555555555</v>
      </c>
      <c r="G118" s="87">
        <f t="shared" si="180"/>
        <v>39.42352171717171</v>
      </c>
      <c r="H118" s="87">
        <f t="shared" si="180"/>
        <v>41.300832275132265</v>
      </c>
      <c r="I118" s="87">
        <f t="shared" si="180"/>
        <v>36.138228240740737</v>
      </c>
      <c r="J118" s="87">
        <f t="shared" si="180"/>
        <v>41.300832275132265</v>
      </c>
      <c r="K118" s="87">
        <f t="shared" si="180"/>
        <v>37.70945555555555</v>
      </c>
      <c r="L118" s="87">
        <f t="shared" si="180"/>
        <v>37.70945555555555</v>
      </c>
      <c r="M118" s="87">
        <f t="shared" si="180"/>
        <v>39.42352171717171</v>
      </c>
      <c r="N118" s="87">
        <f t="shared" si="180"/>
        <v>36.138228240740737</v>
      </c>
      <c r="O118" s="87">
        <f t="shared" si="180"/>
        <v>34.560996464646465</v>
      </c>
      <c r="P118" s="87">
        <f t="shared" si="180"/>
        <v>34.560996464646465</v>
      </c>
      <c r="Q118" s="87">
        <f t="shared" si="180"/>
        <v>33.058344444444444</v>
      </c>
      <c r="R118" s="87">
        <f t="shared" si="180"/>
        <v>48</v>
      </c>
      <c r="S118" s="87">
        <f t="shared" si="180"/>
        <v>48</v>
      </c>
      <c r="T118" s="87">
        <f t="shared" si="180"/>
        <v>48</v>
      </c>
      <c r="U118" s="87">
        <f t="shared" si="180"/>
        <v>48</v>
      </c>
      <c r="V118" s="87">
        <f t="shared" si="180"/>
        <v>48</v>
      </c>
      <c r="W118" s="87">
        <f t="shared" si="180"/>
        <v>48</v>
      </c>
      <c r="X118" s="87">
        <f t="shared" si="180"/>
        <v>48</v>
      </c>
      <c r="Y118" s="87">
        <f t="shared" si="180"/>
        <v>48</v>
      </c>
      <c r="Z118" s="87">
        <f t="shared" si="180"/>
        <v>48</v>
      </c>
      <c r="AA118" s="87">
        <f t="shared" si="180"/>
        <v>48</v>
      </c>
      <c r="AB118" s="87">
        <f t="shared" si="180"/>
        <v>48</v>
      </c>
      <c r="AC118" s="87">
        <f t="shared" si="180"/>
        <v>48</v>
      </c>
      <c r="AD118" s="87">
        <f t="shared" si="180"/>
        <v>48</v>
      </c>
      <c r="AE118" s="87">
        <f t="shared" si="180"/>
        <v>48</v>
      </c>
      <c r="AF118" s="87">
        <f t="shared" si="180"/>
        <v>48</v>
      </c>
      <c r="AG118" s="87">
        <f t="shared" si="180"/>
        <v>48</v>
      </c>
      <c r="AH118" s="87">
        <f t="shared" si="180"/>
        <v>48</v>
      </c>
      <c r="AI118" s="87">
        <f t="shared" si="180"/>
        <v>0</v>
      </c>
      <c r="AJ118" s="87">
        <f t="shared" si="180"/>
        <v>0</v>
      </c>
      <c r="AK118" s="87">
        <f t="shared" si="180"/>
        <v>0</v>
      </c>
      <c r="AL118" s="94">
        <f t="shared" si="180"/>
        <v>0</v>
      </c>
      <c r="AM118" s="87"/>
      <c r="AN118" s="87"/>
      <c r="AO118" s="87"/>
      <c r="AP118" s="87"/>
      <c r="AQ118" s="87"/>
      <c r="AV118" s="114"/>
      <c r="AW118" s="115"/>
      <c r="AX118" s="77"/>
      <c r="AY118" s="77"/>
    </row>
    <row r="119" spans="1:51" s="78" customFormat="1" ht="17.399999999999999">
      <c r="A119" s="54" t="s">
        <v>35</v>
      </c>
      <c r="B119" s="81"/>
      <c r="C119" s="93">
        <f t="shared" ref="C119" si="181">IF(AND(C118&lt;C117,C117&gt;C122),C122-C118,C117-C118)</f>
        <v>19.199999999999989</v>
      </c>
      <c r="D119" s="87">
        <f t="shared" ref="D119:AL119" si="182">IF(AND(D118&lt;D117,D117&gt;D122),D122-D118,D117-D118)</f>
        <v>0</v>
      </c>
      <c r="E119" s="87">
        <f t="shared" si="182"/>
        <v>0</v>
      </c>
      <c r="F119" s="87">
        <f t="shared" si="182"/>
        <v>0</v>
      </c>
      <c r="G119" s="87">
        <f t="shared" si="182"/>
        <v>0</v>
      </c>
      <c r="H119" s="87">
        <f t="shared" si="182"/>
        <v>0</v>
      </c>
      <c r="I119" s="87">
        <f t="shared" si="182"/>
        <v>0</v>
      </c>
      <c r="J119" s="87">
        <f t="shared" si="182"/>
        <v>0</v>
      </c>
      <c r="K119" s="87">
        <f t="shared" si="182"/>
        <v>0</v>
      </c>
      <c r="L119" s="87">
        <f t="shared" si="182"/>
        <v>0</v>
      </c>
      <c r="M119" s="87">
        <f t="shared" si="182"/>
        <v>0</v>
      </c>
      <c r="N119" s="87">
        <f t="shared" si="182"/>
        <v>0</v>
      </c>
      <c r="O119" s="87">
        <f t="shared" si="182"/>
        <v>0</v>
      </c>
      <c r="P119" s="87">
        <f t="shared" si="182"/>
        <v>0</v>
      </c>
      <c r="Q119" s="87">
        <f t="shared" si="182"/>
        <v>0</v>
      </c>
      <c r="R119" s="87">
        <f t="shared" si="182"/>
        <v>9.025644166666666</v>
      </c>
      <c r="S119" s="87">
        <f t="shared" si="182"/>
        <v>9.902961769230771</v>
      </c>
      <c r="T119" s="87">
        <f t="shared" si="182"/>
        <v>9.902961769230771</v>
      </c>
      <c r="U119" s="87">
        <f t="shared" si="182"/>
        <v>0.25246814102563064</v>
      </c>
      <c r="V119" s="87">
        <f t="shared" si="182"/>
        <v>4.2735071527777748</v>
      </c>
      <c r="W119" s="87">
        <f t="shared" si="182"/>
        <v>11.587983560606048</v>
      </c>
      <c r="X119" s="87">
        <f t="shared" si="182"/>
        <v>16.712662348484827</v>
      </c>
      <c r="Y119" s="87">
        <f t="shared" si="182"/>
        <v>6.3843825248756261</v>
      </c>
      <c r="Z119" s="87">
        <f t="shared" si="182"/>
        <v>11.065592120646748</v>
      </c>
      <c r="AA119" s="87">
        <f t="shared" si="182"/>
        <v>17.708241769230767</v>
      </c>
      <c r="AB119" s="87">
        <f t="shared" si="182"/>
        <v>16.712662348484827</v>
      </c>
      <c r="AC119" s="87">
        <f t="shared" si="182"/>
        <v>6.3843825248756261</v>
      </c>
      <c r="AD119" s="87">
        <f t="shared" si="182"/>
        <v>11.065592120646748</v>
      </c>
      <c r="AE119" s="87">
        <f t="shared" si="182"/>
        <v>17.708241769230767</v>
      </c>
      <c r="AF119" s="87">
        <f t="shared" si="182"/>
        <v>16.712662348484827</v>
      </c>
      <c r="AG119" s="87">
        <f t="shared" si="182"/>
        <v>6.3843825248756261</v>
      </c>
      <c r="AH119" s="87">
        <f t="shared" si="182"/>
        <v>11.065592120646748</v>
      </c>
      <c r="AI119" s="87">
        <f t="shared" si="182"/>
        <v>0</v>
      </c>
      <c r="AJ119" s="87">
        <f t="shared" si="182"/>
        <v>0</v>
      </c>
      <c r="AK119" s="87">
        <f t="shared" si="182"/>
        <v>0</v>
      </c>
      <c r="AL119" s="94">
        <f t="shared" si="182"/>
        <v>0</v>
      </c>
      <c r="AM119" s="87"/>
      <c r="AN119" s="87"/>
      <c r="AO119" s="87"/>
      <c r="AP119" s="87"/>
      <c r="AQ119" s="87"/>
      <c r="AV119" s="114"/>
      <c r="AW119" s="115"/>
      <c r="AX119" s="77"/>
      <c r="AY119" s="77"/>
    </row>
    <row r="120" spans="1:51" s="78" customFormat="1" ht="17.399999999999999">
      <c r="A120" s="54" t="s">
        <v>36</v>
      </c>
      <c r="B120" s="81"/>
      <c r="C120" s="93">
        <f t="shared" ref="C120" si="183">IF(C118+C119&lt;C117,C117-C122,0)</f>
        <v>2.3734016666666662</v>
      </c>
      <c r="D120" s="87">
        <f t="shared" ref="D120:AL120" si="184">IF(D118+D119&lt;D117,D117-D122,0)</f>
        <v>0</v>
      </c>
      <c r="E120" s="87">
        <f t="shared" si="184"/>
        <v>0</v>
      </c>
      <c r="F120" s="87">
        <f t="shared" si="184"/>
        <v>0</v>
      </c>
      <c r="G120" s="87">
        <f t="shared" si="184"/>
        <v>0</v>
      </c>
      <c r="H120" s="87">
        <f t="shared" si="184"/>
        <v>0</v>
      </c>
      <c r="I120" s="87">
        <f t="shared" si="184"/>
        <v>0</v>
      </c>
      <c r="J120" s="87">
        <f t="shared" si="184"/>
        <v>0</v>
      </c>
      <c r="K120" s="87">
        <f t="shared" si="184"/>
        <v>0</v>
      </c>
      <c r="L120" s="87">
        <f t="shared" si="184"/>
        <v>0</v>
      </c>
      <c r="M120" s="87">
        <f t="shared" si="184"/>
        <v>0</v>
      </c>
      <c r="N120" s="87">
        <f t="shared" si="184"/>
        <v>0</v>
      </c>
      <c r="O120" s="87">
        <f t="shared" si="184"/>
        <v>0</v>
      </c>
      <c r="P120" s="87">
        <f t="shared" si="184"/>
        <v>0</v>
      </c>
      <c r="Q120" s="87">
        <f t="shared" si="184"/>
        <v>0</v>
      </c>
      <c r="R120" s="87">
        <f t="shared" si="184"/>
        <v>0</v>
      </c>
      <c r="S120" s="87">
        <f t="shared" si="184"/>
        <v>0</v>
      </c>
      <c r="T120" s="87">
        <f t="shared" si="184"/>
        <v>0</v>
      </c>
      <c r="U120" s="87">
        <f t="shared" si="184"/>
        <v>0</v>
      </c>
      <c r="V120" s="87">
        <f t="shared" si="184"/>
        <v>0</v>
      </c>
      <c r="W120" s="87">
        <f t="shared" si="184"/>
        <v>0</v>
      </c>
      <c r="X120" s="87">
        <f t="shared" si="184"/>
        <v>0</v>
      </c>
      <c r="Y120" s="87">
        <f t="shared" si="184"/>
        <v>0</v>
      </c>
      <c r="Z120" s="87">
        <f t="shared" si="184"/>
        <v>0</v>
      </c>
      <c r="AA120" s="87">
        <f t="shared" si="184"/>
        <v>0</v>
      </c>
      <c r="AB120" s="87">
        <f t="shared" si="184"/>
        <v>0</v>
      </c>
      <c r="AC120" s="87">
        <f t="shared" si="184"/>
        <v>0</v>
      </c>
      <c r="AD120" s="87">
        <f t="shared" si="184"/>
        <v>0</v>
      </c>
      <c r="AE120" s="87">
        <f t="shared" si="184"/>
        <v>0</v>
      </c>
      <c r="AF120" s="87">
        <f t="shared" si="184"/>
        <v>0</v>
      </c>
      <c r="AG120" s="87">
        <f t="shared" si="184"/>
        <v>0</v>
      </c>
      <c r="AH120" s="87">
        <f t="shared" si="184"/>
        <v>0</v>
      </c>
      <c r="AI120" s="87">
        <f t="shared" si="184"/>
        <v>0</v>
      </c>
      <c r="AJ120" s="87">
        <f t="shared" si="184"/>
        <v>0</v>
      </c>
      <c r="AK120" s="87">
        <f t="shared" si="184"/>
        <v>0</v>
      </c>
      <c r="AL120" s="94">
        <f t="shared" si="184"/>
        <v>0</v>
      </c>
      <c r="AM120" s="87"/>
      <c r="AN120" s="87"/>
      <c r="AO120" s="87"/>
      <c r="AP120" s="87"/>
      <c r="AQ120" s="87"/>
      <c r="AV120" s="114"/>
      <c r="AW120" s="115"/>
      <c r="AX120" s="77"/>
      <c r="AY120" s="77"/>
    </row>
    <row r="121" spans="1:51" s="78" customFormat="1" ht="17.399999999999999">
      <c r="A121" s="47" t="s">
        <v>29</v>
      </c>
      <c r="B121" s="81"/>
      <c r="C121" s="95">
        <f>$B117*24</f>
        <v>48</v>
      </c>
      <c r="D121" s="42">
        <f t="shared" ref="D121:AL121" si="185">$B117*24</f>
        <v>48</v>
      </c>
      <c r="E121" s="42">
        <f t="shared" si="185"/>
        <v>48</v>
      </c>
      <c r="F121" s="42">
        <f t="shared" si="185"/>
        <v>48</v>
      </c>
      <c r="G121" s="42">
        <f t="shared" si="185"/>
        <v>48</v>
      </c>
      <c r="H121" s="42">
        <f t="shared" si="185"/>
        <v>48</v>
      </c>
      <c r="I121" s="42">
        <f t="shared" si="185"/>
        <v>48</v>
      </c>
      <c r="J121" s="42">
        <f t="shared" si="185"/>
        <v>48</v>
      </c>
      <c r="K121" s="42">
        <f t="shared" si="185"/>
        <v>48</v>
      </c>
      <c r="L121" s="42">
        <f t="shared" si="185"/>
        <v>48</v>
      </c>
      <c r="M121" s="42">
        <f t="shared" si="185"/>
        <v>48</v>
      </c>
      <c r="N121" s="42">
        <f t="shared" si="185"/>
        <v>48</v>
      </c>
      <c r="O121" s="42">
        <f t="shared" si="185"/>
        <v>48</v>
      </c>
      <c r="P121" s="42">
        <f t="shared" si="185"/>
        <v>48</v>
      </c>
      <c r="Q121" s="42">
        <f t="shared" si="185"/>
        <v>48</v>
      </c>
      <c r="R121" s="42">
        <f t="shared" si="185"/>
        <v>48</v>
      </c>
      <c r="S121" s="42">
        <f t="shared" si="185"/>
        <v>48</v>
      </c>
      <c r="T121" s="42">
        <f t="shared" si="185"/>
        <v>48</v>
      </c>
      <c r="U121" s="42">
        <f t="shared" si="185"/>
        <v>48</v>
      </c>
      <c r="V121" s="42">
        <f t="shared" si="185"/>
        <v>48</v>
      </c>
      <c r="W121" s="42">
        <f t="shared" si="185"/>
        <v>48</v>
      </c>
      <c r="X121" s="42">
        <f t="shared" si="185"/>
        <v>48</v>
      </c>
      <c r="Y121" s="42">
        <f t="shared" si="185"/>
        <v>48</v>
      </c>
      <c r="Z121" s="42">
        <f t="shared" si="185"/>
        <v>48</v>
      </c>
      <c r="AA121" s="42">
        <f t="shared" si="185"/>
        <v>48</v>
      </c>
      <c r="AB121" s="42">
        <f t="shared" si="185"/>
        <v>48</v>
      </c>
      <c r="AC121" s="42">
        <f t="shared" si="185"/>
        <v>48</v>
      </c>
      <c r="AD121" s="42">
        <f t="shared" si="185"/>
        <v>48</v>
      </c>
      <c r="AE121" s="42">
        <f t="shared" si="185"/>
        <v>48</v>
      </c>
      <c r="AF121" s="42">
        <f t="shared" si="185"/>
        <v>48</v>
      </c>
      <c r="AG121" s="42">
        <f t="shared" si="185"/>
        <v>48</v>
      </c>
      <c r="AH121" s="42">
        <f t="shared" si="185"/>
        <v>48</v>
      </c>
      <c r="AI121" s="42">
        <f t="shared" si="185"/>
        <v>48</v>
      </c>
      <c r="AJ121" s="42">
        <f t="shared" si="185"/>
        <v>48</v>
      </c>
      <c r="AK121" s="42">
        <f t="shared" si="185"/>
        <v>48</v>
      </c>
      <c r="AL121" s="96">
        <f t="shared" si="185"/>
        <v>48</v>
      </c>
      <c r="AM121" s="42"/>
      <c r="AN121" s="42"/>
      <c r="AO121" s="42"/>
      <c r="AP121" s="42"/>
      <c r="AQ121" s="42"/>
      <c r="AV121" s="114"/>
      <c r="AW121" s="115"/>
      <c r="AX121" s="77"/>
      <c r="AY121" s="77"/>
    </row>
    <row r="122" spans="1:51" s="78" customFormat="1" ht="15" thickBot="1">
      <c r="A122" s="48" t="s">
        <v>30</v>
      </c>
      <c r="B122" s="82"/>
      <c r="C122" s="97">
        <f t="shared" ref="C122" si="186">C121*(7/5)</f>
        <v>67.199999999999989</v>
      </c>
      <c r="D122" s="98">
        <f t="shared" ref="D122:AL122" si="187">D121*(7/5)</f>
        <v>67.199999999999989</v>
      </c>
      <c r="E122" s="98">
        <f t="shared" si="187"/>
        <v>67.199999999999989</v>
      </c>
      <c r="F122" s="98">
        <f t="shared" si="187"/>
        <v>67.199999999999989</v>
      </c>
      <c r="G122" s="98">
        <f t="shared" si="187"/>
        <v>67.199999999999989</v>
      </c>
      <c r="H122" s="98">
        <f t="shared" si="187"/>
        <v>67.199999999999989</v>
      </c>
      <c r="I122" s="98">
        <f t="shared" si="187"/>
        <v>67.199999999999989</v>
      </c>
      <c r="J122" s="98">
        <f t="shared" si="187"/>
        <v>67.199999999999989</v>
      </c>
      <c r="K122" s="98">
        <f t="shared" si="187"/>
        <v>67.199999999999989</v>
      </c>
      <c r="L122" s="98">
        <f t="shared" si="187"/>
        <v>67.199999999999989</v>
      </c>
      <c r="M122" s="98">
        <f t="shared" si="187"/>
        <v>67.199999999999989</v>
      </c>
      <c r="N122" s="98">
        <f t="shared" si="187"/>
        <v>67.199999999999989</v>
      </c>
      <c r="O122" s="98">
        <f t="shared" si="187"/>
        <v>67.199999999999989</v>
      </c>
      <c r="P122" s="98">
        <f t="shared" si="187"/>
        <v>67.199999999999989</v>
      </c>
      <c r="Q122" s="98">
        <f t="shared" si="187"/>
        <v>67.199999999999989</v>
      </c>
      <c r="R122" s="98">
        <f t="shared" si="187"/>
        <v>67.199999999999989</v>
      </c>
      <c r="S122" s="98">
        <f t="shared" si="187"/>
        <v>67.199999999999989</v>
      </c>
      <c r="T122" s="98">
        <f t="shared" si="187"/>
        <v>67.199999999999989</v>
      </c>
      <c r="U122" s="98">
        <f t="shared" si="187"/>
        <v>67.199999999999989</v>
      </c>
      <c r="V122" s="98">
        <f t="shared" si="187"/>
        <v>67.199999999999989</v>
      </c>
      <c r="W122" s="98">
        <f t="shared" si="187"/>
        <v>67.199999999999989</v>
      </c>
      <c r="X122" s="98">
        <f t="shared" si="187"/>
        <v>67.199999999999989</v>
      </c>
      <c r="Y122" s="98">
        <f t="shared" si="187"/>
        <v>67.199999999999989</v>
      </c>
      <c r="Z122" s="98">
        <f t="shared" si="187"/>
        <v>67.199999999999989</v>
      </c>
      <c r="AA122" s="98">
        <f t="shared" si="187"/>
        <v>67.199999999999989</v>
      </c>
      <c r="AB122" s="98">
        <f t="shared" si="187"/>
        <v>67.199999999999989</v>
      </c>
      <c r="AC122" s="98">
        <f t="shared" si="187"/>
        <v>67.199999999999989</v>
      </c>
      <c r="AD122" s="98">
        <f t="shared" si="187"/>
        <v>67.199999999999989</v>
      </c>
      <c r="AE122" s="98">
        <f t="shared" si="187"/>
        <v>67.199999999999989</v>
      </c>
      <c r="AF122" s="98">
        <f t="shared" si="187"/>
        <v>67.199999999999989</v>
      </c>
      <c r="AG122" s="98">
        <f t="shared" si="187"/>
        <v>67.199999999999989</v>
      </c>
      <c r="AH122" s="98">
        <f t="shared" si="187"/>
        <v>67.199999999999989</v>
      </c>
      <c r="AI122" s="98">
        <f t="shared" si="187"/>
        <v>67.199999999999989</v>
      </c>
      <c r="AJ122" s="98">
        <f t="shared" si="187"/>
        <v>67.199999999999989</v>
      </c>
      <c r="AK122" s="98">
        <f t="shared" si="187"/>
        <v>67.199999999999989</v>
      </c>
      <c r="AL122" s="99">
        <f t="shared" si="187"/>
        <v>67.199999999999989</v>
      </c>
      <c r="AM122" s="42"/>
      <c r="AN122" s="42"/>
      <c r="AO122" s="42"/>
      <c r="AP122" s="42"/>
      <c r="AQ122" s="42"/>
    </row>
    <row r="123" spans="1:51" s="78" customFormat="1">
      <c r="A123" s="49" t="str">
        <f>'PLAN CHARGE'!R22</f>
        <v>C-Combi 1700 T</v>
      </c>
      <c r="B123" s="80">
        <f>VLOOKUP($A123,'PLAN CHARGE'!$R$2:$S$25,2,FALSE)</f>
        <v>2</v>
      </c>
      <c r="C123" s="52">
        <f>VLOOKUP($A123,'PLAN CHARGE'!$R$2:$BI$25,C$1,FALSE)</f>
        <v>32.044444444444437</v>
      </c>
      <c r="D123" s="91">
        <f>VLOOKUP($A123,'PLAN CHARGE'!$R$2:$BI$25,D$1,FALSE)</f>
        <v>33.501010101010095</v>
      </c>
      <c r="E123" s="91">
        <f>VLOOKUP($A123,'PLAN CHARGE'!$R$2:$BI$25,E$1,FALSE)</f>
        <v>32.044444444444437</v>
      </c>
      <c r="F123" s="91">
        <f>VLOOKUP($A123,'PLAN CHARGE'!$R$2:$BI$25,F$1,FALSE)</f>
        <v>32.044444444444437</v>
      </c>
      <c r="G123" s="91">
        <f>VLOOKUP($A123,'PLAN CHARGE'!$R$2:$BI$25,G$1,FALSE)</f>
        <v>33.501010101010095</v>
      </c>
      <c r="H123" s="91">
        <f>VLOOKUP($A123,'PLAN CHARGE'!$R$2:$BI$25,H$1,FALSE)</f>
        <v>35.096296296296295</v>
      </c>
      <c r="I123" s="91">
        <f>VLOOKUP($A123,'PLAN CHARGE'!$R$2:$BI$25,I$1,FALSE)</f>
        <v>30.709259259259259</v>
      </c>
      <c r="J123" s="91">
        <f>VLOOKUP($A123,'PLAN CHARGE'!$R$2:$BI$25,J$1,FALSE)</f>
        <v>35.096296296296295</v>
      </c>
      <c r="K123" s="91">
        <f>VLOOKUP($A123,'PLAN CHARGE'!$R$2:$BI$25,K$1,FALSE)</f>
        <v>32.044444444444437</v>
      </c>
      <c r="L123" s="91">
        <f>VLOOKUP($A123,'PLAN CHARGE'!$R$2:$BI$25,L$1,FALSE)</f>
        <v>32.044444444444437</v>
      </c>
      <c r="M123" s="91">
        <f>VLOOKUP($A123,'PLAN CHARGE'!$R$2:$BI$25,M$1,FALSE)</f>
        <v>33.501010101010095</v>
      </c>
      <c r="N123" s="91">
        <f>VLOOKUP($A123,'PLAN CHARGE'!$R$2:$BI$25,N$1,FALSE)</f>
        <v>30.709259259259259</v>
      </c>
      <c r="O123" s="91">
        <f>VLOOKUP($A123,'PLAN CHARGE'!$R$2:$BI$25,O$1,FALSE)</f>
        <v>33.501010101010095</v>
      </c>
      <c r="P123" s="91">
        <f>VLOOKUP($A123,'PLAN CHARGE'!$R$2:$BI$25,P$1,FALSE)</f>
        <v>33.501010101010095</v>
      </c>
      <c r="Q123" s="91">
        <f>VLOOKUP($A123,'PLAN CHARGE'!$R$2:$BI$25,Q$1,FALSE)</f>
        <v>32.044444444444437</v>
      </c>
      <c r="R123" s="91">
        <f>VLOOKUP($A123,'PLAN CHARGE'!$R$2:$BI$25,R$1,FALSE)</f>
        <v>33.501010101010095</v>
      </c>
      <c r="S123" s="91">
        <f>VLOOKUP($A123,'PLAN CHARGE'!$R$2:$BI$25,S$1,FALSE)</f>
        <v>34.016410256410261</v>
      </c>
      <c r="T123" s="91">
        <f>VLOOKUP($A123,'PLAN CHARGE'!$R$2:$BI$25,T$1,FALSE)</f>
        <v>34.016410256410261</v>
      </c>
      <c r="U123" s="91">
        <f>VLOOKUP($A123,'PLAN CHARGE'!$R$2:$BI$25,U$1,FALSE)</f>
        <v>28.347008547008542</v>
      </c>
      <c r="V123" s="91">
        <f>VLOOKUP($A123,'PLAN CHARGE'!$R$2:$BI$25,V$1,FALSE)</f>
        <v>30.709259259259252</v>
      </c>
      <c r="W123" s="91">
        <f>VLOOKUP($A123,'PLAN CHARGE'!$R$2:$BI$25,W$1,FALSE)</f>
        <v>33.501010101010095</v>
      </c>
      <c r="X123" s="91">
        <f>VLOOKUP($A123,'PLAN CHARGE'!$R$2:$BI$25,X$1,FALSE)</f>
        <v>33.501010101010095</v>
      </c>
      <c r="Y123" s="91">
        <f>VLOOKUP($A123,'PLAN CHARGE'!$R$2:$BI$25,Y$1,FALSE)</f>
        <v>27.500829187396345</v>
      </c>
      <c r="Z123" s="91">
        <f>VLOOKUP($A123,'PLAN CHARGE'!$R$2:$BI$25,Z$1,FALSE)</f>
        <v>30.250912106135978</v>
      </c>
      <c r="AA123" s="91">
        <f>VLOOKUP($A123,'PLAN CHARGE'!$R$2:$BI$25,AA$1,FALSE)</f>
        <v>34.016410256410261</v>
      </c>
      <c r="AB123" s="91">
        <f>VLOOKUP($A123,'PLAN CHARGE'!$R$2:$BI$25,AB$1,FALSE)</f>
        <v>33.501010101010095</v>
      </c>
      <c r="AC123" s="91">
        <f>VLOOKUP($A123,'PLAN CHARGE'!$R$2:$BI$25,AC$1,FALSE)</f>
        <v>27.500829187396345</v>
      </c>
      <c r="AD123" s="91">
        <f>VLOOKUP($A123,'PLAN CHARGE'!$R$2:$BI$25,AD$1,FALSE)</f>
        <v>30.250912106135978</v>
      </c>
      <c r="AE123" s="91">
        <f>VLOOKUP($A123,'PLAN CHARGE'!$R$2:$BI$25,AE$1,FALSE)</f>
        <v>34.016410256410261</v>
      </c>
      <c r="AF123" s="91">
        <f>VLOOKUP($A123,'PLAN CHARGE'!$R$2:$BI$25,AF$1,FALSE)</f>
        <v>33.501010101010095</v>
      </c>
      <c r="AG123" s="91">
        <f>VLOOKUP($A123,'PLAN CHARGE'!$R$2:$BI$25,AG$1,FALSE)</f>
        <v>27.500829187396345</v>
      </c>
      <c r="AH123" s="91">
        <f>VLOOKUP($A123,'PLAN CHARGE'!$R$2:$BI$25,AH$1,FALSE)</f>
        <v>30.250912106135978</v>
      </c>
      <c r="AI123" s="91">
        <f>VLOOKUP($A123,'PLAN CHARGE'!$R$2:$BI$25,AI$1,FALSE)</f>
        <v>0</v>
      </c>
      <c r="AJ123" s="91">
        <f>VLOOKUP($A123,'PLAN CHARGE'!$R$2:$BI$25,AJ$1,FALSE)</f>
        <v>0</v>
      </c>
      <c r="AK123" s="91">
        <f>VLOOKUP($A123,'PLAN CHARGE'!$R$2:$BI$25,AK$1,FALSE)</f>
        <v>0</v>
      </c>
      <c r="AL123" s="92">
        <f>VLOOKUP($A123,'PLAN CHARGE'!$R$2:$BI$25,AL$1,FALSE)</f>
        <v>0</v>
      </c>
      <c r="AM123" s="87"/>
      <c r="AN123" s="87"/>
      <c r="AO123" s="87"/>
      <c r="AP123" s="87"/>
      <c r="AQ123" s="87"/>
    </row>
    <row r="124" spans="1:51" s="78" customFormat="1">
      <c r="A124" s="54" t="s">
        <v>34</v>
      </c>
      <c r="B124" s="81"/>
      <c r="C124" s="93">
        <f>IF(C123&lt;C127,C123,C127)</f>
        <v>32.044444444444437</v>
      </c>
      <c r="D124" s="87">
        <f t="shared" ref="D124:AL124" si="188">IF(D123&lt;D127,D123,D127)</f>
        <v>33.501010101010095</v>
      </c>
      <c r="E124" s="87">
        <f t="shared" si="188"/>
        <v>32.044444444444437</v>
      </c>
      <c r="F124" s="87">
        <f t="shared" si="188"/>
        <v>32.044444444444437</v>
      </c>
      <c r="G124" s="87">
        <f t="shared" si="188"/>
        <v>33.501010101010095</v>
      </c>
      <c r="H124" s="87">
        <f t="shared" si="188"/>
        <v>35.096296296296295</v>
      </c>
      <c r="I124" s="87">
        <f t="shared" si="188"/>
        <v>30.709259259259259</v>
      </c>
      <c r="J124" s="87">
        <f t="shared" si="188"/>
        <v>35.096296296296295</v>
      </c>
      <c r="K124" s="87">
        <f t="shared" si="188"/>
        <v>32.044444444444437</v>
      </c>
      <c r="L124" s="87">
        <f t="shared" si="188"/>
        <v>32.044444444444437</v>
      </c>
      <c r="M124" s="87">
        <f t="shared" si="188"/>
        <v>33.501010101010095</v>
      </c>
      <c r="N124" s="87">
        <f t="shared" si="188"/>
        <v>30.709259259259259</v>
      </c>
      <c r="O124" s="87">
        <f t="shared" si="188"/>
        <v>33.501010101010095</v>
      </c>
      <c r="P124" s="87">
        <f t="shared" si="188"/>
        <v>33.501010101010095</v>
      </c>
      <c r="Q124" s="87">
        <f t="shared" si="188"/>
        <v>32.044444444444437</v>
      </c>
      <c r="R124" s="87">
        <f t="shared" si="188"/>
        <v>33.501010101010095</v>
      </c>
      <c r="S124" s="87">
        <f t="shared" si="188"/>
        <v>34.016410256410261</v>
      </c>
      <c r="T124" s="87">
        <f t="shared" si="188"/>
        <v>34.016410256410261</v>
      </c>
      <c r="U124" s="87">
        <f t="shared" si="188"/>
        <v>28.347008547008542</v>
      </c>
      <c r="V124" s="87">
        <f t="shared" si="188"/>
        <v>30.709259259259252</v>
      </c>
      <c r="W124" s="87">
        <f t="shared" si="188"/>
        <v>33.501010101010095</v>
      </c>
      <c r="X124" s="87">
        <f t="shared" si="188"/>
        <v>33.501010101010095</v>
      </c>
      <c r="Y124" s="87">
        <f t="shared" si="188"/>
        <v>27.500829187396345</v>
      </c>
      <c r="Z124" s="87">
        <f t="shared" si="188"/>
        <v>30.250912106135978</v>
      </c>
      <c r="AA124" s="87">
        <f t="shared" si="188"/>
        <v>34.016410256410261</v>
      </c>
      <c r="AB124" s="87">
        <f t="shared" si="188"/>
        <v>33.501010101010095</v>
      </c>
      <c r="AC124" s="87">
        <f t="shared" si="188"/>
        <v>27.500829187396345</v>
      </c>
      <c r="AD124" s="87">
        <f t="shared" si="188"/>
        <v>30.250912106135978</v>
      </c>
      <c r="AE124" s="87">
        <f t="shared" si="188"/>
        <v>34.016410256410261</v>
      </c>
      <c r="AF124" s="87">
        <f t="shared" si="188"/>
        <v>33.501010101010095</v>
      </c>
      <c r="AG124" s="87">
        <f t="shared" si="188"/>
        <v>27.500829187396345</v>
      </c>
      <c r="AH124" s="87">
        <f t="shared" si="188"/>
        <v>30.250912106135978</v>
      </c>
      <c r="AI124" s="87">
        <f t="shared" si="188"/>
        <v>0</v>
      </c>
      <c r="AJ124" s="87">
        <f t="shared" si="188"/>
        <v>0</v>
      </c>
      <c r="AK124" s="87">
        <f t="shared" si="188"/>
        <v>0</v>
      </c>
      <c r="AL124" s="94">
        <f t="shared" si="188"/>
        <v>0</v>
      </c>
      <c r="AM124" s="87"/>
      <c r="AN124" s="87"/>
      <c r="AO124" s="87"/>
      <c r="AP124" s="87"/>
      <c r="AQ124" s="87"/>
    </row>
    <row r="125" spans="1:51" s="78" customFormat="1">
      <c r="A125" s="54" t="s">
        <v>35</v>
      </c>
      <c r="B125" s="81"/>
      <c r="C125" s="93">
        <f t="shared" ref="C125" si="189">IF(AND(C124&lt;C123,C123&gt;C128),C128-C124,C123-C124)</f>
        <v>0</v>
      </c>
      <c r="D125" s="87">
        <f t="shared" ref="D125:AL125" si="190">IF(AND(D124&lt;D123,D123&gt;D128),D128-D124,D123-D124)</f>
        <v>0</v>
      </c>
      <c r="E125" s="87">
        <f t="shared" si="190"/>
        <v>0</v>
      </c>
      <c r="F125" s="87">
        <f t="shared" si="190"/>
        <v>0</v>
      </c>
      <c r="G125" s="87">
        <f t="shared" si="190"/>
        <v>0</v>
      </c>
      <c r="H125" s="87">
        <f t="shared" si="190"/>
        <v>0</v>
      </c>
      <c r="I125" s="87">
        <f t="shared" si="190"/>
        <v>0</v>
      </c>
      <c r="J125" s="87">
        <f t="shared" si="190"/>
        <v>0</v>
      </c>
      <c r="K125" s="87">
        <f t="shared" si="190"/>
        <v>0</v>
      </c>
      <c r="L125" s="87">
        <f t="shared" si="190"/>
        <v>0</v>
      </c>
      <c r="M125" s="87">
        <f t="shared" si="190"/>
        <v>0</v>
      </c>
      <c r="N125" s="87">
        <f t="shared" si="190"/>
        <v>0</v>
      </c>
      <c r="O125" s="87">
        <f t="shared" si="190"/>
        <v>0</v>
      </c>
      <c r="P125" s="87">
        <f t="shared" si="190"/>
        <v>0</v>
      </c>
      <c r="Q125" s="87">
        <f t="shared" si="190"/>
        <v>0</v>
      </c>
      <c r="R125" s="87">
        <f t="shared" si="190"/>
        <v>0</v>
      </c>
      <c r="S125" s="87">
        <f t="shared" si="190"/>
        <v>0</v>
      </c>
      <c r="T125" s="87">
        <f t="shared" si="190"/>
        <v>0</v>
      </c>
      <c r="U125" s="87">
        <f t="shared" si="190"/>
        <v>0</v>
      </c>
      <c r="V125" s="87">
        <f t="shared" si="190"/>
        <v>0</v>
      </c>
      <c r="W125" s="87">
        <f t="shared" si="190"/>
        <v>0</v>
      </c>
      <c r="X125" s="87">
        <f t="shared" si="190"/>
        <v>0</v>
      </c>
      <c r="Y125" s="87">
        <f t="shared" si="190"/>
        <v>0</v>
      </c>
      <c r="Z125" s="87">
        <f t="shared" si="190"/>
        <v>0</v>
      </c>
      <c r="AA125" s="87">
        <f t="shared" si="190"/>
        <v>0</v>
      </c>
      <c r="AB125" s="87">
        <f t="shared" si="190"/>
        <v>0</v>
      </c>
      <c r="AC125" s="87">
        <f t="shared" si="190"/>
        <v>0</v>
      </c>
      <c r="AD125" s="87">
        <f t="shared" si="190"/>
        <v>0</v>
      </c>
      <c r="AE125" s="87">
        <f t="shared" si="190"/>
        <v>0</v>
      </c>
      <c r="AF125" s="87">
        <f t="shared" si="190"/>
        <v>0</v>
      </c>
      <c r="AG125" s="87">
        <f t="shared" si="190"/>
        <v>0</v>
      </c>
      <c r="AH125" s="87">
        <f t="shared" si="190"/>
        <v>0</v>
      </c>
      <c r="AI125" s="87">
        <f t="shared" si="190"/>
        <v>0</v>
      </c>
      <c r="AJ125" s="87">
        <f t="shared" si="190"/>
        <v>0</v>
      </c>
      <c r="AK125" s="87">
        <f t="shared" si="190"/>
        <v>0</v>
      </c>
      <c r="AL125" s="94">
        <f t="shared" si="190"/>
        <v>0</v>
      </c>
      <c r="AM125" s="87"/>
      <c r="AN125" s="87"/>
      <c r="AO125" s="87"/>
      <c r="AP125" s="87"/>
      <c r="AQ125" s="87"/>
    </row>
    <row r="126" spans="1:51" s="78" customFormat="1">
      <c r="A126" s="54" t="s">
        <v>36</v>
      </c>
      <c r="B126" s="81"/>
      <c r="C126" s="93">
        <f t="shared" ref="C126" si="191">IF(C124+C125&lt;C123,C123-C128,0)</f>
        <v>0</v>
      </c>
      <c r="D126" s="87">
        <f t="shared" ref="D126:AL126" si="192">IF(D124+D125&lt;D123,D123-D128,0)</f>
        <v>0</v>
      </c>
      <c r="E126" s="87">
        <f t="shared" si="192"/>
        <v>0</v>
      </c>
      <c r="F126" s="87">
        <f t="shared" si="192"/>
        <v>0</v>
      </c>
      <c r="G126" s="87">
        <f t="shared" si="192"/>
        <v>0</v>
      </c>
      <c r="H126" s="87">
        <f t="shared" si="192"/>
        <v>0</v>
      </c>
      <c r="I126" s="87">
        <f t="shared" si="192"/>
        <v>0</v>
      </c>
      <c r="J126" s="87">
        <f t="shared" si="192"/>
        <v>0</v>
      </c>
      <c r="K126" s="87">
        <f t="shared" si="192"/>
        <v>0</v>
      </c>
      <c r="L126" s="87">
        <f t="shared" si="192"/>
        <v>0</v>
      </c>
      <c r="M126" s="87">
        <f t="shared" si="192"/>
        <v>0</v>
      </c>
      <c r="N126" s="87">
        <f t="shared" si="192"/>
        <v>0</v>
      </c>
      <c r="O126" s="87">
        <f t="shared" si="192"/>
        <v>0</v>
      </c>
      <c r="P126" s="87">
        <f t="shared" si="192"/>
        <v>0</v>
      </c>
      <c r="Q126" s="87">
        <f t="shared" si="192"/>
        <v>0</v>
      </c>
      <c r="R126" s="87">
        <f t="shared" si="192"/>
        <v>0</v>
      </c>
      <c r="S126" s="87">
        <f t="shared" si="192"/>
        <v>0</v>
      </c>
      <c r="T126" s="87">
        <f t="shared" si="192"/>
        <v>0</v>
      </c>
      <c r="U126" s="87">
        <f t="shared" si="192"/>
        <v>0</v>
      </c>
      <c r="V126" s="87">
        <f t="shared" si="192"/>
        <v>0</v>
      </c>
      <c r="W126" s="87">
        <f t="shared" si="192"/>
        <v>0</v>
      </c>
      <c r="X126" s="87">
        <f t="shared" si="192"/>
        <v>0</v>
      </c>
      <c r="Y126" s="87">
        <f t="shared" si="192"/>
        <v>0</v>
      </c>
      <c r="Z126" s="87">
        <f t="shared" si="192"/>
        <v>0</v>
      </c>
      <c r="AA126" s="87">
        <f t="shared" si="192"/>
        <v>0</v>
      </c>
      <c r="AB126" s="87">
        <f t="shared" si="192"/>
        <v>0</v>
      </c>
      <c r="AC126" s="87">
        <f t="shared" si="192"/>
        <v>0</v>
      </c>
      <c r="AD126" s="87">
        <f t="shared" si="192"/>
        <v>0</v>
      </c>
      <c r="AE126" s="87">
        <f t="shared" si="192"/>
        <v>0</v>
      </c>
      <c r="AF126" s="87">
        <f t="shared" si="192"/>
        <v>0</v>
      </c>
      <c r="AG126" s="87">
        <f t="shared" si="192"/>
        <v>0</v>
      </c>
      <c r="AH126" s="87">
        <f t="shared" si="192"/>
        <v>0</v>
      </c>
      <c r="AI126" s="87">
        <f t="shared" si="192"/>
        <v>0</v>
      </c>
      <c r="AJ126" s="87">
        <f t="shared" si="192"/>
        <v>0</v>
      </c>
      <c r="AK126" s="87">
        <f t="shared" si="192"/>
        <v>0</v>
      </c>
      <c r="AL126" s="94">
        <f t="shared" si="192"/>
        <v>0</v>
      </c>
      <c r="AM126" s="87"/>
      <c r="AN126" s="87"/>
      <c r="AO126" s="87"/>
      <c r="AP126" s="87"/>
      <c r="AQ126" s="87"/>
    </row>
    <row r="127" spans="1:51" s="78" customFormat="1">
      <c r="A127" s="47" t="s">
        <v>29</v>
      </c>
      <c r="B127" s="81"/>
      <c r="C127" s="95">
        <f>$B123*24</f>
        <v>48</v>
      </c>
      <c r="D127" s="42">
        <f t="shared" ref="D127:AL127" si="193">$B123*24</f>
        <v>48</v>
      </c>
      <c r="E127" s="42">
        <f t="shared" si="193"/>
        <v>48</v>
      </c>
      <c r="F127" s="42">
        <f t="shared" si="193"/>
        <v>48</v>
      </c>
      <c r="G127" s="42">
        <f t="shared" si="193"/>
        <v>48</v>
      </c>
      <c r="H127" s="42">
        <f t="shared" si="193"/>
        <v>48</v>
      </c>
      <c r="I127" s="42">
        <f t="shared" si="193"/>
        <v>48</v>
      </c>
      <c r="J127" s="42">
        <f t="shared" si="193"/>
        <v>48</v>
      </c>
      <c r="K127" s="42">
        <f t="shared" si="193"/>
        <v>48</v>
      </c>
      <c r="L127" s="42">
        <f t="shared" si="193"/>
        <v>48</v>
      </c>
      <c r="M127" s="42">
        <f t="shared" si="193"/>
        <v>48</v>
      </c>
      <c r="N127" s="42">
        <f t="shared" si="193"/>
        <v>48</v>
      </c>
      <c r="O127" s="42">
        <f t="shared" si="193"/>
        <v>48</v>
      </c>
      <c r="P127" s="42">
        <f t="shared" si="193"/>
        <v>48</v>
      </c>
      <c r="Q127" s="42">
        <f t="shared" si="193"/>
        <v>48</v>
      </c>
      <c r="R127" s="42">
        <f t="shared" si="193"/>
        <v>48</v>
      </c>
      <c r="S127" s="42">
        <f t="shared" si="193"/>
        <v>48</v>
      </c>
      <c r="T127" s="42">
        <f t="shared" si="193"/>
        <v>48</v>
      </c>
      <c r="U127" s="42">
        <f t="shared" si="193"/>
        <v>48</v>
      </c>
      <c r="V127" s="42">
        <f t="shared" si="193"/>
        <v>48</v>
      </c>
      <c r="W127" s="42">
        <f t="shared" si="193"/>
        <v>48</v>
      </c>
      <c r="X127" s="42">
        <f t="shared" si="193"/>
        <v>48</v>
      </c>
      <c r="Y127" s="42">
        <f t="shared" si="193"/>
        <v>48</v>
      </c>
      <c r="Z127" s="42">
        <f t="shared" si="193"/>
        <v>48</v>
      </c>
      <c r="AA127" s="42">
        <f t="shared" si="193"/>
        <v>48</v>
      </c>
      <c r="AB127" s="42">
        <f t="shared" si="193"/>
        <v>48</v>
      </c>
      <c r="AC127" s="42">
        <f t="shared" si="193"/>
        <v>48</v>
      </c>
      <c r="AD127" s="42">
        <f t="shared" si="193"/>
        <v>48</v>
      </c>
      <c r="AE127" s="42">
        <f t="shared" si="193"/>
        <v>48</v>
      </c>
      <c r="AF127" s="42">
        <f t="shared" si="193"/>
        <v>48</v>
      </c>
      <c r="AG127" s="42">
        <f t="shared" si="193"/>
        <v>48</v>
      </c>
      <c r="AH127" s="42">
        <f t="shared" si="193"/>
        <v>48</v>
      </c>
      <c r="AI127" s="42">
        <f t="shared" si="193"/>
        <v>48</v>
      </c>
      <c r="AJ127" s="42">
        <f t="shared" si="193"/>
        <v>48</v>
      </c>
      <c r="AK127" s="42">
        <f t="shared" si="193"/>
        <v>48</v>
      </c>
      <c r="AL127" s="96">
        <f t="shared" si="193"/>
        <v>48</v>
      </c>
      <c r="AM127" s="42"/>
      <c r="AN127" s="42"/>
      <c r="AO127" s="42"/>
      <c r="AP127" s="42"/>
      <c r="AQ127" s="42"/>
    </row>
    <row r="128" spans="1:51" s="78" customFormat="1" ht="15" thickBot="1">
      <c r="A128" s="48" t="s">
        <v>30</v>
      </c>
      <c r="B128" s="82"/>
      <c r="C128" s="97">
        <f t="shared" ref="C128" si="194">C127*(7/5)</f>
        <v>67.199999999999989</v>
      </c>
      <c r="D128" s="98">
        <f t="shared" ref="D128:AL128" si="195">D127*(7/5)</f>
        <v>67.199999999999989</v>
      </c>
      <c r="E128" s="98">
        <f t="shared" si="195"/>
        <v>67.199999999999989</v>
      </c>
      <c r="F128" s="98">
        <f t="shared" si="195"/>
        <v>67.199999999999989</v>
      </c>
      <c r="G128" s="98">
        <f t="shared" si="195"/>
        <v>67.199999999999989</v>
      </c>
      <c r="H128" s="98">
        <f t="shared" si="195"/>
        <v>67.199999999999989</v>
      </c>
      <c r="I128" s="98">
        <f t="shared" si="195"/>
        <v>67.199999999999989</v>
      </c>
      <c r="J128" s="98">
        <f t="shared" si="195"/>
        <v>67.199999999999989</v>
      </c>
      <c r="K128" s="98">
        <f t="shared" si="195"/>
        <v>67.199999999999989</v>
      </c>
      <c r="L128" s="98">
        <f t="shared" si="195"/>
        <v>67.199999999999989</v>
      </c>
      <c r="M128" s="98">
        <f t="shared" si="195"/>
        <v>67.199999999999989</v>
      </c>
      <c r="N128" s="98">
        <f t="shared" si="195"/>
        <v>67.199999999999989</v>
      </c>
      <c r="O128" s="98">
        <f t="shared" si="195"/>
        <v>67.199999999999989</v>
      </c>
      <c r="P128" s="98">
        <f t="shared" si="195"/>
        <v>67.199999999999989</v>
      </c>
      <c r="Q128" s="98">
        <f t="shared" si="195"/>
        <v>67.199999999999989</v>
      </c>
      <c r="R128" s="98">
        <f t="shared" si="195"/>
        <v>67.199999999999989</v>
      </c>
      <c r="S128" s="98">
        <f t="shared" si="195"/>
        <v>67.199999999999989</v>
      </c>
      <c r="T128" s="98">
        <f t="shared" si="195"/>
        <v>67.199999999999989</v>
      </c>
      <c r="U128" s="98">
        <f t="shared" si="195"/>
        <v>67.199999999999989</v>
      </c>
      <c r="V128" s="98">
        <f t="shared" si="195"/>
        <v>67.199999999999989</v>
      </c>
      <c r="W128" s="98">
        <f t="shared" si="195"/>
        <v>67.199999999999989</v>
      </c>
      <c r="X128" s="98">
        <f t="shared" si="195"/>
        <v>67.199999999999989</v>
      </c>
      <c r="Y128" s="98">
        <f t="shared" si="195"/>
        <v>67.199999999999989</v>
      </c>
      <c r="Z128" s="98">
        <f t="shared" si="195"/>
        <v>67.199999999999989</v>
      </c>
      <c r="AA128" s="98">
        <f t="shared" si="195"/>
        <v>67.199999999999989</v>
      </c>
      <c r="AB128" s="98">
        <f t="shared" si="195"/>
        <v>67.199999999999989</v>
      </c>
      <c r="AC128" s="98">
        <f t="shared" si="195"/>
        <v>67.199999999999989</v>
      </c>
      <c r="AD128" s="98">
        <f t="shared" si="195"/>
        <v>67.199999999999989</v>
      </c>
      <c r="AE128" s="98">
        <f t="shared" si="195"/>
        <v>67.199999999999989</v>
      </c>
      <c r="AF128" s="98">
        <f t="shared" si="195"/>
        <v>67.199999999999989</v>
      </c>
      <c r="AG128" s="98">
        <f t="shared" si="195"/>
        <v>67.199999999999989</v>
      </c>
      <c r="AH128" s="98">
        <f t="shared" si="195"/>
        <v>67.199999999999989</v>
      </c>
      <c r="AI128" s="98">
        <f t="shared" si="195"/>
        <v>67.199999999999989</v>
      </c>
      <c r="AJ128" s="98">
        <f t="shared" si="195"/>
        <v>67.199999999999989</v>
      </c>
      <c r="AK128" s="98">
        <f t="shared" si="195"/>
        <v>67.199999999999989</v>
      </c>
      <c r="AL128" s="99">
        <f t="shared" si="195"/>
        <v>67.199999999999989</v>
      </c>
      <c r="AM128" s="42"/>
      <c r="AN128" s="42"/>
      <c r="AO128" s="42"/>
      <c r="AP128" s="42"/>
      <c r="AQ128" s="42"/>
    </row>
    <row r="129" spans="1:43" s="78" customFormat="1">
      <c r="A129" s="49" t="str">
        <f>'PLAN CHARGE'!R23</f>
        <v>C-2000 T</v>
      </c>
      <c r="B129" s="80">
        <f>VLOOKUP($A129,'PLAN CHARGE'!$R$2:$S$25,2,FALSE)</f>
        <v>1</v>
      </c>
      <c r="C129" s="52">
        <f>VLOOKUP($A129,'PLAN CHARGE'!$R$2:$BI$25,C$1,FALSE)</f>
        <v>72.286107499999986</v>
      </c>
      <c r="D129" s="91">
        <f>VLOOKUP($A129,'PLAN CHARGE'!$R$2:$BI$25,D$1,FALSE)</f>
        <v>18.456484166666666</v>
      </c>
      <c r="E129" s="91">
        <f>VLOOKUP($A129,'PLAN CHARGE'!$R$2:$BI$25,E$1,FALSE)</f>
        <v>15.888436666666665</v>
      </c>
      <c r="F129" s="91">
        <f>VLOOKUP($A129,'PLAN CHARGE'!$R$2:$BI$25,F$1,FALSE)</f>
        <v>15.005640833333333</v>
      </c>
      <c r="G129" s="91">
        <f>VLOOKUP($A129,'PLAN CHARGE'!$R$2:$BI$25,G$1,FALSE)</f>
        <v>17.464465416666666</v>
      </c>
      <c r="H129" s="91">
        <f>VLOOKUP($A129,'PLAN CHARGE'!$R$2:$BI$25,H$1,FALSE)</f>
        <v>16.633294246031742</v>
      </c>
      <c r="I129" s="91">
        <f>VLOOKUP($A129,'PLAN CHARGE'!$R$2:$BI$25,I$1,FALSE)</f>
        <v>15.281612881944444</v>
      </c>
      <c r="J129" s="91">
        <f>VLOOKUP($A129,'PLAN CHARGE'!$R$2:$BI$25,J$1,FALSE)</f>
        <v>16.633294246031742</v>
      </c>
      <c r="K129" s="91">
        <f>VLOOKUP($A129,'PLAN CHARGE'!$R$2:$BI$25,K$1,FALSE)</f>
        <v>15.946030833333332</v>
      </c>
      <c r="L129" s="91">
        <f>VLOOKUP($A129,'PLAN CHARGE'!$R$2:$BI$25,L$1,FALSE)</f>
        <v>15.946030833333332</v>
      </c>
      <c r="M129" s="91">
        <f>VLOOKUP($A129,'PLAN CHARGE'!$R$2:$BI$25,M$1,FALSE)</f>
        <v>16.670850416666664</v>
      </c>
      <c r="N129" s="91">
        <f>VLOOKUP($A129,'PLAN CHARGE'!$R$2:$BI$25,N$1,FALSE)</f>
        <v>10.915825555555553</v>
      </c>
      <c r="O129" s="91">
        <f>VLOOKUP($A129,'PLAN CHARGE'!$R$2:$BI$25,O$1,FALSE)</f>
        <v>15.877235416666663</v>
      </c>
      <c r="P129" s="91">
        <f>VLOOKUP($A129,'PLAN CHARGE'!$R$2:$BI$25,P$1,FALSE)</f>
        <v>18.258080416666665</v>
      </c>
      <c r="Q129" s="91">
        <f>VLOOKUP($A129,'PLAN CHARGE'!$R$2:$BI$25,Q$1,FALSE)</f>
        <v>15.946030833333332</v>
      </c>
      <c r="R129" s="91">
        <f>VLOOKUP($A129,'PLAN CHARGE'!$R$2:$BI$25,R$1,FALSE)</f>
        <v>16.780416666666667</v>
      </c>
      <c r="S129" s="91">
        <f>VLOOKUP($A129,'PLAN CHARGE'!$R$2:$BI$25,S$1,FALSE)</f>
        <v>17.038576923076924</v>
      </c>
      <c r="T129" s="91">
        <f>VLOOKUP($A129,'PLAN CHARGE'!$R$2:$BI$25,T$1,FALSE)</f>
        <v>17.038576923076924</v>
      </c>
      <c r="U129" s="91">
        <f>VLOOKUP($A129,'PLAN CHARGE'!$R$2:$BI$25,U$1,FALSE)</f>
        <v>14.198814102564102</v>
      </c>
      <c r="V129" s="91">
        <f>VLOOKUP($A129,'PLAN CHARGE'!$R$2:$BI$25,V$1,FALSE)</f>
        <v>15.382048611111108</v>
      </c>
      <c r="W129" s="91">
        <f>VLOOKUP($A129,'PLAN CHARGE'!$R$2:$BI$25,W$1,FALSE)</f>
        <v>19.688975757575754</v>
      </c>
      <c r="X129" s="91">
        <f>VLOOKUP($A129,'PLAN CHARGE'!$R$2:$BI$25,X$1,FALSE)</f>
        <v>59.884124242424235</v>
      </c>
      <c r="Y129" s="91">
        <f>VLOOKUP($A129,'PLAN CHARGE'!$R$2:$BI$25,Y$1,FALSE)</f>
        <v>58.990331343283579</v>
      </c>
      <c r="Z129" s="91">
        <f>VLOOKUP($A129,'PLAN CHARGE'!$R$2:$BI$25,Z$1,FALSE)</f>
        <v>58.990331343283579</v>
      </c>
      <c r="AA129" s="91">
        <f>VLOOKUP($A129,'PLAN CHARGE'!$R$2:$BI$25,AA$1,FALSE)</f>
        <v>60.805418461538466</v>
      </c>
      <c r="AB129" s="91">
        <f>VLOOKUP($A129,'PLAN CHARGE'!$R$2:$BI$25,AB$1,FALSE)</f>
        <v>59.884124242424235</v>
      </c>
      <c r="AC129" s="91">
        <f>VLOOKUP($A129,'PLAN CHARGE'!$R$2:$BI$25,AC$1,FALSE)</f>
        <v>58.990331343283579</v>
      </c>
      <c r="AD129" s="91">
        <f>VLOOKUP($A129,'PLAN CHARGE'!$R$2:$BI$25,AD$1,FALSE)</f>
        <v>58.990331343283579</v>
      </c>
      <c r="AE129" s="91">
        <f>VLOOKUP($A129,'PLAN CHARGE'!$R$2:$BI$25,AE$1,FALSE)</f>
        <v>60.805418461538466</v>
      </c>
      <c r="AF129" s="91">
        <f>VLOOKUP($A129,'PLAN CHARGE'!$R$2:$BI$25,AF$1,FALSE)</f>
        <v>59.884124242424235</v>
      </c>
      <c r="AG129" s="91">
        <f>VLOOKUP($A129,'PLAN CHARGE'!$R$2:$BI$25,AG$1,FALSE)</f>
        <v>58.990331343283579</v>
      </c>
      <c r="AH129" s="91">
        <f>VLOOKUP($A129,'PLAN CHARGE'!$R$2:$BI$25,AH$1,FALSE)</f>
        <v>58.990331343283579</v>
      </c>
      <c r="AI129" s="91">
        <f>VLOOKUP($A129,'PLAN CHARGE'!$R$2:$BI$25,AI$1,FALSE)</f>
        <v>0</v>
      </c>
      <c r="AJ129" s="91">
        <f>VLOOKUP($A129,'PLAN CHARGE'!$R$2:$BI$25,AJ$1,FALSE)</f>
        <v>0</v>
      </c>
      <c r="AK129" s="91">
        <f>VLOOKUP($A129,'PLAN CHARGE'!$R$2:$BI$25,AK$1,FALSE)</f>
        <v>0</v>
      </c>
      <c r="AL129" s="92">
        <f>VLOOKUP($A129,'PLAN CHARGE'!$R$2:$BI$25,AL$1,FALSE)</f>
        <v>0</v>
      </c>
      <c r="AM129" s="87"/>
      <c r="AN129" s="87"/>
      <c r="AO129" s="87"/>
      <c r="AP129" s="87"/>
      <c r="AQ129" s="87"/>
    </row>
    <row r="130" spans="1:43" s="78" customFormat="1">
      <c r="A130" s="54" t="s">
        <v>34</v>
      </c>
      <c r="B130" s="81"/>
      <c r="C130" s="93">
        <f>IF(C129&lt;C133,C129,C133)</f>
        <v>24</v>
      </c>
      <c r="D130" s="87">
        <f t="shared" ref="D130:AL130" si="196">IF(D129&lt;D133,D129,D133)</f>
        <v>18.456484166666666</v>
      </c>
      <c r="E130" s="87">
        <f t="shared" si="196"/>
        <v>15.888436666666665</v>
      </c>
      <c r="F130" s="87">
        <f t="shared" si="196"/>
        <v>15.005640833333333</v>
      </c>
      <c r="G130" s="87">
        <f t="shared" si="196"/>
        <v>17.464465416666666</v>
      </c>
      <c r="H130" s="87">
        <f t="shared" si="196"/>
        <v>16.633294246031742</v>
      </c>
      <c r="I130" s="87">
        <f t="shared" si="196"/>
        <v>15.281612881944444</v>
      </c>
      <c r="J130" s="87">
        <f t="shared" si="196"/>
        <v>16.633294246031742</v>
      </c>
      <c r="K130" s="87">
        <f t="shared" si="196"/>
        <v>15.946030833333332</v>
      </c>
      <c r="L130" s="87">
        <f t="shared" si="196"/>
        <v>15.946030833333332</v>
      </c>
      <c r="M130" s="87">
        <f t="shared" si="196"/>
        <v>16.670850416666664</v>
      </c>
      <c r="N130" s="87">
        <f t="shared" si="196"/>
        <v>10.915825555555553</v>
      </c>
      <c r="O130" s="87">
        <f t="shared" si="196"/>
        <v>15.877235416666663</v>
      </c>
      <c r="P130" s="87">
        <f t="shared" si="196"/>
        <v>18.258080416666665</v>
      </c>
      <c r="Q130" s="87">
        <f t="shared" si="196"/>
        <v>15.946030833333332</v>
      </c>
      <c r="R130" s="87">
        <f t="shared" si="196"/>
        <v>16.780416666666667</v>
      </c>
      <c r="S130" s="87">
        <f t="shared" si="196"/>
        <v>17.038576923076924</v>
      </c>
      <c r="T130" s="87">
        <f t="shared" si="196"/>
        <v>17.038576923076924</v>
      </c>
      <c r="U130" s="87">
        <f t="shared" si="196"/>
        <v>14.198814102564102</v>
      </c>
      <c r="V130" s="87">
        <f t="shared" si="196"/>
        <v>15.382048611111108</v>
      </c>
      <c r="W130" s="87">
        <f t="shared" si="196"/>
        <v>19.688975757575754</v>
      </c>
      <c r="X130" s="87">
        <f t="shared" si="196"/>
        <v>24</v>
      </c>
      <c r="Y130" s="87">
        <f t="shared" si="196"/>
        <v>24</v>
      </c>
      <c r="Z130" s="87">
        <f t="shared" si="196"/>
        <v>24</v>
      </c>
      <c r="AA130" s="87">
        <f t="shared" si="196"/>
        <v>24</v>
      </c>
      <c r="AB130" s="87">
        <f t="shared" si="196"/>
        <v>24</v>
      </c>
      <c r="AC130" s="87">
        <f t="shared" si="196"/>
        <v>24</v>
      </c>
      <c r="AD130" s="87">
        <f t="shared" si="196"/>
        <v>24</v>
      </c>
      <c r="AE130" s="87">
        <f t="shared" si="196"/>
        <v>24</v>
      </c>
      <c r="AF130" s="87">
        <f t="shared" si="196"/>
        <v>24</v>
      </c>
      <c r="AG130" s="87">
        <f t="shared" si="196"/>
        <v>24</v>
      </c>
      <c r="AH130" s="87">
        <f t="shared" si="196"/>
        <v>24</v>
      </c>
      <c r="AI130" s="87">
        <f t="shared" si="196"/>
        <v>0</v>
      </c>
      <c r="AJ130" s="87">
        <f t="shared" si="196"/>
        <v>0</v>
      </c>
      <c r="AK130" s="87">
        <f t="shared" si="196"/>
        <v>0</v>
      </c>
      <c r="AL130" s="94">
        <f t="shared" si="196"/>
        <v>0</v>
      </c>
      <c r="AM130" s="87"/>
      <c r="AN130" s="87"/>
      <c r="AO130" s="87"/>
      <c r="AP130" s="87"/>
      <c r="AQ130" s="87"/>
    </row>
    <row r="131" spans="1:43" s="78" customFormat="1">
      <c r="A131" s="54" t="s">
        <v>35</v>
      </c>
      <c r="B131" s="81"/>
      <c r="C131" s="93">
        <f t="shared" ref="C131" si="197">IF(AND(C130&lt;C129,C129&gt;C134),C134-C130,C129-C130)</f>
        <v>9.5999999999999943</v>
      </c>
      <c r="D131" s="87">
        <f t="shared" ref="D131:AL131" si="198">IF(AND(D130&lt;D129,D129&gt;D134),D134-D130,D129-D130)</f>
        <v>0</v>
      </c>
      <c r="E131" s="87">
        <f t="shared" si="198"/>
        <v>0</v>
      </c>
      <c r="F131" s="87">
        <f t="shared" si="198"/>
        <v>0</v>
      </c>
      <c r="G131" s="87">
        <f t="shared" si="198"/>
        <v>0</v>
      </c>
      <c r="H131" s="87">
        <f t="shared" si="198"/>
        <v>0</v>
      </c>
      <c r="I131" s="87">
        <f t="shared" si="198"/>
        <v>0</v>
      </c>
      <c r="J131" s="87">
        <f t="shared" si="198"/>
        <v>0</v>
      </c>
      <c r="K131" s="87">
        <f t="shared" si="198"/>
        <v>0</v>
      </c>
      <c r="L131" s="87">
        <f t="shared" si="198"/>
        <v>0</v>
      </c>
      <c r="M131" s="87">
        <f t="shared" si="198"/>
        <v>0</v>
      </c>
      <c r="N131" s="87">
        <f t="shared" si="198"/>
        <v>0</v>
      </c>
      <c r="O131" s="87">
        <f t="shared" si="198"/>
        <v>0</v>
      </c>
      <c r="P131" s="87">
        <f t="shared" si="198"/>
        <v>0</v>
      </c>
      <c r="Q131" s="87">
        <f t="shared" si="198"/>
        <v>0</v>
      </c>
      <c r="R131" s="87">
        <f t="shared" si="198"/>
        <v>0</v>
      </c>
      <c r="S131" s="87">
        <f t="shared" si="198"/>
        <v>0</v>
      </c>
      <c r="T131" s="87">
        <f t="shared" si="198"/>
        <v>0</v>
      </c>
      <c r="U131" s="87">
        <f t="shared" si="198"/>
        <v>0</v>
      </c>
      <c r="V131" s="87">
        <f t="shared" si="198"/>
        <v>0</v>
      </c>
      <c r="W131" s="87">
        <f t="shared" si="198"/>
        <v>0</v>
      </c>
      <c r="X131" s="87">
        <f t="shared" si="198"/>
        <v>9.5999999999999943</v>
      </c>
      <c r="Y131" s="87">
        <f t="shared" si="198"/>
        <v>9.5999999999999943</v>
      </c>
      <c r="Z131" s="87">
        <f t="shared" si="198"/>
        <v>9.5999999999999943</v>
      </c>
      <c r="AA131" s="87">
        <f t="shared" si="198"/>
        <v>9.5999999999999943</v>
      </c>
      <c r="AB131" s="87">
        <f t="shared" si="198"/>
        <v>9.5999999999999943</v>
      </c>
      <c r="AC131" s="87">
        <f t="shared" si="198"/>
        <v>9.5999999999999943</v>
      </c>
      <c r="AD131" s="87">
        <f t="shared" si="198"/>
        <v>9.5999999999999943</v>
      </c>
      <c r="AE131" s="87">
        <f t="shared" si="198"/>
        <v>9.5999999999999943</v>
      </c>
      <c r="AF131" s="87">
        <f t="shared" si="198"/>
        <v>9.5999999999999943</v>
      </c>
      <c r="AG131" s="87">
        <f t="shared" si="198"/>
        <v>9.5999999999999943</v>
      </c>
      <c r="AH131" s="87">
        <f t="shared" si="198"/>
        <v>9.5999999999999943</v>
      </c>
      <c r="AI131" s="87">
        <f t="shared" si="198"/>
        <v>0</v>
      </c>
      <c r="AJ131" s="87">
        <f t="shared" si="198"/>
        <v>0</v>
      </c>
      <c r="AK131" s="87">
        <f t="shared" si="198"/>
        <v>0</v>
      </c>
      <c r="AL131" s="94">
        <f t="shared" si="198"/>
        <v>0</v>
      </c>
      <c r="AM131" s="87"/>
      <c r="AN131" s="87"/>
      <c r="AO131" s="87"/>
      <c r="AP131" s="87"/>
      <c r="AQ131" s="87"/>
    </row>
    <row r="132" spans="1:43" s="78" customFormat="1">
      <c r="A132" s="54" t="s">
        <v>36</v>
      </c>
      <c r="B132" s="81"/>
      <c r="C132" s="93">
        <f t="shared" ref="C132" si="199">IF(C130+C131&lt;C129,C129-C134,0)</f>
        <v>38.686107499999991</v>
      </c>
      <c r="D132" s="87">
        <f t="shared" ref="D132:AL132" si="200">IF(D130+D131&lt;D129,D129-D134,0)</f>
        <v>0</v>
      </c>
      <c r="E132" s="87">
        <f t="shared" si="200"/>
        <v>0</v>
      </c>
      <c r="F132" s="87">
        <f t="shared" si="200"/>
        <v>0</v>
      </c>
      <c r="G132" s="87">
        <f t="shared" si="200"/>
        <v>0</v>
      </c>
      <c r="H132" s="87">
        <f t="shared" si="200"/>
        <v>0</v>
      </c>
      <c r="I132" s="87">
        <f t="shared" si="200"/>
        <v>0</v>
      </c>
      <c r="J132" s="87">
        <f t="shared" si="200"/>
        <v>0</v>
      </c>
      <c r="K132" s="87">
        <f t="shared" si="200"/>
        <v>0</v>
      </c>
      <c r="L132" s="87">
        <f t="shared" si="200"/>
        <v>0</v>
      </c>
      <c r="M132" s="87">
        <f t="shared" si="200"/>
        <v>0</v>
      </c>
      <c r="N132" s="87">
        <f t="shared" si="200"/>
        <v>0</v>
      </c>
      <c r="O132" s="87">
        <f t="shared" si="200"/>
        <v>0</v>
      </c>
      <c r="P132" s="87">
        <f t="shared" si="200"/>
        <v>0</v>
      </c>
      <c r="Q132" s="87">
        <f t="shared" si="200"/>
        <v>0</v>
      </c>
      <c r="R132" s="87">
        <f t="shared" si="200"/>
        <v>0</v>
      </c>
      <c r="S132" s="87">
        <f t="shared" si="200"/>
        <v>0</v>
      </c>
      <c r="T132" s="87">
        <f t="shared" si="200"/>
        <v>0</v>
      </c>
      <c r="U132" s="87">
        <f t="shared" si="200"/>
        <v>0</v>
      </c>
      <c r="V132" s="87">
        <f t="shared" si="200"/>
        <v>0</v>
      </c>
      <c r="W132" s="87">
        <f t="shared" si="200"/>
        <v>0</v>
      </c>
      <c r="X132" s="87">
        <f t="shared" si="200"/>
        <v>26.284124242424241</v>
      </c>
      <c r="Y132" s="87">
        <f t="shared" si="200"/>
        <v>25.390331343283584</v>
      </c>
      <c r="Z132" s="87">
        <f t="shared" si="200"/>
        <v>25.390331343283584</v>
      </c>
      <c r="AA132" s="87">
        <f t="shared" si="200"/>
        <v>27.205418461538471</v>
      </c>
      <c r="AB132" s="87">
        <f t="shared" si="200"/>
        <v>26.284124242424241</v>
      </c>
      <c r="AC132" s="87">
        <f t="shared" si="200"/>
        <v>25.390331343283584</v>
      </c>
      <c r="AD132" s="87">
        <f t="shared" si="200"/>
        <v>25.390331343283584</v>
      </c>
      <c r="AE132" s="87">
        <f t="shared" si="200"/>
        <v>27.205418461538471</v>
      </c>
      <c r="AF132" s="87">
        <f t="shared" si="200"/>
        <v>26.284124242424241</v>
      </c>
      <c r="AG132" s="87">
        <f t="shared" si="200"/>
        <v>25.390331343283584</v>
      </c>
      <c r="AH132" s="87">
        <f t="shared" si="200"/>
        <v>25.390331343283584</v>
      </c>
      <c r="AI132" s="87">
        <f t="shared" si="200"/>
        <v>0</v>
      </c>
      <c r="AJ132" s="87">
        <f t="shared" si="200"/>
        <v>0</v>
      </c>
      <c r="AK132" s="87">
        <f t="shared" si="200"/>
        <v>0</v>
      </c>
      <c r="AL132" s="94">
        <f t="shared" si="200"/>
        <v>0</v>
      </c>
      <c r="AM132" s="87"/>
      <c r="AN132" s="87"/>
      <c r="AO132" s="87"/>
      <c r="AP132" s="87"/>
      <c r="AQ132" s="87"/>
    </row>
    <row r="133" spans="1:43" s="78" customFormat="1">
      <c r="A133" s="47" t="s">
        <v>29</v>
      </c>
      <c r="B133" s="81"/>
      <c r="C133" s="95">
        <f>$B129*24</f>
        <v>24</v>
      </c>
      <c r="D133" s="42">
        <f t="shared" ref="D133:AL133" si="201">$B129*24</f>
        <v>24</v>
      </c>
      <c r="E133" s="42">
        <f t="shared" si="201"/>
        <v>24</v>
      </c>
      <c r="F133" s="42">
        <f t="shared" si="201"/>
        <v>24</v>
      </c>
      <c r="G133" s="42">
        <f t="shared" si="201"/>
        <v>24</v>
      </c>
      <c r="H133" s="42">
        <f t="shared" si="201"/>
        <v>24</v>
      </c>
      <c r="I133" s="42">
        <f t="shared" si="201"/>
        <v>24</v>
      </c>
      <c r="J133" s="42">
        <f t="shared" si="201"/>
        <v>24</v>
      </c>
      <c r="K133" s="42">
        <f t="shared" si="201"/>
        <v>24</v>
      </c>
      <c r="L133" s="42">
        <f t="shared" si="201"/>
        <v>24</v>
      </c>
      <c r="M133" s="42">
        <f t="shared" si="201"/>
        <v>24</v>
      </c>
      <c r="N133" s="42">
        <f t="shared" si="201"/>
        <v>24</v>
      </c>
      <c r="O133" s="42">
        <f t="shared" si="201"/>
        <v>24</v>
      </c>
      <c r="P133" s="42">
        <f t="shared" si="201"/>
        <v>24</v>
      </c>
      <c r="Q133" s="42">
        <f t="shared" si="201"/>
        <v>24</v>
      </c>
      <c r="R133" s="42">
        <f t="shared" si="201"/>
        <v>24</v>
      </c>
      <c r="S133" s="42">
        <f t="shared" si="201"/>
        <v>24</v>
      </c>
      <c r="T133" s="42">
        <f t="shared" si="201"/>
        <v>24</v>
      </c>
      <c r="U133" s="42">
        <f t="shared" si="201"/>
        <v>24</v>
      </c>
      <c r="V133" s="42">
        <f t="shared" si="201"/>
        <v>24</v>
      </c>
      <c r="W133" s="42">
        <f t="shared" si="201"/>
        <v>24</v>
      </c>
      <c r="X133" s="42">
        <f t="shared" si="201"/>
        <v>24</v>
      </c>
      <c r="Y133" s="42">
        <f t="shared" si="201"/>
        <v>24</v>
      </c>
      <c r="Z133" s="42">
        <f t="shared" si="201"/>
        <v>24</v>
      </c>
      <c r="AA133" s="42">
        <f t="shared" si="201"/>
        <v>24</v>
      </c>
      <c r="AB133" s="42">
        <f t="shared" si="201"/>
        <v>24</v>
      </c>
      <c r="AC133" s="42">
        <f t="shared" si="201"/>
        <v>24</v>
      </c>
      <c r="AD133" s="42">
        <f t="shared" si="201"/>
        <v>24</v>
      </c>
      <c r="AE133" s="42">
        <f t="shared" si="201"/>
        <v>24</v>
      </c>
      <c r="AF133" s="42">
        <f t="shared" si="201"/>
        <v>24</v>
      </c>
      <c r="AG133" s="42">
        <f t="shared" si="201"/>
        <v>24</v>
      </c>
      <c r="AH133" s="42">
        <f t="shared" si="201"/>
        <v>24</v>
      </c>
      <c r="AI133" s="42">
        <f t="shared" si="201"/>
        <v>24</v>
      </c>
      <c r="AJ133" s="42">
        <f t="shared" si="201"/>
        <v>24</v>
      </c>
      <c r="AK133" s="42">
        <f t="shared" si="201"/>
        <v>24</v>
      </c>
      <c r="AL133" s="96">
        <f t="shared" si="201"/>
        <v>24</v>
      </c>
      <c r="AM133" s="42"/>
      <c r="AN133" s="42"/>
      <c r="AO133" s="42"/>
      <c r="AP133" s="42"/>
      <c r="AQ133" s="42"/>
    </row>
    <row r="134" spans="1:43" s="78" customFormat="1" ht="15" thickBot="1">
      <c r="A134" s="48" t="s">
        <v>30</v>
      </c>
      <c r="B134" s="82"/>
      <c r="C134" s="97">
        <f t="shared" ref="C134" si="202">C133*(7/5)</f>
        <v>33.599999999999994</v>
      </c>
      <c r="D134" s="98">
        <f t="shared" ref="D134:AL134" si="203">D133*(7/5)</f>
        <v>33.599999999999994</v>
      </c>
      <c r="E134" s="98">
        <f t="shared" si="203"/>
        <v>33.599999999999994</v>
      </c>
      <c r="F134" s="98">
        <f t="shared" si="203"/>
        <v>33.599999999999994</v>
      </c>
      <c r="G134" s="98">
        <f t="shared" si="203"/>
        <v>33.599999999999994</v>
      </c>
      <c r="H134" s="98">
        <f t="shared" si="203"/>
        <v>33.599999999999994</v>
      </c>
      <c r="I134" s="98">
        <f t="shared" si="203"/>
        <v>33.599999999999994</v>
      </c>
      <c r="J134" s="98">
        <f t="shared" si="203"/>
        <v>33.599999999999994</v>
      </c>
      <c r="K134" s="98">
        <f t="shared" si="203"/>
        <v>33.599999999999994</v>
      </c>
      <c r="L134" s="98">
        <f t="shared" si="203"/>
        <v>33.599999999999994</v>
      </c>
      <c r="M134" s="98">
        <f t="shared" si="203"/>
        <v>33.599999999999994</v>
      </c>
      <c r="N134" s="98">
        <f t="shared" si="203"/>
        <v>33.599999999999994</v>
      </c>
      <c r="O134" s="98">
        <f t="shared" si="203"/>
        <v>33.599999999999994</v>
      </c>
      <c r="P134" s="98">
        <f t="shared" si="203"/>
        <v>33.599999999999994</v>
      </c>
      <c r="Q134" s="98">
        <f t="shared" si="203"/>
        <v>33.599999999999994</v>
      </c>
      <c r="R134" s="98">
        <f t="shared" si="203"/>
        <v>33.599999999999994</v>
      </c>
      <c r="S134" s="98">
        <f t="shared" si="203"/>
        <v>33.599999999999994</v>
      </c>
      <c r="T134" s="98">
        <f t="shared" si="203"/>
        <v>33.599999999999994</v>
      </c>
      <c r="U134" s="98">
        <f t="shared" si="203"/>
        <v>33.599999999999994</v>
      </c>
      <c r="V134" s="98">
        <f t="shared" si="203"/>
        <v>33.599999999999994</v>
      </c>
      <c r="W134" s="98">
        <f t="shared" si="203"/>
        <v>33.599999999999994</v>
      </c>
      <c r="X134" s="98">
        <f t="shared" si="203"/>
        <v>33.599999999999994</v>
      </c>
      <c r="Y134" s="98">
        <f t="shared" si="203"/>
        <v>33.599999999999994</v>
      </c>
      <c r="Z134" s="98">
        <f t="shared" si="203"/>
        <v>33.599999999999994</v>
      </c>
      <c r="AA134" s="98">
        <f t="shared" si="203"/>
        <v>33.599999999999994</v>
      </c>
      <c r="AB134" s="98">
        <f t="shared" si="203"/>
        <v>33.599999999999994</v>
      </c>
      <c r="AC134" s="98">
        <f t="shared" si="203"/>
        <v>33.599999999999994</v>
      </c>
      <c r="AD134" s="98">
        <f t="shared" si="203"/>
        <v>33.599999999999994</v>
      </c>
      <c r="AE134" s="98">
        <f t="shared" si="203"/>
        <v>33.599999999999994</v>
      </c>
      <c r="AF134" s="98">
        <f t="shared" si="203"/>
        <v>33.599999999999994</v>
      </c>
      <c r="AG134" s="98">
        <f t="shared" si="203"/>
        <v>33.599999999999994</v>
      </c>
      <c r="AH134" s="98">
        <f t="shared" si="203"/>
        <v>33.599999999999994</v>
      </c>
      <c r="AI134" s="98">
        <f t="shared" si="203"/>
        <v>33.599999999999994</v>
      </c>
      <c r="AJ134" s="98">
        <f t="shared" si="203"/>
        <v>33.599999999999994</v>
      </c>
      <c r="AK134" s="98">
        <f t="shared" si="203"/>
        <v>33.599999999999994</v>
      </c>
      <c r="AL134" s="99">
        <f t="shared" si="203"/>
        <v>33.599999999999994</v>
      </c>
      <c r="AM134" s="42"/>
      <c r="AN134" s="42"/>
      <c r="AO134" s="42"/>
      <c r="AP134" s="42"/>
      <c r="AQ134" s="42"/>
    </row>
    <row r="135" spans="1:43" s="78" customFormat="1">
      <c r="A135" s="51" t="str">
        <f>'PLAN CHARGE'!R24</f>
        <v>C-2300 T</v>
      </c>
      <c r="B135" s="80">
        <f>VLOOKUP($A135,'PLAN CHARGE'!$R$2:$S$25,2,FALSE)</f>
        <v>3</v>
      </c>
      <c r="C135" s="52">
        <f>VLOOKUP($A135,'PLAN CHARGE'!$R$2:$BI$25,C$1,FALSE)</f>
        <v>75.032526944444413</v>
      </c>
      <c r="D135" s="91">
        <f>VLOOKUP($A135,'PLAN CHARGE'!$R$2:$BI$25,D$1,FALSE)</f>
        <v>65.446666691919177</v>
      </c>
      <c r="E135" s="91">
        <f>VLOOKUP($A135,'PLAN CHARGE'!$R$2:$BI$25,E$1,FALSE)</f>
        <v>60.407545555555544</v>
      </c>
      <c r="F135" s="91">
        <f>VLOOKUP($A135,'PLAN CHARGE'!$R$2:$BI$25,F$1,FALSE)</f>
        <v>59.310738611111105</v>
      </c>
      <c r="G135" s="91">
        <f>VLOOKUP($A135,'PLAN CHARGE'!$R$2:$BI$25,G$1,FALSE)</f>
        <v>64.214158547979778</v>
      </c>
      <c r="H135" s="91">
        <f>VLOOKUP($A135,'PLAN CHARGE'!$R$2:$BI$25,H$1,FALSE)</f>
        <v>65.206057208994707</v>
      </c>
      <c r="I135" s="91">
        <f>VLOOKUP($A135,'PLAN CHARGE'!$R$2:$BI$25,I$1,FALSE)</f>
        <v>57.959139363425926</v>
      </c>
      <c r="J135" s="91">
        <f>VLOOKUP($A135,'PLAN CHARGE'!$R$2:$BI$25,J$1,FALSE)</f>
        <v>65.206057208994707</v>
      </c>
      <c r="K135" s="91">
        <f>VLOOKUP($A135,'PLAN CHARGE'!$R$2:$BI$25,K$1,FALSE)</f>
        <v>60.479101944444437</v>
      </c>
      <c r="L135" s="91">
        <f>VLOOKUP($A135,'PLAN CHARGE'!$R$2:$BI$25,L$1,FALSE)</f>
        <v>60.479101944444437</v>
      </c>
      <c r="M135" s="91">
        <f>VLOOKUP($A135,'PLAN CHARGE'!$R$2:$BI$25,M$1,FALSE)</f>
        <v>63.228152032828277</v>
      </c>
      <c r="N135" s="91">
        <f>VLOOKUP($A135,'PLAN CHARGE'!$R$2:$BI$25,N$1,FALSE)</f>
        <v>52.534979351851852</v>
      </c>
      <c r="O135" s="91">
        <f>VLOOKUP($A135,'PLAN CHARGE'!$R$2:$BI$25,O$1,FALSE)</f>
        <v>57.024281881313122</v>
      </c>
      <c r="P135" s="91">
        <f>VLOOKUP($A135,'PLAN CHARGE'!$R$2:$BI$25,P$1,FALSE)</f>
        <v>59.982301426767663</v>
      </c>
      <c r="Q135" s="91">
        <f>VLOOKUP($A135,'PLAN CHARGE'!$R$2:$BI$25,Q$1,FALSE)</f>
        <v>55.488101944444445</v>
      </c>
      <c r="R135" s="91">
        <f>VLOOKUP($A135,'PLAN CHARGE'!$R$2:$BI$25,R$1,FALSE)</f>
        <v>71.191219873737367</v>
      </c>
      <c r="S135" s="91">
        <f>VLOOKUP($A135,'PLAN CHARGE'!$R$2:$BI$25,S$1,FALSE)</f>
        <v>72.286469410256402</v>
      </c>
      <c r="T135" s="91">
        <f>VLOOKUP($A135,'PLAN CHARGE'!$R$2:$BI$25,T$1,FALSE)</f>
        <v>72.286469410256402</v>
      </c>
      <c r="U135" s="91">
        <f>VLOOKUP($A135,'PLAN CHARGE'!$R$2:$BI$25,U$1,FALSE)</f>
        <v>60.238724508547008</v>
      </c>
      <c r="V135" s="91">
        <f>VLOOKUP($A135,'PLAN CHARGE'!$R$2:$BI$25,V$1,FALSE)</f>
        <v>65.258618217592584</v>
      </c>
      <c r="W135" s="91">
        <f>VLOOKUP($A135,'PLAN CHARGE'!$R$2:$BI$25,W$1,FALSE)</f>
        <v>66.694506910774408</v>
      </c>
      <c r="X135" s="91">
        <f>VLOOKUP($A135,'PLAN CHARGE'!$R$2:$BI$25,X$1,FALSE)</f>
        <v>50.342823409090897</v>
      </c>
      <c r="Y135" s="91">
        <f>VLOOKUP($A135,'PLAN CHARGE'!$R$2:$BI$25,Y$1,FALSE)</f>
        <v>41.326198320895514</v>
      </c>
      <c r="Z135" s="91">
        <f>VLOOKUP($A135,'PLAN CHARGE'!$R$2:$BI$25,Z$1,FALSE)</f>
        <v>45.45881815298506</v>
      </c>
      <c r="AA135" s="91">
        <f>VLOOKUP($A135,'PLAN CHARGE'!$R$2:$BI$25,AA$1,FALSE)</f>
        <v>51.117328384615391</v>
      </c>
      <c r="AB135" s="91">
        <f>VLOOKUP($A135,'PLAN CHARGE'!$R$2:$BI$25,AB$1,FALSE)</f>
        <v>50.342823409090897</v>
      </c>
      <c r="AC135" s="91">
        <f>VLOOKUP($A135,'PLAN CHARGE'!$R$2:$BI$25,AC$1,FALSE)</f>
        <v>41.326198320895514</v>
      </c>
      <c r="AD135" s="91">
        <f>VLOOKUP($A135,'PLAN CHARGE'!$R$2:$BI$25,AD$1,FALSE)</f>
        <v>45.45881815298506</v>
      </c>
      <c r="AE135" s="91">
        <f>VLOOKUP($A135,'PLAN CHARGE'!$R$2:$BI$25,AE$1,FALSE)</f>
        <v>51.117328384615391</v>
      </c>
      <c r="AF135" s="91">
        <f>VLOOKUP($A135,'PLAN CHARGE'!$R$2:$BI$25,AF$1,FALSE)</f>
        <v>50.342823409090897</v>
      </c>
      <c r="AG135" s="91">
        <f>VLOOKUP($A135,'PLAN CHARGE'!$R$2:$BI$25,AG$1,FALSE)</f>
        <v>41.326198320895514</v>
      </c>
      <c r="AH135" s="91">
        <f>VLOOKUP($A135,'PLAN CHARGE'!$R$2:$BI$25,AH$1,FALSE)</f>
        <v>45.45881815298506</v>
      </c>
      <c r="AI135" s="91">
        <f>VLOOKUP($A135,'PLAN CHARGE'!$R$2:$BI$25,AI$1,FALSE)</f>
        <v>0</v>
      </c>
      <c r="AJ135" s="91">
        <f>VLOOKUP($A135,'PLAN CHARGE'!$R$2:$BI$25,AJ$1,FALSE)</f>
        <v>0</v>
      </c>
      <c r="AK135" s="91">
        <f>VLOOKUP($A135,'PLAN CHARGE'!$R$2:$BI$25,AK$1,FALSE)</f>
        <v>0</v>
      </c>
      <c r="AL135" s="92">
        <f>VLOOKUP($A135,'PLAN CHARGE'!$R$2:$BI$25,AL$1,FALSE)</f>
        <v>0</v>
      </c>
      <c r="AM135" s="87"/>
      <c r="AN135" s="87"/>
      <c r="AO135" s="87"/>
      <c r="AP135" s="87"/>
      <c r="AQ135" s="87"/>
    </row>
    <row r="136" spans="1:43" s="78" customFormat="1">
      <c r="A136" s="54" t="s">
        <v>34</v>
      </c>
      <c r="B136" s="81"/>
      <c r="C136" s="93">
        <f>IF(C135&lt;C139,C135,C139)</f>
        <v>72</v>
      </c>
      <c r="D136" s="87">
        <f t="shared" ref="D136:AL136" si="204">IF(D135&lt;D139,D135,D139)</f>
        <v>65.446666691919177</v>
      </c>
      <c r="E136" s="87">
        <f t="shared" si="204"/>
        <v>60.407545555555544</v>
      </c>
      <c r="F136" s="87">
        <f t="shared" si="204"/>
        <v>59.310738611111105</v>
      </c>
      <c r="G136" s="87">
        <f t="shared" si="204"/>
        <v>64.214158547979778</v>
      </c>
      <c r="H136" s="87">
        <f t="shared" si="204"/>
        <v>65.206057208994707</v>
      </c>
      <c r="I136" s="87">
        <f t="shared" si="204"/>
        <v>57.959139363425926</v>
      </c>
      <c r="J136" s="87">
        <f t="shared" si="204"/>
        <v>65.206057208994707</v>
      </c>
      <c r="K136" s="87">
        <f t="shared" si="204"/>
        <v>60.479101944444437</v>
      </c>
      <c r="L136" s="87">
        <f t="shared" si="204"/>
        <v>60.479101944444437</v>
      </c>
      <c r="M136" s="87">
        <f t="shared" si="204"/>
        <v>63.228152032828277</v>
      </c>
      <c r="N136" s="87">
        <f t="shared" si="204"/>
        <v>52.534979351851852</v>
      </c>
      <c r="O136" s="87">
        <f t="shared" si="204"/>
        <v>57.024281881313122</v>
      </c>
      <c r="P136" s="87">
        <f t="shared" si="204"/>
        <v>59.982301426767663</v>
      </c>
      <c r="Q136" s="87">
        <f t="shared" si="204"/>
        <v>55.488101944444445</v>
      </c>
      <c r="R136" s="87">
        <f t="shared" si="204"/>
        <v>71.191219873737367</v>
      </c>
      <c r="S136" s="87">
        <f t="shared" si="204"/>
        <v>72</v>
      </c>
      <c r="T136" s="87">
        <f t="shared" si="204"/>
        <v>72</v>
      </c>
      <c r="U136" s="87">
        <f t="shared" si="204"/>
        <v>60.238724508547008</v>
      </c>
      <c r="V136" s="87">
        <f t="shared" si="204"/>
        <v>65.258618217592584</v>
      </c>
      <c r="W136" s="87">
        <f t="shared" si="204"/>
        <v>66.694506910774408</v>
      </c>
      <c r="X136" s="87">
        <f t="shared" si="204"/>
        <v>50.342823409090897</v>
      </c>
      <c r="Y136" s="87">
        <f t="shared" si="204"/>
        <v>41.326198320895514</v>
      </c>
      <c r="Z136" s="87">
        <f t="shared" si="204"/>
        <v>45.45881815298506</v>
      </c>
      <c r="AA136" s="87">
        <f t="shared" si="204"/>
        <v>51.117328384615391</v>
      </c>
      <c r="AB136" s="87">
        <f t="shared" si="204"/>
        <v>50.342823409090897</v>
      </c>
      <c r="AC136" s="87">
        <f t="shared" si="204"/>
        <v>41.326198320895514</v>
      </c>
      <c r="AD136" s="87">
        <f t="shared" si="204"/>
        <v>45.45881815298506</v>
      </c>
      <c r="AE136" s="87">
        <f t="shared" si="204"/>
        <v>51.117328384615391</v>
      </c>
      <c r="AF136" s="87">
        <f t="shared" si="204"/>
        <v>50.342823409090897</v>
      </c>
      <c r="AG136" s="87">
        <f t="shared" si="204"/>
        <v>41.326198320895514</v>
      </c>
      <c r="AH136" s="87">
        <f t="shared" si="204"/>
        <v>45.45881815298506</v>
      </c>
      <c r="AI136" s="87">
        <f t="shared" si="204"/>
        <v>0</v>
      </c>
      <c r="AJ136" s="87">
        <f t="shared" si="204"/>
        <v>0</v>
      </c>
      <c r="AK136" s="87">
        <f t="shared" si="204"/>
        <v>0</v>
      </c>
      <c r="AL136" s="94">
        <f t="shared" si="204"/>
        <v>0</v>
      </c>
      <c r="AM136" s="87"/>
      <c r="AN136" s="87"/>
      <c r="AO136" s="87"/>
      <c r="AP136" s="87"/>
      <c r="AQ136" s="87"/>
    </row>
    <row r="137" spans="1:43" s="78" customFormat="1">
      <c r="A137" s="54" t="s">
        <v>35</v>
      </c>
      <c r="B137" s="81"/>
      <c r="C137" s="93">
        <f t="shared" ref="C137" si="205">IF(AND(C136&lt;C135,C135&gt;C140),C140-C136,C135-C136)</f>
        <v>3.0325269444444132</v>
      </c>
      <c r="D137" s="87">
        <f t="shared" ref="D137:AL137" si="206">IF(AND(D136&lt;D135,D135&gt;D140),D140-D136,D135-D136)</f>
        <v>0</v>
      </c>
      <c r="E137" s="87">
        <f t="shared" si="206"/>
        <v>0</v>
      </c>
      <c r="F137" s="87">
        <f t="shared" si="206"/>
        <v>0</v>
      </c>
      <c r="G137" s="87">
        <f t="shared" si="206"/>
        <v>0</v>
      </c>
      <c r="H137" s="87">
        <f t="shared" si="206"/>
        <v>0</v>
      </c>
      <c r="I137" s="87">
        <f t="shared" si="206"/>
        <v>0</v>
      </c>
      <c r="J137" s="87">
        <f t="shared" si="206"/>
        <v>0</v>
      </c>
      <c r="K137" s="87">
        <f t="shared" si="206"/>
        <v>0</v>
      </c>
      <c r="L137" s="87">
        <f t="shared" si="206"/>
        <v>0</v>
      </c>
      <c r="M137" s="87">
        <f t="shared" si="206"/>
        <v>0</v>
      </c>
      <c r="N137" s="87">
        <f t="shared" si="206"/>
        <v>0</v>
      </c>
      <c r="O137" s="87">
        <f t="shared" si="206"/>
        <v>0</v>
      </c>
      <c r="P137" s="87">
        <f t="shared" si="206"/>
        <v>0</v>
      </c>
      <c r="Q137" s="87">
        <f t="shared" si="206"/>
        <v>0</v>
      </c>
      <c r="R137" s="87">
        <f t="shared" si="206"/>
        <v>0</v>
      </c>
      <c r="S137" s="87">
        <f t="shared" si="206"/>
        <v>0.2864694102564016</v>
      </c>
      <c r="T137" s="87">
        <f t="shared" si="206"/>
        <v>0.2864694102564016</v>
      </c>
      <c r="U137" s="87">
        <f t="shared" si="206"/>
        <v>0</v>
      </c>
      <c r="V137" s="87">
        <f t="shared" si="206"/>
        <v>0</v>
      </c>
      <c r="W137" s="87">
        <f t="shared" si="206"/>
        <v>0</v>
      </c>
      <c r="X137" s="87">
        <f t="shared" si="206"/>
        <v>0</v>
      </c>
      <c r="Y137" s="87">
        <f t="shared" si="206"/>
        <v>0</v>
      </c>
      <c r="Z137" s="87">
        <f t="shared" si="206"/>
        <v>0</v>
      </c>
      <c r="AA137" s="87">
        <f t="shared" si="206"/>
        <v>0</v>
      </c>
      <c r="AB137" s="87">
        <f t="shared" si="206"/>
        <v>0</v>
      </c>
      <c r="AC137" s="87">
        <f t="shared" si="206"/>
        <v>0</v>
      </c>
      <c r="AD137" s="87">
        <f t="shared" si="206"/>
        <v>0</v>
      </c>
      <c r="AE137" s="87">
        <f t="shared" si="206"/>
        <v>0</v>
      </c>
      <c r="AF137" s="87">
        <f t="shared" si="206"/>
        <v>0</v>
      </c>
      <c r="AG137" s="87">
        <f t="shared" si="206"/>
        <v>0</v>
      </c>
      <c r="AH137" s="87">
        <f t="shared" si="206"/>
        <v>0</v>
      </c>
      <c r="AI137" s="87">
        <f t="shared" si="206"/>
        <v>0</v>
      </c>
      <c r="AJ137" s="87">
        <f t="shared" si="206"/>
        <v>0</v>
      </c>
      <c r="AK137" s="87">
        <f t="shared" si="206"/>
        <v>0</v>
      </c>
      <c r="AL137" s="94">
        <f t="shared" si="206"/>
        <v>0</v>
      </c>
      <c r="AM137" s="87"/>
      <c r="AN137" s="87"/>
      <c r="AO137" s="87"/>
      <c r="AP137" s="87"/>
      <c r="AQ137" s="87"/>
    </row>
    <row r="138" spans="1:43" s="78" customFormat="1">
      <c r="A138" s="54" t="s">
        <v>36</v>
      </c>
      <c r="B138" s="81"/>
      <c r="C138" s="93">
        <f t="shared" ref="C138" si="207">IF(C136+C137&lt;C135,C135-C140,0)</f>
        <v>0</v>
      </c>
      <c r="D138" s="87">
        <f t="shared" ref="D138:AL138" si="208">IF(D136+D137&lt;D135,D135-D140,0)</f>
        <v>0</v>
      </c>
      <c r="E138" s="87">
        <f t="shared" si="208"/>
        <v>0</v>
      </c>
      <c r="F138" s="87">
        <f t="shared" si="208"/>
        <v>0</v>
      </c>
      <c r="G138" s="87">
        <f t="shared" si="208"/>
        <v>0</v>
      </c>
      <c r="H138" s="87">
        <f t="shared" si="208"/>
        <v>0</v>
      </c>
      <c r="I138" s="87">
        <f t="shared" si="208"/>
        <v>0</v>
      </c>
      <c r="J138" s="87">
        <f t="shared" si="208"/>
        <v>0</v>
      </c>
      <c r="K138" s="87">
        <f t="shared" si="208"/>
        <v>0</v>
      </c>
      <c r="L138" s="87">
        <f t="shared" si="208"/>
        <v>0</v>
      </c>
      <c r="M138" s="87">
        <f t="shared" si="208"/>
        <v>0</v>
      </c>
      <c r="N138" s="87">
        <f t="shared" si="208"/>
        <v>0</v>
      </c>
      <c r="O138" s="87">
        <f t="shared" si="208"/>
        <v>0</v>
      </c>
      <c r="P138" s="87">
        <f t="shared" si="208"/>
        <v>0</v>
      </c>
      <c r="Q138" s="87">
        <f t="shared" si="208"/>
        <v>0</v>
      </c>
      <c r="R138" s="87">
        <f t="shared" si="208"/>
        <v>0</v>
      </c>
      <c r="S138" s="87">
        <f t="shared" si="208"/>
        <v>0</v>
      </c>
      <c r="T138" s="87">
        <f t="shared" si="208"/>
        <v>0</v>
      </c>
      <c r="U138" s="87">
        <f t="shared" si="208"/>
        <v>0</v>
      </c>
      <c r="V138" s="87">
        <f t="shared" si="208"/>
        <v>0</v>
      </c>
      <c r="W138" s="87">
        <f t="shared" si="208"/>
        <v>0</v>
      </c>
      <c r="X138" s="87">
        <f t="shared" si="208"/>
        <v>0</v>
      </c>
      <c r="Y138" s="87">
        <f t="shared" si="208"/>
        <v>0</v>
      </c>
      <c r="Z138" s="87">
        <f t="shared" si="208"/>
        <v>0</v>
      </c>
      <c r="AA138" s="87">
        <f t="shared" si="208"/>
        <v>0</v>
      </c>
      <c r="AB138" s="87">
        <f t="shared" si="208"/>
        <v>0</v>
      </c>
      <c r="AC138" s="87">
        <f t="shared" si="208"/>
        <v>0</v>
      </c>
      <c r="AD138" s="87">
        <f t="shared" si="208"/>
        <v>0</v>
      </c>
      <c r="AE138" s="87">
        <f t="shared" si="208"/>
        <v>0</v>
      </c>
      <c r="AF138" s="87">
        <f t="shared" si="208"/>
        <v>0</v>
      </c>
      <c r="AG138" s="87">
        <f t="shared" si="208"/>
        <v>0</v>
      </c>
      <c r="AH138" s="87">
        <f t="shared" si="208"/>
        <v>0</v>
      </c>
      <c r="AI138" s="87">
        <f t="shared" si="208"/>
        <v>0</v>
      </c>
      <c r="AJ138" s="87">
        <f t="shared" si="208"/>
        <v>0</v>
      </c>
      <c r="AK138" s="87">
        <f t="shared" si="208"/>
        <v>0</v>
      </c>
      <c r="AL138" s="94">
        <f t="shared" si="208"/>
        <v>0</v>
      </c>
      <c r="AM138" s="87"/>
      <c r="AN138" s="87"/>
      <c r="AO138" s="87"/>
      <c r="AP138" s="87"/>
      <c r="AQ138" s="87"/>
    </row>
    <row r="139" spans="1:43" s="78" customFormat="1">
      <c r="A139" s="47" t="s">
        <v>29</v>
      </c>
      <c r="B139" s="81"/>
      <c r="C139" s="95">
        <f>$B135*24</f>
        <v>72</v>
      </c>
      <c r="D139" s="42">
        <f t="shared" ref="D139:AL139" si="209">$B135*24</f>
        <v>72</v>
      </c>
      <c r="E139" s="42">
        <f t="shared" si="209"/>
        <v>72</v>
      </c>
      <c r="F139" s="42">
        <f t="shared" si="209"/>
        <v>72</v>
      </c>
      <c r="G139" s="42">
        <f t="shared" si="209"/>
        <v>72</v>
      </c>
      <c r="H139" s="42">
        <f t="shared" si="209"/>
        <v>72</v>
      </c>
      <c r="I139" s="42">
        <f t="shared" si="209"/>
        <v>72</v>
      </c>
      <c r="J139" s="42">
        <f t="shared" si="209"/>
        <v>72</v>
      </c>
      <c r="K139" s="42">
        <f t="shared" si="209"/>
        <v>72</v>
      </c>
      <c r="L139" s="42">
        <f t="shared" si="209"/>
        <v>72</v>
      </c>
      <c r="M139" s="42">
        <f t="shared" si="209"/>
        <v>72</v>
      </c>
      <c r="N139" s="42">
        <f t="shared" si="209"/>
        <v>72</v>
      </c>
      <c r="O139" s="42">
        <f t="shared" si="209"/>
        <v>72</v>
      </c>
      <c r="P139" s="42">
        <f t="shared" si="209"/>
        <v>72</v>
      </c>
      <c r="Q139" s="42">
        <f t="shared" si="209"/>
        <v>72</v>
      </c>
      <c r="R139" s="42">
        <f t="shared" si="209"/>
        <v>72</v>
      </c>
      <c r="S139" s="42">
        <f t="shared" si="209"/>
        <v>72</v>
      </c>
      <c r="T139" s="42">
        <f t="shared" si="209"/>
        <v>72</v>
      </c>
      <c r="U139" s="42">
        <f t="shared" si="209"/>
        <v>72</v>
      </c>
      <c r="V139" s="42">
        <f t="shared" si="209"/>
        <v>72</v>
      </c>
      <c r="W139" s="42">
        <f t="shared" si="209"/>
        <v>72</v>
      </c>
      <c r="X139" s="42">
        <f t="shared" si="209"/>
        <v>72</v>
      </c>
      <c r="Y139" s="42">
        <f t="shared" si="209"/>
        <v>72</v>
      </c>
      <c r="Z139" s="42">
        <f t="shared" si="209"/>
        <v>72</v>
      </c>
      <c r="AA139" s="42">
        <f t="shared" si="209"/>
        <v>72</v>
      </c>
      <c r="AB139" s="42">
        <f t="shared" si="209"/>
        <v>72</v>
      </c>
      <c r="AC139" s="42">
        <f t="shared" si="209"/>
        <v>72</v>
      </c>
      <c r="AD139" s="42">
        <f t="shared" si="209"/>
        <v>72</v>
      </c>
      <c r="AE139" s="42">
        <f t="shared" si="209"/>
        <v>72</v>
      </c>
      <c r="AF139" s="42">
        <f t="shared" si="209"/>
        <v>72</v>
      </c>
      <c r="AG139" s="42">
        <f t="shared" si="209"/>
        <v>72</v>
      </c>
      <c r="AH139" s="42">
        <f t="shared" si="209"/>
        <v>72</v>
      </c>
      <c r="AI139" s="42">
        <f t="shared" si="209"/>
        <v>72</v>
      </c>
      <c r="AJ139" s="42">
        <f t="shared" si="209"/>
        <v>72</v>
      </c>
      <c r="AK139" s="42">
        <f t="shared" si="209"/>
        <v>72</v>
      </c>
      <c r="AL139" s="96">
        <f t="shared" si="209"/>
        <v>72</v>
      </c>
      <c r="AM139" s="42"/>
      <c r="AN139" s="42"/>
      <c r="AO139" s="42"/>
      <c r="AP139" s="42"/>
      <c r="AQ139" s="42"/>
    </row>
    <row r="140" spans="1:43" s="78" customFormat="1" ht="15" thickBot="1">
      <c r="A140" s="48" t="s">
        <v>30</v>
      </c>
      <c r="B140" s="82"/>
      <c r="C140" s="97">
        <f t="shared" ref="C140" si="210">C139*(7/5)</f>
        <v>100.8</v>
      </c>
      <c r="D140" s="98">
        <f t="shared" ref="D140:AL140" si="211">D139*(7/5)</f>
        <v>100.8</v>
      </c>
      <c r="E140" s="98">
        <f t="shared" si="211"/>
        <v>100.8</v>
      </c>
      <c r="F140" s="98">
        <f t="shared" si="211"/>
        <v>100.8</v>
      </c>
      <c r="G140" s="98">
        <f t="shared" si="211"/>
        <v>100.8</v>
      </c>
      <c r="H140" s="98">
        <f t="shared" si="211"/>
        <v>100.8</v>
      </c>
      <c r="I140" s="98">
        <f t="shared" si="211"/>
        <v>100.8</v>
      </c>
      <c r="J140" s="98">
        <f t="shared" si="211"/>
        <v>100.8</v>
      </c>
      <c r="K140" s="98">
        <f t="shared" si="211"/>
        <v>100.8</v>
      </c>
      <c r="L140" s="98">
        <f t="shared" si="211"/>
        <v>100.8</v>
      </c>
      <c r="M140" s="98">
        <f t="shared" si="211"/>
        <v>100.8</v>
      </c>
      <c r="N140" s="98">
        <f t="shared" si="211"/>
        <v>100.8</v>
      </c>
      <c r="O140" s="98">
        <f t="shared" si="211"/>
        <v>100.8</v>
      </c>
      <c r="P140" s="98">
        <f t="shared" si="211"/>
        <v>100.8</v>
      </c>
      <c r="Q140" s="98">
        <f t="shared" si="211"/>
        <v>100.8</v>
      </c>
      <c r="R140" s="98">
        <f t="shared" si="211"/>
        <v>100.8</v>
      </c>
      <c r="S140" s="98">
        <f t="shared" si="211"/>
        <v>100.8</v>
      </c>
      <c r="T140" s="98">
        <f t="shared" si="211"/>
        <v>100.8</v>
      </c>
      <c r="U140" s="98">
        <f t="shared" si="211"/>
        <v>100.8</v>
      </c>
      <c r="V140" s="98">
        <f t="shared" si="211"/>
        <v>100.8</v>
      </c>
      <c r="W140" s="98">
        <f t="shared" si="211"/>
        <v>100.8</v>
      </c>
      <c r="X140" s="98">
        <f t="shared" si="211"/>
        <v>100.8</v>
      </c>
      <c r="Y140" s="98">
        <f t="shared" si="211"/>
        <v>100.8</v>
      </c>
      <c r="Z140" s="98">
        <f t="shared" si="211"/>
        <v>100.8</v>
      </c>
      <c r="AA140" s="98">
        <f t="shared" si="211"/>
        <v>100.8</v>
      </c>
      <c r="AB140" s="98">
        <f t="shared" si="211"/>
        <v>100.8</v>
      </c>
      <c r="AC140" s="98">
        <f t="shared" si="211"/>
        <v>100.8</v>
      </c>
      <c r="AD140" s="98">
        <f t="shared" si="211"/>
        <v>100.8</v>
      </c>
      <c r="AE140" s="98">
        <f t="shared" si="211"/>
        <v>100.8</v>
      </c>
      <c r="AF140" s="98">
        <f t="shared" si="211"/>
        <v>100.8</v>
      </c>
      <c r="AG140" s="98">
        <f t="shared" si="211"/>
        <v>100.8</v>
      </c>
      <c r="AH140" s="98">
        <f t="shared" si="211"/>
        <v>100.8</v>
      </c>
      <c r="AI140" s="98">
        <f t="shared" si="211"/>
        <v>100.8</v>
      </c>
      <c r="AJ140" s="98">
        <f t="shared" si="211"/>
        <v>100.8</v>
      </c>
      <c r="AK140" s="98">
        <f t="shared" si="211"/>
        <v>100.8</v>
      </c>
      <c r="AL140" s="99">
        <f t="shared" si="211"/>
        <v>100.8</v>
      </c>
      <c r="AM140" s="42"/>
      <c r="AN140" s="42"/>
      <c r="AO140" s="42"/>
      <c r="AP140" s="42"/>
      <c r="AQ140" s="42"/>
    </row>
    <row r="141" spans="1:43" s="78" customFormat="1">
      <c r="A141" s="53" t="str">
        <f>'PLAN CHARGE'!R25</f>
        <v>C-Combi 2300 T</v>
      </c>
      <c r="B141" s="80">
        <f>VLOOKUP($A141,'PLAN CHARGE'!$R$2:$S$25,2,FALSE)</f>
        <v>1</v>
      </c>
      <c r="C141" s="52">
        <f>VLOOKUP($A141,'PLAN CHARGE'!$R$2:$BI$25,C$1,FALSE)</f>
        <v>24.72</v>
      </c>
      <c r="D141" s="91">
        <f>VLOOKUP($A141,'PLAN CHARGE'!$R$2:$BI$25,D$1,FALSE)</f>
        <v>25.84363636363636</v>
      </c>
      <c r="E141" s="91">
        <f>VLOOKUP($A141,'PLAN CHARGE'!$R$2:$BI$25,E$1,FALSE)</f>
        <v>24.72</v>
      </c>
      <c r="F141" s="91">
        <f>VLOOKUP($A141,'PLAN CHARGE'!$R$2:$BI$25,F$1,FALSE)</f>
        <v>24.72</v>
      </c>
      <c r="G141" s="91">
        <f>VLOOKUP($A141,'PLAN CHARGE'!$R$2:$BI$25,G$1,FALSE)</f>
        <v>25.84363636363636</v>
      </c>
      <c r="H141" s="91">
        <f>VLOOKUP($A141,'PLAN CHARGE'!$R$2:$BI$25,H$1,FALSE)</f>
        <v>27.074285714285711</v>
      </c>
      <c r="I141" s="91">
        <f>VLOOKUP($A141,'PLAN CHARGE'!$R$2:$BI$25,I$1,FALSE)</f>
        <v>23.689999999999994</v>
      </c>
      <c r="J141" s="91">
        <f>VLOOKUP($A141,'PLAN CHARGE'!$R$2:$BI$25,J$1,FALSE)</f>
        <v>27.074285714285711</v>
      </c>
      <c r="K141" s="91">
        <f>VLOOKUP($A141,'PLAN CHARGE'!$R$2:$BI$25,K$1,FALSE)</f>
        <v>24.72</v>
      </c>
      <c r="L141" s="91">
        <f>VLOOKUP($A141,'PLAN CHARGE'!$R$2:$BI$25,L$1,FALSE)</f>
        <v>24.72</v>
      </c>
      <c r="M141" s="91">
        <f>VLOOKUP($A141,'PLAN CHARGE'!$R$2:$BI$25,M$1,FALSE)</f>
        <v>25.84363636363636</v>
      </c>
      <c r="N141" s="91">
        <f>VLOOKUP($A141,'PLAN CHARGE'!$R$2:$BI$25,N$1,FALSE)</f>
        <v>23.689999999999994</v>
      </c>
      <c r="O141" s="91">
        <f>VLOOKUP($A141,'PLAN CHARGE'!$R$2:$BI$25,O$1,FALSE)</f>
        <v>25.84363636363636</v>
      </c>
      <c r="P141" s="91">
        <f>VLOOKUP($A141,'PLAN CHARGE'!$R$2:$BI$25,P$1,FALSE)</f>
        <v>25.84363636363636</v>
      </c>
      <c r="Q141" s="91">
        <f>VLOOKUP($A141,'PLAN CHARGE'!$R$2:$BI$25,Q$1,FALSE)</f>
        <v>24.72</v>
      </c>
      <c r="R141" s="91">
        <f>VLOOKUP($A141,'PLAN CHARGE'!$R$2:$BI$25,R$1,FALSE)</f>
        <v>25.84363636363636</v>
      </c>
      <c r="S141" s="91">
        <f>VLOOKUP($A141,'PLAN CHARGE'!$R$2:$BI$25,S$1,FALSE)</f>
        <v>26.241230769230768</v>
      </c>
      <c r="T141" s="91">
        <f>VLOOKUP($A141,'PLAN CHARGE'!$R$2:$BI$25,T$1,FALSE)</f>
        <v>26.241230769230768</v>
      </c>
      <c r="U141" s="91">
        <f>VLOOKUP($A141,'PLAN CHARGE'!$R$2:$BI$25,U$1,FALSE)</f>
        <v>21.867692307692305</v>
      </c>
      <c r="V141" s="91">
        <f>VLOOKUP($A141,'PLAN CHARGE'!$R$2:$BI$25,V$1,FALSE)</f>
        <v>23.69</v>
      </c>
      <c r="W141" s="91">
        <f>VLOOKUP($A141,'PLAN CHARGE'!$R$2:$BI$25,W$1,FALSE)</f>
        <v>25.84363636363636</v>
      </c>
      <c r="X141" s="91">
        <f>VLOOKUP($A141,'PLAN CHARGE'!$R$2:$BI$25,X$1,FALSE)</f>
        <v>25.84363636363636</v>
      </c>
      <c r="Y141" s="91">
        <f>VLOOKUP($A141,'PLAN CHARGE'!$R$2:$BI$25,Y$1,FALSE)</f>
        <v>21.214925373134328</v>
      </c>
      <c r="Z141" s="91">
        <f>VLOOKUP($A141,'PLAN CHARGE'!$R$2:$BI$25,Z$1,FALSE)</f>
        <v>23.336417910447761</v>
      </c>
      <c r="AA141" s="91">
        <f>VLOOKUP($A141,'PLAN CHARGE'!$R$2:$BI$25,AA$1,FALSE)</f>
        <v>26.241230769230768</v>
      </c>
      <c r="AB141" s="91">
        <f>VLOOKUP($A141,'PLAN CHARGE'!$R$2:$BI$25,AB$1,FALSE)</f>
        <v>25.84363636363636</v>
      </c>
      <c r="AC141" s="91">
        <f>VLOOKUP($A141,'PLAN CHARGE'!$R$2:$BI$25,AC$1,FALSE)</f>
        <v>21.214925373134328</v>
      </c>
      <c r="AD141" s="91">
        <f>VLOOKUP($A141,'PLAN CHARGE'!$R$2:$BI$25,AD$1,FALSE)</f>
        <v>23.336417910447761</v>
      </c>
      <c r="AE141" s="91">
        <f>VLOOKUP($A141,'PLAN CHARGE'!$R$2:$BI$25,AE$1,FALSE)</f>
        <v>26.241230769230768</v>
      </c>
      <c r="AF141" s="91">
        <f>VLOOKUP($A141,'PLAN CHARGE'!$R$2:$BI$25,AF$1,FALSE)</f>
        <v>25.84363636363636</v>
      </c>
      <c r="AG141" s="91">
        <f>VLOOKUP($A141,'PLAN CHARGE'!$R$2:$BI$25,AG$1,FALSE)</f>
        <v>21.214925373134328</v>
      </c>
      <c r="AH141" s="91">
        <f>VLOOKUP($A141,'PLAN CHARGE'!$R$2:$BI$25,AH$1,FALSE)</f>
        <v>23.336417910447761</v>
      </c>
      <c r="AI141" s="91">
        <f>VLOOKUP($A141,'PLAN CHARGE'!$R$2:$BI$25,AI$1,FALSE)</f>
        <v>0</v>
      </c>
      <c r="AJ141" s="91">
        <f>VLOOKUP($A141,'PLAN CHARGE'!$R$2:$BI$25,AJ$1,FALSE)</f>
        <v>0</v>
      </c>
      <c r="AK141" s="91">
        <f>VLOOKUP($A141,'PLAN CHARGE'!$R$2:$BI$25,AK$1,FALSE)</f>
        <v>0</v>
      </c>
      <c r="AL141" s="92">
        <f>VLOOKUP($A141,'PLAN CHARGE'!$R$2:$BI$25,AL$1,FALSE)</f>
        <v>0</v>
      </c>
      <c r="AM141" s="87"/>
      <c r="AN141" s="87"/>
      <c r="AO141" s="87"/>
      <c r="AP141" s="87"/>
      <c r="AQ141" s="87"/>
    </row>
    <row r="142" spans="1:43" s="78" customFormat="1">
      <c r="A142" s="54" t="s">
        <v>34</v>
      </c>
      <c r="B142" s="81"/>
      <c r="C142" s="93">
        <f>IF(C141&lt;C145,C141,C145)</f>
        <v>24</v>
      </c>
      <c r="D142" s="87">
        <f t="shared" ref="D142:AL142" si="212">IF(D141&lt;D145,D141,D145)</f>
        <v>24</v>
      </c>
      <c r="E142" s="87">
        <f t="shared" si="212"/>
        <v>24</v>
      </c>
      <c r="F142" s="87">
        <f t="shared" si="212"/>
        <v>24</v>
      </c>
      <c r="G142" s="87">
        <f t="shared" si="212"/>
        <v>24</v>
      </c>
      <c r="H142" s="87">
        <f t="shared" si="212"/>
        <v>24</v>
      </c>
      <c r="I142" s="87">
        <f t="shared" si="212"/>
        <v>23.689999999999994</v>
      </c>
      <c r="J142" s="87">
        <f t="shared" si="212"/>
        <v>24</v>
      </c>
      <c r="K142" s="87">
        <f t="shared" si="212"/>
        <v>24</v>
      </c>
      <c r="L142" s="87">
        <f t="shared" si="212"/>
        <v>24</v>
      </c>
      <c r="M142" s="87">
        <f t="shared" si="212"/>
        <v>24</v>
      </c>
      <c r="N142" s="87">
        <f t="shared" si="212"/>
        <v>23.689999999999994</v>
      </c>
      <c r="O142" s="87">
        <f t="shared" si="212"/>
        <v>24</v>
      </c>
      <c r="P142" s="87">
        <f t="shared" si="212"/>
        <v>24</v>
      </c>
      <c r="Q142" s="87">
        <f t="shared" si="212"/>
        <v>24</v>
      </c>
      <c r="R142" s="87">
        <f t="shared" si="212"/>
        <v>24</v>
      </c>
      <c r="S142" s="87">
        <f t="shared" si="212"/>
        <v>24</v>
      </c>
      <c r="T142" s="87">
        <f t="shared" si="212"/>
        <v>24</v>
      </c>
      <c r="U142" s="87">
        <f t="shared" si="212"/>
        <v>21.867692307692305</v>
      </c>
      <c r="V142" s="87">
        <f t="shared" si="212"/>
        <v>23.69</v>
      </c>
      <c r="W142" s="87">
        <f t="shared" si="212"/>
        <v>24</v>
      </c>
      <c r="X142" s="87">
        <f t="shared" si="212"/>
        <v>24</v>
      </c>
      <c r="Y142" s="87">
        <f t="shared" si="212"/>
        <v>21.214925373134328</v>
      </c>
      <c r="Z142" s="87">
        <f t="shared" si="212"/>
        <v>23.336417910447761</v>
      </c>
      <c r="AA142" s="87">
        <f t="shared" si="212"/>
        <v>24</v>
      </c>
      <c r="AB142" s="87">
        <f t="shared" si="212"/>
        <v>24</v>
      </c>
      <c r="AC142" s="87">
        <f t="shared" si="212"/>
        <v>21.214925373134328</v>
      </c>
      <c r="AD142" s="87">
        <f t="shared" si="212"/>
        <v>23.336417910447761</v>
      </c>
      <c r="AE142" s="87">
        <f t="shared" si="212"/>
        <v>24</v>
      </c>
      <c r="AF142" s="87">
        <f t="shared" si="212"/>
        <v>24</v>
      </c>
      <c r="AG142" s="87">
        <f t="shared" si="212"/>
        <v>21.214925373134328</v>
      </c>
      <c r="AH142" s="87">
        <f t="shared" si="212"/>
        <v>23.336417910447761</v>
      </c>
      <c r="AI142" s="87">
        <f t="shared" si="212"/>
        <v>0</v>
      </c>
      <c r="AJ142" s="87">
        <f t="shared" si="212"/>
        <v>0</v>
      </c>
      <c r="AK142" s="87">
        <f t="shared" si="212"/>
        <v>0</v>
      </c>
      <c r="AL142" s="94">
        <f t="shared" si="212"/>
        <v>0</v>
      </c>
      <c r="AM142" s="87"/>
      <c r="AN142" s="87"/>
      <c r="AO142" s="87"/>
      <c r="AP142" s="87"/>
      <c r="AQ142" s="87"/>
    </row>
    <row r="143" spans="1:43" s="78" customFormat="1">
      <c r="A143" s="54" t="s">
        <v>35</v>
      </c>
      <c r="B143" s="81"/>
      <c r="C143" s="93">
        <f t="shared" ref="C143" si="213">IF(AND(C142&lt;C141,C141&gt;C146),C146-C142,C141-C142)</f>
        <v>0.71999999999999886</v>
      </c>
      <c r="D143" s="87">
        <f t="shared" ref="D143:AL143" si="214">IF(AND(D142&lt;D141,D141&gt;D146),D146-D142,D141-D142)</f>
        <v>1.8436363636363602</v>
      </c>
      <c r="E143" s="87">
        <f t="shared" si="214"/>
        <v>0.71999999999999886</v>
      </c>
      <c r="F143" s="87">
        <f t="shared" si="214"/>
        <v>0.71999999999999886</v>
      </c>
      <c r="G143" s="87">
        <f t="shared" si="214"/>
        <v>1.8436363636363602</v>
      </c>
      <c r="H143" s="87">
        <f t="shared" si="214"/>
        <v>3.0742857142857112</v>
      </c>
      <c r="I143" s="87">
        <f t="shared" si="214"/>
        <v>0</v>
      </c>
      <c r="J143" s="87">
        <f t="shared" si="214"/>
        <v>3.0742857142857112</v>
      </c>
      <c r="K143" s="87">
        <f t="shared" si="214"/>
        <v>0.71999999999999886</v>
      </c>
      <c r="L143" s="87">
        <f t="shared" si="214"/>
        <v>0.71999999999999886</v>
      </c>
      <c r="M143" s="87">
        <f t="shared" si="214"/>
        <v>1.8436363636363602</v>
      </c>
      <c r="N143" s="87">
        <f t="shared" si="214"/>
        <v>0</v>
      </c>
      <c r="O143" s="87">
        <f t="shared" si="214"/>
        <v>1.8436363636363602</v>
      </c>
      <c r="P143" s="87">
        <f t="shared" si="214"/>
        <v>1.8436363636363602</v>
      </c>
      <c r="Q143" s="87">
        <f t="shared" si="214"/>
        <v>0.71999999999999886</v>
      </c>
      <c r="R143" s="87">
        <f t="shared" si="214"/>
        <v>1.8436363636363602</v>
      </c>
      <c r="S143" s="87">
        <f t="shared" si="214"/>
        <v>2.2412307692307678</v>
      </c>
      <c r="T143" s="87">
        <f t="shared" si="214"/>
        <v>2.2412307692307678</v>
      </c>
      <c r="U143" s="87">
        <f t="shared" si="214"/>
        <v>0</v>
      </c>
      <c r="V143" s="87">
        <f t="shared" si="214"/>
        <v>0</v>
      </c>
      <c r="W143" s="87">
        <f t="shared" si="214"/>
        <v>1.8436363636363602</v>
      </c>
      <c r="X143" s="87">
        <f t="shared" si="214"/>
        <v>1.8436363636363602</v>
      </c>
      <c r="Y143" s="87">
        <f t="shared" si="214"/>
        <v>0</v>
      </c>
      <c r="Z143" s="87">
        <f t="shared" si="214"/>
        <v>0</v>
      </c>
      <c r="AA143" s="87">
        <f t="shared" si="214"/>
        <v>2.2412307692307678</v>
      </c>
      <c r="AB143" s="87">
        <f t="shared" si="214"/>
        <v>1.8436363636363602</v>
      </c>
      <c r="AC143" s="87">
        <f t="shared" si="214"/>
        <v>0</v>
      </c>
      <c r="AD143" s="87">
        <f t="shared" si="214"/>
        <v>0</v>
      </c>
      <c r="AE143" s="87">
        <f t="shared" si="214"/>
        <v>2.2412307692307678</v>
      </c>
      <c r="AF143" s="87">
        <f t="shared" si="214"/>
        <v>1.8436363636363602</v>
      </c>
      <c r="AG143" s="87">
        <f t="shared" si="214"/>
        <v>0</v>
      </c>
      <c r="AH143" s="87">
        <f t="shared" si="214"/>
        <v>0</v>
      </c>
      <c r="AI143" s="87">
        <f t="shared" si="214"/>
        <v>0</v>
      </c>
      <c r="AJ143" s="87">
        <f t="shared" si="214"/>
        <v>0</v>
      </c>
      <c r="AK143" s="87">
        <f t="shared" si="214"/>
        <v>0</v>
      </c>
      <c r="AL143" s="94">
        <f t="shared" si="214"/>
        <v>0</v>
      </c>
      <c r="AM143" s="87"/>
      <c r="AN143" s="87"/>
      <c r="AO143" s="87"/>
      <c r="AP143" s="87"/>
      <c r="AQ143" s="87"/>
    </row>
    <row r="144" spans="1:43" s="78" customFormat="1">
      <c r="A144" s="54" t="s">
        <v>36</v>
      </c>
      <c r="B144" s="81"/>
      <c r="C144" s="93">
        <f t="shared" ref="C144" si="215">IF(C142+C143&lt;C141,C141-C146,0)</f>
        <v>0</v>
      </c>
      <c r="D144" s="87">
        <f t="shared" ref="D144:AL144" si="216">IF(D142+D143&lt;D141,D141-D146,0)</f>
        <v>0</v>
      </c>
      <c r="E144" s="87">
        <f t="shared" si="216"/>
        <v>0</v>
      </c>
      <c r="F144" s="87">
        <f t="shared" si="216"/>
        <v>0</v>
      </c>
      <c r="G144" s="87">
        <f t="shared" si="216"/>
        <v>0</v>
      </c>
      <c r="H144" s="87">
        <f t="shared" si="216"/>
        <v>0</v>
      </c>
      <c r="I144" s="87">
        <f t="shared" si="216"/>
        <v>0</v>
      </c>
      <c r="J144" s="87">
        <f t="shared" si="216"/>
        <v>0</v>
      </c>
      <c r="K144" s="87">
        <f t="shared" si="216"/>
        <v>0</v>
      </c>
      <c r="L144" s="87">
        <f t="shared" si="216"/>
        <v>0</v>
      </c>
      <c r="M144" s="87">
        <f t="shared" si="216"/>
        <v>0</v>
      </c>
      <c r="N144" s="87">
        <f t="shared" si="216"/>
        <v>0</v>
      </c>
      <c r="O144" s="87">
        <f t="shared" si="216"/>
        <v>0</v>
      </c>
      <c r="P144" s="87">
        <f t="shared" si="216"/>
        <v>0</v>
      </c>
      <c r="Q144" s="87">
        <f t="shared" si="216"/>
        <v>0</v>
      </c>
      <c r="R144" s="87">
        <f t="shared" si="216"/>
        <v>0</v>
      </c>
      <c r="S144" s="87">
        <f t="shared" si="216"/>
        <v>0</v>
      </c>
      <c r="T144" s="87">
        <f t="shared" si="216"/>
        <v>0</v>
      </c>
      <c r="U144" s="87">
        <f t="shared" si="216"/>
        <v>0</v>
      </c>
      <c r="V144" s="87">
        <f t="shared" si="216"/>
        <v>0</v>
      </c>
      <c r="W144" s="87">
        <f t="shared" si="216"/>
        <v>0</v>
      </c>
      <c r="X144" s="87">
        <f t="shared" si="216"/>
        <v>0</v>
      </c>
      <c r="Y144" s="87">
        <f t="shared" si="216"/>
        <v>0</v>
      </c>
      <c r="Z144" s="87">
        <f t="shared" si="216"/>
        <v>0</v>
      </c>
      <c r="AA144" s="87">
        <f t="shared" si="216"/>
        <v>0</v>
      </c>
      <c r="AB144" s="87">
        <f t="shared" si="216"/>
        <v>0</v>
      </c>
      <c r="AC144" s="87">
        <f t="shared" si="216"/>
        <v>0</v>
      </c>
      <c r="AD144" s="87">
        <f t="shared" si="216"/>
        <v>0</v>
      </c>
      <c r="AE144" s="87">
        <f t="shared" si="216"/>
        <v>0</v>
      </c>
      <c r="AF144" s="87">
        <f t="shared" si="216"/>
        <v>0</v>
      </c>
      <c r="AG144" s="87">
        <f t="shared" si="216"/>
        <v>0</v>
      </c>
      <c r="AH144" s="87">
        <f t="shared" si="216"/>
        <v>0</v>
      </c>
      <c r="AI144" s="87">
        <f t="shared" si="216"/>
        <v>0</v>
      </c>
      <c r="AJ144" s="87">
        <f t="shared" si="216"/>
        <v>0</v>
      </c>
      <c r="AK144" s="87">
        <f t="shared" si="216"/>
        <v>0</v>
      </c>
      <c r="AL144" s="94">
        <f t="shared" si="216"/>
        <v>0</v>
      </c>
      <c r="AM144" s="87"/>
      <c r="AN144" s="87"/>
      <c r="AO144" s="87"/>
      <c r="AP144" s="87"/>
      <c r="AQ144" s="87"/>
    </row>
    <row r="145" spans="1:43" s="78" customFormat="1">
      <c r="A145" s="47" t="s">
        <v>29</v>
      </c>
      <c r="B145" s="81"/>
      <c r="C145" s="95">
        <f>$B141*24</f>
        <v>24</v>
      </c>
      <c r="D145" s="42">
        <f t="shared" ref="D145:AL145" si="217">$B141*24</f>
        <v>24</v>
      </c>
      <c r="E145" s="42">
        <f t="shared" si="217"/>
        <v>24</v>
      </c>
      <c r="F145" s="42">
        <f t="shared" si="217"/>
        <v>24</v>
      </c>
      <c r="G145" s="42">
        <f t="shared" si="217"/>
        <v>24</v>
      </c>
      <c r="H145" s="42">
        <f t="shared" si="217"/>
        <v>24</v>
      </c>
      <c r="I145" s="42">
        <f t="shared" si="217"/>
        <v>24</v>
      </c>
      <c r="J145" s="42">
        <f t="shared" si="217"/>
        <v>24</v>
      </c>
      <c r="K145" s="42">
        <f t="shared" si="217"/>
        <v>24</v>
      </c>
      <c r="L145" s="42">
        <f t="shared" si="217"/>
        <v>24</v>
      </c>
      <c r="M145" s="42">
        <f t="shared" si="217"/>
        <v>24</v>
      </c>
      <c r="N145" s="42">
        <f t="shared" si="217"/>
        <v>24</v>
      </c>
      <c r="O145" s="42">
        <f t="shared" si="217"/>
        <v>24</v>
      </c>
      <c r="P145" s="42">
        <f t="shared" si="217"/>
        <v>24</v>
      </c>
      <c r="Q145" s="42">
        <f t="shared" si="217"/>
        <v>24</v>
      </c>
      <c r="R145" s="42">
        <f t="shared" si="217"/>
        <v>24</v>
      </c>
      <c r="S145" s="42">
        <f t="shared" si="217"/>
        <v>24</v>
      </c>
      <c r="T145" s="42">
        <f t="shared" si="217"/>
        <v>24</v>
      </c>
      <c r="U145" s="42">
        <f t="shared" si="217"/>
        <v>24</v>
      </c>
      <c r="V145" s="42">
        <f t="shared" si="217"/>
        <v>24</v>
      </c>
      <c r="W145" s="42">
        <f t="shared" si="217"/>
        <v>24</v>
      </c>
      <c r="X145" s="42">
        <f t="shared" si="217"/>
        <v>24</v>
      </c>
      <c r="Y145" s="42">
        <f t="shared" si="217"/>
        <v>24</v>
      </c>
      <c r="Z145" s="42">
        <f t="shared" si="217"/>
        <v>24</v>
      </c>
      <c r="AA145" s="42">
        <f t="shared" si="217"/>
        <v>24</v>
      </c>
      <c r="AB145" s="42">
        <f t="shared" si="217"/>
        <v>24</v>
      </c>
      <c r="AC145" s="42">
        <f t="shared" si="217"/>
        <v>24</v>
      </c>
      <c r="AD145" s="42">
        <f t="shared" si="217"/>
        <v>24</v>
      </c>
      <c r="AE145" s="42">
        <f t="shared" si="217"/>
        <v>24</v>
      </c>
      <c r="AF145" s="42">
        <f t="shared" si="217"/>
        <v>24</v>
      </c>
      <c r="AG145" s="42">
        <f t="shared" si="217"/>
        <v>24</v>
      </c>
      <c r="AH145" s="42">
        <f t="shared" si="217"/>
        <v>24</v>
      </c>
      <c r="AI145" s="42">
        <f t="shared" si="217"/>
        <v>24</v>
      </c>
      <c r="AJ145" s="42">
        <f t="shared" si="217"/>
        <v>24</v>
      </c>
      <c r="AK145" s="42">
        <f t="shared" si="217"/>
        <v>24</v>
      </c>
      <c r="AL145" s="96">
        <f t="shared" si="217"/>
        <v>24</v>
      </c>
      <c r="AM145" s="42"/>
      <c r="AN145" s="42"/>
      <c r="AO145" s="42"/>
      <c r="AP145" s="42"/>
      <c r="AQ145" s="42"/>
    </row>
    <row r="146" spans="1:43" s="78" customFormat="1" ht="15" thickBot="1">
      <c r="A146" s="48" t="s">
        <v>30</v>
      </c>
      <c r="B146" s="83"/>
      <c r="C146" s="97">
        <f t="shared" ref="C146" si="218">C145*(7/5)</f>
        <v>33.599999999999994</v>
      </c>
      <c r="D146" s="98">
        <f t="shared" ref="D146:AL146" si="219">D145*(7/5)</f>
        <v>33.599999999999994</v>
      </c>
      <c r="E146" s="98">
        <f t="shared" si="219"/>
        <v>33.599999999999994</v>
      </c>
      <c r="F146" s="98">
        <f t="shared" si="219"/>
        <v>33.599999999999994</v>
      </c>
      <c r="G146" s="98">
        <f t="shared" si="219"/>
        <v>33.599999999999994</v>
      </c>
      <c r="H146" s="98">
        <f t="shared" si="219"/>
        <v>33.599999999999994</v>
      </c>
      <c r="I146" s="98">
        <f t="shared" si="219"/>
        <v>33.599999999999994</v>
      </c>
      <c r="J146" s="98">
        <f t="shared" si="219"/>
        <v>33.599999999999994</v>
      </c>
      <c r="K146" s="98">
        <f t="shared" si="219"/>
        <v>33.599999999999994</v>
      </c>
      <c r="L146" s="98">
        <f t="shared" si="219"/>
        <v>33.599999999999994</v>
      </c>
      <c r="M146" s="98">
        <f t="shared" si="219"/>
        <v>33.599999999999994</v>
      </c>
      <c r="N146" s="98">
        <f t="shared" si="219"/>
        <v>33.599999999999994</v>
      </c>
      <c r="O146" s="98">
        <f t="shared" si="219"/>
        <v>33.599999999999994</v>
      </c>
      <c r="P146" s="98">
        <f t="shared" si="219"/>
        <v>33.599999999999994</v>
      </c>
      <c r="Q146" s="98">
        <f t="shared" si="219"/>
        <v>33.599999999999994</v>
      </c>
      <c r="R146" s="98">
        <f t="shared" si="219"/>
        <v>33.599999999999994</v>
      </c>
      <c r="S146" s="98">
        <f t="shared" si="219"/>
        <v>33.599999999999994</v>
      </c>
      <c r="T146" s="98">
        <f t="shared" si="219"/>
        <v>33.599999999999994</v>
      </c>
      <c r="U146" s="98">
        <f t="shared" si="219"/>
        <v>33.599999999999994</v>
      </c>
      <c r="V146" s="98">
        <f t="shared" si="219"/>
        <v>33.599999999999994</v>
      </c>
      <c r="W146" s="98">
        <f t="shared" si="219"/>
        <v>33.599999999999994</v>
      </c>
      <c r="X146" s="98">
        <f t="shared" si="219"/>
        <v>33.599999999999994</v>
      </c>
      <c r="Y146" s="98">
        <f t="shared" si="219"/>
        <v>33.599999999999994</v>
      </c>
      <c r="Z146" s="98">
        <f t="shared" si="219"/>
        <v>33.599999999999994</v>
      </c>
      <c r="AA146" s="98">
        <f t="shared" si="219"/>
        <v>33.599999999999994</v>
      </c>
      <c r="AB146" s="98">
        <f t="shared" si="219"/>
        <v>33.599999999999994</v>
      </c>
      <c r="AC146" s="98">
        <f t="shared" si="219"/>
        <v>33.599999999999994</v>
      </c>
      <c r="AD146" s="98">
        <f t="shared" si="219"/>
        <v>33.599999999999994</v>
      </c>
      <c r="AE146" s="98">
        <f t="shared" si="219"/>
        <v>33.599999999999994</v>
      </c>
      <c r="AF146" s="98">
        <f t="shared" si="219"/>
        <v>33.599999999999994</v>
      </c>
      <c r="AG146" s="98">
        <f t="shared" si="219"/>
        <v>33.599999999999994</v>
      </c>
      <c r="AH146" s="98">
        <f t="shared" si="219"/>
        <v>33.599999999999994</v>
      </c>
      <c r="AI146" s="98">
        <f t="shared" si="219"/>
        <v>33.599999999999994</v>
      </c>
      <c r="AJ146" s="98">
        <f t="shared" si="219"/>
        <v>33.599999999999994</v>
      </c>
      <c r="AK146" s="98">
        <f t="shared" si="219"/>
        <v>33.599999999999994</v>
      </c>
      <c r="AL146" s="99">
        <f t="shared" si="219"/>
        <v>33.599999999999994</v>
      </c>
      <c r="AM146" s="42"/>
      <c r="AN146" s="42"/>
      <c r="AO146" s="42"/>
      <c r="AP146" s="42"/>
      <c r="AQ146" s="42"/>
    </row>
    <row r="147" spans="1:43" ht="15" thickBot="1">
      <c r="A147" s="7" t="s">
        <v>27</v>
      </c>
      <c r="B147" s="13">
        <f>SUM(B3:B81)</f>
        <v>43</v>
      </c>
      <c r="C147" s="85">
        <f>SUM(C81,C75,C69,C63,C57,C51,C45,C39,C33,C27,C21,C15,C9,C3)</f>
        <v>938.73460201507135</v>
      </c>
      <c r="D147" s="85">
        <f t="shared" ref="D147:AL147" si="220">SUM(D81,D75,D69,D63,D57,D51,D45,D39,D33,D27,D21,D15,D9,D3)</f>
        <v>697.73848090507192</v>
      </c>
      <c r="E147" s="85">
        <f t="shared" si="220"/>
        <v>665.4836850418352</v>
      </c>
      <c r="F147" s="85">
        <f t="shared" si="220"/>
        <v>621.63791312180751</v>
      </c>
      <c r="G147" s="85">
        <f t="shared" si="220"/>
        <v>1025.3793454361851</v>
      </c>
      <c r="H147" s="85">
        <f t="shared" si="220"/>
        <v>1062.7685716422607</v>
      </c>
      <c r="I147" s="85">
        <f t="shared" si="220"/>
        <v>965.91654685440119</v>
      </c>
      <c r="J147" s="85">
        <f t="shared" si="220"/>
        <v>1071.6798553511812</v>
      </c>
      <c r="K147" s="85">
        <f t="shared" si="220"/>
        <v>974.27272811378259</v>
      </c>
      <c r="L147" s="85">
        <f t="shared" si="220"/>
        <v>1003.8452710259211</v>
      </c>
      <c r="M147" s="85">
        <f t="shared" si="220"/>
        <v>1038.8461180648542</v>
      </c>
      <c r="N147" s="85">
        <f t="shared" si="220"/>
        <v>783.29797897605931</v>
      </c>
      <c r="O147" s="85">
        <f t="shared" si="220"/>
        <v>1041.0109687505533</v>
      </c>
      <c r="P147" s="85">
        <f t="shared" si="220"/>
        <v>1045.0987516676923</v>
      </c>
      <c r="Q147" s="85">
        <f t="shared" si="220"/>
        <v>1001.2858028415022</v>
      </c>
      <c r="R147" s="85">
        <f t="shared" si="220"/>
        <v>993.92487951123121</v>
      </c>
      <c r="S147" s="85">
        <f t="shared" si="220"/>
        <v>935.50601350347551</v>
      </c>
      <c r="T147" s="85">
        <f t="shared" si="220"/>
        <v>904.92988974018385</v>
      </c>
      <c r="U147" s="85">
        <f t="shared" si="220"/>
        <v>761.65737617444984</v>
      </c>
      <c r="V147" s="85">
        <f t="shared" si="220"/>
        <v>782.71110361295473</v>
      </c>
      <c r="W147" s="85">
        <f t="shared" si="220"/>
        <v>808.39746792776657</v>
      </c>
      <c r="X147" s="85">
        <f t="shared" si="220"/>
        <v>891.0921369450258</v>
      </c>
      <c r="Y147" s="85">
        <f t="shared" si="220"/>
        <v>771.89611365925509</v>
      </c>
      <c r="Z147" s="85">
        <f t="shared" si="220"/>
        <v>813.52409034198058</v>
      </c>
      <c r="AA147" s="85">
        <f t="shared" si="220"/>
        <v>882.59676009869372</v>
      </c>
      <c r="AB147" s="85">
        <f t="shared" si="220"/>
        <v>852.63062479272787</v>
      </c>
      <c r="AC147" s="85">
        <f t="shared" si="220"/>
        <v>738.85418285222636</v>
      </c>
      <c r="AD147" s="85">
        <f t="shared" si="220"/>
        <v>788.08779046448728</v>
      </c>
      <c r="AE147" s="85">
        <f t="shared" si="220"/>
        <v>864.07312744468447</v>
      </c>
      <c r="AF147" s="85">
        <f t="shared" si="220"/>
        <v>846.97149636259132</v>
      </c>
      <c r="AG147" s="85">
        <f t="shared" si="220"/>
        <v>731.7641603663792</v>
      </c>
      <c r="AH147" s="85">
        <f t="shared" si="220"/>
        <v>656.64830425446257</v>
      </c>
      <c r="AI147" s="85">
        <f t="shared" si="220"/>
        <v>1.3554523025586394</v>
      </c>
      <c r="AJ147" s="85">
        <f t="shared" si="220"/>
        <v>1.3349151464592659</v>
      </c>
      <c r="AK147" s="85">
        <f t="shared" si="220"/>
        <v>1.3149910397956948</v>
      </c>
      <c r="AL147" s="85">
        <f t="shared" si="220"/>
        <v>1.3349151464592659</v>
      </c>
      <c r="AM147" s="85"/>
      <c r="AN147" s="85"/>
      <c r="AO147" s="85"/>
      <c r="AP147" s="85"/>
      <c r="AQ147" s="86"/>
    </row>
    <row r="148" spans="1:43" ht="7.8" customHeight="1"/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25"/>
  <sheetViews>
    <sheetView tabSelected="1" zoomScale="70" zoomScaleNormal="70" workbookViewId="0">
      <pane ySplit="1" topLeftCell="A2" activePane="bottomLeft" state="frozen"/>
      <selection pane="bottomLeft" activeCell="R13" sqref="R13"/>
    </sheetView>
  </sheetViews>
  <sheetFormatPr baseColWidth="10" defaultColWidth="11.5546875" defaultRowHeight="14.4"/>
  <cols>
    <col min="1" max="13" width="8.88671875" customWidth="1"/>
    <col min="14" max="14" width="121.33203125" customWidth="1"/>
    <col min="15" max="240" width="8.88671875" customWidth="1"/>
  </cols>
  <sheetData>
    <row r="1" spans="1:14" ht="36.6">
      <c r="A1" s="121" t="s">
        <v>151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323" spans="1:14" ht="14.4" customHeight="1">
      <c r="A323" s="122" t="s">
        <v>157</v>
      </c>
      <c r="B323" s="122"/>
      <c r="C323" s="122"/>
      <c r="D323" s="122"/>
      <c r="E323" s="122"/>
      <c r="F323" s="122"/>
      <c r="G323" s="122"/>
      <c r="H323" s="122"/>
      <c r="I323" s="122"/>
      <c r="J323" s="122"/>
      <c r="K323" s="122"/>
      <c r="L323" s="122"/>
      <c r="M323" s="122"/>
      <c r="N323" s="122"/>
    </row>
    <row r="324" spans="1:14" ht="14.4" customHeight="1">
      <c r="A324" s="122"/>
      <c r="B324" s="122"/>
      <c r="C324" s="122"/>
      <c r="D324" s="122"/>
      <c r="E324" s="122"/>
      <c r="F324" s="122"/>
      <c r="G324" s="122"/>
      <c r="H324" s="122"/>
      <c r="I324" s="122"/>
      <c r="J324" s="122"/>
      <c r="K324" s="122"/>
      <c r="L324" s="122"/>
      <c r="M324" s="122"/>
      <c r="N324" s="122"/>
    </row>
    <row r="325" spans="1:14" ht="14.4" customHeight="1">
      <c r="A325" s="122"/>
      <c r="B325" s="122"/>
      <c r="C325" s="122"/>
      <c r="D325" s="122"/>
      <c r="E325" s="122"/>
      <c r="F325" s="122"/>
      <c r="G325" s="122"/>
      <c r="H325" s="122"/>
      <c r="I325" s="122"/>
      <c r="J325" s="122"/>
      <c r="K325" s="122"/>
      <c r="L325" s="122"/>
      <c r="M325" s="122"/>
      <c r="N325" s="122"/>
    </row>
  </sheetData>
  <mergeCells count="2">
    <mergeCell ref="A1:N1"/>
    <mergeCell ref="A323:N32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 CHARGE</vt:lpstr>
      <vt:lpstr>Summary</vt:lpstr>
      <vt:lpstr>Graphs tonnage</vt:lpstr>
      <vt:lpstr>_300_T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MONNIER Florian</dc:creator>
  <cp:lastModifiedBy>GPETIT</cp:lastModifiedBy>
  <dcterms:created xsi:type="dcterms:W3CDTF">2021-11-27T17:19:14Z</dcterms:created>
  <dcterms:modified xsi:type="dcterms:W3CDTF">2022-08-03T06:42:09Z</dcterms:modified>
</cp:coreProperties>
</file>