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228"/>
  <workbookPr/>
  <mc:AlternateContent xmlns:mc="http://schemas.openxmlformats.org/markup-compatibility/2006">
    <mc:Choice Requires="x15">
      <x15ac:absPath xmlns:x15ac="http://schemas.microsoft.com/office/spreadsheetml/2010/11/ac" url="C:\Users\Laëti\Documents\Laetitia PRO\Formation marketing\COURS M2 MPSS\LES ANALYSES DE DONNEES\INFORMATIQUE\Evaluations\"/>
    </mc:Choice>
  </mc:AlternateContent>
  <xr:revisionPtr revIDLastSave="0" documentId="13_ncr:1_{F3298747-90FB-4278-A883-0EB56E0495EE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Ventes" sheetId="1" r:id="rId1"/>
  </sheets>
  <definedNames>
    <definedName name="_xlnm._FilterDatabase" localSheetId="0" hidden="1">Ventes!$B$5:$M$19</definedName>
    <definedName name="remise">Ventes!$N$6:$N$19</definedName>
    <definedName name="Tot_Est">Ventes!$G$6:$G$16</definedName>
    <definedName name="Tot_Gen">Ventes!$M$6:$M$16</definedName>
    <definedName name="Tot_Ouest">Ventes!$L$6:$L$16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N7" i="1" l="1" a="1"/>
  <c r="N7" i="1" s="1"/>
  <c r="N8" i="1" a="1"/>
  <c r="N8" i="1" s="1"/>
  <c r="N9" i="1" a="1"/>
  <c r="N9" i="1" s="1"/>
  <c r="N10" i="1" a="1"/>
  <c r="N10" i="1" s="1"/>
  <c r="N11" i="1" a="1"/>
  <c r="N11" i="1" s="1"/>
  <c r="N12" i="1" a="1"/>
  <c r="N12" i="1" s="1"/>
  <c r="N13" i="1" a="1"/>
  <c r="N13" i="1" s="1"/>
  <c r="N14" i="1" a="1"/>
  <c r="N14" i="1" s="1"/>
  <c r="N15" i="1" a="1"/>
  <c r="N15" i="1" s="1"/>
  <c r="N16" i="1" a="1"/>
  <c r="N16" i="1" s="1"/>
  <c r="N6" i="1" a="1"/>
  <c r="N6" i="1" s="1"/>
  <c r="O7" i="1" a="1"/>
  <c r="O7" i="1" s="1"/>
  <c r="O8" i="1" a="1"/>
  <c r="O8" i="1" s="1"/>
  <c r="O9" i="1" a="1"/>
  <c r="O9" i="1" s="1"/>
  <c r="O10" i="1" a="1"/>
  <c r="O10" i="1" s="1"/>
  <c r="O11" i="1" a="1"/>
  <c r="O11" i="1" s="1"/>
  <c r="O12" i="1" a="1"/>
  <c r="O12" i="1" s="1"/>
  <c r="O13" i="1" a="1"/>
  <c r="O13" i="1" s="1"/>
  <c r="O14" i="1" a="1"/>
  <c r="O14" i="1"/>
  <c r="O15" i="1" a="1"/>
  <c r="O15" i="1" s="1"/>
  <c r="O16" i="1" a="1"/>
  <c r="O16" i="1" s="1"/>
  <c r="O17" i="1" a="1"/>
  <c r="O17" i="1" s="1"/>
  <c r="O18" i="1" a="1"/>
  <c r="O18" i="1" s="1"/>
  <c r="O19" i="1" a="1"/>
  <c r="O19" i="1" s="1"/>
  <c r="O6" i="1" a="1"/>
  <c r="O6" i="1" s="1"/>
  <c r="P11" i="1"/>
  <c r="P17" i="1"/>
  <c r="P18" i="1"/>
  <c r="P19" i="1"/>
  <c r="C11" i="1" l="1"/>
  <c r="E19" i="1" l="1"/>
  <c r="F19" i="1"/>
  <c r="H19" i="1"/>
  <c r="I19" i="1"/>
  <c r="J19" i="1"/>
  <c r="K19" i="1"/>
  <c r="D19" i="1"/>
  <c r="C19" i="1"/>
  <c r="M11" i="1"/>
  <c r="M17" i="1"/>
  <c r="M18" i="1"/>
  <c r="L7" i="1"/>
  <c r="L8" i="1"/>
  <c r="L9" i="1"/>
  <c r="L10" i="1"/>
  <c r="L11" i="1"/>
  <c r="L12" i="1"/>
  <c r="L13" i="1"/>
  <c r="L14" i="1"/>
  <c r="L15" i="1"/>
  <c r="L16" i="1"/>
  <c r="L17" i="1"/>
  <c r="L18" i="1"/>
  <c r="L6" i="1"/>
  <c r="G7" i="1"/>
  <c r="P7" i="1" s="1"/>
  <c r="G8" i="1"/>
  <c r="P8" i="1" s="1"/>
  <c r="G9" i="1"/>
  <c r="G10" i="1"/>
  <c r="P10" i="1" s="1"/>
  <c r="G11" i="1"/>
  <c r="G12" i="1"/>
  <c r="P12" i="1" s="1"/>
  <c r="G13" i="1"/>
  <c r="P13" i="1" s="1"/>
  <c r="G14" i="1"/>
  <c r="G15" i="1"/>
  <c r="P15" i="1" s="1"/>
  <c r="G16" i="1"/>
  <c r="G17" i="1"/>
  <c r="G18" i="1"/>
  <c r="G6" i="1"/>
  <c r="D17" i="1"/>
  <c r="E17" i="1"/>
  <c r="F17" i="1"/>
  <c r="H17" i="1"/>
  <c r="I17" i="1"/>
  <c r="J17" i="1"/>
  <c r="K17" i="1"/>
  <c r="C17" i="1"/>
  <c r="C18" i="1" s="1"/>
  <c r="H11" i="1"/>
  <c r="I11" i="1"/>
  <c r="I18" i="1" s="1"/>
  <c r="J11" i="1"/>
  <c r="K11" i="1"/>
  <c r="D11" i="1"/>
  <c r="D18" i="1" s="1"/>
  <c r="E11" i="1"/>
  <c r="F11" i="1"/>
  <c r="D1" i="1"/>
  <c r="P14" i="1" l="1"/>
  <c r="P6" i="1"/>
  <c r="P9" i="1"/>
  <c r="M13" i="1"/>
  <c r="E18" i="1"/>
  <c r="M9" i="1"/>
  <c r="F18" i="1"/>
  <c r="K18" i="1"/>
  <c r="M15" i="1"/>
  <c r="M7" i="1"/>
  <c r="J18" i="1"/>
  <c r="G19" i="1"/>
  <c r="M14" i="1"/>
  <c r="M10" i="1"/>
  <c r="M6" i="1"/>
  <c r="H18" i="1"/>
  <c r="M16" i="1"/>
  <c r="P16" i="1" s="1"/>
  <c r="M12" i="1"/>
  <c r="M8" i="1"/>
  <c r="L19" i="1"/>
  <c r="N18" i="1" l="1" a="1"/>
  <c r="N18" i="1" s="1"/>
  <c r="N17" i="1" a="1"/>
  <c r="N17" i="1" s="1"/>
  <c r="N19" i="1" a="1"/>
  <c r="N19" i="1" s="1"/>
  <c r="M19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<sst xmlns="http://schemas.openxmlformats.org/spreadsheetml/2006/main" count="31" uniqueCount="30">
  <si>
    <t>Clients</t>
  </si>
  <si>
    <t>Total</t>
  </si>
  <si>
    <t xml:space="preserve">Stat du </t>
  </si>
  <si>
    <t xml:space="preserve">Nous sommes le </t>
  </si>
  <si>
    <t>Zone Ouest</t>
  </si>
  <si>
    <t>Zone Est</t>
  </si>
  <si>
    <t>Vtes Magasin</t>
  </si>
  <si>
    <t>Vtes Internet</t>
  </si>
  <si>
    <t>CM10</t>
  </si>
  <si>
    <t>CM20</t>
  </si>
  <si>
    <t>CM30</t>
  </si>
  <si>
    <t>CI60</t>
  </si>
  <si>
    <t>CM40</t>
  </si>
  <si>
    <t>CM50</t>
  </si>
  <si>
    <t>CI65</t>
  </si>
  <si>
    <t>CI70</t>
  </si>
  <si>
    <t>CI75</t>
  </si>
  <si>
    <t>CI80</t>
  </si>
  <si>
    <t>Total Est</t>
  </si>
  <si>
    <t>Total Ouest</t>
  </si>
  <si>
    <t>Moyenne</t>
  </si>
  <si>
    <t>Prod 1</t>
  </si>
  <si>
    <t>Prod 2</t>
  </si>
  <si>
    <t>Prod 3</t>
  </si>
  <si>
    <t>Prod 4</t>
  </si>
  <si>
    <t>Prod 5</t>
  </si>
  <si>
    <t>Prod 6</t>
  </si>
  <si>
    <t>Prod 7</t>
  </si>
  <si>
    <t>Prod 8</t>
  </si>
  <si>
    <t>Remise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</si>
</sst>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mm/yyyy"/>
    <numFmt numFmtId="165" formatCode="dddd\ d\ mmmm\ yyyy\ hh:mm"/>
  </numFmts>
  <fonts count="5" x14ac:knownFonts="1">
    <font>
      <sz val="10"/>
      <name val="Arial"/>
    </font>
    <font>
      <sz val="8"/>
      <name val="Arial"/>
      <family val="2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2F2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8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59999389629810485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2" borderId="0" xfId="0" applyFont="1" applyFill="1"/>
    <xf numFmtId="0" fontId="2" fillId="0" borderId="0" xfId="0" applyFont="1"/>
    <xf numFmtId="0" fontId="2" fillId="2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3" fillId="2" borderId="0" xfId="0" applyFont="1" applyFill="1"/>
    <xf numFmtId="164" fontId="2" fillId="2" borderId="4" xfId="0" applyNumberFormat="1" applyFont="1" applyFill="1" applyBorder="1" applyAlignment="1">
      <alignment vertical="center"/>
    </xf>
    <xf numFmtId="0" fontId="2" fillId="7" borderId="0" xfId="0" applyFont="1" applyFill="1"/>
    <xf numFmtId="0" fontId="3" fillId="7" borderId="0" xfId="0" applyFont="1" applyFill="1" applyAlignment="1">
      <alignment horizontal="left"/>
    </xf>
    <xf numFmtId="0" fontId="3" fillId="7" borderId="0" xfId="0" applyFont="1" applyFill="1"/>
    <xf numFmtId="0" fontId="3" fillId="7" borderId="0" xfId="0" applyFont="1" applyFill="1" applyAlignment="1">
      <alignment horizontal="center"/>
    </xf>
    <xf numFmtId="0" fontId="3" fillId="7" borderId="0" xfId="0" applyFont="1" applyFill="1" applyAlignment="1">
      <alignment horizontal="left" indent="1"/>
    </xf>
    <xf numFmtId="0" fontId="2" fillId="0" borderId="5" xfId="0" applyFont="1" applyBorder="1"/>
    <xf numFmtId="2" fontId="2" fillId="0" borderId="6" xfId="0" applyNumberFormat="1" applyFont="1" applyBorder="1"/>
    <xf numFmtId="2" fontId="2" fillId="4" borderId="7" xfId="0" applyNumberFormat="1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 vertical="center"/>
    </xf>
    <xf numFmtId="4" fontId="4" fillId="0" borderId="7" xfId="0" applyNumberFormat="1" applyFont="1" applyBorder="1"/>
    <xf numFmtId="4" fontId="2" fillId="3" borderId="7" xfId="0" applyNumberFormat="1" applyFont="1" applyFill="1" applyBorder="1"/>
    <xf numFmtId="4" fontId="2" fillId="0" borderId="7" xfId="0" applyNumberFormat="1" applyFont="1" applyFill="1" applyBorder="1"/>
    <xf numFmtId="0" fontId="2" fillId="0" borderId="8" xfId="0" applyNumberFormat="1" applyFont="1" applyBorder="1" applyAlignment="1">
      <alignment horizontal="center"/>
    </xf>
    <xf numFmtId="4" fontId="2" fillId="8" borderId="7" xfId="0" applyNumberFormat="1" applyFont="1" applyFill="1" applyBorder="1"/>
    <xf numFmtId="4" fontId="2" fillId="9" borderId="7" xfId="0" applyNumberFormat="1" applyFont="1" applyFill="1" applyBorder="1"/>
    <xf numFmtId="2" fontId="2" fillId="6" borderId="9" xfId="0" applyNumberFormat="1" applyFont="1" applyFill="1" applyBorder="1" applyAlignment="1">
      <alignment horizontal="center"/>
    </xf>
    <xf numFmtId="4" fontId="2" fillId="5" borderId="10" xfId="0" applyNumberFormat="1" applyFont="1" applyFill="1" applyBorder="1"/>
    <xf numFmtId="4" fontId="2" fillId="10" borderId="10" xfId="0" applyNumberFormat="1" applyFont="1" applyFill="1" applyBorder="1"/>
    <xf numFmtId="0" fontId="2" fillId="2" borderId="12" xfId="0" applyFont="1" applyFill="1" applyBorder="1" applyAlignment="1">
      <alignment horizontal="center" vertical="center"/>
    </xf>
    <xf numFmtId="2" fontId="2" fillId="6" borderId="13" xfId="0" applyNumberFormat="1" applyFont="1" applyFill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2" borderId="11" xfId="0" applyFont="1" applyFill="1" applyBorder="1"/>
    <xf numFmtId="0" fontId="2" fillId="2" borderId="15" xfId="0" applyFont="1" applyFill="1" applyBorder="1"/>
    <xf numFmtId="2" fontId="2" fillId="0" borderId="18" xfId="0" applyNumberFormat="1" applyFont="1" applyBorder="1"/>
    <xf numFmtId="0" fontId="2" fillId="2" borderId="16" xfId="0" applyFont="1" applyFill="1" applyBorder="1"/>
    <xf numFmtId="0" fontId="2" fillId="2" borderId="0" xfId="0" applyFont="1" applyFill="1" applyAlignment="1">
      <alignment horizontal="right" vertical="center"/>
    </xf>
    <xf numFmtId="0" fontId="2" fillId="2" borderId="7" xfId="0" applyFont="1" applyFill="1" applyBorder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2" borderId="17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right" vertical="center"/>
    </xf>
    <xf numFmtId="165" fontId="2" fillId="2" borderId="4" xfId="0" applyNumberFormat="1" applyFont="1" applyFill="1" applyBorder="1" applyAlignment="1">
      <alignment horizontal="left" vertical="center"/>
    </xf>
    <xf numFmtId="164" fontId="2" fillId="2" borderId="4" xfId="0" applyNumberFormat="1" applyFont="1" applyFill="1" applyBorder="1" applyAlignment="1">
      <alignment horizontal="left" vertical="center"/>
    </xf>
  </cellXfs>
  <cellStyles count="1">
    <cellStyle name="Normal" xfId="0" builtinId="0"/>
  </cellStyles>
  <dxfs count="2">
    <dxf>
      <font>
        <color rgb="FF9C0006"/>
      </font>
    </dxf>
    <dxf>
      <font>
        <condense val="0"/>
        <extend val="0"/>
        <color indexed="10"/>
      </font>
    </dxf>
  </dxfs>
  <tableStyles count="0" defaultTableStyle="TableStyleMedium9" defaultPivotStyle="PivotStyleLight16"/>
  <colors>
    <mruColors>
      <color rgb="FFFFFF89"/>
      <color rgb="FFEAEAEA"/>
      <color rgb="FFFF2F2F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603250</xdr:colOff>
      <xdr:row>17</xdr:row>
      <xdr:rowOff>150812</xdr:rowOff>
    </xdr:from>
    <xdr:to>
      <xdr:col>13</xdr:col>
      <xdr:colOff>47625</xdr:colOff>
      <xdr:row>19</xdr:row>
      <xdr:rowOff>31750</xdr:rowOff>
    </xdr:to>
    <xdr:sp macro="" textlink="">
      <xdr:nvSpPr>
        <xdr:cNvPr id="3" name="Ellips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 bwMode="auto">
        <a:xfrm>
          <a:off x="7246938" y="3587750"/>
          <a:ext cx="762000" cy="198438"/>
        </a:xfrm>
        <a:prstGeom prst="ellipse">
          <a:avLst/>
        </a:prstGeom>
        <a:noFill/>
        <a:ln w="19050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500"/>
  <sheetViews>
    <sheetView tabSelected="1" zoomScale="120" workbookViewId="0">
      <selection activeCell="P6" sqref="P6"/>
    </sheetView>
  </sheetViews>
  <sheetFormatPr baseColWidth="10" defaultColWidth="11.42578125" defaultRowHeight="12.75" x14ac:dyDescent="0.2"/>
  <cols>
    <col min="1" max="1" width="2" style="1" customWidth="1"/>
    <col min="2" max="2" width="11.85546875" style="2" customWidth="1"/>
    <col min="3" max="12" width="9.5703125" style="2" customWidth="1"/>
    <col min="13" max="13" width="10.28515625" style="2" customWidth="1"/>
    <col min="14" max="14" width="7.42578125" style="2" bestFit="1" customWidth="1"/>
    <col min="15" max="19" width="11.42578125" style="1"/>
    <col min="20" max="16384" width="11.42578125" style="2"/>
  </cols>
  <sheetData>
    <row r="1" spans="1:18" s="4" customFormat="1" ht="14.25" customHeight="1" x14ac:dyDescent="0.2">
      <c r="A1" s="3"/>
      <c r="B1" s="39" t="s">
        <v>3</v>
      </c>
      <c r="C1" s="39"/>
      <c r="D1" s="40">
        <f ca="1">NOW()</f>
        <v>43810.44508020833</v>
      </c>
      <c r="E1" s="40"/>
      <c r="F1" s="40"/>
      <c r="G1" s="3"/>
      <c r="H1" s="3"/>
      <c r="I1" s="32" t="s">
        <v>2</v>
      </c>
      <c r="J1" s="41">
        <v>43281</v>
      </c>
      <c r="K1" s="41"/>
      <c r="L1" s="6"/>
      <c r="M1" s="3"/>
      <c r="N1" s="3"/>
      <c r="O1" s="3"/>
      <c r="P1" s="3"/>
      <c r="Q1" s="3"/>
      <c r="R1" s="3"/>
    </row>
    <row r="2" spans="1:18" ht="75" customHeight="1" x14ac:dyDescent="0.2">
      <c r="B2" s="34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6"/>
    </row>
    <row r="3" spans="1:18" ht="6" customHeight="1" thickBot="1" x14ac:dyDescent="0.2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8" ht="14.25" thickTop="1" thickBot="1" x14ac:dyDescent="0.25">
      <c r="B4" s="31"/>
      <c r="C4" s="37" t="s">
        <v>5</v>
      </c>
      <c r="D4" s="38"/>
      <c r="E4" s="38"/>
      <c r="F4" s="38"/>
      <c r="G4" s="12"/>
      <c r="H4" s="38" t="s">
        <v>4</v>
      </c>
      <c r="I4" s="38"/>
      <c r="J4" s="38"/>
      <c r="K4" s="38"/>
      <c r="L4" s="25"/>
      <c r="M4" s="28"/>
      <c r="N4" s="29"/>
    </row>
    <row r="5" spans="1:18" ht="13.5" thickTop="1" x14ac:dyDescent="0.2">
      <c r="B5" s="30" t="s">
        <v>0</v>
      </c>
      <c r="C5" s="14" t="s">
        <v>21</v>
      </c>
      <c r="D5" s="14" t="s">
        <v>22</v>
      </c>
      <c r="E5" s="14" t="s">
        <v>23</v>
      </c>
      <c r="F5" s="14" t="s">
        <v>24</v>
      </c>
      <c r="G5" s="15" t="s">
        <v>18</v>
      </c>
      <c r="H5" s="14" t="s">
        <v>25</v>
      </c>
      <c r="I5" s="14" t="s">
        <v>26</v>
      </c>
      <c r="J5" s="14" t="s">
        <v>27</v>
      </c>
      <c r="K5" s="14" t="s">
        <v>28</v>
      </c>
      <c r="L5" s="15" t="s">
        <v>19</v>
      </c>
      <c r="M5" s="26" t="s">
        <v>1</v>
      </c>
      <c r="N5" s="27" t="s">
        <v>29</v>
      </c>
    </row>
    <row r="6" spans="1:18" x14ac:dyDescent="0.2">
      <c r="B6" s="13" t="s">
        <v>8</v>
      </c>
      <c r="C6" s="16">
        <v>7870</v>
      </c>
      <c r="D6" s="16">
        <v>5180</v>
      </c>
      <c r="E6" s="16">
        <v>8340</v>
      </c>
      <c r="F6" s="16">
        <v>7590</v>
      </c>
      <c r="G6" s="17">
        <f>IF(MID(B6,1,1)="C",SUM(C6:F6),"")</f>
        <v>28980</v>
      </c>
      <c r="H6" s="16">
        <v>6990</v>
      </c>
      <c r="I6" s="16">
        <v>6280</v>
      </c>
      <c r="J6" s="16">
        <v>3730</v>
      </c>
      <c r="K6" s="16">
        <v>4720</v>
      </c>
      <c r="L6" s="17">
        <f>IF(MID(B6,1,1)="C",SUM(H6:K6),"")</f>
        <v>21720</v>
      </c>
      <c r="M6" s="18">
        <f>IF(MID(B6,1,1)="C",SUM(G6,L6),"")</f>
        <v>50700</v>
      </c>
      <c r="N6" s="19" t="str" cm="1">
        <f t="array" ref="N6">IF(AND(Tot_Gen&gt;50000,Tot_Est&gt;25000,Tot_Ouest&gt;25000),"oui","")</f>
        <v/>
      </c>
      <c r="O6" s="1" t="b" cm="1">
        <f t="array" ref="O6">AND(Tot_Gen&gt;50000,Tot_Est&gt;25000,Tot_Ouest&gt;25000)</f>
        <v>0</v>
      </c>
      <c r="P6" s="33" t="str">
        <f>IF(ISNUMBER(VALUE(MID(B6,3,2))),IF(G6&lt;25000,"",IF(L6&lt;25000,"",IF(M6&lt;50000,"","oui"))),"")</f>
        <v/>
      </c>
    </row>
    <row r="7" spans="1:18" x14ac:dyDescent="0.2">
      <c r="B7" s="13" t="s">
        <v>9</v>
      </c>
      <c r="C7" s="16">
        <v>5570</v>
      </c>
      <c r="D7" s="16">
        <v>6390</v>
      </c>
      <c r="E7" s="16">
        <v>4730</v>
      </c>
      <c r="F7" s="16">
        <v>4540</v>
      </c>
      <c r="G7" s="17">
        <f t="shared" ref="G7:G18" si="0">IF(MID(B7,1,1)="C",SUM(C7:F7),"")</f>
        <v>21230</v>
      </c>
      <c r="H7" s="16">
        <v>6070</v>
      </c>
      <c r="I7" s="16">
        <v>6680</v>
      </c>
      <c r="J7" s="16">
        <v>5640</v>
      </c>
      <c r="K7" s="16">
        <v>6860</v>
      </c>
      <c r="L7" s="17">
        <f t="shared" ref="L7:L18" si="1">IF(MID(B7,1,1)="C",SUM(H7:K7),"")</f>
        <v>25250</v>
      </c>
      <c r="M7" s="18">
        <f t="shared" ref="M7:M18" si="2">IF(MID(B7,1,1)="C",SUM(G7,L7),"")</f>
        <v>46480</v>
      </c>
      <c r="N7" s="19" t="str" cm="1">
        <f t="array" ref="N7">IF(AND(Tot_Gen&gt;50000,Tot_Est&gt;25000,Tot_Ouest&gt;25000),"oui","")</f>
        <v/>
      </c>
      <c r="O7" s="1" t="b" cm="1">
        <f t="array" ref="O7">AND(Tot_Gen&gt;50000,Tot_Est&gt;25000,Tot_Ouest&gt;25000)</f>
        <v>0</v>
      </c>
      <c r="P7" s="33" t="str">
        <f t="shared" ref="P7:P19" si="3">IF(ISNUMBER(VALUE(MID(B7,3,2))),IF(G7&lt;25000,"",IF(L7&lt;25000,"",IF(M7&lt;50000,"","oui"))),"")</f>
        <v/>
      </c>
    </row>
    <row r="8" spans="1:18" x14ac:dyDescent="0.2">
      <c r="B8" s="13" t="s">
        <v>10</v>
      </c>
      <c r="C8" s="16">
        <v>6450</v>
      </c>
      <c r="D8" s="16">
        <v>6800</v>
      </c>
      <c r="E8" s="16">
        <v>5030</v>
      </c>
      <c r="F8" s="16">
        <v>3170</v>
      </c>
      <c r="G8" s="17">
        <f t="shared" si="0"/>
        <v>21450</v>
      </c>
      <c r="H8" s="16">
        <v>6760</v>
      </c>
      <c r="I8" s="16">
        <v>7900</v>
      </c>
      <c r="J8" s="16">
        <v>7320</v>
      </c>
      <c r="K8" s="16">
        <v>6740</v>
      </c>
      <c r="L8" s="17">
        <f t="shared" si="1"/>
        <v>28720</v>
      </c>
      <c r="M8" s="18">
        <f t="shared" si="2"/>
        <v>50170</v>
      </c>
      <c r="N8" s="19" t="str" cm="1">
        <f t="array" ref="N8">IF(AND(Tot_Gen&gt;50000,Tot_Est&gt;25000,Tot_Ouest&gt;25000),"oui","")</f>
        <v/>
      </c>
      <c r="O8" s="1" t="b" cm="1">
        <f t="array" ref="O8">AND(Tot_Gen&gt;50000,Tot_Est&gt;25000,Tot_Ouest&gt;25000)</f>
        <v>0</v>
      </c>
      <c r="P8" s="33" t="str">
        <f t="shared" si="3"/>
        <v/>
      </c>
    </row>
    <row r="9" spans="1:18" x14ac:dyDescent="0.2">
      <c r="B9" s="13" t="s">
        <v>12</v>
      </c>
      <c r="C9" s="16">
        <v>6500</v>
      </c>
      <c r="D9" s="16">
        <v>8480</v>
      </c>
      <c r="E9" s="16">
        <v>5490</v>
      </c>
      <c r="F9" s="16">
        <v>5310</v>
      </c>
      <c r="G9" s="17">
        <f t="shared" si="0"/>
        <v>25780</v>
      </c>
      <c r="H9" s="16">
        <v>7520</v>
      </c>
      <c r="I9" s="16">
        <v>7350</v>
      </c>
      <c r="J9" s="16">
        <v>8510</v>
      </c>
      <c r="K9" s="16">
        <v>4100</v>
      </c>
      <c r="L9" s="17">
        <f t="shared" si="1"/>
        <v>27480</v>
      </c>
      <c r="M9" s="18">
        <f t="shared" si="2"/>
        <v>53260</v>
      </c>
      <c r="N9" s="19" t="str" cm="1">
        <f t="array" ref="N9">IF(AND(Tot_Gen&gt;50000,Tot_Est&gt;25000,Tot_Ouest&gt;25000),"oui","")</f>
        <v/>
      </c>
      <c r="O9" s="1" t="b" cm="1">
        <f t="array" ref="O9">AND(Tot_Gen&gt;50000,Tot_Est&gt;25000,Tot_Ouest&gt;25000)</f>
        <v>0</v>
      </c>
      <c r="P9" s="33" t="str">
        <f t="shared" si="3"/>
        <v>oui</v>
      </c>
    </row>
    <row r="10" spans="1:18" x14ac:dyDescent="0.2">
      <c r="B10" s="13" t="s">
        <v>13</v>
      </c>
      <c r="C10" s="16">
        <v>3730</v>
      </c>
      <c r="D10" s="16">
        <v>4690</v>
      </c>
      <c r="E10" s="16">
        <v>6990</v>
      </c>
      <c r="F10" s="16">
        <v>3350</v>
      </c>
      <c r="G10" s="17">
        <f t="shared" si="0"/>
        <v>18760</v>
      </c>
      <c r="H10" s="16">
        <v>4460</v>
      </c>
      <c r="I10" s="16">
        <v>6120</v>
      </c>
      <c r="J10" s="16">
        <v>6450</v>
      </c>
      <c r="K10" s="16">
        <v>4560</v>
      </c>
      <c r="L10" s="17">
        <f t="shared" si="1"/>
        <v>21590</v>
      </c>
      <c r="M10" s="18">
        <f t="shared" si="2"/>
        <v>40350</v>
      </c>
      <c r="N10" s="19" t="str" cm="1">
        <f t="array" ref="N10">IF(AND(Tot_Gen&gt;50000,Tot_Est&gt;25000,Tot_Ouest&gt;25000),"oui","")</f>
        <v/>
      </c>
      <c r="O10" s="1" t="b" cm="1">
        <f t="array" ref="O10">AND(Tot_Gen&gt;50000,Tot_Est&gt;25000,Tot_Ouest&gt;25000)</f>
        <v>0</v>
      </c>
      <c r="P10" s="33" t="str">
        <f t="shared" si="3"/>
        <v/>
      </c>
    </row>
    <row r="11" spans="1:18" x14ac:dyDescent="0.2">
      <c r="B11" s="13" t="s">
        <v>6</v>
      </c>
      <c r="C11" s="20">
        <f>IF(LEFT(C5,4)="Prod",AVERAGE(C6:C10),"")</f>
        <v>6024</v>
      </c>
      <c r="D11" s="20">
        <f t="shared" ref="D11:F11" si="4">IF(LEFT(D5,4)="Prod",AVERAGE(D6:D10),"")</f>
        <v>6308</v>
      </c>
      <c r="E11" s="20">
        <f t="shared" si="4"/>
        <v>6116</v>
      </c>
      <c r="F11" s="20">
        <f t="shared" si="4"/>
        <v>4792</v>
      </c>
      <c r="G11" s="20" t="str">
        <f t="shared" si="0"/>
        <v/>
      </c>
      <c r="H11" s="20">
        <f t="shared" ref="H11" si="5">IF(LEFT(H5,4)="Prod",AVERAGE(H6:H10),"")</f>
        <v>6360</v>
      </c>
      <c r="I11" s="20">
        <f t="shared" ref="I11" si="6">IF(LEFT(I5,4)="Prod",AVERAGE(I6:I10),"")</f>
        <v>6866</v>
      </c>
      <c r="J11" s="20">
        <f t="shared" ref="J11" si="7">IF(LEFT(J5,4)="Prod",AVERAGE(J6:J10),"")</f>
        <v>6330</v>
      </c>
      <c r="K11" s="20">
        <f t="shared" ref="K11" si="8">IF(LEFT(K5,4)="Prod",AVERAGE(K6:K10),"")</f>
        <v>5396</v>
      </c>
      <c r="L11" s="20" t="str">
        <f t="shared" si="1"/>
        <v/>
      </c>
      <c r="M11" s="20" t="str">
        <f t="shared" si="2"/>
        <v/>
      </c>
      <c r="N11" s="19" t="str" cm="1">
        <f t="array" ref="N11">IF(AND(Tot_Gen&gt;50000,Tot_Est&gt;25000,Tot_Ouest&gt;25000),"oui","")</f>
        <v/>
      </c>
      <c r="O11" s="1" t="b" cm="1">
        <f t="array" ref="O11">AND(Tot_Gen&gt;50000,Tot_Est&gt;25000,Tot_Ouest&gt;25000)</f>
        <v>0</v>
      </c>
      <c r="P11" s="33" t="str">
        <f t="shared" si="3"/>
        <v/>
      </c>
    </row>
    <row r="12" spans="1:18" x14ac:dyDescent="0.2">
      <c r="B12" s="13" t="s">
        <v>11</v>
      </c>
      <c r="C12" s="16">
        <v>3690</v>
      </c>
      <c r="D12" s="16">
        <v>4210</v>
      </c>
      <c r="E12" s="16">
        <v>3570</v>
      </c>
      <c r="F12" s="16">
        <v>7760</v>
      </c>
      <c r="G12" s="17">
        <f t="shared" si="0"/>
        <v>19230</v>
      </c>
      <c r="H12" s="16">
        <v>7300</v>
      </c>
      <c r="I12" s="16">
        <v>7040</v>
      </c>
      <c r="J12" s="16">
        <v>5250</v>
      </c>
      <c r="K12" s="16">
        <v>5960</v>
      </c>
      <c r="L12" s="17">
        <f t="shared" si="1"/>
        <v>25550</v>
      </c>
      <c r="M12" s="18">
        <f t="shared" si="2"/>
        <v>44780</v>
      </c>
      <c r="N12" s="19" t="str" cm="1">
        <f t="array" ref="N12">IF(AND(Tot_Gen&gt;50000,Tot_Est&gt;25000,Tot_Ouest&gt;25000),"oui","")</f>
        <v/>
      </c>
      <c r="O12" s="1" t="b" cm="1">
        <f t="array" ref="O12">AND(Tot_Gen&gt;50000,Tot_Est&gt;25000,Tot_Ouest&gt;25000)</f>
        <v>0</v>
      </c>
      <c r="P12" s="33" t="str">
        <f t="shared" si="3"/>
        <v/>
      </c>
    </row>
    <row r="13" spans="1:18" x14ac:dyDescent="0.2">
      <c r="B13" s="13" t="s">
        <v>14</v>
      </c>
      <c r="C13" s="16">
        <v>3350</v>
      </c>
      <c r="D13" s="16">
        <v>5320</v>
      </c>
      <c r="E13" s="16">
        <v>8520</v>
      </c>
      <c r="F13" s="16">
        <v>3260</v>
      </c>
      <c r="G13" s="17">
        <f t="shared" si="0"/>
        <v>20450</v>
      </c>
      <c r="H13" s="16">
        <v>7170</v>
      </c>
      <c r="I13" s="16">
        <v>4250</v>
      </c>
      <c r="J13" s="16">
        <v>6160</v>
      </c>
      <c r="K13" s="16">
        <v>8520</v>
      </c>
      <c r="L13" s="17">
        <f t="shared" si="1"/>
        <v>26100</v>
      </c>
      <c r="M13" s="18">
        <f t="shared" si="2"/>
        <v>46550</v>
      </c>
      <c r="N13" s="19" t="str" cm="1">
        <f t="array" ref="N13">IF(AND(Tot_Gen&gt;50000,Tot_Est&gt;25000,Tot_Ouest&gt;25000),"oui","")</f>
        <v/>
      </c>
      <c r="O13" s="1" t="b" cm="1">
        <f t="array" ref="O13">AND(Tot_Gen&gt;50000,Tot_Est&gt;25000,Tot_Ouest&gt;25000)</f>
        <v>0</v>
      </c>
      <c r="P13" s="33" t="str">
        <f t="shared" si="3"/>
        <v/>
      </c>
    </row>
    <row r="14" spans="1:18" x14ac:dyDescent="0.2">
      <c r="B14" s="13" t="s">
        <v>15</v>
      </c>
      <c r="C14" s="16">
        <v>6690</v>
      </c>
      <c r="D14" s="16">
        <v>6650</v>
      </c>
      <c r="E14" s="16">
        <v>5340</v>
      </c>
      <c r="F14" s="16">
        <v>8590</v>
      </c>
      <c r="G14" s="17">
        <f t="shared" si="0"/>
        <v>27270</v>
      </c>
      <c r="H14" s="16">
        <v>4230</v>
      </c>
      <c r="I14" s="16">
        <v>4990</v>
      </c>
      <c r="J14" s="16">
        <v>8420</v>
      </c>
      <c r="K14" s="16">
        <v>8460</v>
      </c>
      <c r="L14" s="17">
        <f t="shared" si="1"/>
        <v>26100</v>
      </c>
      <c r="M14" s="18">
        <f t="shared" si="2"/>
        <v>53370</v>
      </c>
      <c r="N14" s="19" t="str" cm="1">
        <f t="array" ref="N14">IF(AND(Tot_Gen&gt;50000,Tot_Est&gt;25000,Tot_Ouest&gt;25000),"oui","")</f>
        <v/>
      </c>
      <c r="O14" s="1" t="b" cm="1">
        <f t="array" ref="O14">AND(Tot_Gen&gt;50000,Tot_Est&gt;25000,Tot_Ouest&gt;25000)</f>
        <v>0</v>
      </c>
      <c r="P14" s="33" t="str">
        <f t="shared" si="3"/>
        <v>oui</v>
      </c>
    </row>
    <row r="15" spans="1:18" x14ac:dyDescent="0.2">
      <c r="B15" s="13" t="s">
        <v>16</v>
      </c>
      <c r="C15" s="16">
        <v>5270</v>
      </c>
      <c r="D15" s="16">
        <v>4500</v>
      </c>
      <c r="E15" s="16">
        <v>5510</v>
      </c>
      <c r="F15" s="16">
        <v>6450</v>
      </c>
      <c r="G15" s="17">
        <f t="shared" si="0"/>
        <v>21730</v>
      </c>
      <c r="H15" s="16">
        <v>5980</v>
      </c>
      <c r="I15" s="16">
        <v>7260</v>
      </c>
      <c r="J15" s="16">
        <v>6220</v>
      </c>
      <c r="K15" s="16">
        <v>5920</v>
      </c>
      <c r="L15" s="17">
        <f t="shared" si="1"/>
        <v>25380</v>
      </c>
      <c r="M15" s="18">
        <f t="shared" si="2"/>
        <v>47110</v>
      </c>
      <c r="N15" s="19" t="str" cm="1">
        <f t="array" ref="N15">IF(AND(Tot_Gen&gt;50000,Tot_Est&gt;25000,Tot_Ouest&gt;25000),"oui","")</f>
        <v/>
      </c>
      <c r="O15" s="1" t="b" cm="1">
        <f t="array" ref="O15">AND(Tot_Gen&gt;50000,Tot_Est&gt;25000,Tot_Ouest&gt;25000)</f>
        <v>0</v>
      </c>
      <c r="P15" s="33" t="str">
        <f t="shared" si="3"/>
        <v/>
      </c>
    </row>
    <row r="16" spans="1:18" x14ac:dyDescent="0.2">
      <c r="B16" s="13" t="s">
        <v>17</v>
      </c>
      <c r="C16" s="16">
        <v>8380</v>
      </c>
      <c r="D16" s="16">
        <v>7470</v>
      </c>
      <c r="E16" s="16">
        <v>5650</v>
      </c>
      <c r="F16" s="16">
        <v>5210</v>
      </c>
      <c r="G16" s="17">
        <f t="shared" si="0"/>
        <v>26710</v>
      </c>
      <c r="H16" s="16">
        <v>7420</v>
      </c>
      <c r="I16" s="16">
        <v>3600</v>
      </c>
      <c r="J16" s="16">
        <v>7900</v>
      </c>
      <c r="K16" s="16">
        <v>6270</v>
      </c>
      <c r="L16" s="17">
        <f t="shared" si="1"/>
        <v>25190</v>
      </c>
      <c r="M16" s="18">
        <f t="shared" si="2"/>
        <v>51900</v>
      </c>
      <c r="N16" s="19" t="str" cm="1">
        <f t="array" ref="N16">IF(AND(Tot_Gen&gt;50000,Tot_Est&gt;25000,Tot_Ouest&gt;25000),"oui","")</f>
        <v/>
      </c>
      <c r="O16" s="1" t="b" cm="1">
        <f t="array" ref="O16">AND(Tot_Gen&gt;50000,Tot_Est&gt;25000,Tot_Ouest&gt;25000)</f>
        <v>0</v>
      </c>
      <c r="P16" s="33" t="str">
        <f t="shared" si="3"/>
        <v>oui</v>
      </c>
    </row>
    <row r="17" spans="2:16" x14ac:dyDescent="0.2">
      <c r="B17" s="13" t="s">
        <v>7</v>
      </c>
      <c r="C17" s="20">
        <f>IF(LEFT(C5,4)="Prod",AVERAGE(C12:C16),"")</f>
        <v>5476</v>
      </c>
      <c r="D17" s="20">
        <f t="shared" ref="D17:K17" si="9">IF(LEFT(D5,4)="Prod",AVERAGE(D12:D16),"")</f>
        <v>5630</v>
      </c>
      <c r="E17" s="20">
        <f t="shared" si="9"/>
        <v>5718</v>
      </c>
      <c r="F17" s="20">
        <f t="shared" si="9"/>
        <v>6254</v>
      </c>
      <c r="G17" s="20" t="str">
        <f t="shared" si="0"/>
        <v/>
      </c>
      <c r="H17" s="20">
        <f t="shared" si="9"/>
        <v>6420</v>
      </c>
      <c r="I17" s="20">
        <f t="shared" si="9"/>
        <v>5428</v>
      </c>
      <c r="J17" s="20">
        <f t="shared" si="9"/>
        <v>6790</v>
      </c>
      <c r="K17" s="20">
        <f t="shared" si="9"/>
        <v>7026</v>
      </c>
      <c r="L17" s="20" t="str">
        <f t="shared" si="1"/>
        <v/>
      </c>
      <c r="M17" s="20" t="str">
        <f t="shared" si="2"/>
        <v/>
      </c>
      <c r="N17" s="19" t="str" cm="1">
        <f t="array" ref="N17">IF(AND(Tot_Gen&gt;50000,Tot_Est&gt;25000,Tot_Ouest&gt;25000),"oui","")</f>
        <v/>
      </c>
      <c r="O17" s="1" t="b" cm="1">
        <f t="array" ref="O17">AND(Tot_Gen&gt;50000,Tot_Est&gt;25000,Tot_Ouest&gt;25000)</f>
        <v>0</v>
      </c>
      <c r="P17" s="33" t="str">
        <f t="shared" si="3"/>
        <v/>
      </c>
    </row>
    <row r="18" spans="2:16" x14ac:dyDescent="0.2">
      <c r="B18" s="13" t="s">
        <v>20</v>
      </c>
      <c r="C18" s="21">
        <f>IF(LEFT(C5,4)="Prod",AVERAGE(C11,C17),"")</f>
        <v>5750</v>
      </c>
      <c r="D18" s="21">
        <f t="shared" ref="D18:F18" si="10">IF(LEFT(D5,4)="Prod",AVERAGE(D11,D17),"")</f>
        <v>5969</v>
      </c>
      <c r="E18" s="21">
        <f t="shared" si="10"/>
        <v>5917</v>
      </c>
      <c r="F18" s="21">
        <f t="shared" si="10"/>
        <v>5523</v>
      </c>
      <c r="G18" s="21" t="str">
        <f t="shared" si="0"/>
        <v/>
      </c>
      <c r="H18" s="21">
        <f t="shared" ref="H18" si="11">IF(LEFT(H5,4)="Prod",AVERAGE(H11,H17),"")</f>
        <v>6390</v>
      </c>
      <c r="I18" s="21">
        <f t="shared" ref="I18" si="12">IF(LEFT(I5,4)="Prod",AVERAGE(I11,I17),"")</f>
        <v>6147</v>
      </c>
      <c r="J18" s="21">
        <f t="shared" ref="J18" si="13">IF(LEFT(J5,4)="Prod",AVERAGE(J11,J17),"")</f>
        <v>6560</v>
      </c>
      <c r="K18" s="21">
        <f t="shared" ref="K18" si="14">IF(LEFT(K5,4)="Prod",AVERAGE(K11,K17),"")</f>
        <v>6211</v>
      </c>
      <c r="L18" s="21" t="str">
        <f t="shared" si="1"/>
        <v/>
      </c>
      <c r="M18" s="21" t="str">
        <f t="shared" si="2"/>
        <v/>
      </c>
      <c r="N18" s="19" t="str" cm="1">
        <f t="array" ref="N18">IF(AND(Tot_Gen&gt;50000,Tot_Est&gt;25000,Tot_Ouest&gt;25000),"oui","")</f>
        <v/>
      </c>
      <c r="O18" s="1" t="b" cm="1">
        <f t="array" ref="O18">AND(Tot_Gen&gt;50000,Tot_Est&gt;25000,Tot_Ouest&gt;25000)</f>
        <v>0</v>
      </c>
      <c r="P18" s="33" t="str">
        <f t="shared" si="3"/>
        <v/>
      </c>
    </row>
    <row r="19" spans="2:16" ht="13.5" thickBot="1" x14ac:dyDescent="0.25">
      <c r="B19" s="22" t="s">
        <v>1</v>
      </c>
      <c r="C19" s="23">
        <f>SUM(C6:C10,C12:C16)</f>
        <v>57500</v>
      </c>
      <c r="D19" s="23">
        <f>SUM(D6:D10,D12:D16)</f>
        <v>59690</v>
      </c>
      <c r="E19" s="23">
        <f t="shared" ref="E19:M19" si="15">SUM(E6:E10,E12:E16)</f>
        <v>59170</v>
      </c>
      <c r="F19" s="23">
        <f t="shared" si="15"/>
        <v>55230</v>
      </c>
      <c r="G19" s="23">
        <f t="shared" si="15"/>
        <v>231590</v>
      </c>
      <c r="H19" s="23">
        <f t="shared" si="15"/>
        <v>63900</v>
      </c>
      <c r="I19" s="23">
        <f t="shared" si="15"/>
        <v>61470</v>
      </c>
      <c r="J19" s="23">
        <f t="shared" si="15"/>
        <v>65600</v>
      </c>
      <c r="K19" s="23">
        <f t="shared" si="15"/>
        <v>62110</v>
      </c>
      <c r="L19" s="23">
        <f t="shared" si="15"/>
        <v>253080</v>
      </c>
      <c r="M19" s="24">
        <f t="shared" si="15"/>
        <v>484670</v>
      </c>
      <c r="N19" s="19" t="str" cm="1">
        <f t="array" ref="N19">IF(AND(Tot_Gen&gt;50000,Tot_Est&gt;25000,Tot_Ouest&gt;25000),"oui","")</f>
        <v/>
      </c>
      <c r="O19" s="1" t="b" cm="1">
        <f t="array" ref="O19">AND(Tot_Gen&gt;50000,Tot_Est&gt;25000,Tot_Ouest&gt;25000)</f>
        <v>0</v>
      </c>
      <c r="P19" s="33" t="str">
        <f t="shared" si="3"/>
        <v/>
      </c>
    </row>
    <row r="20" spans="2:16" ht="6.75" customHeight="1" thickTop="1" x14ac:dyDescent="0.2"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1" spans="2:16" s="1" customFormat="1" ht="15" x14ac:dyDescent="0.25">
      <c r="B21" s="8"/>
      <c r="C21" s="9"/>
      <c r="D21" s="10"/>
      <c r="E21" s="9"/>
      <c r="F21" s="7"/>
      <c r="G21" s="7"/>
      <c r="H21" s="8"/>
      <c r="I21" s="9"/>
      <c r="J21" s="8"/>
      <c r="K21" s="11"/>
      <c r="L21" s="5"/>
    </row>
    <row r="22" spans="2:16" s="1" customFormat="1" ht="15" x14ac:dyDescent="0.25">
      <c r="B22" s="8"/>
      <c r="C22" s="9"/>
      <c r="D22" s="10"/>
      <c r="E22" s="9"/>
      <c r="F22" s="7"/>
      <c r="G22" s="7"/>
      <c r="H22" s="8"/>
      <c r="I22" s="9"/>
      <c r="J22" s="8"/>
      <c r="K22" s="11"/>
      <c r="L22" s="5"/>
    </row>
    <row r="23" spans="2:16" s="1" customFormat="1" ht="15" x14ac:dyDescent="0.25">
      <c r="B23" s="8"/>
      <c r="C23" s="9"/>
      <c r="D23" s="10"/>
      <c r="E23" s="9"/>
      <c r="F23" s="7"/>
      <c r="G23" s="7"/>
      <c r="H23" s="8">
        <v>1000</v>
      </c>
      <c r="I23" s="9"/>
      <c r="J23" s="8"/>
      <c r="K23" s="11"/>
      <c r="L23" s="5"/>
    </row>
    <row r="24" spans="2:16" s="1" customFormat="1" ht="15" x14ac:dyDescent="0.25">
      <c r="B24" s="8"/>
      <c r="C24" s="9"/>
      <c r="D24" s="10"/>
      <c r="E24" s="9"/>
      <c r="F24" s="7"/>
      <c r="G24" s="7"/>
      <c r="H24" s="8"/>
      <c r="I24" s="9"/>
      <c r="J24" s="8"/>
      <c r="K24" s="11"/>
      <c r="L24" s="5"/>
    </row>
    <row r="25" spans="2:16" s="1" customFormat="1" ht="15" x14ac:dyDescent="0.25">
      <c r="B25" s="8"/>
      <c r="C25" s="9"/>
      <c r="D25" s="10"/>
      <c r="E25" s="9"/>
      <c r="F25" s="7"/>
      <c r="G25" s="7"/>
      <c r="H25" s="8"/>
      <c r="I25" s="9"/>
      <c r="J25" s="8"/>
      <c r="K25" s="11"/>
      <c r="L25" s="5"/>
    </row>
    <row r="26" spans="2:16" s="1" customFormat="1" x14ac:dyDescent="0.2">
      <c r="B26" s="7"/>
      <c r="C26" s="7"/>
      <c r="D26" s="7"/>
      <c r="E26" s="7"/>
      <c r="F26" s="7"/>
      <c r="G26" s="7"/>
      <c r="H26" s="7"/>
      <c r="I26" s="7"/>
      <c r="J26" s="7"/>
      <c r="K26" s="7"/>
    </row>
    <row r="27" spans="2:16" s="1" customFormat="1" x14ac:dyDescent="0.2"/>
    <row r="28" spans="2:16" s="1" customFormat="1" x14ac:dyDescent="0.2"/>
    <row r="29" spans="2:16" s="1" customFormat="1" x14ac:dyDescent="0.2"/>
    <row r="30" spans="2:16" s="1" customFormat="1" x14ac:dyDescent="0.2"/>
    <row r="31" spans="2:16" s="1" customFormat="1" x14ac:dyDescent="0.2"/>
    <row r="32" spans="2:16" s="7" customFormat="1" x14ac:dyDescent="0.2"/>
    <row r="33" s="7" customFormat="1" x14ac:dyDescent="0.2"/>
    <row r="34" s="7" customFormat="1" x14ac:dyDescent="0.2"/>
    <row r="35" s="7" customFormat="1" x14ac:dyDescent="0.2"/>
    <row r="36" s="7" customFormat="1" x14ac:dyDescent="0.2"/>
    <row r="37" s="7" customFormat="1" x14ac:dyDescent="0.2"/>
    <row r="38" s="7" customFormat="1" x14ac:dyDescent="0.2"/>
    <row r="39" s="7" customFormat="1" x14ac:dyDescent="0.2"/>
    <row r="40" s="7" customFormat="1" x14ac:dyDescent="0.2"/>
    <row r="41" s="7" customFormat="1" x14ac:dyDescent="0.2"/>
    <row r="42" s="7" customFormat="1" x14ac:dyDescent="0.2"/>
    <row r="43" s="7" customFormat="1" x14ac:dyDescent="0.2"/>
    <row r="44" s="7" customFormat="1" x14ac:dyDescent="0.2"/>
    <row r="45" s="7" customFormat="1" x14ac:dyDescent="0.2"/>
    <row r="46" s="7" customFormat="1" x14ac:dyDescent="0.2"/>
    <row r="47" s="7" customFormat="1" x14ac:dyDescent="0.2"/>
    <row r="48" s="7" customFormat="1" x14ac:dyDescent="0.2"/>
    <row r="49" s="7" customFormat="1" x14ac:dyDescent="0.2"/>
    <row r="50" s="7" customFormat="1" x14ac:dyDescent="0.2"/>
    <row r="51" s="7" customFormat="1" x14ac:dyDescent="0.2"/>
    <row r="52" s="7" customFormat="1" x14ac:dyDescent="0.2"/>
    <row r="53" s="7" customFormat="1" x14ac:dyDescent="0.2"/>
    <row r="54" s="7" customFormat="1" x14ac:dyDescent="0.2"/>
    <row r="55" s="7" customFormat="1" x14ac:dyDescent="0.2"/>
    <row r="56" s="7" customFormat="1" x14ac:dyDescent="0.2"/>
    <row r="57" s="7" customFormat="1" x14ac:dyDescent="0.2"/>
    <row r="58" s="7" customFormat="1" x14ac:dyDescent="0.2"/>
    <row r="59" s="7" customFormat="1" x14ac:dyDescent="0.2"/>
    <row r="60" s="7" customFormat="1" x14ac:dyDescent="0.2"/>
    <row r="61" s="7" customFormat="1" x14ac:dyDescent="0.2"/>
    <row r="62" s="7" customFormat="1" x14ac:dyDescent="0.2"/>
    <row r="63" s="7" customFormat="1" x14ac:dyDescent="0.2"/>
    <row r="64" s="7" customFormat="1" x14ac:dyDescent="0.2"/>
    <row r="65" s="7" customFormat="1" x14ac:dyDescent="0.2"/>
    <row r="66" s="7" customFormat="1" x14ac:dyDescent="0.2"/>
    <row r="67" s="7" customFormat="1" x14ac:dyDescent="0.2"/>
    <row r="68" s="7" customFormat="1" x14ac:dyDescent="0.2"/>
    <row r="69" s="7" customFormat="1" x14ac:dyDescent="0.2"/>
    <row r="70" s="7" customFormat="1" x14ac:dyDescent="0.2"/>
    <row r="71" s="7" customFormat="1" x14ac:dyDescent="0.2"/>
    <row r="72" s="7" customFormat="1" x14ac:dyDescent="0.2"/>
    <row r="73" s="7" customFormat="1" x14ac:dyDescent="0.2"/>
    <row r="74" s="7" customFormat="1" x14ac:dyDescent="0.2"/>
    <row r="75" s="7" customFormat="1" x14ac:dyDescent="0.2"/>
    <row r="76" s="7" customFormat="1" x14ac:dyDescent="0.2"/>
    <row r="77" s="7" customFormat="1" x14ac:dyDescent="0.2"/>
    <row r="78" s="7" customFormat="1" x14ac:dyDescent="0.2"/>
    <row r="79" s="7" customFormat="1" x14ac:dyDescent="0.2"/>
    <row r="80" s="7" customFormat="1" x14ac:dyDescent="0.2"/>
    <row r="81" s="7" customFormat="1" x14ac:dyDescent="0.2"/>
    <row r="82" s="7" customFormat="1" x14ac:dyDescent="0.2"/>
    <row r="83" s="7" customFormat="1" x14ac:dyDescent="0.2"/>
    <row r="84" s="7" customFormat="1" x14ac:dyDescent="0.2"/>
    <row r="85" s="7" customFormat="1" x14ac:dyDescent="0.2"/>
    <row r="86" s="7" customFormat="1" x14ac:dyDescent="0.2"/>
    <row r="87" s="7" customFormat="1" x14ac:dyDescent="0.2"/>
    <row r="88" s="7" customFormat="1" x14ac:dyDescent="0.2"/>
    <row r="89" s="7" customFormat="1" x14ac:dyDescent="0.2"/>
    <row r="90" s="7" customFormat="1" x14ac:dyDescent="0.2"/>
    <row r="91" s="7" customFormat="1" x14ac:dyDescent="0.2"/>
    <row r="92" s="7" customFormat="1" x14ac:dyDescent="0.2"/>
    <row r="93" s="7" customFormat="1" x14ac:dyDescent="0.2"/>
    <row r="94" s="7" customFormat="1" x14ac:dyDescent="0.2"/>
    <row r="95" s="7" customFormat="1" x14ac:dyDescent="0.2"/>
    <row r="96" s="7" customFormat="1" x14ac:dyDescent="0.2"/>
    <row r="97" s="7" customFormat="1" x14ac:dyDescent="0.2"/>
    <row r="98" s="7" customFormat="1" x14ac:dyDescent="0.2"/>
    <row r="99" s="7" customFormat="1" x14ac:dyDescent="0.2"/>
    <row r="100" s="7" customFormat="1" x14ac:dyDescent="0.2"/>
    <row r="101" s="7" customFormat="1" x14ac:dyDescent="0.2"/>
    <row r="102" s="7" customFormat="1" x14ac:dyDescent="0.2"/>
    <row r="103" s="7" customFormat="1" x14ac:dyDescent="0.2"/>
    <row r="104" s="7" customFormat="1" x14ac:dyDescent="0.2"/>
    <row r="105" s="7" customFormat="1" x14ac:dyDescent="0.2"/>
    <row r="106" s="7" customFormat="1" x14ac:dyDescent="0.2"/>
    <row r="107" s="7" customFormat="1" x14ac:dyDescent="0.2"/>
    <row r="108" s="7" customFormat="1" x14ac:dyDescent="0.2"/>
    <row r="109" s="7" customFormat="1" x14ac:dyDescent="0.2"/>
    <row r="110" s="7" customFormat="1" x14ac:dyDescent="0.2"/>
    <row r="111" s="7" customFormat="1" x14ac:dyDescent="0.2"/>
    <row r="112" s="7" customFormat="1" x14ac:dyDescent="0.2"/>
    <row r="113" s="7" customFormat="1" x14ac:dyDescent="0.2"/>
    <row r="114" s="7" customFormat="1" x14ac:dyDescent="0.2"/>
    <row r="115" s="7" customFormat="1" x14ac:dyDescent="0.2"/>
    <row r="116" s="7" customFormat="1" x14ac:dyDescent="0.2"/>
    <row r="117" s="7" customFormat="1" x14ac:dyDescent="0.2"/>
    <row r="118" s="7" customFormat="1" x14ac:dyDescent="0.2"/>
    <row r="119" s="7" customFormat="1" x14ac:dyDescent="0.2"/>
    <row r="120" s="7" customFormat="1" x14ac:dyDescent="0.2"/>
    <row r="121" s="7" customFormat="1" x14ac:dyDescent="0.2"/>
    <row r="122" s="7" customFormat="1" x14ac:dyDescent="0.2"/>
    <row r="123" s="7" customFormat="1" x14ac:dyDescent="0.2"/>
    <row r="124" s="7" customFormat="1" x14ac:dyDescent="0.2"/>
    <row r="125" s="7" customFormat="1" x14ac:dyDescent="0.2"/>
    <row r="126" s="7" customFormat="1" x14ac:dyDescent="0.2"/>
    <row r="127" s="7" customFormat="1" x14ac:dyDescent="0.2"/>
    <row r="128" s="7" customFormat="1" x14ac:dyDescent="0.2"/>
    <row r="129" s="7" customFormat="1" x14ac:dyDescent="0.2"/>
    <row r="130" s="7" customFormat="1" x14ac:dyDescent="0.2"/>
    <row r="131" s="7" customFormat="1" x14ac:dyDescent="0.2"/>
    <row r="132" s="7" customFormat="1" x14ac:dyDescent="0.2"/>
    <row r="133" s="7" customFormat="1" x14ac:dyDescent="0.2"/>
    <row r="134" s="7" customFormat="1" x14ac:dyDescent="0.2"/>
    <row r="135" s="7" customFormat="1" x14ac:dyDescent="0.2"/>
    <row r="136" s="7" customFormat="1" x14ac:dyDescent="0.2"/>
    <row r="137" s="7" customFormat="1" x14ac:dyDescent="0.2"/>
    <row r="138" s="7" customFormat="1" x14ac:dyDescent="0.2"/>
    <row r="139" s="7" customFormat="1" x14ac:dyDescent="0.2"/>
    <row r="140" s="7" customFormat="1" x14ac:dyDescent="0.2"/>
    <row r="141" s="7" customFormat="1" x14ac:dyDescent="0.2"/>
    <row r="142" s="7" customFormat="1" x14ac:dyDescent="0.2"/>
    <row r="143" s="7" customFormat="1" x14ac:dyDescent="0.2"/>
    <row r="144" s="7" customFormat="1" x14ac:dyDescent="0.2"/>
    <row r="145" s="7" customFormat="1" x14ac:dyDescent="0.2"/>
    <row r="146" s="7" customFormat="1" x14ac:dyDescent="0.2"/>
    <row r="147" s="7" customFormat="1" x14ac:dyDescent="0.2"/>
    <row r="148" s="7" customFormat="1" x14ac:dyDescent="0.2"/>
    <row r="149" s="7" customFormat="1" x14ac:dyDescent="0.2"/>
    <row r="150" s="7" customFormat="1" x14ac:dyDescent="0.2"/>
    <row r="151" s="7" customFormat="1" x14ac:dyDescent="0.2"/>
    <row r="152" s="7" customFormat="1" x14ac:dyDescent="0.2"/>
    <row r="153" s="7" customFormat="1" x14ac:dyDescent="0.2"/>
    <row r="154" s="7" customFormat="1" x14ac:dyDescent="0.2"/>
    <row r="155" s="7" customFormat="1" x14ac:dyDescent="0.2"/>
    <row r="156" s="7" customFormat="1" x14ac:dyDescent="0.2"/>
    <row r="157" s="7" customFormat="1" x14ac:dyDescent="0.2"/>
    <row r="158" s="7" customFormat="1" x14ac:dyDescent="0.2"/>
    <row r="159" s="7" customFormat="1" x14ac:dyDescent="0.2"/>
    <row r="160" s="7" customFormat="1" x14ac:dyDescent="0.2"/>
    <row r="161" s="7" customFormat="1" x14ac:dyDescent="0.2"/>
    <row r="162" s="7" customFormat="1" x14ac:dyDescent="0.2"/>
    <row r="163" s="7" customFormat="1" x14ac:dyDescent="0.2"/>
    <row r="164" s="7" customFormat="1" x14ac:dyDescent="0.2"/>
    <row r="165" s="7" customFormat="1" x14ac:dyDescent="0.2"/>
    <row r="166" s="7" customFormat="1" x14ac:dyDescent="0.2"/>
    <row r="167" s="7" customFormat="1" x14ac:dyDescent="0.2"/>
    <row r="168" s="7" customFormat="1" x14ac:dyDescent="0.2"/>
    <row r="169" s="7" customFormat="1" x14ac:dyDescent="0.2"/>
    <row r="170" s="7" customFormat="1" x14ac:dyDescent="0.2"/>
    <row r="171" s="7" customFormat="1" x14ac:dyDescent="0.2"/>
    <row r="172" s="7" customFormat="1" x14ac:dyDescent="0.2"/>
    <row r="173" s="7" customFormat="1" x14ac:dyDescent="0.2"/>
    <row r="174" s="7" customFormat="1" x14ac:dyDescent="0.2"/>
    <row r="175" s="7" customFormat="1" x14ac:dyDescent="0.2"/>
    <row r="176" s="7" customFormat="1" x14ac:dyDescent="0.2"/>
    <row r="177" s="7" customFormat="1" x14ac:dyDescent="0.2"/>
    <row r="178" s="7" customFormat="1" x14ac:dyDescent="0.2"/>
    <row r="179" s="7" customFormat="1" x14ac:dyDescent="0.2"/>
    <row r="180" s="7" customFormat="1" x14ac:dyDescent="0.2"/>
    <row r="181" s="7" customFormat="1" x14ac:dyDescent="0.2"/>
    <row r="182" s="7" customFormat="1" x14ac:dyDescent="0.2"/>
    <row r="183" s="7" customFormat="1" x14ac:dyDescent="0.2"/>
    <row r="184" s="7" customFormat="1" x14ac:dyDescent="0.2"/>
    <row r="185" s="7" customFormat="1" x14ac:dyDescent="0.2"/>
    <row r="186" s="7" customFormat="1" x14ac:dyDescent="0.2"/>
    <row r="187" s="7" customFormat="1" x14ac:dyDescent="0.2"/>
    <row r="188" s="7" customFormat="1" x14ac:dyDescent="0.2"/>
    <row r="189" s="7" customFormat="1" x14ac:dyDescent="0.2"/>
    <row r="190" s="7" customFormat="1" x14ac:dyDescent="0.2"/>
    <row r="191" s="7" customFormat="1" x14ac:dyDescent="0.2"/>
    <row r="192" s="7" customFormat="1" x14ac:dyDescent="0.2"/>
    <row r="193" s="7" customFormat="1" x14ac:dyDescent="0.2"/>
    <row r="194" s="7" customFormat="1" x14ac:dyDescent="0.2"/>
    <row r="195" s="7" customFormat="1" x14ac:dyDescent="0.2"/>
    <row r="196" s="7" customFormat="1" x14ac:dyDescent="0.2"/>
    <row r="197" s="7" customFormat="1" x14ac:dyDescent="0.2"/>
    <row r="198" s="7" customFormat="1" x14ac:dyDescent="0.2"/>
    <row r="199" s="7" customFormat="1" x14ac:dyDescent="0.2"/>
    <row r="200" s="7" customFormat="1" x14ac:dyDescent="0.2"/>
    <row r="201" s="7" customFormat="1" x14ac:dyDescent="0.2"/>
    <row r="202" s="7" customFormat="1" x14ac:dyDescent="0.2"/>
    <row r="203" s="7" customFormat="1" x14ac:dyDescent="0.2"/>
    <row r="204" s="7" customFormat="1" x14ac:dyDescent="0.2"/>
    <row r="205" s="7" customFormat="1" x14ac:dyDescent="0.2"/>
    <row r="206" s="7" customFormat="1" x14ac:dyDescent="0.2"/>
    <row r="207" s="7" customFormat="1" x14ac:dyDescent="0.2"/>
    <row r="208" s="7" customFormat="1" x14ac:dyDescent="0.2"/>
    <row r="209" s="7" customFormat="1" x14ac:dyDescent="0.2"/>
    <row r="210" s="7" customFormat="1" x14ac:dyDescent="0.2"/>
    <row r="211" s="7" customFormat="1" x14ac:dyDescent="0.2"/>
    <row r="212" s="7" customFormat="1" x14ac:dyDescent="0.2"/>
    <row r="213" s="7" customFormat="1" x14ac:dyDescent="0.2"/>
    <row r="214" s="7" customFormat="1" x14ac:dyDescent="0.2"/>
    <row r="215" s="7" customFormat="1" x14ac:dyDescent="0.2"/>
    <row r="216" s="7" customFormat="1" x14ac:dyDescent="0.2"/>
    <row r="217" s="7" customFormat="1" x14ac:dyDescent="0.2"/>
    <row r="218" s="7" customFormat="1" x14ac:dyDescent="0.2"/>
    <row r="219" s="7" customFormat="1" x14ac:dyDescent="0.2"/>
    <row r="220" s="7" customFormat="1" x14ac:dyDescent="0.2"/>
    <row r="221" s="7" customFormat="1" x14ac:dyDescent="0.2"/>
    <row r="222" s="7" customFormat="1" x14ac:dyDescent="0.2"/>
    <row r="223" s="7" customFormat="1" x14ac:dyDescent="0.2"/>
    <row r="224" s="7" customFormat="1" x14ac:dyDescent="0.2"/>
    <row r="225" s="7" customFormat="1" x14ac:dyDescent="0.2"/>
    <row r="226" s="7" customFormat="1" x14ac:dyDescent="0.2"/>
    <row r="227" s="7" customFormat="1" x14ac:dyDescent="0.2"/>
    <row r="228" s="7" customFormat="1" x14ac:dyDescent="0.2"/>
    <row r="229" s="7" customFormat="1" x14ac:dyDescent="0.2"/>
    <row r="230" s="7" customFormat="1" x14ac:dyDescent="0.2"/>
    <row r="231" s="7" customFormat="1" x14ac:dyDescent="0.2"/>
    <row r="232" s="7" customFormat="1" x14ac:dyDescent="0.2"/>
    <row r="233" s="7" customFormat="1" x14ac:dyDescent="0.2"/>
    <row r="234" s="7" customFormat="1" x14ac:dyDescent="0.2"/>
    <row r="235" s="7" customFormat="1" x14ac:dyDescent="0.2"/>
    <row r="236" s="7" customFormat="1" x14ac:dyDescent="0.2"/>
    <row r="237" s="7" customFormat="1" x14ac:dyDescent="0.2"/>
    <row r="238" s="7" customFormat="1" x14ac:dyDescent="0.2"/>
    <row r="239" s="7" customFormat="1" x14ac:dyDescent="0.2"/>
    <row r="240" s="7" customFormat="1" x14ac:dyDescent="0.2"/>
    <row r="241" s="7" customFormat="1" x14ac:dyDescent="0.2"/>
    <row r="242" s="7" customFormat="1" x14ac:dyDescent="0.2"/>
    <row r="243" s="7" customFormat="1" x14ac:dyDescent="0.2"/>
    <row r="244" s="7" customFormat="1" x14ac:dyDescent="0.2"/>
    <row r="245" s="7" customFormat="1" x14ac:dyDescent="0.2"/>
    <row r="246" s="7" customFormat="1" x14ac:dyDescent="0.2"/>
    <row r="247" s="7" customFormat="1" x14ac:dyDescent="0.2"/>
    <row r="248" s="7" customFormat="1" x14ac:dyDescent="0.2"/>
    <row r="249" s="7" customFormat="1" x14ac:dyDescent="0.2"/>
    <row r="250" s="7" customFormat="1" x14ac:dyDescent="0.2"/>
    <row r="251" s="7" customFormat="1" x14ac:dyDescent="0.2"/>
    <row r="252" s="7" customFormat="1" x14ac:dyDescent="0.2"/>
    <row r="253" s="7" customFormat="1" x14ac:dyDescent="0.2"/>
    <row r="254" s="7" customFormat="1" x14ac:dyDescent="0.2"/>
    <row r="255" s="7" customFormat="1" x14ac:dyDescent="0.2"/>
    <row r="256" s="7" customFormat="1" x14ac:dyDescent="0.2"/>
    <row r="257" s="7" customFormat="1" x14ac:dyDescent="0.2"/>
    <row r="258" s="7" customFormat="1" x14ac:dyDescent="0.2"/>
    <row r="259" s="7" customFormat="1" x14ac:dyDescent="0.2"/>
    <row r="260" s="7" customFormat="1" x14ac:dyDescent="0.2"/>
    <row r="261" s="7" customFormat="1" x14ac:dyDescent="0.2"/>
    <row r="262" s="7" customFormat="1" x14ac:dyDescent="0.2"/>
    <row r="263" s="7" customFormat="1" x14ac:dyDescent="0.2"/>
    <row r="264" s="7" customFormat="1" x14ac:dyDescent="0.2"/>
    <row r="265" s="7" customFormat="1" x14ac:dyDescent="0.2"/>
    <row r="266" s="7" customFormat="1" x14ac:dyDescent="0.2"/>
    <row r="267" s="7" customFormat="1" x14ac:dyDescent="0.2"/>
    <row r="268" s="7" customFormat="1" x14ac:dyDescent="0.2"/>
    <row r="269" s="7" customFormat="1" x14ac:dyDescent="0.2"/>
    <row r="270" s="7" customFormat="1" x14ac:dyDescent="0.2"/>
    <row r="271" s="7" customFormat="1" x14ac:dyDescent="0.2"/>
    <row r="272" s="7" customFormat="1" x14ac:dyDescent="0.2"/>
    <row r="273" s="7" customFormat="1" x14ac:dyDescent="0.2"/>
    <row r="274" s="7" customFormat="1" x14ac:dyDescent="0.2"/>
    <row r="275" s="7" customFormat="1" x14ac:dyDescent="0.2"/>
    <row r="276" s="7" customFormat="1" x14ac:dyDescent="0.2"/>
    <row r="277" s="7" customFormat="1" x14ac:dyDescent="0.2"/>
    <row r="278" s="7" customFormat="1" x14ac:dyDescent="0.2"/>
    <row r="279" s="7" customFormat="1" x14ac:dyDescent="0.2"/>
    <row r="280" s="7" customFormat="1" x14ac:dyDescent="0.2"/>
    <row r="281" s="7" customFormat="1" x14ac:dyDescent="0.2"/>
    <row r="282" s="7" customFormat="1" x14ac:dyDescent="0.2"/>
    <row r="283" s="7" customFormat="1" x14ac:dyDescent="0.2"/>
    <row r="284" s="7" customFormat="1" x14ac:dyDescent="0.2"/>
    <row r="285" s="7" customFormat="1" x14ac:dyDescent="0.2"/>
    <row r="286" s="7" customFormat="1" x14ac:dyDescent="0.2"/>
    <row r="287" s="7" customFormat="1" x14ac:dyDescent="0.2"/>
    <row r="288" s="7" customFormat="1" x14ac:dyDescent="0.2"/>
    <row r="289" s="7" customFormat="1" x14ac:dyDescent="0.2"/>
    <row r="290" s="7" customFormat="1" x14ac:dyDescent="0.2"/>
    <row r="291" s="7" customFormat="1" x14ac:dyDescent="0.2"/>
    <row r="292" s="7" customFormat="1" x14ac:dyDescent="0.2"/>
    <row r="293" s="7" customFormat="1" x14ac:dyDescent="0.2"/>
    <row r="294" s="7" customFormat="1" x14ac:dyDescent="0.2"/>
    <row r="295" s="7" customFormat="1" x14ac:dyDescent="0.2"/>
    <row r="296" s="7" customFormat="1" x14ac:dyDescent="0.2"/>
    <row r="297" s="7" customFormat="1" x14ac:dyDescent="0.2"/>
    <row r="298" s="7" customFormat="1" x14ac:dyDescent="0.2"/>
    <row r="299" s="7" customFormat="1" x14ac:dyDescent="0.2"/>
    <row r="300" s="7" customFormat="1" x14ac:dyDescent="0.2"/>
    <row r="301" s="7" customFormat="1" x14ac:dyDescent="0.2"/>
    <row r="302" s="7" customFormat="1" x14ac:dyDescent="0.2"/>
    <row r="303" s="7" customFormat="1" x14ac:dyDescent="0.2"/>
    <row r="304" s="7" customFormat="1" x14ac:dyDescent="0.2"/>
    <row r="305" s="7" customFormat="1" x14ac:dyDescent="0.2"/>
    <row r="306" s="7" customFormat="1" x14ac:dyDescent="0.2"/>
    <row r="307" s="7" customFormat="1" x14ac:dyDescent="0.2"/>
    <row r="308" s="7" customFormat="1" x14ac:dyDescent="0.2"/>
    <row r="309" s="7" customFormat="1" x14ac:dyDescent="0.2"/>
    <row r="310" s="7" customFormat="1" x14ac:dyDescent="0.2"/>
    <row r="311" s="7" customFormat="1" x14ac:dyDescent="0.2"/>
    <row r="312" s="7" customFormat="1" x14ac:dyDescent="0.2"/>
    <row r="313" s="7" customFormat="1" x14ac:dyDescent="0.2"/>
    <row r="314" s="7" customFormat="1" x14ac:dyDescent="0.2"/>
    <row r="315" s="7" customFormat="1" x14ac:dyDescent="0.2"/>
    <row r="316" s="7" customFormat="1" x14ac:dyDescent="0.2"/>
    <row r="317" s="7" customFormat="1" x14ac:dyDescent="0.2"/>
    <row r="318" s="7" customFormat="1" x14ac:dyDescent="0.2"/>
    <row r="319" s="7" customFormat="1" x14ac:dyDescent="0.2"/>
    <row r="320" s="7" customFormat="1" x14ac:dyDescent="0.2"/>
    <row r="321" s="7" customFormat="1" x14ac:dyDescent="0.2"/>
    <row r="322" s="7" customFormat="1" x14ac:dyDescent="0.2"/>
    <row r="323" s="7" customFormat="1" x14ac:dyDescent="0.2"/>
    <row r="324" s="7" customFormat="1" x14ac:dyDescent="0.2"/>
    <row r="325" s="7" customFormat="1" x14ac:dyDescent="0.2"/>
    <row r="326" s="7" customFormat="1" x14ac:dyDescent="0.2"/>
    <row r="327" s="7" customFormat="1" x14ac:dyDescent="0.2"/>
    <row r="328" s="7" customFormat="1" x14ac:dyDescent="0.2"/>
    <row r="329" s="7" customFormat="1" x14ac:dyDescent="0.2"/>
    <row r="330" s="7" customFormat="1" x14ac:dyDescent="0.2"/>
    <row r="331" s="7" customFormat="1" x14ac:dyDescent="0.2"/>
    <row r="332" s="7" customFormat="1" x14ac:dyDescent="0.2"/>
    <row r="333" s="7" customFormat="1" x14ac:dyDescent="0.2"/>
    <row r="334" s="7" customFormat="1" x14ac:dyDescent="0.2"/>
    <row r="335" s="7" customFormat="1" x14ac:dyDescent="0.2"/>
    <row r="336" s="7" customFormat="1" x14ac:dyDescent="0.2"/>
    <row r="337" s="7" customFormat="1" x14ac:dyDescent="0.2"/>
    <row r="338" s="7" customFormat="1" x14ac:dyDescent="0.2"/>
    <row r="339" s="7" customFormat="1" x14ac:dyDescent="0.2"/>
    <row r="340" s="7" customFormat="1" x14ac:dyDescent="0.2"/>
    <row r="341" s="7" customFormat="1" x14ac:dyDescent="0.2"/>
    <row r="342" s="7" customFormat="1" x14ac:dyDescent="0.2"/>
    <row r="343" s="7" customFormat="1" x14ac:dyDescent="0.2"/>
    <row r="344" s="7" customFormat="1" x14ac:dyDescent="0.2"/>
    <row r="345" s="7" customFormat="1" x14ac:dyDescent="0.2"/>
    <row r="346" s="7" customFormat="1" x14ac:dyDescent="0.2"/>
    <row r="347" s="7" customFormat="1" x14ac:dyDescent="0.2"/>
    <row r="348" s="7" customFormat="1" x14ac:dyDescent="0.2"/>
    <row r="349" s="7" customFormat="1" x14ac:dyDescent="0.2"/>
    <row r="350" s="7" customFormat="1" x14ac:dyDescent="0.2"/>
    <row r="351" s="7" customFormat="1" x14ac:dyDescent="0.2"/>
    <row r="352" s="7" customFormat="1" x14ac:dyDescent="0.2"/>
    <row r="353" s="7" customFormat="1" x14ac:dyDescent="0.2"/>
    <row r="354" s="7" customFormat="1" x14ac:dyDescent="0.2"/>
    <row r="355" s="7" customFormat="1" x14ac:dyDescent="0.2"/>
    <row r="356" s="7" customFormat="1" x14ac:dyDescent="0.2"/>
    <row r="357" s="7" customFormat="1" x14ac:dyDescent="0.2"/>
    <row r="358" s="7" customFormat="1" x14ac:dyDescent="0.2"/>
    <row r="359" s="7" customFormat="1" x14ac:dyDescent="0.2"/>
    <row r="360" s="7" customFormat="1" x14ac:dyDescent="0.2"/>
    <row r="361" s="7" customFormat="1" x14ac:dyDescent="0.2"/>
    <row r="362" s="7" customFormat="1" x14ac:dyDescent="0.2"/>
    <row r="363" s="7" customFormat="1" x14ac:dyDescent="0.2"/>
    <row r="364" s="7" customFormat="1" x14ac:dyDescent="0.2"/>
    <row r="365" s="7" customFormat="1" x14ac:dyDescent="0.2"/>
    <row r="366" s="7" customFormat="1" x14ac:dyDescent="0.2"/>
    <row r="367" s="7" customFormat="1" x14ac:dyDescent="0.2"/>
    <row r="368" s="7" customFormat="1" x14ac:dyDescent="0.2"/>
    <row r="369" s="7" customFormat="1" x14ac:dyDescent="0.2"/>
    <row r="370" s="7" customFormat="1" x14ac:dyDescent="0.2"/>
    <row r="371" s="7" customFormat="1" x14ac:dyDescent="0.2"/>
    <row r="372" s="7" customFormat="1" x14ac:dyDescent="0.2"/>
    <row r="373" s="7" customFormat="1" x14ac:dyDescent="0.2"/>
    <row r="374" s="7" customFormat="1" x14ac:dyDescent="0.2"/>
    <row r="375" s="7" customFormat="1" x14ac:dyDescent="0.2"/>
    <row r="376" s="7" customFormat="1" x14ac:dyDescent="0.2"/>
    <row r="377" s="7" customFormat="1" x14ac:dyDescent="0.2"/>
    <row r="378" s="7" customFormat="1" x14ac:dyDescent="0.2"/>
    <row r="379" s="7" customFormat="1" x14ac:dyDescent="0.2"/>
    <row r="380" s="7" customFormat="1" x14ac:dyDescent="0.2"/>
    <row r="381" s="7" customFormat="1" x14ac:dyDescent="0.2"/>
    <row r="382" s="7" customFormat="1" x14ac:dyDescent="0.2"/>
    <row r="383" s="7" customFormat="1" x14ac:dyDescent="0.2"/>
    <row r="384" s="7" customFormat="1" x14ac:dyDescent="0.2"/>
    <row r="385" s="7" customFormat="1" x14ac:dyDescent="0.2"/>
    <row r="386" s="7" customFormat="1" x14ac:dyDescent="0.2"/>
    <row r="387" s="7" customFormat="1" x14ac:dyDescent="0.2"/>
    <row r="388" s="7" customFormat="1" x14ac:dyDescent="0.2"/>
    <row r="389" s="7" customFormat="1" x14ac:dyDescent="0.2"/>
    <row r="390" s="7" customFormat="1" x14ac:dyDescent="0.2"/>
    <row r="391" s="7" customFormat="1" x14ac:dyDescent="0.2"/>
    <row r="392" s="7" customFormat="1" x14ac:dyDescent="0.2"/>
    <row r="393" s="7" customFormat="1" x14ac:dyDescent="0.2"/>
    <row r="394" s="7" customFormat="1" x14ac:dyDescent="0.2"/>
    <row r="395" s="7" customFormat="1" x14ac:dyDescent="0.2"/>
    <row r="396" s="7" customFormat="1" x14ac:dyDescent="0.2"/>
    <row r="397" s="7" customFormat="1" x14ac:dyDescent="0.2"/>
    <row r="398" s="7" customFormat="1" x14ac:dyDescent="0.2"/>
    <row r="399" s="7" customFormat="1" x14ac:dyDescent="0.2"/>
    <row r="400" s="7" customFormat="1" x14ac:dyDescent="0.2"/>
    <row r="401" s="7" customFormat="1" x14ac:dyDescent="0.2"/>
    <row r="402" s="7" customFormat="1" x14ac:dyDescent="0.2"/>
    <row r="403" s="7" customFormat="1" x14ac:dyDescent="0.2"/>
    <row r="404" s="7" customFormat="1" x14ac:dyDescent="0.2"/>
    <row r="405" s="7" customFormat="1" x14ac:dyDescent="0.2"/>
    <row r="406" s="7" customFormat="1" x14ac:dyDescent="0.2"/>
    <row r="407" s="7" customFormat="1" x14ac:dyDescent="0.2"/>
    <row r="408" s="7" customFormat="1" x14ac:dyDescent="0.2"/>
    <row r="409" s="7" customFormat="1" x14ac:dyDescent="0.2"/>
    <row r="410" s="7" customFormat="1" x14ac:dyDescent="0.2"/>
    <row r="411" s="7" customFormat="1" x14ac:dyDescent="0.2"/>
    <row r="412" s="7" customFormat="1" x14ac:dyDescent="0.2"/>
    <row r="413" s="7" customFormat="1" x14ac:dyDescent="0.2"/>
    <row r="414" s="7" customFormat="1" x14ac:dyDescent="0.2"/>
    <row r="415" s="7" customFormat="1" x14ac:dyDescent="0.2"/>
    <row r="416" s="7" customFormat="1" x14ac:dyDescent="0.2"/>
    <row r="417" s="7" customFormat="1" x14ac:dyDescent="0.2"/>
    <row r="418" s="7" customFormat="1" x14ac:dyDescent="0.2"/>
    <row r="419" s="7" customFormat="1" x14ac:dyDescent="0.2"/>
    <row r="420" s="7" customFormat="1" x14ac:dyDescent="0.2"/>
    <row r="421" s="7" customFormat="1" x14ac:dyDescent="0.2"/>
    <row r="422" s="7" customFormat="1" x14ac:dyDescent="0.2"/>
    <row r="423" s="7" customFormat="1" x14ac:dyDescent="0.2"/>
    <row r="424" s="7" customFormat="1" x14ac:dyDescent="0.2"/>
    <row r="425" s="7" customFormat="1" x14ac:dyDescent="0.2"/>
    <row r="426" s="7" customFormat="1" x14ac:dyDescent="0.2"/>
    <row r="427" s="7" customFormat="1" x14ac:dyDescent="0.2"/>
    <row r="428" s="7" customFormat="1" x14ac:dyDescent="0.2"/>
    <row r="429" s="7" customFormat="1" x14ac:dyDescent="0.2"/>
    <row r="430" s="7" customFormat="1" x14ac:dyDescent="0.2"/>
    <row r="431" s="7" customFormat="1" x14ac:dyDescent="0.2"/>
    <row r="432" s="7" customFormat="1" x14ac:dyDescent="0.2"/>
    <row r="433" s="7" customFormat="1" x14ac:dyDescent="0.2"/>
    <row r="434" s="7" customFormat="1" x14ac:dyDescent="0.2"/>
    <row r="435" s="7" customFormat="1" x14ac:dyDescent="0.2"/>
    <row r="436" s="7" customFormat="1" x14ac:dyDescent="0.2"/>
    <row r="437" s="7" customFormat="1" x14ac:dyDescent="0.2"/>
    <row r="438" s="7" customFormat="1" x14ac:dyDescent="0.2"/>
    <row r="439" s="7" customFormat="1" x14ac:dyDescent="0.2"/>
    <row r="440" s="7" customFormat="1" x14ac:dyDescent="0.2"/>
    <row r="441" s="7" customFormat="1" x14ac:dyDescent="0.2"/>
    <row r="442" s="7" customFormat="1" x14ac:dyDescent="0.2"/>
    <row r="443" s="7" customFormat="1" x14ac:dyDescent="0.2"/>
    <row r="444" s="7" customFormat="1" x14ac:dyDescent="0.2"/>
    <row r="445" s="7" customFormat="1" x14ac:dyDescent="0.2"/>
    <row r="446" s="7" customFormat="1" x14ac:dyDescent="0.2"/>
    <row r="447" s="7" customFormat="1" x14ac:dyDescent="0.2"/>
    <row r="448" s="7" customFormat="1" x14ac:dyDescent="0.2"/>
    <row r="449" s="7" customFormat="1" x14ac:dyDescent="0.2"/>
    <row r="450" s="7" customFormat="1" x14ac:dyDescent="0.2"/>
    <row r="451" s="7" customFormat="1" x14ac:dyDescent="0.2"/>
    <row r="452" s="7" customFormat="1" x14ac:dyDescent="0.2"/>
    <row r="453" s="7" customFormat="1" x14ac:dyDescent="0.2"/>
    <row r="454" s="7" customFormat="1" x14ac:dyDescent="0.2"/>
    <row r="455" s="7" customFormat="1" x14ac:dyDescent="0.2"/>
    <row r="456" s="7" customFormat="1" x14ac:dyDescent="0.2"/>
    <row r="457" s="7" customFormat="1" x14ac:dyDescent="0.2"/>
    <row r="458" s="7" customFormat="1" x14ac:dyDescent="0.2"/>
    <row r="459" s="7" customFormat="1" x14ac:dyDescent="0.2"/>
    <row r="460" s="7" customFormat="1" x14ac:dyDescent="0.2"/>
    <row r="461" s="7" customFormat="1" x14ac:dyDescent="0.2"/>
    <row r="462" s="7" customFormat="1" x14ac:dyDescent="0.2"/>
    <row r="463" s="7" customFormat="1" x14ac:dyDescent="0.2"/>
    <row r="464" s="7" customFormat="1" x14ac:dyDescent="0.2"/>
    <row r="465" s="7" customFormat="1" x14ac:dyDescent="0.2"/>
    <row r="466" s="7" customFormat="1" x14ac:dyDescent="0.2"/>
    <row r="467" s="7" customFormat="1" x14ac:dyDescent="0.2"/>
    <row r="468" s="7" customFormat="1" x14ac:dyDescent="0.2"/>
    <row r="469" s="7" customFormat="1" x14ac:dyDescent="0.2"/>
    <row r="470" s="7" customFormat="1" x14ac:dyDescent="0.2"/>
    <row r="471" s="7" customFormat="1" x14ac:dyDescent="0.2"/>
    <row r="472" s="7" customFormat="1" x14ac:dyDescent="0.2"/>
    <row r="473" s="7" customFormat="1" x14ac:dyDescent="0.2"/>
    <row r="474" s="7" customFormat="1" x14ac:dyDescent="0.2"/>
    <row r="475" s="7" customFormat="1" x14ac:dyDescent="0.2"/>
    <row r="476" s="7" customFormat="1" x14ac:dyDescent="0.2"/>
    <row r="477" s="7" customFormat="1" x14ac:dyDescent="0.2"/>
    <row r="478" s="7" customFormat="1" x14ac:dyDescent="0.2"/>
    <row r="479" s="7" customFormat="1" x14ac:dyDescent="0.2"/>
    <row r="480" s="7" customFormat="1" x14ac:dyDescent="0.2"/>
    <row r="481" s="7" customFormat="1" x14ac:dyDescent="0.2"/>
    <row r="482" s="7" customFormat="1" x14ac:dyDescent="0.2"/>
    <row r="483" s="7" customFormat="1" x14ac:dyDescent="0.2"/>
    <row r="484" s="7" customFormat="1" x14ac:dyDescent="0.2"/>
    <row r="485" s="7" customFormat="1" x14ac:dyDescent="0.2"/>
    <row r="486" s="7" customFormat="1" x14ac:dyDescent="0.2"/>
    <row r="487" s="7" customFormat="1" x14ac:dyDescent="0.2"/>
    <row r="488" s="7" customFormat="1" x14ac:dyDescent="0.2"/>
    <row r="489" s="7" customFormat="1" x14ac:dyDescent="0.2"/>
    <row r="490" s="7" customFormat="1" x14ac:dyDescent="0.2"/>
    <row r="491" s="7" customFormat="1" x14ac:dyDescent="0.2"/>
    <row r="492" s="7" customFormat="1" x14ac:dyDescent="0.2"/>
    <row r="493" s="7" customFormat="1" x14ac:dyDescent="0.2"/>
    <row r="494" s="7" customFormat="1" x14ac:dyDescent="0.2"/>
    <row r="495" s="7" customFormat="1" x14ac:dyDescent="0.2"/>
    <row r="496" s="7" customFormat="1" x14ac:dyDescent="0.2"/>
    <row r="497" s="7" customFormat="1" x14ac:dyDescent="0.2"/>
    <row r="498" s="7" customFormat="1" x14ac:dyDescent="0.2"/>
    <row r="499" s="7" customFormat="1" x14ac:dyDescent="0.2"/>
    <row r="500" s="7" customFormat="1" x14ac:dyDescent="0.2"/>
  </sheetData>
  <mergeCells count="6">
    <mergeCell ref="B2:N2"/>
    <mergeCell ref="C4:F4"/>
    <mergeCell ref="H4:K4"/>
    <mergeCell ref="B1:C1"/>
    <mergeCell ref="D1:F1"/>
    <mergeCell ref="J1:K1"/>
  </mergeCells>
  <phoneticPr fontId="1" type="noConversion"/>
  <conditionalFormatting sqref="N6:N19">
    <cfRule type="cellIs" dxfId="1" priority="11" stopIfTrue="1" operator="equal">
      <formula>"AB"</formula>
    </cfRule>
  </conditionalFormatting>
  <conditionalFormatting sqref="M6:M10 M12:M16">
    <cfRule type="aboveAverage" dxfId="0" priority="2"/>
    <cfRule type="iconSet" priority="5">
      <iconSet>
        <cfvo type="percent" val="0"/>
        <cfvo type="percent" val="33"/>
        <cfvo type="percent" val="67"/>
      </iconSet>
    </cfRule>
  </conditionalFormatting>
  <dataValidations count="2">
    <dataValidation operator="greaterThan" allowBlank="1" showInputMessage="1" showErrorMessage="1" error="Doit être supérieur à 5000" sqref="C6:M16" xr:uid="{00000000-0002-0000-0000-000000000000}"/>
    <dataValidation type="date" errorStyle="warning" operator="lessThan" allowBlank="1" showInputMessage="1" showErrorMessage="1" error="Date inférieur à aujourd'hui." sqref="J1:K1" xr:uid="{00000000-0002-0000-0000-000001000000}">
      <formula1>D1</formula1>
    </dataValidation>
  </dataValidations>
  <pageMargins left="0.78740157499999996" right="0.78740157499999996" top="0.984251969" bottom="0.984251969" header="0.4921259845" footer="0.4921259845"/>
  <pageSetup paperSize="9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Ventes</vt:lpstr>
      <vt:lpstr>remise</vt:lpstr>
      <vt:lpstr>Tot_Est</vt:lpstr>
      <vt:lpstr>Tot_Gen</vt:lpstr>
      <vt:lpstr>Tot_Ouest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D. Duguest</dc:creator>
  <cp:lastModifiedBy>Laëti</cp:lastModifiedBy>
  <cp:lastPrinted>2001-03-20T13:28:52Z</cp:lastPrinted>
  <dcterms:created xsi:type="dcterms:W3CDTF">2000-12-20T10:13:55Z</dcterms:created>
  <dcterms:modified xsi:type="dcterms:W3CDTF">2019-12-11T09:41:25Z</dcterms:modified>
</cp:coreProperties>
</file>