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LIDEA SYSTEM\2023 test 1\"/>
    </mc:Choice>
  </mc:AlternateContent>
  <xr:revisionPtr revIDLastSave="0" documentId="13_ncr:1_{FA178820-CE67-4DEF-B425-E9382E714264}" xr6:coauthVersionLast="47" xr6:coauthVersionMax="47" xr10:uidLastSave="{00000000-0000-0000-0000-000000000000}"/>
  <bookViews>
    <workbookView xWindow="-120" yWindow="-120" windowWidth="29040" windowHeight="15840" xr2:uid="{0AD3AB08-0080-4884-B010-C268318871B5}"/>
  </bookViews>
  <sheets>
    <sheet name="DECLAR 1" sheetId="9" r:id="rId1"/>
    <sheet name="DECLAR IMP" sheetId="15" r:id="rId2"/>
    <sheet name="BAS" sheetId="7" r:id="rId3"/>
    <sheet name="DAT" sheetId="10" r:id="rId4"/>
    <sheet name="DATF" sheetId="17" r:id="rId5"/>
  </sheets>
  <functionGroups builtInGroupCount="19"/>
  <externalReferences>
    <externalReference r:id="rId6"/>
  </externalReferences>
  <definedNames>
    <definedName name="black">trat[Trat]</definedName>
    <definedName name="lidea">BAS!$B$3</definedName>
    <definedName name="lideal">BAS!$B$2</definedName>
    <definedName name="Listeopera" localSheetId="4">Toper[operat]</definedName>
    <definedName name="Listeopera">Toper[operat]</definedName>
    <definedName name="Listesch" localSheetId="4">Tsch[schimb]</definedName>
    <definedName name="Listesch">Tsch[schimb]</definedName>
    <definedName name="Listesef" localSheetId="4">Tsef[sef schimb]</definedName>
    <definedName name="Listesef">Tsef[sef schimb]</definedName>
    <definedName name="moi">BAS!#REF!</definedName>
    <definedName name="recherche_image">INDIRECT(BAS!$A$2)</definedName>
    <definedName name="_xlnm.Print_Area" localSheetId="0">'DECLAR 1'!$A$1:$P$44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9" l="1"/>
  <c r="O13" i="15"/>
  <c r="B18" i="15" l="1"/>
  <c r="B16" i="15"/>
  <c r="Z10" i="9"/>
  <c r="LE4" i="10"/>
  <c r="LE5" i="10"/>
  <c r="LE6" i="10"/>
  <c r="LE7" i="10"/>
  <c r="LE8" i="10"/>
  <c r="LE9" i="10"/>
  <c r="LE3" i="10"/>
  <c r="G5" i="9" l="1"/>
  <c r="AI9" i="9" s="1"/>
  <c r="FF8" i="17"/>
  <c r="FI8" i="17" s="1"/>
  <c r="GK7" i="10"/>
  <c r="GR4" i="10"/>
  <c r="GL4" i="10" s="1"/>
  <c r="GQ3" i="10"/>
  <c r="GK3" i="10" s="1"/>
  <c r="GQ4" i="10"/>
  <c r="GK4" i="10" s="1"/>
  <c r="GS4" i="10"/>
  <c r="GM4" i="10" s="1"/>
  <c r="GT4" i="10"/>
  <c r="GN4" i="10" s="1"/>
  <c r="GU4" i="10"/>
  <c r="GO4" i="10" s="1"/>
  <c r="GQ5" i="10"/>
  <c r="GK5" i="10" s="1"/>
  <c r="GR5" i="10"/>
  <c r="GL5" i="10" s="1"/>
  <c r="GS5" i="10"/>
  <c r="GM5" i="10" s="1"/>
  <c r="GT5" i="10"/>
  <c r="GN5" i="10" s="1"/>
  <c r="GU5" i="10"/>
  <c r="GO5" i="10" s="1"/>
  <c r="GQ6" i="10"/>
  <c r="GK6" i="10" s="1"/>
  <c r="GR6" i="10"/>
  <c r="GL6" i="10" s="1"/>
  <c r="GS6" i="10"/>
  <c r="GM6" i="10" s="1"/>
  <c r="GT6" i="10"/>
  <c r="GN6" i="10" s="1"/>
  <c r="GU6" i="10"/>
  <c r="GO6" i="10" s="1"/>
  <c r="GQ7" i="10"/>
  <c r="GR7" i="10"/>
  <c r="GL7" i="10" s="1"/>
  <c r="GS7" i="10"/>
  <c r="GM7" i="10" s="1"/>
  <c r="GT7" i="10"/>
  <c r="GN7" i="10" s="1"/>
  <c r="GU7" i="10"/>
  <c r="GO7" i="10" s="1"/>
  <c r="GQ8" i="10"/>
  <c r="GK8" i="10" s="1"/>
  <c r="GR8" i="10"/>
  <c r="GL8" i="10" s="1"/>
  <c r="GS8" i="10"/>
  <c r="GM8" i="10" s="1"/>
  <c r="GT8" i="10"/>
  <c r="GN8" i="10" s="1"/>
  <c r="GU8" i="10"/>
  <c r="GO8" i="10" s="1"/>
  <c r="GQ9" i="10"/>
  <c r="GK9" i="10" s="1"/>
  <c r="GR9" i="10"/>
  <c r="GL9" i="10" s="1"/>
  <c r="GS9" i="10"/>
  <c r="GM9" i="10" s="1"/>
  <c r="GT9" i="10"/>
  <c r="GN9" i="10" s="1"/>
  <c r="GU9" i="10"/>
  <c r="GO9" i="10" s="1"/>
  <c r="GU3" i="10"/>
  <c r="GO3" i="10" s="1"/>
  <c r="GT3" i="10"/>
  <c r="GN3" i="10" s="1"/>
  <c r="GS3" i="10"/>
  <c r="GM3" i="10" s="1"/>
  <c r="GR3" i="10"/>
  <c r="GL3" i="10" s="1"/>
  <c r="HC4" i="10"/>
  <c r="HC5" i="10"/>
  <c r="HC6" i="10"/>
  <c r="HC7" i="10"/>
  <c r="HC8" i="10"/>
  <c r="HC9" i="10"/>
  <c r="HC3" i="10"/>
  <c r="GY4" i="10"/>
  <c r="GY5" i="10"/>
  <c r="GY6" i="10"/>
  <c r="GY7" i="10"/>
  <c r="GY8" i="10"/>
  <c r="GY9" i="10"/>
  <c r="GY3" i="10"/>
  <c r="N12" i="9" l="1"/>
  <c r="M12" i="9"/>
  <c r="C16" i="9"/>
  <c r="C26" i="9"/>
  <c r="V27" i="15"/>
  <c r="O12" i="9" l="1"/>
  <c r="X25" i="9"/>
  <c r="AQ9" i="9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XU2" i="17"/>
  <c r="XP2" i="17"/>
  <c r="XK2" i="17"/>
  <c r="XA2" i="17"/>
  <c r="XF2" i="17" s="1"/>
  <c r="QG2" i="17"/>
  <c r="ID2" i="17"/>
  <c r="IS2" i="17" s="1"/>
  <c r="IC2" i="17"/>
  <c r="HK2" i="17"/>
  <c r="HW2" i="17" s="1"/>
  <c r="GR2" i="17"/>
  <c r="HA2" i="17" s="1"/>
  <c r="FY2" i="17"/>
  <c r="GQ2" i="17" s="1"/>
  <c r="FV2" i="17"/>
  <c r="GO2" i="17" s="1"/>
  <c r="HH2" i="17" s="1"/>
  <c r="IA2" i="17" s="1"/>
  <c r="IT2" i="17" s="1"/>
  <c r="FS2" i="17"/>
  <c r="GL2" i="17" s="1"/>
  <c r="HE2" i="17" s="1"/>
  <c r="HX2" i="17" s="1"/>
  <c r="IQ2" i="17" s="1"/>
  <c r="FP2" i="17"/>
  <c r="GI2" i="17" s="1"/>
  <c r="HB2" i="17" s="1"/>
  <c r="HU2" i="17" s="1"/>
  <c r="IN2" i="17" s="1"/>
  <c r="FM2" i="17"/>
  <c r="GF2" i="17" s="1"/>
  <c r="GY2" i="17" s="1"/>
  <c r="HR2" i="17" s="1"/>
  <c r="IK2" i="17" s="1"/>
  <c r="FJ2" i="17"/>
  <c r="GC2" i="17" s="1"/>
  <c r="GV2" i="17" s="1"/>
  <c r="HO2" i="17" s="1"/>
  <c r="IH2" i="17" s="1"/>
  <c r="FG2" i="17"/>
  <c r="FZ2" i="17" s="1"/>
  <c r="GS2" i="17" s="1"/>
  <c r="HL2" i="17" s="1"/>
  <c r="IE2" i="17" s="1"/>
  <c r="FF2" i="17"/>
  <c r="FR2" i="17" s="1"/>
  <c r="E2" i="17"/>
  <c r="C2" i="17" s="1"/>
  <c r="ZW2" i="17" s="1"/>
  <c r="D2" i="17"/>
  <c r="ZY2" i="17" s="1"/>
  <c r="JP2" i="10"/>
  <c r="HO2" i="10"/>
  <c r="HK2" i="10"/>
  <c r="HG2" i="10"/>
  <c r="HC2" i="10"/>
  <c r="GY2" i="10"/>
  <c r="GX2" i="10" s="1"/>
  <c r="C2" i="10"/>
  <c r="IV2" i="17" l="1"/>
  <c r="GK2" i="17"/>
  <c r="GH2" i="17"/>
  <c r="HQ2" i="17"/>
  <c r="HZ2" i="17"/>
  <c r="FU2" i="17"/>
  <c r="IU2" i="17"/>
  <c r="IJ2" i="17"/>
  <c r="FI2" i="17"/>
  <c r="FX2" i="17"/>
  <c r="IM2" i="17"/>
  <c r="FL2" i="17"/>
  <c r="HN2" i="17"/>
  <c r="GP2" i="17"/>
  <c r="HD2" i="17"/>
  <c r="FO2" i="17"/>
  <c r="IP2" i="17"/>
  <c r="GB2" i="17"/>
  <c r="GN2" i="17"/>
  <c r="GX2" i="17"/>
  <c r="HI2" i="17"/>
  <c r="HT2" i="17"/>
  <c r="GU2" i="17"/>
  <c r="HJ2" i="17"/>
  <c r="IG2" i="17"/>
  <c r="HG2" i="17"/>
  <c r="GE2" i="17"/>
  <c r="GX4" i="10" l="1"/>
  <c r="W27" i="15"/>
  <c r="W28" i="15"/>
  <c r="W29" i="15"/>
  <c r="W30" i="15"/>
  <c r="W31" i="15"/>
  <c r="W32" i="15"/>
  <c r="W33" i="15"/>
  <c r="W34" i="15"/>
  <c r="W35" i="15"/>
  <c r="W36" i="15"/>
  <c r="W37" i="15"/>
  <c r="W38" i="15"/>
  <c r="W39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AB14" i="15"/>
  <c r="AB15" i="15"/>
  <c r="AB17" i="15"/>
  <c r="AB18" i="15"/>
  <c r="AB19" i="15"/>
  <c r="AB20" i="15"/>
  <c r="AB21" i="15"/>
  <c r="AA20" i="15"/>
  <c r="AA21" i="15"/>
  <c r="AA19" i="15"/>
  <c r="AA18" i="15"/>
  <c r="AA14" i="15"/>
  <c r="AA15" i="15"/>
  <c r="AA16" i="15"/>
  <c r="AA17" i="15"/>
  <c r="FG3" i="17"/>
  <c r="GX3" i="10" l="1"/>
  <c r="GX8" i="10"/>
  <c r="FF3" i="17"/>
  <c r="FZ3" i="17"/>
  <c r="GS3" i="17" s="1"/>
  <c r="HL3" i="17" s="1"/>
  <c r="IE3" i="17" s="1"/>
  <c r="FJ3" i="17"/>
  <c r="GC3" i="17" s="1"/>
  <c r="GV3" i="17" s="1"/>
  <c r="HO3" i="17" s="1"/>
  <c r="IH3" i="17" s="1"/>
  <c r="FM3" i="17"/>
  <c r="GF3" i="17" s="1"/>
  <c r="GY3" i="17" s="1"/>
  <c r="HR3" i="17" s="1"/>
  <c r="IK3" i="17" s="1"/>
  <c r="FP3" i="17"/>
  <c r="GI3" i="17" s="1"/>
  <c r="HB3" i="17" s="1"/>
  <c r="HU3" i="17" s="1"/>
  <c r="IN3" i="17" s="1"/>
  <c r="FS3" i="17"/>
  <c r="GL3" i="17" s="1"/>
  <c r="HE3" i="17" s="1"/>
  <c r="HX3" i="17" s="1"/>
  <c r="IQ3" i="17" s="1"/>
  <c r="FV3" i="17"/>
  <c r="GO3" i="17" s="1"/>
  <c r="HH3" i="17" s="1"/>
  <c r="FY3" i="17"/>
  <c r="GK3" i="17" s="1"/>
  <c r="GR3" i="17"/>
  <c r="HK3" i="17"/>
  <c r="HT3" i="17" s="1"/>
  <c r="ID3" i="17"/>
  <c r="IG3" i="17" s="1"/>
  <c r="QG3" i="17"/>
  <c r="XA3" i="17"/>
  <c r="XF3" i="17" s="1"/>
  <c r="XK3" i="17"/>
  <c r="XP3" i="17"/>
  <c r="XU3" i="17"/>
  <c r="FF4" i="17"/>
  <c r="FG4" i="17"/>
  <c r="FZ4" i="17" s="1"/>
  <c r="GS4" i="17" s="1"/>
  <c r="HL4" i="17" s="1"/>
  <c r="IE4" i="17" s="1"/>
  <c r="FJ4" i="17"/>
  <c r="GC4" i="17" s="1"/>
  <c r="GV4" i="17" s="1"/>
  <c r="HO4" i="17" s="1"/>
  <c r="IH4" i="17" s="1"/>
  <c r="FM4" i="17"/>
  <c r="GF4" i="17" s="1"/>
  <c r="GY4" i="17" s="1"/>
  <c r="HR4" i="17" s="1"/>
  <c r="IK4" i="17" s="1"/>
  <c r="FP4" i="17"/>
  <c r="GI4" i="17" s="1"/>
  <c r="HB4" i="17" s="1"/>
  <c r="HU4" i="17" s="1"/>
  <c r="IN4" i="17" s="1"/>
  <c r="FS4" i="17"/>
  <c r="GL4" i="17" s="1"/>
  <c r="HE4" i="17" s="1"/>
  <c r="HX4" i="17" s="1"/>
  <c r="IQ4" i="17" s="1"/>
  <c r="FV4" i="17"/>
  <c r="GO4" i="17" s="1"/>
  <c r="FX4" i="17"/>
  <c r="FY4" i="17"/>
  <c r="GQ4" i="17" s="1"/>
  <c r="GN4" i="17"/>
  <c r="GR4" i="17"/>
  <c r="HK4" i="17"/>
  <c r="ID4" i="17"/>
  <c r="IJ4" i="17" s="1"/>
  <c r="QG4" i="17"/>
  <c r="XA4" i="17"/>
  <c r="XF4" i="17" s="1"/>
  <c r="XK4" i="17"/>
  <c r="XP4" i="17"/>
  <c r="XU4" i="17"/>
  <c r="FF5" i="17"/>
  <c r="FX5" i="17" s="1"/>
  <c r="FG5" i="17"/>
  <c r="FZ5" i="17" s="1"/>
  <c r="GS5" i="17" s="1"/>
  <c r="HL5" i="17" s="1"/>
  <c r="IE5" i="17" s="1"/>
  <c r="FJ5" i="17"/>
  <c r="GC5" i="17" s="1"/>
  <c r="GV5" i="17" s="1"/>
  <c r="HO5" i="17" s="1"/>
  <c r="IH5" i="17" s="1"/>
  <c r="FM5" i="17"/>
  <c r="GF5" i="17" s="1"/>
  <c r="GY5" i="17" s="1"/>
  <c r="HR5" i="17" s="1"/>
  <c r="IK5" i="17" s="1"/>
  <c r="FP5" i="17"/>
  <c r="GI5" i="17" s="1"/>
  <c r="HB5" i="17" s="1"/>
  <c r="HU5" i="17" s="1"/>
  <c r="IN5" i="17" s="1"/>
  <c r="FS5" i="17"/>
  <c r="GL5" i="17" s="1"/>
  <c r="HE5" i="17" s="1"/>
  <c r="HX5" i="17" s="1"/>
  <c r="IQ5" i="17" s="1"/>
  <c r="FV5" i="17"/>
  <c r="GO5" i="17" s="1"/>
  <c r="FY5" i="17"/>
  <c r="GB5" i="17" s="1"/>
  <c r="GR5" i="17"/>
  <c r="HG5" i="17" s="1"/>
  <c r="HA5" i="17"/>
  <c r="HJ5" i="17"/>
  <c r="HK5" i="17"/>
  <c r="HQ5" i="17" s="1"/>
  <c r="ID5" i="17"/>
  <c r="QG5" i="17"/>
  <c r="XA5" i="17"/>
  <c r="XF5" i="17"/>
  <c r="XK5" i="17"/>
  <c r="XP5" i="17"/>
  <c r="XU5" i="17"/>
  <c r="FF6" i="17"/>
  <c r="FU6" i="17" s="1"/>
  <c r="FG6" i="17"/>
  <c r="FZ6" i="17" s="1"/>
  <c r="GS6" i="17" s="1"/>
  <c r="HL6" i="17" s="1"/>
  <c r="IE6" i="17" s="1"/>
  <c r="FJ6" i="17"/>
  <c r="GC6" i="17" s="1"/>
  <c r="GV6" i="17" s="1"/>
  <c r="HO6" i="17" s="1"/>
  <c r="IH6" i="17" s="1"/>
  <c r="FM6" i="17"/>
  <c r="GF6" i="17" s="1"/>
  <c r="GY6" i="17" s="1"/>
  <c r="HR6" i="17" s="1"/>
  <c r="IK6" i="17" s="1"/>
  <c r="FP6" i="17"/>
  <c r="GI6" i="17" s="1"/>
  <c r="HB6" i="17" s="1"/>
  <c r="HU6" i="17" s="1"/>
  <c r="IN6" i="17" s="1"/>
  <c r="FS6" i="17"/>
  <c r="GL6" i="17" s="1"/>
  <c r="HE6" i="17" s="1"/>
  <c r="HX6" i="17" s="1"/>
  <c r="IQ6" i="17" s="1"/>
  <c r="FV6" i="17"/>
  <c r="GO6" i="17" s="1"/>
  <c r="HH6" i="17" s="1"/>
  <c r="IA6" i="17" s="1"/>
  <c r="IT6" i="17" s="1"/>
  <c r="FY6" i="17"/>
  <c r="GK6" i="17" s="1"/>
  <c r="GR6" i="17"/>
  <c r="GX6" i="17" s="1"/>
  <c r="HK6" i="17"/>
  <c r="HT6" i="17" s="1"/>
  <c r="ID6" i="17"/>
  <c r="QG6" i="17"/>
  <c r="XA6" i="17"/>
  <c r="XF6" i="17"/>
  <c r="XK6" i="17"/>
  <c r="XP6" i="17"/>
  <c r="XU6" i="17"/>
  <c r="FF7" i="17"/>
  <c r="FG7" i="17"/>
  <c r="FZ7" i="17" s="1"/>
  <c r="GS7" i="17" s="1"/>
  <c r="HL7" i="17" s="1"/>
  <c r="IE7" i="17" s="1"/>
  <c r="FJ7" i="17"/>
  <c r="GC7" i="17" s="1"/>
  <c r="GV7" i="17" s="1"/>
  <c r="HO7" i="17" s="1"/>
  <c r="IH7" i="17" s="1"/>
  <c r="FM7" i="17"/>
  <c r="GF7" i="17" s="1"/>
  <c r="GY7" i="17" s="1"/>
  <c r="HR7" i="17" s="1"/>
  <c r="IK7" i="17" s="1"/>
  <c r="FP7" i="17"/>
  <c r="GI7" i="17" s="1"/>
  <c r="HB7" i="17" s="1"/>
  <c r="HU7" i="17" s="1"/>
  <c r="IN7" i="17" s="1"/>
  <c r="FS7" i="17"/>
  <c r="GL7" i="17" s="1"/>
  <c r="HE7" i="17" s="1"/>
  <c r="HX7" i="17" s="1"/>
  <c r="IQ7" i="17" s="1"/>
  <c r="FV7" i="17"/>
  <c r="GO7" i="17" s="1"/>
  <c r="HH7" i="17" s="1"/>
  <c r="IA7" i="17" s="1"/>
  <c r="IT7" i="17" s="1"/>
  <c r="FY7" i="17"/>
  <c r="GR7" i="17"/>
  <c r="GX7" i="17" s="1"/>
  <c r="HD7" i="17"/>
  <c r="HK7" i="17"/>
  <c r="HN7" i="17" s="1"/>
  <c r="ID7" i="17"/>
  <c r="IM7" i="17" s="1"/>
  <c r="QG7" i="17"/>
  <c r="XA7" i="17"/>
  <c r="XF7" i="17"/>
  <c r="XK7" i="17"/>
  <c r="XP7" i="17"/>
  <c r="XU7" i="17"/>
  <c r="FG8" i="17"/>
  <c r="FZ8" i="17" s="1"/>
  <c r="GS8" i="17" s="1"/>
  <c r="HL8" i="17" s="1"/>
  <c r="IE8" i="17" s="1"/>
  <c r="FJ8" i="17"/>
  <c r="GC8" i="17" s="1"/>
  <c r="GV8" i="17" s="1"/>
  <c r="HO8" i="17" s="1"/>
  <c r="IH8" i="17" s="1"/>
  <c r="FM8" i="17"/>
  <c r="GF8" i="17" s="1"/>
  <c r="GY8" i="17" s="1"/>
  <c r="HR8" i="17" s="1"/>
  <c r="IK8" i="17" s="1"/>
  <c r="FP8" i="17"/>
  <c r="GI8" i="17" s="1"/>
  <c r="HB8" i="17" s="1"/>
  <c r="HU8" i="17" s="1"/>
  <c r="IN8" i="17" s="1"/>
  <c r="FS8" i="17"/>
  <c r="GL8" i="17" s="1"/>
  <c r="HE8" i="17" s="1"/>
  <c r="HX8" i="17" s="1"/>
  <c r="IQ8" i="17" s="1"/>
  <c r="FV8" i="17"/>
  <c r="GO8" i="17" s="1"/>
  <c r="HH8" i="17" s="1"/>
  <c r="IA8" i="17" s="1"/>
  <c r="IT8" i="17" s="1"/>
  <c r="FY8" i="17"/>
  <c r="GB8" i="17" s="1"/>
  <c r="GR8" i="17"/>
  <c r="HK8" i="17"/>
  <c r="ID8" i="17"/>
  <c r="QG8" i="17"/>
  <c r="XA8" i="17"/>
  <c r="XF8" i="17"/>
  <c r="XK8" i="17"/>
  <c r="XP8" i="17"/>
  <c r="XU8" i="17"/>
  <c r="FF9" i="17"/>
  <c r="FI9" i="17" s="1"/>
  <c r="FG9" i="17"/>
  <c r="FZ9" i="17" s="1"/>
  <c r="GS9" i="17" s="1"/>
  <c r="HL9" i="17" s="1"/>
  <c r="IE9" i="17" s="1"/>
  <c r="FJ9" i="17"/>
  <c r="GC9" i="17" s="1"/>
  <c r="GV9" i="17" s="1"/>
  <c r="HO9" i="17" s="1"/>
  <c r="IH9" i="17" s="1"/>
  <c r="FM9" i="17"/>
  <c r="GF9" i="17" s="1"/>
  <c r="GY9" i="17" s="1"/>
  <c r="HR9" i="17" s="1"/>
  <c r="IK9" i="17" s="1"/>
  <c r="FP9" i="17"/>
  <c r="GI9" i="17" s="1"/>
  <c r="HB9" i="17" s="1"/>
  <c r="HU9" i="17" s="1"/>
  <c r="IN9" i="17" s="1"/>
  <c r="FS9" i="17"/>
  <c r="GL9" i="17" s="1"/>
  <c r="HE9" i="17" s="1"/>
  <c r="HX9" i="17" s="1"/>
  <c r="IQ9" i="17" s="1"/>
  <c r="FV9" i="17"/>
  <c r="GO9" i="17" s="1"/>
  <c r="HH9" i="17" s="1"/>
  <c r="FY9" i="17"/>
  <c r="GE9" i="17" s="1"/>
  <c r="GK9" i="17"/>
  <c r="GR9" i="17"/>
  <c r="HG9" i="17" s="1"/>
  <c r="HK9" i="17"/>
  <c r="ID9" i="17"/>
  <c r="IP9" i="17" s="1"/>
  <c r="QG9" i="17"/>
  <c r="XA9" i="17"/>
  <c r="XF9" i="17"/>
  <c r="XK9" i="17"/>
  <c r="XP9" i="17"/>
  <c r="XU9" i="17"/>
  <c r="FR6" i="17" l="1"/>
  <c r="FU5" i="17"/>
  <c r="FR7" i="17"/>
  <c r="FI7" i="17"/>
  <c r="GK5" i="17"/>
  <c r="IM4" i="17"/>
  <c r="FR5" i="17"/>
  <c r="FI5" i="17"/>
  <c r="FO5" i="17"/>
  <c r="FL5" i="17"/>
  <c r="FR4" i="17"/>
  <c r="FO4" i="17"/>
  <c r="FL4" i="17"/>
  <c r="FI4" i="17"/>
  <c r="FR3" i="17"/>
  <c r="FO3" i="17"/>
  <c r="FI3" i="17"/>
  <c r="FL6" i="17"/>
  <c r="FI6" i="17"/>
  <c r="FO6" i="17"/>
  <c r="HQ6" i="17"/>
  <c r="HD6" i="17"/>
  <c r="IP8" i="17"/>
  <c r="IG8" i="17"/>
  <c r="IJ8" i="17"/>
  <c r="IM8" i="17"/>
  <c r="IV8" i="17"/>
  <c r="HQ4" i="17"/>
  <c r="HW4" i="17"/>
  <c r="HN8" i="17"/>
  <c r="HQ8" i="17"/>
  <c r="HZ8" i="17"/>
  <c r="HJ8" i="17"/>
  <c r="GU8" i="17"/>
  <c r="GX8" i="17"/>
  <c r="HD8" i="17"/>
  <c r="HG8" i="17"/>
  <c r="GE7" i="17"/>
  <c r="GQ7" i="17"/>
  <c r="GN8" i="17"/>
  <c r="HN6" i="17"/>
  <c r="HW5" i="17"/>
  <c r="UY2" i="17"/>
  <c r="SQ2" i="17"/>
  <c r="UA2" i="17"/>
  <c r="RS2" i="17"/>
  <c r="WI2" i="17"/>
  <c r="SE2" i="17"/>
  <c r="VW2" i="17"/>
  <c r="TO2" i="17"/>
  <c r="QU2" i="17"/>
  <c r="VK2" i="17"/>
  <c r="TC2" i="17"/>
  <c r="QI2" i="17"/>
  <c r="UM2" i="17"/>
  <c r="RG2" i="17"/>
  <c r="FL3" i="17"/>
  <c r="GQ5" i="17"/>
  <c r="GP5" i="17"/>
  <c r="HH5" i="17"/>
  <c r="WI6" i="17"/>
  <c r="VW4" i="17"/>
  <c r="WB4" i="17" s="1"/>
  <c r="WI7" i="17"/>
  <c r="VW5" i="17"/>
  <c r="WI8" i="17"/>
  <c r="WI9" i="17"/>
  <c r="VW7" i="17"/>
  <c r="VW9" i="17"/>
  <c r="WI4" i="17"/>
  <c r="WN4" i="17" s="1"/>
  <c r="WI5" i="17"/>
  <c r="WI3" i="17"/>
  <c r="WN3" i="17" s="1"/>
  <c r="VW8" i="17"/>
  <c r="VK7" i="17"/>
  <c r="VK8" i="17"/>
  <c r="VK9" i="17"/>
  <c r="VW3" i="17"/>
  <c r="WB3" i="17" s="1"/>
  <c r="VK4" i="17"/>
  <c r="VP4" i="17" s="1"/>
  <c r="VK5" i="17"/>
  <c r="UY8" i="17"/>
  <c r="UM6" i="17"/>
  <c r="VW6" i="17"/>
  <c r="VK6" i="17"/>
  <c r="UY9" i="17"/>
  <c r="UM7" i="17"/>
  <c r="UM8" i="17"/>
  <c r="VK3" i="17"/>
  <c r="VP3" i="17" s="1"/>
  <c r="UM9" i="17"/>
  <c r="UY4" i="17"/>
  <c r="VD4" i="17" s="1"/>
  <c r="UY5" i="17"/>
  <c r="UY3" i="17"/>
  <c r="VD3" i="17" s="1"/>
  <c r="UY6" i="17"/>
  <c r="UM4" i="17"/>
  <c r="UR4" i="17" s="1"/>
  <c r="TO8" i="17"/>
  <c r="UM5" i="17"/>
  <c r="UM3" i="17"/>
  <c r="UR3" i="17" s="1"/>
  <c r="UA4" i="17"/>
  <c r="UF4" i="17" s="1"/>
  <c r="UA5" i="17"/>
  <c r="UA3" i="17"/>
  <c r="UF3" i="17" s="1"/>
  <c r="UY7" i="17"/>
  <c r="UA6" i="17"/>
  <c r="TO4" i="17"/>
  <c r="TT4" i="17" s="1"/>
  <c r="UA7" i="17"/>
  <c r="TO5" i="17"/>
  <c r="UA9" i="17"/>
  <c r="TO7" i="17"/>
  <c r="TC7" i="17"/>
  <c r="SQ6" i="17"/>
  <c r="SE3" i="17"/>
  <c r="RG8" i="17"/>
  <c r="RL8" i="17" s="1"/>
  <c r="TC8" i="17"/>
  <c r="SQ7" i="17"/>
  <c r="RG9" i="17"/>
  <c r="RL9" i="17" s="1"/>
  <c r="UA8" i="17"/>
  <c r="TC9" i="17"/>
  <c r="SQ8" i="17"/>
  <c r="RS4" i="17"/>
  <c r="TO3" i="17"/>
  <c r="TT3" i="17" s="1"/>
  <c r="SQ9" i="17"/>
  <c r="RS5" i="17"/>
  <c r="RS3" i="17"/>
  <c r="RX3" i="17" s="1"/>
  <c r="TC3" i="17"/>
  <c r="TH3" i="17" s="1"/>
  <c r="RS6" i="17"/>
  <c r="RG4" i="17"/>
  <c r="TO6" i="17"/>
  <c r="TC4" i="17"/>
  <c r="TH4" i="17" s="1"/>
  <c r="RS7" i="17"/>
  <c r="RG5" i="17"/>
  <c r="RL5" i="17" s="1"/>
  <c r="TO9" i="17"/>
  <c r="TC5" i="17"/>
  <c r="SQ4" i="17"/>
  <c r="RS8" i="17"/>
  <c r="RG6" i="17"/>
  <c r="RL6" i="17" s="1"/>
  <c r="QU9" i="17"/>
  <c r="QZ9" i="17" s="1"/>
  <c r="QU7" i="17"/>
  <c r="QZ7" i="17" s="1"/>
  <c r="TC6" i="17"/>
  <c r="RG7" i="17"/>
  <c r="RL7" i="17" s="1"/>
  <c r="RG3" i="17"/>
  <c r="QU4" i="17"/>
  <c r="SQ3" i="17"/>
  <c r="QU5" i="17"/>
  <c r="QZ5" i="17" s="1"/>
  <c r="QU3" i="17"/>
  <c r="RS9" i="17"/>
  <c r="QU6" i="17"/>
  <c r="QZ6" i="17" s="1"/>
  <c r="QI3" i="17"/>
  <c r="SQ5" i="17"/>
  <c r="QU8" i="17"/>
  <c r="QZ8" i="17" s="1"/>
  <c r="QI4" i="17"/>
  <c r="QN4" i="17" s="1"/>
  <c r="QI5" i="17"/>
  <c r="QN5" i="17" s="1"/>
  <c r="QI6" i="17"/>
  <c r="QN6" i="17" s="1"/>
  <c r="QI7" i="17"/>
  <c r="QN7" i="17" s="1"/>
  <c r="QI8" i="17"/>
  <c r="QN8" i="17" s="1"/>
  <c r="QI9" i="17"/>
  <c r="QN9" i="17" s="1"/>
  <c r="IU8" i="17"/>
  <c r="HW7" i="17"/>
  <c r="IS8" i="17"/>
  <c r="HQ7" i="17"/>
  <c r="HZ6" i="17"/>
  <c r="IP7" i="17"/>
  <c r="IC7" i="17"/>
  <c r="IV4" i="17"/>
  <c r="HN4" i="17"/>
  <c r="GE4" i="17"/>
  <c r="GB4" i="17"/>
  <c r="GQ3" i="17"/>
  <c r="GN3" i="17"/>
  <c r="GE3" i="17"/>
  <c r="GB3" i="17"/>
  <c r="FU3" i="17"/>
  <c r="IV3" i="17"/>
  <c r="IS3" i="17"/>
  <c r="IJ3" i="17"/>
  <c r="HW3" i="17"/>
  <c r="HD9" i="17"/>
  <c r="HJ9" i="17"/>
  <c r="GU9" i="17"/>
  <c r="GX9" i="17"/>
  <c r="HA9" i="17"/>
  <c r="IG6" i="17"/>
  <c r="IJ6" i="17"/>
  <c r="IP6" i="17"/>
  <c r="IV6" i="17"/>
  <c r="FO9" i="17"/>
  <c r="FR9" i="17"/>
  <c r="HA3" i="17"/>
  <c r="GU3" i="17"/>
  <c r="GX3" i="17"/>
  <c r="HD3" i="17"/>
  <c r="HG3" i="17"/>
  <c r="HJ3" i="17"/>
  <c r="IG9" i="17"/>
  <c r="IS9" i="17"/>
  <c r="IG5" i="17"/>
  <c r="IM5" i="17"/>
  <c r="IP5" i="17"/>
  <c r="IS5" i="17"/>
  <c r="IV5" i="17"/>
  <c r="IJ5" i="17"/>
  <c r="HN9" i="17"/>
  <c r="HQ9" i="17"/>
  <c r="HW9" i="17"/>
  <c r="IC9" i="17"/>
  <c r="IU6" i="17"/>
  <c r="GK7" i="17"/>
  <c r="GN7" i="17"/>
  <c r="GB7" i="17"/>
  <c r="GH7" i="17"/>
  <c r="FU7" i="17"/>
  <c r="FL7" i="17"/>
  <c r="FX7" i="17"/>
  <c r="FO7" i="17"/>
  <c r="IC8" i="17"/>
  <c r="HD5" i="17"/>
  <c r="HW8" i="17"/>
  <c r="FR8" i="17"/>
  <c r="GX5" i="17"/>
  <c r="IS4" i="17"/>
  <c r="IP3" i="17"/>
  <c r="HN3" i="17"/>
  <c r="IC3" i="17"/>
  <c r="HT8" i="17"/>
  <c r="HZ7" i="17"/>
  <c r="HG6" i="17"/>
  <c r="FX6" i="17"/>
  <c r="GU5" i="17"/>
  <c r="GE5" i="17"/>
  <c r="IP4" i="17"/>
  <c r="IM3" i="17"/>
  <c r="GK8" i="17"/>
  <c r="FL8" i="17"/>
  <c r="HT7" i="17"/>
  <c r="IC6" i="17"/>
  <c r="GU6" i="17"/>
  <c r="HI5" i="17"/>
  <c r="IG4" i="17"/>
  <c r="GK4" i="17"/>
  <c r="GH3" i="17"/>
  <c r="GP7" i="17"/>
  <c r="FX8" i="17"/>
  <c r="HW6" i="17"/>
  <c r="HZ4" i="17"/>
  <c r="GH4" i="17"/>
  <c r="HZ3" i="17"/>
  <c r="GX6" i="10"/>
  <c r="GX9" i="10"/>
  <c r="GX7" i="10"/>
  <c r="GX5" i="10"/>
  <c r="IA5" i="17"/>
  <c r="IT5" i="17" s="1"/>
  <c r="IU5" i="17" s="1"/>
  <c r="HI8" i="17"/>
  <c r="GU4" i="17"/>
  <c r="HG4" i="17"/>
  <c r="GX4" i="17"/>
  <c r="HJ4" i="17"/>
  <c r="HA4" i="17"/>
  <c r="HD4" i="17"/>
  <c r="IA9" i="17"/>
  <c r="IT9" i="17" s="1"/>
  <c r="IU9" i="17" s="1"/>
  <c r="HI9" i="17"/>
  <c r="GB6" i="17"/>
  <c r="GN6" i="17"/>
  <c r="GE6" i="17"/>
  <c r="GP6" i="17"/>
  <c r="GQ6" i="17"/>
  <c r="GH6" i="17"/>
  <c r="GE8" i="17"/>
  <c r="GP8" i="17"/>
  <c r="GQ8" i="17"/>
  <c r="GH8" i="17"/>
  <c r="HH4" i="17"/>
  <c r="IA4" i="17" s="1"/>
  <c r="IT4" i="17" s="1"/>
  <c r="IU4" i="17" s="1"/>
  <c r="GP4" i="17"/>
  <c r="IA3" i="17"/>
  <c r="IT3" i="17" s="1"/>
  <c r="IU3" i="17" s="1"/>
  <c r="HI3" i="17"/>
  <c r="IJ9" i="17"/>
  <c r="IV9" i="17"/>
  <c r="IM9" i="17"/>
  <c r="FU9" i="17"/>
  <c r="FL9" i="17"/>
  <c r="FX9" i="17"/>
  <c r="IG7" i="17"/>
  <c r="IS7" i="17"/>
  <c r="IJ7" i="17"/>
  <c r="IU7" i="17"/>
  <c r="IV7" i="17"/>
  <c r="HT9" i="17"/>
  <c r="GN9" i="17"/>
  <c r="GB9" i="17"/>
  <c r="FO8" i="17"/>
  <c r="HG7" i="17"/>
  <c r="GU7" i="17"/>
  <c r="IM6" i="17"/>
  <c r="HZ5" i="17"/>
  <c r="HN5" i="17"/>
  <c r="GH5" i="17"/>
  <c r="FU4" i="17"/>
  <c r="GP3" i="17"/>
  <c r="HA6" i="17"/>
  <c r="HT4" i="17"/>
  <c r="HZ9" i="17"/>
  <c r="GH9" i="17"/>
  <c r="FU8" i="17"/>
  <c r="HA7" i="17"/>
  <c r="IS6" i="17"/>
  <c r="HJ6" i="17"/>
  <c r="HT5" i="17"/>
  <c r="GN5" i="17"/>
  <c r="HQ3" i="17"/>
  <c r="GQ9" i="17"/>
  <c r="HA8" i="17"/>
  <c r="HJ7" i="17"/>
  <c r="HI6" i="17"/>
  <c r="IC4" i="17"/>
  <c r="FX3" i="17"/>
  <c r="GP9" i="17"/>
  <c r="HI7" i="17"/>
  <c r="IC5" i="17"/>
  <c r="UR2" i="17" l="1"/>
  <c r="UV2" i="17" s="1"/>
  <c r="UO2" i="17"/>
  <c r="UT2" i="17" s="1"/>
  <c r="WN2" i="17"/>
  <c r="WR2" i="17" s="1"/>
  <c r="WK2" i="17"/>
  <c r="WP2" i="17" s="1"/>
  <c r="QN2" i="17"/>
  <c r="QR2" i="17" s="1"/>
  <c r="QK2" i="17"/>
  <c r="QP2" i="17" s="1"/>
  <c r="RX2" i="17"/>
  <c r="SB2" i="17" s="1"/>
  <c r="RU2" i="17"/>
  <c r="RZ2" i="17" s="1"/>
  <c r="TE2" i="17"/>
  <c r="TJ2" i="17" s="1"/>
  <c r="TH2" i="17"/>
  <c r="TL2" i="17" s="1"/>
  <c r="UF2" i="17"/>
  <c r="UJ2" i="17" s="1"/>
  <c r="UC2" i="17"/>
  <c r="UH2" i="17" s="1"/>
  <c r="VP2" i="17"/>
  <c r="VT2" i="17" s="1"/>
  <c r="VM2" i="17"/>
  <c r="VR2" i="17" s="1"/>
  <c r="SV2" i="17"/>
  <c r="SZ2" i="17" s="1"/>
  <c r="SS2" i="17"/>
  <c r="SX2" i="17" s="1"/>
  <c r="QZ2" i="17"/>
  <c r="RD2" i="17" s="1"/>
  <c r="QW2" i="17"/>
  <c r="RB2" i="17" s="1"/>
  <c r="VD2" i="17"/>
  <c r="VH2" i="17" s="1"/>
  <c r="VA2" i="17"/>
  <c r="VF2" i="17" s="1"/>
  <c r="TT2" i="17"/>
  <c r="TX2" i="17" s="1"/>
  <c r="TQ2" i="17"/>
  <c r="TV2" i="17" s="1"/>
  <c r="WB2" i="17"/>
  <c r="WF2" i="17" s="1"/>
  <c r="VY2" i="17"/>
  <c r="WD2" i="17" s="1"/>
  <c r="RL2" i="17"/>
  <c r="RP2" i="17" s="1"/>
  <c r="RI2" i="17"/>
  <c r="RN2" i="17" s="1"/>
  <c r="SG2" i="17"/>
  <c r="SL2" i="17" s="1"/>
  <c r="SJ2" i="17"/>
  <c r="SN2" i="17" s="1"/>
  <c r="QW3" i="17"/>
  <c r="QZ3" i="17"/>
  <c r="HI4" i="17"/>
  <c r="KK1065" i="10" l="1"/>
  <c r="KL1065" i="10"/>
  <c r="KM1065" i="10"/>
  <c r="KN1065" i="10"/>
  <c r="KO1065" i="10"/>
  <c r="KP1065" i="10"/>
  <c r="KQ1065" i="10"/>
  <c r="KR1065" i="10"/>
  <c r="KT1065" i="10"/>
  <c r="KK1066" i="10"/>
  <c r="KL1066" i="10"/>
  <c r="KM1066" i="10"/>
  <c r="KN1066" i="10"/>
  <c r="KO1066" i="10"/>
  <c r="KP1066" i="10"/>
  <c r="KQ1066" i="10"/>
  <c r="KR1066" i="10"/>
  <c r="KT1066" i="10"/>
  <c r="KK1067" i="10"/>
  <c r="KL1067" i="10"/>
  <c r="KM1067" i="10"/>
  <c r="KN1067" i="10"/>
  <c r="KO1067" i="10"/>
  <c r="KP1067" i="10"/>
  <c r="KQ1067" i="10"/>
  <c r="KR1067" i="10"/>
  <c r="KT1067" i="10"/>
  <c r="KK1068" i="10"/>
  <c r="KL1068" i="10"/>
  <c r="KM1068" i="10"/>
  <c r="KN1068" i="10"/>
  <c r="KO1068" i="10"/>
  <c r="KP1068" i="10"/>
  <c r="KQ1068" i="10"/>
  <c r="KR1068" i="10"/>
  <c r="KT1068" i="10"/>
  <c r="KK1069" i="10"/>
  <c r="KL1069" i="10"/>
  <c r="KM1069" i="10"/>
  <c r="KN1069" i="10"/>
  <c r="KO1069" i="10"/>
  <c r="KP1069" i="10"/>
  <c r="KQ1069" i="10"/>
  <c r="KR1069" i="10"/>
  <c r="KT1069" i="10"/>
  <c r="KK1070" i="10"/>
  <c r="KL1070" i="10"/>
  <c r="KM1070" i="10"/>
  <c r="KN1070" i="10"/>
  <c r="KO1070" i="10"/>
  <c r="KP1070" i="10"/>
  <c r="KQ1070" i="10"/>
  <c r="KR1070" i="10"/>
  <c r="KT1070" i="10"/>
  <c r="KK1071" i="10"/>
  <c r="KL1071" i="10"/>
  <c r="KM1071" i="10"/>
  <c r="KN1071" i="10"/>
  <c r="KO1071" i="10"/>
  <c r="KP1071" i="10"/>
  <c r="KQ1071" i="10"/>
  <c r="KR1071" i="10"/>
  <c r="KT1071" i="10"/>
  <c r="KK1072" i="10"/>
  <c r="KL1072" i="10"/>
  <c r="KM1072" i="10"/>
  <c r="KN1072" i="10"/>
  <c r="KO1072" i="10"/>
  <c r="KP1072" i="10"/>
  <c r="KQ1072" i="10"/>
  <c r="KR1072" i="10"/>
  <c r="KT1072" i="10"/>
  <c r="KK1073" i="10"/>
  <c r="KL1073" i="10"/>
  <c r="KM1073" i="10"/>
  <c r="KN1073" i="10"/>
  <c r="KO1073" i="10"/>
  <c r="KP1073" i="10"/>
  <c r="KQ1073" i="10"/>
  <c r="KR1073" i="10"/>
  <c r="KT1073" i="10"/>
  <c r="KK1074" i="10"/>
  <c r="KL1074" i="10"/>
  <c r="KM1074" i="10"/>
  <c r="KN1074" i="10"/>
  <c r="KO1074" i="10"/>
  <c r="KP1074" i="10"/>
  <c r="KQ1074" i="10"/>
  <c r="KR1074" i="10"/>
  <c r="KT1074" i="10"/>
  <c r="KK1075" i="10"/>
  <c r="KL1075" i="10"/>
  <c r="KM1075" i="10"/>
  <c r="KN1075" i="10"/>
  <c r="KO1075" i="10"/>
  <c r="KP1075" i="10"/>
  <c r="KQ1075" i="10"/>
  <c r="KR1075" i="10"/>
  <c r="KT1075" i="10"/>
  <c r="KU1070" i="10" l="1"/>
  <c r="KU1069" i="10"/>
  <c r="KU1068" i="10"/>
  <c r="KV1068" i="10" s="1"/>
  <c r="KW1068" i="10" s="1"/>
  <c r="KU1075" i="10"/>
  <c r="KV1075" i="10" s="1"/>
  <c r="KU1067" i="10"/>
  <c r="KU1074" i="10"/>
  <c r="KU1066" i="10"/>
  <c r="KU1073" i="10"/>
  <c r="KU1065" i="10"/>
  <c r="KV1065" i="10" s="1"/>
  <c r="KU1072" i="10"/>
  <c r="KV1072" i="10" s="1"/>
  <c r="KW1072" i="10" s="1"/>
  <c r="KU1071" i="10"/>
  <c r="KV1071" i="10" s="1"/>
  <c r="KW1071" i="10" s="1"/>
  <c r="KV1067" i="10"/>
  <c r="KW1067" i="10" s="1"/>
  <c r="KX1067" i="10" s="1"/>
  <c r="KV1074" i="10"/>
  <c r="KW1074" i="10" s="1"/>
  <c r="KV1070" i="10"/>
  <c r="KV1073" i="10"/>
  <c r="KW1073" i="10" s="1"/>
  <c r="KW1070" i="10"/>
  <c r="DL1" i="17"/>
  <c r="DO1" i="17" s="1"/>
  <c r="DB1" i="17"/>
  <c r="DE1" i="17" s="1"/>
  <c r="DH1" i="17" s="1"/>
  <c r="DK1" i="17" s="1"/>
  <c r="DN1" i="17" s="1"/>
  <c r="DA1" i="17"/>
  <c r="DD1" i="17" s="1"/>
  <c r="DG1" i="17" s="1"/>
  <c r="DJ1" i="17" s="1"/>
  <c r="DM1" i="17" s="1"/>
  <c r="KV1069" i="10" l="1"/>
  <c r="KW1069" i="10" s="1"/>
  <c r="KW1065" i="10"/>
  <c r="KX1065" i="10" s="1"/>
  <c r="KX1070" i="10"/>
  <c r="KY1070" i="10" s="1"/>
  <c r="KX1073" i="10"/>
  <c r="KY1073" i="10" s="1"/>
  <c r="KZ1073" i="10" s="1"/>
  <c r="LA1073" i="10" s="1"/>
  <c r="KV1066" i="10"/>
  <c r="KW1066" i="10" s="1"/>
  <c r="KX1066" i="10" s="1"/>
  <c r="KY1066" i="10" s="1"/>
  <c r="KW1075" i="10"/>
  <c r="KX1075" i="10" s="1"/>
  <c r="KY1067" i="10"/>
  <c r="KZ1067" i="10" s="1"/>
  <c r="KX1068" i="10"/>
  <c r="KY1068" i="10" s="1"/>
  <c r="KX1072" i="10"/>
  <c r="KY1072" i="10" s="1"/>
  <c r="KX1074" i="10"/>
  <c r="KX1071" i="10"/>
  <c r="KY1065" i="10" l="1"/>
  <c r="KZ1065" i="10" s="1"/>
  <c r="LA1065" i="10" s="1"/>
  <c r="KZ1070" i="10"/>
  <c r="LA1070" i="10" s="1"/>
  <c r="KX1069" i="10"/>
  <c r="KY1075" i="10"/>
  <c r="KZ1075" i="10" s="1"/>
  <c r="LA1075" i="10" s="1"/>
  <c r="KZ1068" i="10"/>
  <c r="LA1068" i="10" s="1"/>
  <c r="KZ1072" i="10"/>
  <c r="LA1072" i="10" s="1"/>
  <c r="LA1067" i="10"/>
  <c r="KY1071" i="10"/>
  <c r="KZ1071" i="10" s="1"/>
  <c r="KZ1066" i="10"/>
  <c r="LA1066" i="10" s="1"/>
  <c r="KY1074" i="10"/>
  <c r="KZ1074" i="10" s="1"/>
  <c r="KY1069" i="10"/>
  <c r="KZ1069" i="10" s="1"/>
  <c r="LA1069" i="10" s="1"/>
  <c r="LA1074" i="10" l="1"/>
  <c r="LA1071" i="10"/>
  <c r="JT2" i="10" l="1"/>
  <c r="D3" i="17" l="1"/>
  <c r="ZY3" i="17" s="1"/>
  <c r="E3" i="17"/>
  <c r="D4" i="17"/>
  <c r="ZY4" i="17" s="1"/>
  <c r="E4" i="17"/>
  <c r="D5" i="17"/>
  <c r="ZY5" i="17" s="1"/>
  <c r="E5" i="17"/>
  <c r="D6" i="17"/>
  <c r="ZY6" i="17" s="1"/>
  <c r="E6" i="17"/>
  <c r="D7" i="17"/>
  <c r="ZY7" i="17" s="1"/>
  <c r="E7" i="17"/>
  <c r="D8" i="17"/>
  <c r="ZY8" i="17" s="1"/>
  <c r="E8" i="17"/>
  <c r="D9" i="17"/>
  <c r="ZY9" i="17" s="1"/>
  <c r="E9" i="17"/>
  <c r="C7" i="17" l="1"/>
  <c r="ZW7" i="17" s="1"/>
  <c r="AC12" i="15"/>
  <c r="AE12" i="15" s="1"/>
  <c r="C9" i="17"/>
  <c r="ZW9" i="17" s="1"/>
  <c r="C5" i="17"/>
  <c r="ZW5" i="17" s="1"/>
  <c r="C4" i="17"/>
  <c r="ZW4" i="17" s="1"/>
  <c r="C8" i="17"/>
  <c r="ZW8" i="17" s="1"/>
  <c r="C6" i="17"/>
  <c r="ZW6" i="17" s="1"/>
  <c r="C3" i="17"/>
  <c r="C6" i="10"/>
  <c r="C7" i="10"/>
  <c r="C8" i="10"/>
  <c r="HW1" i="10"/>
  <c r="IA1" i="10" s="1"/>
  <c r="IE1" i="10" s="1"/>
  <c r="II1" i="10" s="1"/>
  <c r="IM1" i="10" s="1"/>
  <c r="IQ1" i="10" s="1"/>
  <c r="IU1" i="10" s="1"/>
  <c r="IY1" i="10" s="1"/>
  <c r="JC1" i="10" s="1"/>
  <c r="JG1" i="10" s="1"/>
  <c r="JK1" i="10" s="1"/>
  <c r="HE1" i="10"/>
  <c r="HI1" i="10" s="1"/>
  <c r="HM1" i="10" s="1"/>
  <c r="HQ1" i="10" s="1"/>
  <c r="HU1" i="10" s="1"/>
  <c r="HY1" i="10" s="1"/>
  <c r="IC1" i="10" s="1"/>
  <c r="IG1" i="10" s="1"/>
  <c r="IK1" i="10" s="1"/>
  <c r="IO1" i="10" s="1"/>
  <c r="IS1" i="10" s="1"/>
  <c r="IW1" i="10" s="1"/>
  <c r="JA1" i="10" s="1"/>
  <c r="JE1" i="10" s="1"/>
  <c r="JI1" i="10" s="1"/>
  <c r="JM1" i="10" s="1"/>
  <c r="HF1" i="10"/>
  <c r="HJ1" i="10" s="1"/>
  <c r="HN1" i="10" s="1"/>
  <c r="HR1" i="10" s="1"/>
  <c r="HV1" i="10" s="1"/>
  <c r="HZ1" i="10" s="1"/>
  <c r="ID1" i="10" s="1"/>
  <c r="IH1" i="10" s="1"/>
  <c r="IL1" i="10" s="1"/>
  <c r="IP1" i="10" s="1"/>
  <c r="IT1" i="10" s="1"/>
  <c r="IX1" i="10" s="1"/>
  <c r="JB1" i="10" s="1"/>
  <c r="JF1" i="10" s="1"/>
  <c r="JJ1" i="10" s="1"/>
  <c r="JN1" i="10" s="1"/>
  <c r="HG1" i="10"/>
  <c r="HK1" i="10" s="1"/>
  <c r="HO1" i="10" s="1"/>
  <c r="HD1" i="10"/>
  <c r="HH1" i="10" s="1"/>
  <c r="HL1" i="10" s="1"/>
  <c r="HP1" i="10" s="1"/>
  <c r="HT1" i="10" s="1"/>
  <c r="HX1" i="10" s="1"/>
  <c r="IB1" i="10" s="1"/>
  <c r="IF1" i="10" s="1"/>
  <c r="IJ1" i="10" s="1"/>
  <c r="IN1" i="10" s="1"/>
  <c r="IR1" i="10" s="1"/>
  <c r="IV1" i="10" s="1"/>
  <c r="IZ1" i="10" s="1"/>
  <c r="JD1" i="10" s="1"/>
  <c r="JH1" i="10" s="1"/>
  <c r="JL1" i="10" s="1"/>
  <c r="U1" i="10"/>
  <c r="AI1" i="10" s="1"/>
  <c r="AW1" i="10" s="1"/>
  <c r="BK1" i="10" s="1"/>
  <c r="BY1" i="10" s="1"/>
  <c r="CM1" i="10" s="1"/>
  <c r="DA1" i="10" s="1"/>
  <c r="DO1" i="10" s="1"/>
  <c r="EC1" i="10" s="1"/>
  <c r="EQ1" i="10" s="1"/>
  <c r="FE1" i="10" s="1"/>
  <c r="FS1" i="10" s="1"/>
  <c r="GG1" i="10" s="1"/>
  <c r="CK1" i="10"/>
  <c r="CY1" i="10" s="1"/>
  <c r="DM1" i="10" s="1"/>
  <c r="GE1" i="10" s="1"/>
  <c r="CJ1" i="10"/>
  <c r="CX1" i="10" s="1"/>
  <c r="DL1" i="10" s="1"/>
  <c r="GD1" i="10" s="1"/>
  <c r="T1" i="10"/>
  <c r="AH1" i="10" s="1"/>
  <c r="AV1" i="10" s="1"/>
  <c r="BJ1" i="10" s="1"/>
  <c r="BX1" i="10" s="1"/>
  <c r="CL1" i="10" s="1"/>
  <c r="CZ1" i="10" s="1"/>
  <c r="DN1" i="10" s="1"/>
  <c r="EB1" i="10" s="1"/>
  <c r="EP1" i="10" s="1"/>
  <c r="FD1" i="10" s="1"/>
  <c r="FR1" i="10" s="1"/>
  <c r="GF1" i="10" s="1"/>
  <c r="I1" i="10"/>
  <c r="K1" i="10" s="1"/>
  <c r="M1" i="10" s="1"/>
  <c r="O1" i="10" s="1"/>
  <c r="Q1" i="10" s="1"/>
  <c r="AE1" i="10" s="1"/>
  <c r="AS1" i="10" s="1"/>
  <c r="BG1" i="10" s="1"/>
  <c r="BU1" i="10" s="1"/>
  <c r="CI1" i="10" s="1"/>
  <c r="CW1" i="10" s="1"/>
  <c r="DK1" i="10" s="1"/>
  <c r="DY1" i="10" s="1"/>
  <c r="EM1" i="10" s="1"/>
  <c r="FA1" i="10" s="1"/>
  <c r="FO1" i="10" s="1"/>
  <c r="GC1" i="10" s="1"/>
  <c r="GQ1" i="10" s="1"/>
  <c r="H1" i="10"/>
  <c r="J1" i="10" s="1"/>
  <c r="C3" i="10"/>
  <c r="M12" i="15" l="1"/>
  <c r="N12" i="15"/>
  <c r="AC11" i="9"/>
  <c r="AA11" i="9" s="1"/>
  <c r="Y1" i="10"/>
  <c r="AM1" i="10" s="1"/>
  <c r="BA1" i="10" s="1"/>
  <c r="BO1" i="10" s="1"/>
  <c r="CC1" i="10" s="1"/>
  <c r="CQ1" i="10" s="1"/>
  <c r="DE1" i="10" s="1"/>
  <c r="DS1" i="10" s="1"/>
  <c r="EG1" i="10" s="1"/>
  <c r="EU1" i="10" s="1"/>
  <c r="FI1" i="10" s="1"/>
  <c r="FW1" i="10" s="1"/>
  <c r="GK1" i="10" s="1"/>
  <c r="ZW3" i="17"/>
  <c r="L1" i="10"/>
  <c r="X1" i="10"/>
  <c r="AL1" i="10" s="1"/>
  <c r="AZ1" i="10" s="1"/>
  <c r="BN1" i="10" s="1"/>
  <c r="CB1" i="10" s="1"/>
  <c r="CP1" i="10" s="1"/>
  <c r="DD1" i="10" s="1"/>
  <c r="DR1" i="10" s="1"/>
  <c r="EF1" i="10" s="1"/>
  <c r="ET1" i="10" s="1"/>
  <c r="FH1" i="10" s="1"/>
  <c r="FV1" i="10" s="1"/>
  <c r="GJ1" i="10" s="1"/>
  <c r="V1" i="10"/>
  <c r="AJ1" i="10" s="1"/>
  <c r="AX1" i="10" s="1"/>
  <c r="BL1" i="10" s="1"/>
  <c r="BZ1" i="10" s="1"/>
  <c r="CN1" i="10" s="1"/>
  <c r="DB1" i="10" s="1"/>
  <c r="DP1" i="10" s="1"/>
  <c r="ED1" i="10" s="1"/>
  <c r="ER1" i="10" s="1"/>
  <c r="FF1" i="10" s="1"/>
  <c r="FT1" i="10" s="1"/>
  <c r="GH1" i="10" s="1"/>
  <c r="AC1" i="10"/>
  <c r="AQ1" i="10" s="1"/>
  <c r="BE1" i="10" s="1"/>
  <c r="BS1" i="10" s="1"/>
  <c r="CG1" i="10" s="1"/>
  <c r="CU1" i="10" s="1"/>
  <c r="DI1" i="10" s="1"/>
  <c r="DW1" i="10" s="1"/>
  <c r="EK1" i="10" s="1"/>
  <c r="EY1" i="10" s="1"/>
  <c r="FM1" i="10" s="1"/>
  <c r="GA1" i="10" s="1"/>
  <c r="GO1" i="10" s="1"/>
  <c r="AA1" i="10"/>
  <c r="AO1" i="10" s="1"/>
  <c r="BC1" i="10" s="1"/>
  <c r="BQ1" i="10" s="1"/>
  <c r="CE1" i="10" s="1"/>
  <c r="CS1" i="10" s="1"/>
  <c r="DG1" i="10" s="1"/>
  <c r="DU1" i="10" s="1"/>
  <c r="EI1" i="10" s="1"/>
  <c r="EW1" i="10" s="1"/>
  <c r="FK1" i="10" s="1"/>
  <c r="FY1" i="10" s="1"/>
  <c r="GM1" i="10" s="1"/>
  <c r="W1" i="10"/>
  <c r="AK1" i="10" s="1"/>
  <c r="AY1" i="10" s="1"/>
  <c r="BM1" i="10" s="1"/>
  <c r="CA1" i="10" s="1"/>
  <c r="CO1" i="10" s="1"/>
  <c r="DC1" i="10" s="1"/>
  <c r="DQ1" i="10" s="1"/>
  <c r="EE1" i="10" s="1"/>
  <c r="ES1" i="10" s="1"/>
  <c r="FG1" i="10" s="1"/>
  <c r="FU1" i="10" s="1"/>
  <c r="GI1" i="10" s="1"/>
  <c r="C4" i="10"/>
  <c r="C5" i="10"/>
  <c r="C9" i="10"/>
  <c r="O12" i="15" l="1"/>
  <c r="AB16" i="15"/>
  <c r="AC18" i="9"/>
  <c r="AA18" i="9" s="1"/>
  <c r="AC20" i="9"/>
  <c r="AA20" i="9" s="1"/>
  <c r="AC21" i="9"/>
  <c r="AA21" i="9" s="1"/>
  <c r="AC17" i="9"/>
  <c r="AA17" i="9" s="1"/>
  <c r="AC16" i="9"/>
  <c r="AA16" i="9" s="1"/>
  <c r="AC14" i="9"/>
  <c r="AA14" i="9" s="1"/>
  <c r="AC10" i="9"/>
  <c r="AA10" i="9" s="1"/>
  <c r="AC15" i="9"/>
  <c r="AA15" i="9" s="1"/>
  <c r="AC13" i="9"/>
  <c r="AA13" i="9" s="1"/>
  <c r="AC12" i="9"/>
  <c r="AA12" i="9" s="1"/>
  <c r="AC19" i="9"/>
  <c r="AA19" i="9" s="1"/>
  <c r="N1" i="10"/>
  <c r="Z1" i="10"/>
  <c r="AN1" i="10" s="1"/>
  <c r="BB1" i="10" s="1"/>
  <c r="BP1" i="10" s="1"/>
  <c r="CD1" i="10" s="1"/>
  <c r="CR1" i="10" s="1"/>
  <c r="DF1" i="10" s="1"/>
  <c r="DT1" i="10" s="1"/>
  <c r="EH1" i="10" s="1"/>
  <c r="EV1" i="10" s="1"/>
  <c r="FJ1" i="10" s="1"/>
  <c r="FX1" i="10" s="1"/>
  <c r="GL1" i="10" s="1"/>
  <c r="H18" i="9" l="1"/>
  <c r="D18" i="9"/>
  <c r="H16" i="9"/>
  <c r="D16" i="9"/>
  <c r="K31" i="9" s="1"/>
  <c r="N31" i="9" s="1"/>
  <c r="C18" i="9"/>
  <c r="G16" i="9"/>
  <c r="F18" i="9"/>
  <c r="F16" i="9"/>
  <c r="E16" i="9"/>
  <c r="E18" i="9"/>
  <c r="P1" i="10"/>
  <c r="AD1" i="10" s="1"/>
  <c r="AR1" i="10" s="1"/>
  <c r="BF1" i="10" s="1"/>
  <c r="BT1" i="10" s="1"/>
  <c r="CH1" i="10" s="1"/>
  <c r="CV1" i="10" s="1"/>
  <c r="DJ1" i="10" s="1"/>
  <c r="DX1" i="10" s="1"/>
  <c r="EL1" i="10" s="1"/>
  <c r="EZ1" i="10" s="1"/>
  <c r="FN1" i="10" s="1"/>
  <c r="GB1" i="10" s="1"/>
  <c r="GP1" i="10" s="1"/>
  <c r="AB1" i="10"/>
  <c r="AP1" i="10" s="1"/>
  <c r="BD1" i="10" s="1"/>
  <c r="BR1" i="10" s="1"/>
  <c r="CF1" i="10" s="1"/>
  <c r="CT1" i="10" s="1"/>
  <c r="DH1" i="10" s="1"/>
  <c r="DV1" i="10" s="1"/>
  <c r="EJ1" i="10" s="1"/>
  <c r="EX1" i="10" s="1"/>
  <c r="FL1" i="10" s="1"/>
  <c r="FZ1" i="10" s="1"/>
  <c r="GN1" i="10" s="1"/>
  <c r="RX4" i="17" l="1"/>
  <c r="SV5" i="17"/>
  <c r="UF5" i="17"/>
  <c r="WB5" i="17"/>
  <c r="TT6" i="17"/>
  <c r="VD6" i="17"/>
  <c r="SV7" i="17"/>
  <c r="TH8" i="17"/>
  <c r="UF9" i="17"/>
  <c r="VP9" i="17"/>
  <c r="QN3" i="17"/>
  <c r="QR3" i="17" s="1"/>
  <c r="SJ3" i="17"/>
  <c r="SE4" i="17"/>
  <c r="SJ4" i="17" s="1"/>
  <c r="TH5" i="17"/>
  <c r="UR5" i="17"/>
  <c r="WN6" i="17"/>
  <c r="TH7" i="17"/>
  <c r="QZ4" i="17"/>
  <c r="SE6" i="17"/>
  <c r="SJ6" i="17" s="1"/>
  <c r="RX7" i="17"/>
  <c r="UR7" i="17"/>
  <c r="WN7" i="17"/>
  <c r="SE8" i="17"/>
  <c r="SJ8" i="17" s="1"/>
  <c r="VP8" i="17"/>
  <c r="SV4" i="17"/>
  <c r="VD5" i="17"/>
  <c r="WN5" i="17"/>
  <c r="RL3" i="17"/>
  <c r="SV3" i="17"/>
  <c r="RX5" i="17"/>
  <c r="TT5" i="17"/>
  <c r="UF6" i="17"/>
  <c r="SE7" i="17"/>
  <c r="SJ7" i="17" s="1"/>
  <c r="TT7" i="17"/>
  <c r="VD7" i="17"/>
  <c r="UF8" i="17"/>
  <c r="WB8" i="17"/>
  <c r="VD9" i="17"/>
  <c r="WN9" i="17"/>
  <c r="RL4" i="17"/>
  <c r="SE5" i="17"/>
  <c r="SJ5" i="17" s="1"/>
  <c r="SV6" i="17"/>
  <c r="UR6" i="17"/>
  <c r="VP7" i="17"/>
  <c r="SV8" i="17"/>
  <c r="UR8" i="17"/>
  <c r="RX9" i="17"/>
  <c r="TT9" i="17"/>
  <c r="VP5" i="17"/>
  <c r="RX6" i="17"/>
  <c r="UF7" i="17"/>
  <c r="RX8" i="17"/>
  <c r="WN8" i="17"/>
  <c r="WB9" i="17"/>
  <c r="TH6" i="17"/>
  <c r="WB6" i="17"/>
  <c r="WB7" i="17"/>
  <c r="SE9" i="17"/>
  <c r="SJ9" i="17" s="1"/>
  <c r="TH9" i="17"/>
  <c r="VP6" i="17"/>
  <c r="UR9" i="17"/>
  <c r="VD8" i="17"/>
  <c r="TT8" i="17"/>
  <c r="SV9" i="17"/>
  <c r="VY6" i="17" l="1"/>
  <c r="WD6" i="17" s="1"/>
  <c r="WF6" i="17"/>
  <c r="WF9" i="17"/>
  <c r="VY9" i="17"/>
  <c r="WD9" i="17" s="1"/>
  <c r="TE3" i="17"/>
  <c r="TJ3" i="17" s="1"/>
  <c r="TL3" i="17"/>
  <c r="UV6" i="17"/>
  <c r="UO6" i="17"/>
  <c r="UT6" i="17" s="1"/>
  <c r="QR9" i="17"/>
  <c r="QK9" i="17"/>
  <c r="QP9" i="17" s="1"/>
  <c r="TQ5" i="17"/>
  <c r="TV5" i="17" s="1"/>
  <c r="TX5" i="17"/>
  <c r="VM4" i="17"/>
  <c r="VR4" i="17" s="1"/>
  <c r="VT4" i="17"/>
  <c r="SG8" i="17"/>
  <c r="SL8" i="17" s="1"/>
  <c r="SN8" i="17"/>
  <c r="UC3" i="17"/>
  <c r="UH3" i="17" s="1"/>
  <c r="UJ3" i="17"/>
  <c r="SG3" i="17"/>
  <c r="SL3" i="17" s="1"/>
  <c r="SN3" i="17"/>
  <c r="TE8" i="17"/>
  <c r="TJ8" i="17" s="1"/>
  <c r="TL8" i="17"/>
  <c r="SS5" i="17"/>
  <c r="SX5" i="17" s="1"/>
  <c r="SZ5" i="17"/>
  <c r="VM6" i="17"/>
  <c r="VR6" i="17" s="1"/>
  <c r="VT6" i="17"/>
  <c r="WK8" i="17"/>
  <c r="WP8" i="17" s="1"/>
  <c r="WR8" i="17"/>
  <c r="SB3" i="17"/>
  <c r="RU3" i="17"/>
  <c r="RZ3" i="17" s="1"/>
  <c r="SS6" i="17"/>
  <c r="SX6" i="17" s="1"/>
  <c r="SZ6" i="17"/>
  <c r="VY8" i="17"/>
  <c r="WD8" i="17" s="1"/>
  <c r="WF8" i="17"/>
  <c r="RU5" i="17"/>
  <c r="RZ5" i="17" s="1"/>
  <c r="SB5" i="17"/>
  <c r="SS4" i="17"/>
  <c r="SX4" i="17" s="1"/>
  <c r="SZ4" i="17"/>
  <c r="RD8" i="17"/>
  <c r="QW8" i="17"/>
  <c r="RB8" i="17" s="1"/>
  <c r="TL7" i="17"/>
  <c r="TE7" i="17"/>
  <c r="TJ7" i="17" s="1"/>
  <c r="QK3" i="17"/>
  <c r="QP3" i="17" s="1"/>
  <c r="QK8" i="17"/>
  <c r="QP8" i="17" s="1"/>
  <c r="QR8" i="17"/>
  <c r="RI5" i="17"/>
  <c r="RN5" i="17" s="1"/>
  <c r="RP5" i="17"/>
  <c r="TX4" i="17"/>
  <c r="TQ4" i="17"/>
  <c r="TV4" i="17" s="1"/>
  <c r="SB8" i="17"/>
  <c r="RU8" i="17"/>
  <c r="RZ8" i="17" s="1"/>
  <c r="SN5" i="17"/>
  <c r="SG5" i="17"/>
  <c r="SL5" i="17" s="1"/>
  <c r="UC8" i="17"/>
  <c r="UH8" i="17" s="1"/>
  <c r="UJ8" i="17"/>
  <c r="VY4" i="17"/>
  <c r="WD4" i="17" s="1"/>
  <c r="WF4" i="17"/>
  <c r="RB3" i="17"/>
  <c r="RD3" i="17"/>
  <c r="WK7" i="17"/>
  <c r="WP7" i="17" s="1"/>
  <c r="WR7" i="17"/>
  <c r="RI7" i="17"/>
  <c r="RN7" i="17" s="1"/>
  <c r="RP7" i="17"/>
  <c r="SZ7" i="17"/>
  <c r="SS7" i="17"/>
  <c r="SX7" i="17" s="1"/>
  <c r="UC4" i="17"/>
  <c r="UH4" i="17" s="1"/>
  <c r="UJ4" i="17"/>
  <c r="QW9" i="17"/>
  <c r="RB9" i="17" s="1"/>
  <c r="RD9" i="17"/>
  <c r="VA8" i="17"/>
  <c r="VF8" i="17" s="1"/>
  <c r="VH8" i="17"/>
  <c r="TE9" i="17"/>
  <c r="TJ9" i="17" s="1"/>
  <c r="TL9" i="17"/>
  <c r="UC7" i="17"/>
  <c r="UH7" i="17" s="1"/>
  <c r="UJ7" i="17"/>
  <c r="TX9" i="17"/>
  <c r="TQ9" i="17"/>
  <c r="TV9" i="17" s="1"/>
  <c r="QK5" i="17"/>
  <c r="QP5" i="17" s="1"/>
  <c r="QR5" i="17"/>
  <c r="VA7" i="17"/>
  <c r="VF7" i="17" s="1"/>
  <c r="VH7" i="17"/>
  <c r="UO3" i="17"/>
  <c r="UT3" i="17" s="1"/>
  <c r="UV3" i="17"/>
  <c r="UO7" i="17"/>
  <c r="UT7" i="17" s="1"/>
  <c r="UV7" i="17"/>
  <c r="WK6" i="17"/>
  <c r="WP6" i="17" s="1"/>
  <c r="WR6" i="17"/>
  <c r="VA6" i="17"/>
  <c r="VF6" i="17" s="1"/>
  <c r="VH6" i="17"/>
  <c r="QR4" i="17"/>
  <c r="QK4" i="17"/>
  <c r="QP4" i="17" s="1"/>
  <c r="SS9" i="17"/>
  <c r="SX9" i="17" s="1"/>
  <c r="SZ9" i="17"/>
  <c r="QW7" i="17"/>
  <c r="RB7" i="17" s="1"/>
  <c r="RD7" i="17"/>
  <c r="TQ8" i="17"/>
  <c r="TV8" i="17" s="1"/>
  <c r="TX8" i="17"/>
  <c r="UO9" i="17"/>
  <c r="UT9" i="17" s="1"/>
  <c r="UV9" i="17"/>
  <c r="RU6" i="17"/>
  <c r="RZ6" i="17" s="1"/>
  <c r="SB6" i="17"/>
  <c r="RU9" i="17"/>
  <c r="RZ9" i="17" s="1"/>
  <c r="SB9" i="17"/>
  <c r="UV4" i="17"/>
  <c r="UO4" i="17"/>
  <c r="UT4" i="17" s="1"/>
  <c r="TQ7" i="17"/>
  <c r="TV7" i="17" s="1"/>
  <c r="TX7" i="17"/>
  <c r="SS3" i="17"/>
  <c r="SX3" i="17" s="1"/>
  <c r="SZ3" i="17"/>
  <c r="RU7" i="17"/>
  <c r="RZ7" i="17" s="1"/>
  <c r="SB7" i="17"/>
  <c r="RD6" i="17"/>
  <c r="QW6" i="17"/>
  <c r="RB6" i="17" s="1"/>
  <c r="TQ6" i="17"/>
  <c r="TV6" i="17" s="1"/>
  <c r="TX6" i="17"/>
  <c r="TQ3" i="17"/>
  <c r="TV3" i="17" s="1"/>
  <c r="TX3" i="17"/>
  <c r="QK7" i="17"/>
  <c r="QP7" i="17" s="1"/>
  <c r="QR7" i="17"/>
  <c r="RI8" i="17"/>
  <c r="RN8" i="17" s="1"/>
  <c r="RP8" i="17"/>
  <c r="VM5" i="17"/>
  <c r="VR5" i="17" s="1"/>
  <c r="VT5" i="17"/>
  <c r="UV8" i="17"/>
  <c r="UO8" i="17"/>
  <c r="UT8" i="17" s="1"/>
  <c r="TE4" i="17"/>
  <c r="TJ4" i="17" s="1"/>
  <c r="TL4" i="17"/>
  <c r="SG7" i="17"/>
  <c r="SL7" i="17" s="1"/>
  <c r="SN7" i="17"/>
  <c r="RP3" i="17"/>
  <c r="RI3" i="17"/>
  <c r="RN3" i="17" s="1"/>
  <c r="SG6" i="17"/>
  <c r="SL6" i="17" s="1"/>
  <c r="SN6" i="17"/>
  <c r="UO5" i="17"/>
  <c r="UT5" i="17" s="1"/>
  <c r="UV5" i="17"/>
  <c r="QK6" i="17"/>
  <c r="QP6" i="17" s="1"/>
  <c r="QR6" i="17"/>
  <c r="WR4" i="17"/>
  <c r="WK4" i="17"/>
  <c r="WP4" i="17" s="1"/>
  <c r="SG9" i="17"/>
  <c r="SL9" i="17" s="1"/>
  <c r="SN9" i="17"/>
  <c r="TE6" i="17"/>
  <c r="TJ6" i="17" s="1"/>
  <c r="TL6" i="17"/>
  <c r="VA4" i="17"/>
  <c r="VF4" i="17" s="1"/>
  <c r="VH4" i="17"/>
  <c r="SZ8" i="17"/>
  <c r="SS8" i="17"/>
  <c r="SX8" i="17" s="1"/>
  <c r="RP4" i="17"/>
  <c r="RI4" i="17"/>
  <c r="RN4" i="17" s="1"/>
  <c r="WK9" i="17"/>
  <c r="WP9" i="17" s="1"/>
  <c r="WR9" i="17"/>
  <c r="UC6" i="17"/>
  <c r="UH6" i="17" s="1"/>
  <c r="UJ6" i="17"/>
  <c r="WK5" i="17"/>
  <c r="WP5" i="17" s="1"/>
  <c r="WR5" i="17"/>
  <c r="RP9" i="17"/>
  <c r="RI9" i="17"/>
  <c r="RN9" i="17" s="1"/>
  <c r="QW4" i="17"/>
  <c r="RB4" i="17" s="1"/>
  <c r="RD4" i="17"/>
  <c r="TE5" i="17"/>
  <c r="TJ5" i="17" s="1"/>
  <c r="TL5" i="17"/>
  <c r="VT9" i="17"/>
  <c r="VM9" i="17"/>
  <c r="VR9" i="17" s="1"/>
  <c r="WF5" i="17"/>
  <c r="VY5" i="17"/>
  <c r="WD5" i="17" s="1"/>
  <c r="RU4" i="17"/>
  <c r="RZ4" i="17" s="1"/>
  <c r="SB4" i="17"/>
  <c r="WF7" i="17"/>
  <c r="VY7" i="17"/>
  <c r="WD7" i="17" s="1"/>
  <c r="QW5" i="17"/>
  <c r="RB5" i="17" s="1"/>
  <c r="RD5" i="17"/>
  <c r="VT3" i="17"/>
  <c r="VM3" i="17"/>
  <c r="VR3" i="17" s="1"/>
  <c r="VM7" i="17"/>
  <c r="VR7" i="17" s="1"/>
  <c r="VT7" i="17"/>
  <c r="VH3" i="17"/>
  <c r="VA3" i="17"/>
  <c r="VF3" i="17" s="1"/>
  <c r="VA9" i="17"/>
  <c r="VF9" i="17" s="1"/>
  <c r="VH9" i="17"/>
  <c r="RI6" i="17"/>
  <c r="RN6" i="17" s="1"/>
  <c r="RP6" i="17"/>
  <c r="VA5" i="17"/>
  <c r="VF5" i="17" s="1"/>
  <c r="VH5" i="17"/>
  <c r="VT8" i="17"/>
  <c r="VM8" i="17"/>
  <c r="VR8" i="17" s="1"/>
  <c r="VY3" i="17"/>
  <c r="WD3" i="17" s="1"/>
  <c r="WF3" i="17"/>
  <c r="SG4" i="17"/>
  <c r="SL4" i="17" s="1"/>
  <c r="SN4" i="17"/>
  <c r="UJ9" i="17"/>
  <c r="UC9" i="17"/>
  <c r="UH9" i="17" s="1"/>
  <c r="UC5" i="17"/>
  <c r="UH5" i="17" s="1"/>
  <c r="UJ5" i="17"/>
  <c r="WK3" i="17"/>
  <c r="WP3" i="17" s="1"/>
  <c r="WR3" i="17"/>
  <c r="G5" i="15"/>
  <c r="C26" i="15" l="1"/>
  <c r="K9" i="15"/>
  <c r="C16" i="15"/>
  <c r="X28" i="15"/>
  <c r="X27" i="15"/>
  <c r="Y27" i="15" s="1"/>
  <c r="X29" i="15"/>
  <c r="X30" i="15"/>
  <c r="X26" i="15"/>
  <c r="Y26" i="15" s="1"/>
  <c r="N5" i="15"/>
  <c r="F26" i="15"/>
  <c r="V26" i="15" s="1"/>
  <c r="AB36" i="15"/>
  <c r="Y28" i="15" l="1"/>
  <c r="Y30" i="15"/>
  <c r="Y29" i="15"/>
  <c r="AA27" i="15"/>
  <c r="AA30" i="15"/>
  <c r="AA29" i="15"/>
  <c r="AA28" i="15"/>
  <c r="AJ17" i="15"/>
  <c r="C18" i="15" s="1"/>
  <c r="AK16" i="15"/>
  <c r="AH43" i="15"/>
  <c r="AA43" i="15"/>
  <c r="AH38" i="15"/>
  <c r="AH39" i="15" s="1"/>
  <c r="AH40" i="15" s="1"/>
  <c r="AJ36" i="15"/>
  <c r="AC36" i="15" s="1"/>
  <c r="S32" i="15" s="1"/>
  <c r="AL26" i="15"/>
  <c r="L22" i="15" s="1"/>
  <c r="AH32" i="15"/>
  <c r="AH33" i="15" s="1"/>
  <c r="AH34" i="15" s="1"/>
  <c r="AH35" i="15" s="1"/>
  <c r="AJ30" i="15"/>
  <c r="AC30" i="15" s="1"/>
  <c r="S26" i="15" s="1"/>
  <c r="O26" i="15" s="1"/>
  <c r="AK17" i="15" l="1"/>
  <c r="D18" i="15" s="1"/>
  <c r="D16" i="15"/>
  <c r="Y25" i="15"/>
  <c r="AI37" i="15"/>
  <c r="AI31" i="15"/>
  <c r="AM26" i="15"/>
  <c r="O22" i="15" s="1"/>
  <c r="AL16" i="15"/>
  <c r="AQ24" i="15"/>
  <c r="AR23" i="15" s="1"/>
  <c r="AB26" i="9"/>
  <c r="F26" i="9" s="1"/>
  <c r="Y26" i="9" s="1"/>
  <c r="AK9" i="15"/>
  <c r="L9" i="15" s="1"/>
  <c r="AA13" i="15" s="1"/>
  <c r="AA12" i="15" s="1"/>
  <c r="L18" i="15" s="1"/>
  <c r="L20" i="15" s="1"/>
  <c r="AL8" i="15"/>
  <c r="Y3" i="15"/>
  <c r="Y2" i="15"/>
  <c r="C1" i="15" s="1"/>
  <c r="B1" i="15" s="1"/>
  <c r="AL17" i="15" l="1"/>
  <c r="E18" i="15" s="1"/>
  <c r="E16" i="15"/>
  <c r="AJ37" i="15"/>
  <c r="AJ31" i="15"/>
  <c r="AC31" i="15" s="1"/>
  <c r="S27" i="15" s="1"/>
  <c r="AM16" i="15"/>
  <c r="AC26" i="9"/>
  <c r="AL9" i="15"/>
  <c r="AM8" i="15"/>
  <c r="AN8" i="15" s="1"/>
  <c r="A38" i="15"/>
  <c r="AR24" i="15"/>
  <c r="A33" i="15"/>
  <c r="A28" i="15"/>
  <c r="A32" i="15"/>
  <c r="A31" i="15"/>
  <c r="A37" i="15"/>
  <c r="A30" i="15"/>
  <c r="A27" i="15"/>
  <c r="A39" i="15"/>
  <c r="A36" i="15"/>
  <c r="A29" i="15"/>
  <c r="A35" i="15"/>
  <c r="A34" i="15"/>
  <c r="AM17" i="15" l="1"/>
  <c r="F18" i="15" s="1"/>
  <c r="F16" i="15"/>
  <c r="AI38" i="15"/>
  <c r="AI32" i="15"/>
  <c r="AN16" i="15"/>
  <c r="AA27" i="9"/>
  <c r="AM9" i="15"/>
  <c r="AN9" i="15" s="1"/>
  <c r="AS23" i="15"/>
  <c r="AN17" i="15" l="1"/>
  <c r="G18" i="15" s="1"/>
  <c r="G16" i="15"/>
  <c r="AB27" i="9"/>
  <c r="AC27" i="9" s="1"/>
  <c r="AA28" i="9" s="1"/>
  <c r="C27" i="9"/>
  <c r="AJ38" i="15"/>
  <c r="AJ32" i="15"/>
  <c r="AO16" i="15"/>
  <c r="H16" i="15" s="1"/>
  <c r="AS24" i="15"/>
  <c r="AB28" i="9" l="1"/>
  <c r="AC28" i="9" s="1"/>
  <c r="AA29" i="9" s="1"/>
  <c r="C28" i="9"/>
  <c r="AK38" i="15"/>
  <c r="AI33" i="15"/>
  <c r="AO17" i="15"/>
  <c r="H18" i="15" s="1"/>
  <c r="AT23" i="15"/>
  <c r="AT24" i="15" s="1"/>
  <c r="AU23" i="15" s="1"/>
  <c r="AU24" i="15" s="1"/>
  <c r="AV23" i="15" s="1"/>
  <c r="AV24" i="15" s="1"/>
  <c r="AB29" i="9" l="1"/>
  <c r="AC29" i="9" s="1"/>
  <c r="AA30" i="9" s="1"/>
  <c r="C29" i="9"/>
  <c r="AI39" i="15"/>
  <c r="AJ39" i="15" s="1"/>
  <c r="AJ33" i="15"/>
  <c r="AB30" i="9" l="1"/>
  <c r="AC30" i="9" s="1"/>
  <c r="AA31" i="9" s="1"/>
  <c r="AB31" i="9" s="1"/>
  <c r="AC31" i="9" s="1"/>
  <c r="AA32" i="9" s="1"/>
  <c r="AB32" i="9" s="1"/>
  <c r="AC32" i="9" s="1"/>
  <c r="AA33" i="9" s="1"/>
  <c r="AB33" i="9" s="1"/>
  <c r="AC33" i="9" s="1"/>
  <c r="AA34" i="9" s="1"/>
  <c r="AB34" i="9" s="1"/>
  <c r="AC34" i="9" s="1"/>
  <c r="AA35" i="9" s="1"/>
  <c r="AB35" i="9" s="1"/>
  <c r="AC35" i="9" s="1"/>
  <c r="AA36" i="9" s="1"/>
  <c r="AB36" i="9" s="1"/>
  <c r="AC36" i="9" s="1"/>
  <c r="AA37" i="9" s="1"/>
  <c r="AB37" i="9" s="1"/>
  <c r="AC37" i="9" s="1"/>
  <c r="AA38" i="9" s="1"/>
  <c r="AB38" i="9" s="1"/>
  <c r="AC38" i="9" s="1"/>
  <c r="AA39" i="9" s="1"/>
  <c r="AB39" i="9" s="1"/>
  <c r="AC39" i="9" s="1"/>
  <c r="C30" i="9"/>
  <c r="AI40" i="15"/>
  <c r="AI34" i="15"/>
  <c r="AJ40" i="15" l="1"/>
  <c r="AJ34" i="15"/>
  <c r="AD21" i="9"/>
  <c r="AE21" i="9" s="1"/>
  <c r="AD20" i="9"/>
  <c r="AE20" i="9" s="1"/>
  <c r="AD17" i="9"/>
  <c r="AE17" i="9" s="1"/>
  <c r="AD13" i="9"/>
  <c r="AE13" i="9" s="1"/>
  <c r="AD12" i="9"/>
  <c r="AE12" i="9" s="1"/>
  <c r="AD19" i="9"/>
  <c r="AE19" i="9" s="1"/>
  <c r="AD11" i="9"/>
  <c r="AE11" i="9" s="1"/>
  <c r="AD16" i="9"/>
  <c r="AE16" i="9" s="1"/>
  <c r="AD15" i="9"/>
  <c r="AE15" i="9" s="1"/>
  <c r="AD14" i="9"/>
  <c r="AE14" i="9" s="1"/>
  <c r="AD18" i="9"/>
  <c r="AE18" i="9" s="1"/>
  <c r="AI35" i="15" l="1"/>
  <c r="AD10" i="9"/>
  <c r="AJ35" i="15" l="1"/>
  <c r="AE10" i="9"/>
  <c r="Y3" i="9"/>
  <c r="Y2" i="9"/>
  <c r="C1" i="9" s="1"/>
  <c r="B1" i="9" s="1"/>
  <c r="Z1" i="9" l="1"/>
  <c r="B3" i="9" s="1"/>
  <c r="G28" i="9" l="1"/>
  <c r="G27" i="9"/>
  <c r="Z27" i="9" s="1"/>
  <c r="H29" i="9"/>
  <c r="AR12" i="9" s="1"/>
  <c r="F30" i="9"/>
  <c r="Y30" i="9" s="1"/>
  <c r="S24" i="9"/>
  <c r="H28" i="9"/>
  <c r="AR11" i="9" s="1"/>
  <c r="F29" i="9"/>
  <c r="Y29" i="9" s="1"/>
  <c r="G30" i="9"/>
  <c r="Z30" i="9" s="1"/>
  <c r="H27" i="9"/>
  <c r="AR10" i="9" s="1"/>
  <c r="F28" i="9"/>
  <c r="Y28" i="9" s="1"/>
  <c r="G29" i="9"/>
  <c r="Z29" i="9" s="1"/>
  <c r="F27" i="9"/>
  <c r="Y27" i="9" s="1"/>
  <c r="H30" i="9"/>
  <c r="AR13" i="9" s="1"/>
  <c r="H26" i="9"/>
  <c r="AR9" i="9" s="1"/>
  <c r="S25" i="9"/>
  <c r="N5" i="9" s="1"/>
  <c r="AI10" i="9"/>
  <c r="AI11" i="9" s="1"/>
  <c r="AI12" i="9" s="1"/>
  <c r="AI13" i="9" s="1"/>
  <c r="AI14" i="9" s="1"/>
  <c r="AI15" i="9" s="1"/>
  <c r="AI16" i="9" s="1"/>
  <c r="AI17" i="9" s="1"/>
  <c r="AI18" i="9" s="1"/>
  <c r="AI19" i="9" s="1"/>
  <c r="AI20" i="9" s="1"/>
  <c r="AI21" i="9" s="1"/>
  <c r="F35" i="9"/>
  <c r="Y35" i="9" s="1"/>
  <c r="C39" i="9"/>
  <c r="H39" i="9" s="1"/>
  <c r="AR22" i="9" s="1"/>
  <c r="F34" i="9"/>
  <c r="Y34" i="9" s="1"/>
  <c r="G34" i="9"/>
  <c r="Z34" i="9" s="1"/>
  <c r="F33" i="9"/>
  <c r="Y33" i="9" s="1"/>
  <c r="F38" i="9"/>
  <c r="Y38" i="9" s="1"/>
  <c r="G38" i="9"/>
  <c r="Z38" i="9" s="1"/>
  <c r="C31" i="9"/>
  <c r="H31" i="9" s="1"/>
  <c r="AR14" i="9" s="1"/>
  <c r="G32" i="9"/>
  <c r="Z32" i="9" s="1"/>
  <c r="G33" i="9"/>
  <c r="Z33" i="9" s="1"/>
  <c r="C33" i="9"/>
  <c r="H33" i="9" s="1"/>
  <c r="AR16" i="9" s="1"/>
  <c r="C34" i="9"/>
  <c r="H34" i="9" s="1"/>
  <c r="AR17" i="9" s="1"/>
  <c r="G31" i="9"/>
  <c r="Z31" i="9" s="1"/>
  <c r="F32" i="9"/>
  <c r="Y32" i="9" s="1"/>
  <c r="G36" i="9"/>
  <c r="Z36" i="9" s="1"/>
  <c r="G37" i="9"/>
  <c r="Z37" i="9" s="1"/>
  <c r="G35" i="9"/>
  <c r="Z35" i="9" s="1"/>
  <c r="F36" i="9"/>
  <c r="Y36" i="9" s="1"/>
  <c r="C32" i="9"/>
  <c r="H32" i="9" s="1"/>
  <c r="AR15" i="9" s="1"/>
  <c r="C35" i="9"/>
  <c r="H35" i="9" s="1"/>
  <c r="AR18" i="9" s="1"/>
  <c r="G39" i="9"/>
  <c r="Z39" i="9" s="1"/>
  <c r="C38" i="9"/>
  <c r="H38" i="9" s="1"/>
  <c r="AR21" i="9" s="1"/>
  <c r="F31" i="9"/>
  <c r="Y31" i="9" s="1"/>
  <c r="F39" i="9"/>
  <c r="Y39" i="9" s="1"/>
  <c r="C36" i="9"/>
  <c r="H36" i="9" s="1"/>
  <c r="AR19" i="9" s="1"/>
  <c r="C37" i="9"/>
  <c r="H37" i="9" s="1"/>
  <c r="AR20" i="9" s="1"/>
  <c r="F37" i="9"/>
  <c r="Y37" i="9" s="1"/>
  <c r="G26" i="9"/>
  <c r="Z26" i="9" s="1"/>
  <c r="Y25" i="9" l="1"/>
  <c r="F40" i="9" s="1"/>
  <c r="U24" i="9"/>
  <c r="A28" i="9"/>
  <c r="Z28" i="9"/>
  <c r="Z25" i="9" s="1"/>
  <c r="G40" i="9" s="1"/>
  <c r="A29" i="9"/>
  <c r="A27" i="9"/>
  <c r="A34" i="9"/>
  <c r="A33" i="9"/>
  <c r="A37" i="9"/>
  <c r="K30" i="9"/>
  <c r="N30" i="9" s="1"/>
  <c r="A38" i="9"/>
  <c r="A35" i="9"/>
  <c r="K32" i="9"/>
  <c r="N32" i="9" s="1"/>
  <c r="A30" i="9"/>
  <c r="A39" i="9"/>
  <c r="A36" i="9"/>
  <c r="A32" i="9"/>
  <c r="A31" i="9"/>
  <c r="K33" i="9"/>
  <c r="N33" i="9" s="1"/>
  <c r="B2" i="9"/>
  <c r="K34" i="9" l="1"/>
  <c r="N34" i="9" s="1"/>
  <c r="K35" i="9"/>
  <c r="N35" i="9" s="1"/>
  <c r="A26" i="9"/>
  <c r="H25" i="9"/>
  <c r="J9" i="15" l="1"/>
  <c r="Z2" i="15"/>
  <c r="B3" i="15" s="1"/>
  <c r="AC40" i="15" l="1"/>
  <c r="AC33" i="15"/>
  <c r="S29" i="15" s="1"/>
  <c r="O29" i="15" s="1"/>
  <c r="E43" i="15"/>
  <c r="AB30" i="15"/>
  <c r="AE13" i="15"/>
  <c r="V25" i="15"/>
  <c r="F40" i="15" s="1"/>
  <c r="AC39" i="15"/>
  <c r="AC32" i="15"/>
  <c r="S28" i="15" s="1"/>
  <c r="O28" i="15" s="1"/>
  <c r="AG9" i="15"/>
  <c r="AB32" i="15"/>
  <c r="AC35" i="15"/>
  <c r="S31" i="15" s="1"/>
  <c r="O31" i="15" s="1"/>
  <c r="B2" i="15"/>
  <c r="N43" i="15"/>
  <c r="AB33" i="15"/>
  <c r="AB34" i="15"/>
  <c r="AB31" i="15"/>
  <c r="AB35" i="15"/>
  <c r="AC37" i="15"/>
  <c r="S33" i="15" s="1"/>
  <c r="G26" i="15"/>
  <c r="W26" i="15" s="1"/>
  <c r="AB39" i="15"/>
  <c r="AB38" i="15"/>
  <c r="AD30" i="15"/>
  <c r="AC34" i="15"/>
  <c r="S30" i="15" s="1"/>
  <c r="O30" i="15" s="1"/>
  <c r="E42" i="15"/>
  <c r="AB40" i="15"/>
  <c r="AB37" i="15"/>
  <c r="M9" i="15"/>
  <c r="AB13" i="15" s="1"/>
  <c r="AB12" i="15" s="1"/>
  <c r="M18" i="15" s="1"/>
  <c r="N9" i="15"/>
  <c r="O27" i="15"/>
  <c r="N42" i="15"/>
  <c r="AC38" i="15"/>
  <c r="Z38" i="15"/>
  <c r="O9" i="15"/>
  <c r="K28" i="15" l="1"/>
  <c r="N28" i="15" s="1"/>
  <c r="K30" i="15"/>
  <c r="N30" i="15" s="1"/>
  <c r="K29" i="15"/>
  <c r="N29" i="15" s="1"/>
  <c r="K31" i="15"/>
  <c r="N31" i="15" s="1"/>
  <c r="S36" i="15"/>
  <c r="S37" i="15" s="1"/>
  <c r="S35" i="15"/>
  <c r="S34" i="15"/>
  <c r="K27" i="15"/>
  <c r="N27" i="15" s="1"/>
  <c r="W25" i="15"/>
  <c r="G40" i="15" s="1"/>
  <c r="A26" i="15"/>
  <c r="K26" i="15"/>
  <c r="N26" i="15" s="1"/>
  <c r="AE14" i="15"/>
  <c r="S38" i="15" l="1"/>
  <c r="AE15" i="15"/>
  <c r="AE16" i="15" s="1"/>
  <c r="AE17" i="15" l="1"/>
  <c r="AE18" i="15" s="1"/>
  <c r="AE19" i="15" s="1"/>
  <c r="AE20" i="15" s="1"/>
  <c r="AE21" i="15" s="1"/>
  <c r="AE22" i="15" s="1"/>
  <c r="AE23" i="15" s="1"/>
  <c r="AE24" i="15" s="1"/>
  <c r="S39" i="15"/>
  <c r="S40" i="15" s="1"/>
  <c r="AD35" i="15" l="1"/>
  <c r="AD33" i="15"/>
  <c r="AD34" i="15"/>
  <c r="AD32" i="15"/>
  <c r="AD31" i="15"/>
  <c r="X18" i="9" l="1"/>
  <c r="X13" i="9"/>
  <c r="X16" i="9"/>
  <c r="X12" i="9"/>
  <c r="X10" i="9"/>
  <c r="X17" i="9"/>
  <c r="X11" i="9" l="1"/>
  <c r="X14" i="9"/>
  <c r="X21" i="9"/>
  <c r="X19" i="9"/>
  <c r="X20" i="9"/>
  <c r="X15" i="9"/>
  <c r="X22" i="9" l="1"/>
  <c r="L24" i="9" s="1"/>
  <c r="M24" i="9" s="1"/>
  <c r="KD2" i="10"/>
  <c r="JX2" i="10"/>
  <c r="KB2" i="10"/>
  <c r="KC2" i="10"/>
  <c r="JU2" i="10"/>
  <c r="JY2" i="10"/>
  <c r="KL2" i="10" s="1"/>
  <c r="KH2" i="10"/>
  <c r="KA2" i="10"/>
  <c r="KN2" i="10" s="1"/>
  <c r="JV2" i="10"/>
  <c r="KE2" i="10"/>
  <c r="KF2" i="10"/>
  <c r="KI2" i="10"/>
  <c r="AG23" i="15" s="1"/>
  <c r="C15" i="15" s="1"/>
  <c r="JW2" i="10"/>
  <c r="JZ2" i="10"/>
  <c r="KM2" i="10" s="1"/>
  <c r="KG2" i="10"/>
  <c r="S38" i="9"/>
  <c r="C15" i="9" s="1"/>
  <c r="AG10" i="15"/>
  <c r="C8" i="15" s="1"/>
  <c r="S27" i="9"/>
  <c r="C9" i="9" s="1"/>
  <c r="B26" i="9" s="1"/>
  <c r="KR2" i="10"/>
  <c r="AG12" i="15"/>
  <c r="C10" i="15" s="1"/>
  <c r="S28" i="9"/>
  <c r="C10" i="9" s="1"/>
  <c r="AG11" i="15"/>
  <c r="C9" i="15" s="1"/>
  <c r="S26" i="9"/>
  <c r="C8" i="9" s="1"/>
  <c r="S36" i="9"/>
  <c r="C13" i="9" s="1"/>
  <c r="AG22" i="15"/>
  <c r="C14" i="15" s="1"/>
  <c r="S37" i="9"/>
  <c r="C14" i="9" s="1"/>
  <c r="KK2" i="10"/>
  <c r="AG21" i="15"/>
  <c r="C13" i="15" s="1"/>
  <c r="KO2" i="10"/>
  <c r="KP2" i="10"/>
  <c r="KQ2" i="10"/>
  <c r="B26" i="15" l="1"/>
  <c r="KT2" i="10"/>
  <c r="KU2" i="10" s="1"/>
  <c r="KV2" i="10" s="1"/>
  <c r="S29" i="9"/>
  <c r="C11" i="9" s="1"/>
  <c r="AG13" i="15" l="1"/>
  <c r="C11" i="15" s="1"/>
  <c r="S30" i="9"/>
  <c r="D11" i="9" s="1"/>
  <c r="KW2" i="10"/>
  <c r="KX2" i="10" s="1"/>
  <c r="AG14" i="15"/>
  <c r="D11" i="15" s="1"/>
  <c r="KY2" i="10" l="1"/>
  <c r="KZ2" i="10" s="1"/>
  <c r="LA2" i="10" s="1"/>
  <c r="S31" i="9"/>
  <c r="E11" i="9" s="1"/>
  <c r="AG15" i="15"/>
  <c r="E11" i="15" s="1"/>
  <c r="S33" i="9" l="1"/>
  <c r="G11" i="9" s="1"/>
  <c r="S32" i="9"/>
  <c r="F11" i="9" s="1"/>
  <c r="S34" i="9"/>
  <c r="H11" i="9" s="1"/>
  <c r="AG16" i="15"/>
  <c r="F11" i="15" s="1"/>
  <c r="S35" i="9" l="1"/>
  <c r="C12" i="9" s="1"/>
  <c r="AG18" i="15"/>
  <c r="H11" i="15" s="1"/>
  <c r="AG17" i="15"/>
  <c r="G11" i="15" s="1"/>
  <c r="AG19" i="15" l="1"/>
  <c r="C12" i="15" s="1"/>
  <c r="AG20" i="15" l="1"/>
  <c r="D12" i="1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2672E8-FE3C-4BD2-888B-FDD7BFD27AEA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  <connection id="2" xr16:uid="{F351ACF1-6720-4B9B-83A1-FB463A0CED68}" keepAlive="1" name="Requête - Recap (2)" description="Connexion à la requête « Recap (2) » dans le classeur." type="5" refreshedVersion="8" background="1" saveData="1">
    <dbPr connection="Provider=Microsoft.Mashup.OleDb.1;Data Source=$Workbook$;Location=&quot;Recap (2)&quot;;Extended Properties=&quot;&quot;" command="SELECT * FROM [Recap (2)]"/>
  </connection>
  <connection id="3" xr16:uid="{08D81817-BFBE-4AE1-ABFC-E001A858BADE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4" xr16:uid="{5E1DD07A-F127-4A40-BA2E-5230E6395972}" keepAlive="1" name="Requête - Tableau2 (2)" description="Connexion à la requête « Tableau2 (2) » dans le classeur." type="5" refreshedVersion="0" background="1">
    <dbPr connection="Provider=Microsoft.Mashup.OleDb.1;Data Source=$Workbook$;Location=&quot;Tableau2 (2)&quot;;Extended Properties=&quot;&quot;" command="SELECT * FROM [Tableau2 (2)]"/>
  </connection>
  <connection id="5" xr16:uid="{19B5CF2F-6208-4423-876C-97739556ECF4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6" xr16:uid="{4809D493-436A-4C66-95FE-4FD4926F6687}" keepAlive="1" name="Requête - Tableau3 (2)" description="Connexion à la requête « Tableau3 (2) » dans le classeur." type="5" refreshedVersion="0" background="1">
    <dbPr connection="Provider=Microsoft.Mashup.OleDb.1;Data Source=$Workbook$;Location=&quot;Tableau3 (2)&quot;;Extended Properties=&quot;&quot;" command="SELECT * FROM [Tableau3 (2)]"/>
  </connection>
  <connection id="7" xr16:uid="{312B08C4-B7A7-4CF9-AA4E-77EC1519AB2D}" keepAlive="1" name="Requête - Tableau4" description="Connexion à la requête « Tableau4 » dans le classeur." type="5" refreshedVersion="0" background="1">
    <dbPr connection="Provider=Microsoft.Mashup.OleDb.1;Data Source=$Workbook$;Location=Tableau4;Extended Properties=&quot;&quot;" command="SELECT * FROM [Tableau4]"/>
  </connection>
  <connection id="8" xr16:uid="{8067DE0D-0AFB-4AD4-A533-659B84482670}" keepAlive="1" name="Requête - Tableau4 (2)" description="Connexion à la requête « Tableau4 (2) » dans le classeur." type="5" refreshedVersion="0" background="1">
    <dbPr connection="Provider=Microsoft.Mashup.OleDb.1;Data Source=$Workbook$;Location=&quot;Tableau4 (2)&quot;;Extended Properties=&quot;&quot;" command="SELECT * FROM [Tableau4 (2)]"/>
  </connection>
  <connection id="9" xr16:uid="{E796090B-D1FB-4321-9197-130C528FB56D}" keepAlive="1" name="Requête - Tableau5" description="Connexion à la requête « Tableau5 » dans le classeur." type="5" refreshedVersion="0" background="1">
    <dbPr connection="Provider=Microsoft.Mashup.OleDb.1;Data Source=$Workbook$;Location=Tableau5;Extended Properties=&quot;&quot;" command="SELECT * FROM [Tableau5]"/>
  </connection>
  <connection id="10" xr16:uid="{44532242-935E-4682-80D9-3F77C4CB6972}" keepAlive="1" name="Requête - Tableau5 (2)" description="Connexion à la requête « Tableau5 (2) » dans le classeur." type="5" refreshedVersion="0" background="1">
    <dbPr connection="Provider=Microsoft.Mashup.OleDb.1;Data Source=$Workbook$;Location=&quot;Tableau5 (2)&quot;;Extended Properties=&quot;&quot;" command="SELECT * FROM [Tableau5 (2)]"/>
  </connection>
  <connection id="11" xr16:uid="{E373B984-BA2F-48C2-BA2F-9E607563E4ED}" keepAlive="1" name="Requête - Tableau6" description="Connexion à la requête « Tableau6 » dans le classeur." type="5" refreshedVersion="0" background="1">
    <dbPr connection="Provider=Microsoft.Mashup.OleDb.1;Data Source=$Workbook$;Location=Tableau6;Extended Properties=&quot;&quot;" command="SELECT * FROM [Tableau6]"/>
  </connection>
  <connection id="12" xr16:uid="{909ECD46-D224-4D46-BE72-6F45D7E6827E}" keepAlive="1" name="Requête - Tableau6 (2)" description="Connexion à la requête « Tableau6 (2) » dans le classeur." type="5" refreshedVersion="0" background="1">
    <dbPr connection="Provider=Microsoft.Mashup.OleDb.1;Data Source=$Workbook$;Location=&quot;Tableau6 (2)&quot;;Extended Properties=&quot;&quot;" command="SELECT * FROM [Tableau6 (2)]"/>
  </connection>
</connections>
</file>

<file path=xl/sharedStrings.xml><?xml version="1.0" encoding="utf-8"?>
<sst xmlns="http://schemas.openxmlformats.org/spreadsheetml/2006/main" count="736" uniqueCount="463">
  <si>
    <t>OP</t>
  </si>
  <si>
    <t>Specia:</t>
  </si>
  <si>
    <t>-</t>
  </si>
  <si>
    <t>DATA</t>
  </si>
  <si>
    <t>Certificare</t>
  </si>
  <si>
    <t>Nr lot certificat</t>
  </si>
  <si>
    <t>Nr saci</t>
  </si>
  <si>
    <t>G/sac kg</t>
  </si>
  <si>
    <t>Celula depozitare</t>
  </si>
  <si>
    <t>Destinatia</t>
  </si>
  <si>
    <t>TIP SAC</t>
  </si>
  <si>
    <t>COD TRATAMENT</t>
  </si>
  <si>
    <t>Produse tratat</t>
  </si>
  <si>
    <t xml:space="preserve">MAXIM 025 FS </t>
  </si>
  <si>
    <t xml:space="preserve">BOOST&amp;GO </t>
  </si>
  <si>
    <t>PLENARIS</t>
  </si>
  <si>
    <t>COVERON</t>
  </si>
  <si>
    <t>Sepiret E6279 Silver</t>
  </si>
  <si>
    <t>COLOR COAT BLUE</t>
  </si>
  <si>
    <t>TOTAL</t>
  </si>
  <si>
    <t>Nr lot</t>
  </si>
  <si>
    <t>To</t>
  </si>
  <si>
    <t>doze</t>
  </si>
  <si>
    <t>Gozuri  TO</t>
  </si>
  <si>
    <t>Pierderi TO</t>
  </si>
  <si>
    <t>Paleti</t>
  </si>
  <si>
    <t>Folie Baza Palet</t>
  </si>
  <si>
    <t>Folie capac palet</t>
  </si>
  <si>
    <t>Etichete OFICIALE</t>
  </si>
  <si>
    <t>INTOCMIT</t>
  </si>
  <si>
    <t xml:space="preserve">OPERAT </t>
  </si>
  <si>
    <t>SEF SCHIMB</t>
  </si>
  <si>
    <t>GESTIONAR</t>
  </si>
  <si>
    <t>COMANDA LUCRU</t>
  </si>
  <si>
    <t>DOZA</t>
  </si>
  <si>
    <t>TIP</t>
  </si>
  <si>
    <t>BUC</t>
  </si>
  <si>
    <t>Greutate Lot</t>
  </si>
  <si>
    <t>Schimb lucru</t>
  </si>
  <si>
    <t>sef schimb</t>
  </si>
  <si>
    <t>schimb</t>
  </si>
  <si>
    <t>operat</t>
  </si>
  <si>
    <t>COMANDA LUCRU HIBRID</t>
  </si>
  <si>
    <t>Mod ambalare SAP</t>
  </si>
  <si>
    <t>Mod ambalare Lidea</t>
  </si>
  <si>
    <t>Saci hartie TIP</t>
  </si>
  <si>
    <t>Saci hartie BUC</t>
  </si>
  <si>
    <t>Colonne3</t>
  </si>
  <si>
    <t>Colonne270</t>
  </si>
  <si>
    <t>Nr lot certificat271</t>
  </si>
  <si>
    <t>Nr saci272</t>
  </si>
  <si>
    <t>Greutate Lot273</t>
  </si>
  <si>
    <t>G/sac kg274</t>
  </si>
  <si>
    <t>Celula depozitare275</t>
  </si>
  <si>
    <t>Colonne276</t>
  </si>
  <si>
    <t>Nr lot certificat277</t>
  </si>
  <si>
    <t>Nr saci278</t>
  </si>
  <si>
    <t>Greutate Lot279</t>
  </si>
  <si>
    <t>G/sac kg280</t>
  </si>
  <si>
    <t>Celula depozitare281</t>
  </si>
  <si>
    <t>Colonne282</t>
  </si>
  <si>
    <t>Nr lot certificat283</t>
  </si>
  <si>
    <t>Nr saci284</t>
  </si>
  <si>
    <t>Greutate Lot285</t>
  </si>
  <si>
    <t>G/sac kg286</t>
  </si>
  <si>
    <t>Celula depozitare287</t>
  </si>
  <si>
    <t>Colonne288</t>
  </si>
  <si>
    <t>Nr lot certificat289</t>
  </si>
  <si>
    <t>Nr saci290</t>
  </si>
  <si>
    <t>Greutate Lot291</t>
  </si>
  <si>
    <t>G/sac kg292</t>
  </si>
  <si>
    <t>Celula depozitare293</t>
  </si>
  <si>
    <t>Colonne294</t>
  </si>
  <si>
    <t>Colonne417</t>
  </si>
  <si>
    <t>Colonne418</t>
  </si>
  <si>
    <t>6</t>
  </si>
  <si>
    <t>Colonne419</t>
  </si>
  <si>
    <t>0,5</t>
  </si>
  <si>
    <t>Colonne420</t>
  </si>
  <si>
    <t>6421</t>
  </si>
  <si>
    <t>Colonne422</t>
  </si>
  <si>
    <t>1</t>
  </si>
  <si>
    <t>Colonne423</t>
  </si>
  <si>
    <t>6424</t>
  </si>
  <si>
    <t>Colonne425</t>
  </si>
  <si>
    <t>Colonne426</t>
  </si>
  <si>
    <t>MAXIM 025 FS 427</t>
  </si>
  <si>
    <t>Colonne428</t>
  </si>
  <si>
    <t>BOOST&amp;GO 429</t>
  </si>
  <si>
    <t>Colonne430</t>
  </si>
  <si>
    <t>PLENARIS432</t>
  </si>
  <si>
    <t>Colonne433</t>
  </si>
  <si>
    <t>COVERON435</t>
  </si>
  <si>
    <t>Colonne436</t>
  </si>
  <si>
    <t>Sepiret E6279 Silver438</t>
  </si>
  <si>
    <t>Colonne439</t>
  </si>
  <si>
    <t>COLOR COAT BLUE441</t>
  </si>
  <si>
    <t>Colonne442</t>
  </si>
  <si>
    <t>0</t>
  </si>
  <si>
    <t>MAXIM 025 FS 444</t>
  </si>
  <si>
    <t>Colonne445</t>
  </si>
  <si>
    <t>6446</t>
  </si>
  <si>
    <t>BOOST&amp;GO 447</t>
  </si>
  <si>
    <t>Colonne448</t>
  </si>
  <si>
    <t>0,5449</t>
  </si>
  <si>
    <t>PLENARIS450</t>
  </si>
  <si>
    <t>Colonne451</t>
  </si>
  <si>
    <t>6452</t>
  </si>
  <si>
    <t>COVERON453</t>
  </si>
  <si>
    <t>Colonne454</t>
  </si>
  <si>
    <t>1455</t>
  </si>
  <si>
    <t>Sepiret E6279 Silver456</t>
  </si>
  <si>
    <t>Colonne457</t>
  </si>
  <si>
    <t>6458</t>
  </si>
  <si>
    <t>COLOR COAT BLUE459</t>
  </si>
  <si>
    <t>Colonne460</t>
  </si>
  <si>
    <t>0,4461</t>
  </si>
  <si>
    <t>0462</t>
  </si>
  <si>
    <t>MAXIM 025 FS 463</t>
  </si>
  <si>
    <t>Colonne464</t>
  </si>
  <si>
    <t>6465</t>
  </si>
  <si>
    <t>BOOST&amp;GO 466</t>
  </si>
  <si>
    <t>Colonne467</t>
  </si>
  <si>
    <t>0,5468</t>
  </si>
  <si>
    <t>PLENARIS469</t>
  </si>
  <si>
    <t>Colonne470</t>
  </si>
  <si>
    <t>6471</t>
  </si>
  <si>
    <t>COVERON472</t>
  </si>
  <si>
    <t>Colonne473</t>
  </si>
  <si>
    <t>1474</t>
  </si>
  <si>
    <t>Sepiret E6279 Silver475</t>
  </si>
  <si>
    <t>Colonne476</t>
  </si>
  <si>
    <t>6477</t>
  </si>
  <si>
    <t>COLOR COAT BLUE478</t>
  </si>
  <si>
    <t>Colonne479</t>
  </si>
  <si>
    <t>0,4480</t>
  </si>
  <si>
    <t>0481</t>
  </si>
  <si>
    <t>MAXIM 025 FS 482</t>
  </si>
  <si>
    <t>Colonne483</t>
  </si>
  <si>
    <t>6484</t>
  </si>
  <si>
    <t>BOOST&amp;GO 485</t>
  </si>
  <si>
    <t>Colonne486</t>
  </si>
  <si>
    <t>0,5487</t>
  </si>
  <si>
    <t>PLENARIS488</t>
  </si>
  <si>
    <t>Colonne489</t>
  </si>
  <si>
    <t>6490</t>
  </si>
  <si>
    <t>COVERON491</t>
  </si>
  <si>
    <t>Colonne492</t>
  </si>
  <si>
    <t>1493</t>
  </si>
  <si>
    <t>Sepiret E6279 Silver494</t>
  </si>
  <si>
    <t>Colonne495</t>
  </si>
  <si>
    <t>6496</t>
  </si>
  <si>
    <t>COLOR COAT BLUE497</t>
  </si>
  <si>
    <t>Colonne498</t>
  </si>
  <si>
    <t>0,4499</t>
  </si>
  <si>
    <t>Colonne692</t>
  </si>
  <si>
    <t>Colonne693</t>
  </si>
  <si>
    <t>Colonne694</t>
  </si>
  <si>
    <t>Colonne695</t>
  </si>
  <si>
    <t>Colonne696</t>
  </si>
  <si>
    <t>Colonne697</t>
  </si>
  <si>
    <t>Paleti699</t>
  </si>
  <si>
    <t>Colonne700</t>
  </si>
  <si>
    <t>Folie Baza Palet701</t>
  </si>
  <si>
    <t>Colonne702</t>
  </si>
  <si>
    <t>Colonne703</t>
  </si>
  <si>
    <t>Folie capac palet704</t>
  </si>
  <si>
    <t>Colonne705</t>
  </si>
  <si>
    <t>Etichete OFICIALE706</t>
  </si>
  <si>
    <t>Colonne707</t>
  </si>
  <si>
    <t>Paleti709</t>
  </si>
  <si>
    <t>Colonne710</t>
  </si>
  <si>
    <t>Folie Baza Palet711</t>
  </si>
  <si>
    <t>Colonne712</t>
  </si>
  <si>
    <t>TIP713</t>
  </si>
  <si>
    <t>BUC714</t>
  </si>
  <si>
    <t>Colonne715</t>
  </si>
  <si>
    <t>Folie capac palet716</t>
  </si>
  <si>
    <t>Colonne717</t>
  </si>
  <si>
    <t>Etichete OFICIALE718</t>
  </si>
  <si>
    <t>Colonne719</t>
  </si>
  <si>
    <t>Colonne720</t>
  </si>
  <si>
    <t>Paleti721</t>
  </si>
  <si>
    <t>Colonne722</t>
  </si>
  <si>
    <t>Folie Baza Palet723</t>
  </si>
  <si>
    <t>Colonne724</t>
  </si>
  <si>
    <t>TIP725</t>
  </si>
  <si>
    <t>BUC726</t>
  </si>
  <si>
    <t>Colonne727</t>
  </si>
  <si>
    <t>Folie capac palet728</t>
  </si>
  <si>
    <t>Colonne729</t>
  </si>
  <si>
    <t>Etichete OFICIALE730</t>
  </si>
  <si>
    <t>Colonne731</t>
  </si>
  <si>
    <t>Colonne732</t>
  </si>
  <si>
    <t>Paleti733</t>
  </si>
  <si>
    <t>Colonne734</t>
  </si>
  <si>
    <t>Folie Baza Palet735</t>
  </si>
  <si>
    <t>Colonne736</t>
  </si>
  <si>
    <t>TIP737</t>
  </si>
  <si>
    <t>BUC738</t>
  </si>
  <si>
    <t>Colonne739</t>
  </si>
  <si>
    <t>Folie capac palet740</t>
  </si>
  <si>
    <t>Colonne741</t>
  </si>
  <si>
    <t>Etichete OFICIALE742</t>
  </si>
  <si>
    <t>Colonne743</t>
  </si>
  <si>
    <t>Colonne744</t>
  </si>
  <si>
    <t>Paleti745</t>
  </si>
  <si>
    <t>Colonne746</t>
  </si>
  <si>
    <t>Folie Baza Palet747</t>
  </si>
  <si>
    <t>Colonne748</t>
  </si>
  <si>
    <t>TIP749</t>
  </si>
  <si>
    <t>BUC750</t>
  </si>
  <si>
    <t>Colonne751</t>
  </si>
  <si>
    <t>Folie capac palet752</t>
  </si>
  <si>
    <t>Colonne753</t>
  </si>
  <si>
    <t>Etichete OFICIALE754</t>
  </si>
  <si>
    <t>Colonne755</t>
  </si>
  <si>
    <t>Colonne756</t>
  </si>
  <si>
    <t>Paleti757</t>
  </si>
  <si>
    <t>Colonne758</t>
  </si>
  <si>
    <t>Folie Baza Palet759</t>
  </si>
  <si>
    <t>Colonne760</t>
  </si>
  <si>
    <t>TIP761</t>
  </si>
  <si>
    <t>BUC762</t>
  </si>
  <si>
    <t>Colonne763</t>
  </si>
  <si>
    <t>Folie capac palet764</t>
  </si>
  <si>
    <t>Colonne765</t>
  </si>
  <si>
    <t>Etichete OFICIALE766</t>
  </si>
  <si>
    <t>Colonne767</t>
  </si>
  <si>
    <t>Colonne768</t>
  </si>
  <si>
    <t>Paleti769</t>
  </si>
  <si>
    <t>Colonne770</t>
  </si>
  <si>
    <t>Folie Baza Palet771</t>
  </si>
  <si>
    <t>Colonne772</t>
  </si>
  <si>
    <t>TIP773</t>
  </si>
  <si>
    <t>BUC774</t>
  </si>
  <si>
    <t>Colonne775</t>
  </si>
  <si>
    <t>Folie capac palet776</t>
  </si>
  <si>
    <t>Colonne777</t>
  </si>
  <si>
    <t>Etichete OFICIALE778</t>
  </si>
  <si>
    <t>Colonne779</t>
  </si>
  <si>
    <t>Colonne780</t>
  </si>
  <si>
    <t>Paleti781</t>
  </si>
  <si>
    <t>Colonne782</t>
  </si>
  <si>
    <t>Folie Baza Palet783</t>
  </si>
  <si>
    <t>Colonne784</t>
  </si>
  <si>
    <t>TIP785</t>
  </si>
  <si>
    <t>BUC786</t>
  </si>
  <si>
    <t>Colonne787</t>
  </si>
  <si>
    <t>Folie capac palet788</t>
  </si>
  <si>
    <t>Colonne789</t>
  </si>
  <si>
    <t>Etichete OFICIALE790</t>
  </si>
  <si>
    <t>Colonne791</t>
  </si>
  <si>
    <t>Colonne792</t>
  </si>
  <si>
    <t>Paleti793</t>
  </si>
  <si>
    <t>Colonne794</t>
  </si>
  <si>
    <t>Folie Baza Palet795</t>
  </si>
  <si>
    <t>Colonne796</t>
  </si>
  <si>
    <t>TIP797</t>
  </si>
  <si>
    <t>BUC798</t>
  </si>
  <si>
    <t>Colonne799</t>
  </si>
  <si>
    <t>Folie capac palet800</t>
  </si>
  <si>
    <t>Colonne801</t>
  </si>
  <si>
    <t>Etichete OFICIALE802</t>
  </si>
  <si>
    <t>Colonne803</t>
  </si>
  <si>
    <t>Colonne804</t>
  </si>
  <si>
    <t>Paleti805</t>
  </si>
  <si>
    <t>Colonne806</t>
  </si>
  <si>
    <t>Folie Baza Palet807</t>
  </si>
  <si>
    <t>Colonne808</t>
  </si>
  <si>
    <t>TIP809</t>
  </si>
  <si>
    <t>BUC810</t>
  </si>
  <si>
    <t>Colonne811</t>
  </si>
  <si>
    <t>Folie capac palet812</t>
  </si>
  <si>
    <t>Colonne813</t>
  </si>
  <si>
    <t>Etichete OFICIALE814</t>
  </si>
  <si>
    <t>Colonne815</t>
  </si>
  <si>
    <t>Colonne816</t>
  </si>
  <si>
    <t>Paleti817</t>
  </si>
  <si>
    <t>Colonne818</t>
  </si>
  <si>
    <t>Folie Baza Palet819</t>
  </si>
  <si>
    <t>Colonne820</t>
  </si>
  <si>
    <t>TIP821</t>
  </si>
  <si>
    <t>BUC822</t>
  </si>
  <si>
    <t>Colonne823</t>
  </si>
  <si>
    <t>Folie capac palet824</t>
  </si>
  <si>
    <t>Colonne825</t>
  </si>
  <si>
    <t>Etichete OFICIALE826</t>
  </si>
  <si>
    <t>Colonne827</t>
  </si>
  <si>
    <t>Colonne828</t>
  </si>
  <si>
    <t>Paleti829</t>
  </si>
  <si>
    <t>Colonne830</t>
  </si>
  <si>
    <t>Folie Baza Palet831</t>
  </si>
  <si>
    <t>Colonne832</t>
  </si>
  <si>
    <t>TIP833</t>
  </si>
  <si>
    <t>BUC834</t>
  </si>
  <si>
    <t>Colonne835</t>
  </si>
  <si>
    <t>Folie capac palet836</t>
  </si>
  <si>
    <t>Colonne837</t>
  </si>
  <si>
    <t>Etichete OFICIALE838</t>
  </si>
  <si>
    <t>Colonne839</t>
  </si>
  <si>
    <t>Colonne840</t>
  </si>
  <si>
    <t>Paleti841</t>
  </si>
  <si>
    <t>Colonne842</t>
  </si>
  <si>
    <t>Folie Baza Palet843</t>
  </si>
  <si>
    <t>Colonne844</t>
  </si>
  <si>
    <t>TIP845</t>
  </si>
  <si>
    <t>BUC846</t>
  </si>
  <si>
    <t>Colonne847</t>
  </si>
  <si>
    <t>Folie capac palet848</t>
  </si>
  <si>
    <t>Colonne849</t>
  </si>
  <si>
    <t>Etichete OFICIALE850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</si>
  <si>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</si>
  <si>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</si>
  <si>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</si>
  <si>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</si>
  <si>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</si>
  <si>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</si>
  <si>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</si>
  <si>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</si>
  <si>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</si>
  <si>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</si>
  <si>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DATA861</t>
  </si>
  <si>
    <t>SEF SCHIMB862</t>
  </si>
  <si>
    <t>Schimb lucru863</t>
  </si>
  <si>
    <t>Colonne864</t>
  </si>
  <si>
    <t>Colonne865</t>
  </si>
  <si>
    <t>DATA866</t>
  </si>
  <si>
    <t>SEF SCHIMB867</t>
  </si>
  <si>
    <t>Schimb lucru868</t>
  </si>
  <si>
    <t>Colonne869</t>
  </si>
  <si>
    <t>Colonne870</t>
  </si>
  <si>
    <t>DATA871</t>
  </si>
  <si>
    <t>SEF SCHIMB872</t>
  </si>
  <si>
    <t>Schimb lucru873</t>
  </si>
  <si>
    <t>Colonne874</t>
  </si>
  <si>
    <t>Colonne875</t>
  </si>
  <si>
    <t>DATA876</t>
  </si>
  <si>
    <t>SEF SCHIMB877</t>
  </si>
  <si>
    <t>Schimb lucru878</t>
  </si>
  <si>
    <t>Colonne879</t>
  </si>
  <si>
    <t>Colonne880</t>
  </si>
  <si>
    <t>DATA881</t>
  </si>
  <si>
    <t>SEF SCHIMB882</t>
  </si>
  <si>
    <t>Schimb lucru883</t>
  </si>
  <si>
    <t>Colonne884</t>
  </si>
  <si>
    <t>Colonne885</t>
  </si>
  <si>
    <t>DATA886</t>
  </si>
  <si>
    <t>SEF SCHIMB887</t>
  </si>
  <si>
    <t>Schimb lucru888</t>
  </si>
  <si>
    <t>Colonne889</t>
  </si>
  <si>
    <t>Colonne890</t>
  </si>
  <si>
    <t>DATA891</t>
  </si>
  <si>
    <t>SEF SCHIMB892</t>
  </si>
  <si>
    <t>Schimb lucru893</t>
  </si>
  <si>
    <t>Colonne894</t>
  </si>
  <si>
    <t>Colonne895</t>
  </si>
  <si>
    <t>DATA896</t>
  </si>
  <si>
    <t>SEF SCHIMB897</t>
  </si>
  <si>
    <t>Schimb lucru898</t>
  </si>
  <si>
    <t>Colonne899</t>
  </si>
  <si>
    <t>Colonne900</t>
  </si>
  <si>
    <t>DATA901</t>
  </si>
  <si>
    <t>SEF SCHIMB902</t>
  </si>
  <si>
    <t>Schimb lucru903</t>
  </si>
  <si>
    <t>Colonne904</t>
  </si>
  <si>
    <t>Colonne905</t>
  </si>
  <si>
    <t>DATA906</t>
  </si>
  <si>
    <t>SEF SCHIMB907</t>
  </si>
  <si>
    <t>Schimb lucru908</t>
  </si>
  <si>
    <t>Colonne909</t>
  </si>
  <si>
    <t>Colonne910</t>
  </si>
  <si>
    <t>DATA911</t>
  </si>
  <si>
    <t>SEF SCHIMB912</t>
  </si>
  <si>
    <t>Schimb lucru913</t>
  </si>
  <si>
    <t>Colonne914</t>
  </si>
  <si>
    <t>Colonne915</t>
  </si>
  <si>
    <t>DATA916</t>
  </si>
  <si>
    <t>SEF SCHIMB917</t>
  </si>
  <si>
    <t>Schimb lucru918</t>
  </si>
  <si>
    <t>Colonne919</t>
  </si>
  <si>
    <t>Colonne920</t>
  </si>
  <si>
    <t>DATA921</t>
  </si>
  <si>
    <t>SEF SCHIMB922</t>
  </si>
  <si>
    <t>Schimb lucru923</t>
  </si>
  <si>
    <t>Colonne924</t>
  </si>
  <si>
    <t>Colonne925</t>
  </si>
  <si>
    <t>DATA926</t>
  </si>
  <si>
    <t>Colonne927</t>
  </si>
  <si>
    <t>Colonne928</t>
  </si>
  <si>
    <t>Colonne929</t>
  </si>
  <si>
    <t>Colonne930</t>
  </si>
  <si>
    <t>DATA931</t>
  </si>
  <si>
    <t>DT: L/TO</t>
  </si>
  <si>
    <t/>
  </si>
  <si>
    <t>16.05.2023</t>
  </si>
  <si>
    <t>15</t>
  </si>
  <si>
    <t>1,6</t>
  </si>
  <si>
    <t>K-OBIOL</t>
  </si>
  <si>
    <t>0,01</t>
  </si>
  <si>
    <t>FO44OM398316</t>
  </si>
  <si>
    <t>1650</t>
  </si>
  <si>
    <t>200</t>
  </si>
  <si>
    <t>CEZAR MINDROIU</t>
  </si>
  <si>
    <t>Integral PRO</t>
  </si>
  <si>
    <t>Agicote 112 Bleu</t>
  </si>
  <si>
    <t>Agipowder 773</t>
  </si>
  <si>
    <t>FO44O398316/2BRO4T</t>
  </si>
  <si>
    <t>8,25</t>
  </si>
  <si>
    <t>C30</t>
  </si>
  <si>
    <t>SACI HARTIE 40x60+13</t>
  </si>
  <si>
    <t>APOSTOL LILIANA</t>
  </si>
  <si>
    <t>23</t>
  </si>
  <si>
    <t>10,42</t>
  </si>
  <si>
    <t>510</t>
  </si>
  <si>
    <t>73</t>
  </si>
  <si>
    <t>69</t>
  </si>
  <si>
    <t>476,10</t>
  </si>
  <si>
    <t>6,90</t>
  </si>
  <si>
    <t>0,03</t>
  </si>
  <si>
    <t>Saci hartie 40x60+13</t>
  </si>
  <si>
    <t xml:space="preserve">CEZAR </t>
  </si>
  <si>
    <t>27+28+29</t>
  </si>
  <si>
    <t>1341,28</t>
  </si>
  <si>
    <t>166</t>
  </si>
  <si>
    <t>1186,50</t>
  </si>
  <si>
    <t>150</t>
  </si>
  <si>
    <t>15.05.2023</t>
  </si>
  <si>
    <t>8</t>
  </si>
  <si>
    <t>2</t>
  </si>
  <si>
    <t>9</t>
  </si>
  <si>
    <t>3</t>
  </si>
  <si>
    <t>50</t>
  </si>
  <si>
    <t>375</t>
  </si>
  <si>
    <t>4</t>
  </si>
  <si>
    <t>301</t>
  </si>
  <si>
    <t>SIERREUR(RECHERCHEV(K33;BAS!$I$126:$J$136;2;0);0)</t>
  </si>
  <si>
    <t>Trat</t>
  </si>
  <si>
    <t>3768,75</t>
  </si>
  <si>
    <t>2245,46</t>
  </si>
  <si>
    <t>HH</t>
  </si>
  <si>
    <t>K</t>
  </si>
  <si>
    <t>M</t>
  </si>
  <si>
    <t>F</t>
  </si>
  <si>
    <t>T</t>
  </si>
  <si>
    <t>P</t>
  </si>
  <si>
    <t>HJ</t>
  </si>
  <si>
    <t>TY</t>
  </si>
  <si>
    <t>EX</t>
  </si>
  <si>
    <t>GH</t>
  </si>
  <si>
    <t>DR</t>
  </si>
  <si>
    <t>prod</t>
  </si>
  <si>
    <t>qu</t>
  </si>
  <si>
    <t>??</t>
  </si>
  <si>
    <t>Résultat attendu</t>
  </si>
  <si>
    <t>450</t>
  </si>
  <si>
    <t>8,5</t>
  </si>
  <si>
    <t>120</t>
  </si>
  <si>
    <t>17.05.2023</t>
  </si>
  <si>
    <t>DD</t>
  </si>
  <si>
    <t xml:space="preserve"> </t>
  </si>
  <si>
    <t>15,25</t>
  </si>
  <si>
    <t>6,18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</si>
</sst>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d/m/yyyy;@"/>
    <numFmt numFmtId="165" formatCode="[$-418]d\ mmmm\ yyyy;@"/>
    <numFmt numFmtId="166" formatCode="_(* #,##0.00_);_(* \(#,##0.00\);_(* &quot;-&quot;??_);_(@_)"/>
    <numFmt numFmtId="167" formatCode="0.0"/>
    <numFmt numFmtId="168" formatCode="dd\.mm\.yyyy"/>
    <numFmt numFmtId="169" formatCode="dd/mm/yy;@"/>
    <numFmt numFmtId="170" formatCode="#,##0.0"/>
    <numFmt numFmtId="171" formatCode="#,##0.000"/>
    <numFmt numFmtId="172" formatCode="0.00000"/>
  </numFmts>
  <fonts count="5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</font>
    <font>
      <sz val="8"/>
      <color rgb="FFFF0000"/>
      <name val="Calibri"/>
      <family val="2"/>
    </font>
    <font>
      <b/>
      <sz val="9"/>
      <color theme="1"/>
      <name val="Arial"/>
      <family val="2"/>
    </font>
    <font>
      <strike/>
      <sz val="8"/>
      <color theme="1"/>
      <name val="Calibri"/>
      <family val="2"/>
    </font>
    <font>
      <strike/>
      <sz val="8"/>
      <color rgb="FFFF0000"/>
      <name val="Calibri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6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10"/>
      <color theme="1"/>
      <name val="Arial"/>
      <family val="2"/>
    </font>
    <font>
      <b/>
      <sz val="6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8"/>
      <color theme="1"/>
      <name val="Calibri"/>
      <family val="2"/>
      <scheme val="minor"/>
    </font>
    <font>
      <sz val="6"/>
      <color rgb="FFFF0000"/>
      <name val="Calibri"/>
      <family val="2"/>
      <scheme val="minor"/>
    </font>
    <font>
      <sz val="9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6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theme="0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4">
    <xf numFmtId="0" fontId="0" fillId="0" borderId="0" xfId="0"/>
    <xf numFmtId="0" fontId="2" fillId="0" borderId="0" xfId="0" applyFont="1"/>
    <xf numFmtId="0" fontId="2" fillId="3" borderId="0" xfId="0" applyFont="1" applyFill="1"/>
    <xf numFmtId="0" fontId="1" fillId="3" borderId="0" xfId="0" applyFont="1" applyFill="1"/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9" fillId="0" borderId="0" xfId="0" applyFont="1"/>
    <xf numFmtId="0" fontId="0" fillId="0" borderId="5" xfId="0" applyBorder="1"/>
    <xf numFmtId="0" fontId="0" fillId="0" borderId="0" xfId="0" applyAlignment="1">
      <alignment horizontal="left"/>
    </xf>
    <xf numFmtId="0" fontId="22" fillId="0" borderId="0" xfId="0" applyFont="1"/>
    <xf numFmtId="0" fontId="20" fillId="0" borderId="0" xfId="0" applyFont="1"/>
    <xf numFmtId="0" fontId="3" fillId="3" borderId="0" xfId="0" applyFont="1" applyFill="1" applyAlignment="1">
      <alignment horizontal="center" vertical="center" wrapText="1"/>
    </xf>
    <xf numFmtId="0" fontId="19" fillId="3" borderId="0" xfId="0" applyFont="1" applyFill="1"/>
    <xf numFmtId="0" fontId="23" fillId="0" borderId="0" xfId="0" applyFont="1" applyAlignment="1">
      <alignment vertical="center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top"/>
    </xf>
    <xf numFmtId="0" fontId="7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right" vertical="center"/>
    </xf>
    <xf numFmtId="0" fontId="6" fillId="3" borderId="0" xfId="0" applyFont="1" applyFill="1"/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0" xfId="0" applyFont="1"/>
    <xf numFmtId="0" fontId="17" fillId="3" borderId="0" xfId="0" applyFont="1" applyFill="1" applyAlignment="1">
      <alignment vertical="center"/>
    </xf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vertical="center" wrapText="1"/>
    </xf>
    <xf numFmtId="0" fontId="8" fillId="3" borderId="0" xfId="0" applyFont="1" applyFill="1"/>
    <xf numFmtId="0" fontId="9" fillId="3" borderId="0" xfId="0" applyFont="1" applyFill="1"/>
    <xf numFmtId="0" fontId="5" fillId="0" borderId="0" xfId="0" applyFont="1"/>
    <xf numFmtId="0" fontId="2" fillId="3" borderId="0" xfId="0" applyFont="1" applyFill="1" applyAlignment="1">
      <alignment horizontal="center"/>
    </xf>
    <xf numFmtId="0" fontId="5" fillId="3" borderId="0" xfId="0" applyFont="1" applyFill="1"/>
    <xf numFmtId="164" fontId="5" fillId="3" borderId="0" xfId="0" applyNumberFormat="1" applyFont="1" applyFill="1"/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22" fillId="0" borderId="0" xfId="0" applyFont="1" applyAlignment="1">
      <alignment horizontal="center"/>
    </xf>
    <xf numFmtId="3" fontId="22" fillId="0" borderId="0" xfId="0" applyNumberFormat="1" applyFont="1"/>
    <xf numFmtId="0" fontId="27" fillId="0" borderId="0" xfId="0" applyFont="1"/>
    <xf numFmtId="0" fontId="19" fillId="0" borderId="0" xfId="0" applyFont="1" applyAlignment="1">
      <alignment horizontal="center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7" fillId="0" borderId="12" xfId="0" applyFont="1" applyBorder="1" applyAlignment="1">
      <alignment horizontal="left" wrapText="1"/>
    </xf>
    <xf numFmtId="0" fontId="27" fillId="0" borderId="5" xfId="0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3" fontId="19" fillId="0" borderId="0" xfId="0" applyNumberFormat="1" applyFont="1"/>
    <xf numFmtId="0" fontId="7" fillId="0" borderId="19" xfId="0" applyFont="1" applyBorder="1"/>
    <xf numFmtId="0" fontId="7" fillId="0" borderId="22" xfId="0" applyFont="1" applyBorder="1"/>
    <xf numFmtId="0" fontId="27" fillId="0" borderId="15" xfId="0" applyFont="1" applyBorder="1"/>
    <xf numFmtId="0" fontId="28" fillId="0" borderId="5" xfId="0" applyFont="1" applyBorder="1" applyAlignment="1">
      <alignment horizontal="left"/>
    </xf>
    <xf numFmtId="0" fontId="28" fillId="0" borderId="5" xfId="0" applyFont="1" applyBorder="1" applyAlignment="1">
      <alignment horizontal="center"/>
    </xf>
    <xf numFmtId="0" fontId="29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1" fillId="0" borderId="0" xfId="0" applyFont="1"/>
    <xf numFmtId="0" fontId="32" fillId="0" borderId="0" xfId="0" applyFont="1"/>
    <xf numFmtId="0" fontId="27" fillId="0" borderId="23" xfId="0" applyFont="1" applyBorder="1"/>
    <xf numFmtId="0" fontId="7" fillId="0" borderId="24" xfId="0" applyFont="1" applyBorder="1"/>
    <xf numFmtId="0" fontId="27" fillId="0" borderId="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0" fillId="4" borderId="0" xfId="0" applyFill="1"/>
    <xf numFmtId="0" fontId="27" fillId="0" borderId="1" xfId="0" applyFont="1" applyBorder="1"/>
    <xf numFmtId="0" fontId="24" fillId="0" borderId="0" xfId="0" applyFont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4" fillId="0" borderId="0" xfId="0" applyFont="1"/>
    <xf numFmtId="0" fontId="32" fillId="3" borderId="0" xfId="0" applyFont="1" applyFill="1"/>
    <xf numFmtId="0" fontId="24" fillId="3" borderId="0" xfId="0" applyFont="1" applyFill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37" fillId="3" borderId="0" xfId="0" applyFont="1" applyFill="1" applyAlignment="1">
      <alignment vertical="center"/>
    </xf>
    <xf numFmtId="0" fontId="27" fillId="0" borderId="13" xfId="0" applyFont="1" applyBorder="1"/>
    <xf numFmtId="0" fontId="7" fillId="0" borderId="10" xfId="0" applyFont="1" applyBorder="1"/>
    <xf numFmtId="0" fontId="8" fillId="2" borderId="1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2" borderId="11" xfId="0" applyFill="1" applyBorder="1"/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25" fillId="0" borderId="0" xfId="0" applyFont="1"/>
    <xf numFmtId="0" fontId="0" fillId="0" borderId="0" xfId="0" applyAlignment="1">
      <alignment horizontal="center" vertical="center"/>
    </xf>
    <xf numFmtId="0" fontId="22" fillId="3" borderId="0" xfId="0" applyFont="1" applyFill="1"/>
    <xf numFmtId="0" fontId="27" fillId="3" borderId="1" xfId="0" applyFont="1" applyFill="1" applyBorder="1" applyAlignment="1">
      <alignment horizontal="center" vertical="center"/>
    </xf>
    <xf numFmtId="0" fontId="41" fillId="0" borderId="0" xfId="0" applyFont="1"/>
    <xf numFmtId="0" fontId="22" fillId="3" borderId="0" xfId="0" applyFont="1" applyFill="1" applyAlignment="1">
      <alignment horizontal="center"/>
    </xf>
    <xf numFmtId="0" fontId="1" fillId="0" borderId="0" xfId="0" applyFont="1"/>
    <xf numFmtId="164" fontId="20" fillId="0" borderId="0" xfId="0" applyNumberFormat="1" applyFont="1"/>
    <xf numFmtId="165" fontId="20" fillId="0" borderId="0" xfId="0" applyNumberFormat="1" applyFont="1"/>
    <xf numFmtId="0" fontId="32" fillId="0" borderId="0" xfId="0" applyFont="1" applyAlignment="1">
      <alignment horizontal="center"/>
    </xf>
    <xf numFmtId="0" fontId="34" fillId="0" borderId="0" xfId="0" applyFont="1"/>
    <xf numFmtId="2" fontId="28" fillId="3" borderId="1" xfId="0" applyNumberFormat="1" applyFont="1" applyFill="1" applyBorder="1" applyAlignment="1">
      <alignment horizontal="center"/>
    </xf>
    <xf numFmtId="4" fontId="28" fillId="3" borderId="1" xfId="0" applyNumberFormat="1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9" fontId="7" fillId="0" borderId="0" xfId="0" applyNumberFormat="1" applyFont="1"/>
    <xf numFmtId="0" fontId="20" fillId="3" borderId="0" xfId="0" applyFont="1" applyFill="1"/>
    <xf numFmtId="3" fontId="22" fillId="3" borderId="0" xfId="0" applyNumberFormat="1" applyFont="1" applyFill="1"/>
    <xf numFmtId="14" fontId="1" fillId="3" borderId="0" xfId="0" applyNumberFormat="1" applyFont="1" applyFill="1"/>
    <xf numFmtId="164" fontId="20" fillId="3" borderId="0" xfId="0" applyNumberFormat="1" applyFont="1" applyFill="1"/>
    <xf numFmtId="165" fontId="20" fillId="3" borderId="0" xfId="0" applyNumberFormat="1" applyFont="1" applyFill="1"/>
    <xf numFmtId="0" fontId="18" fillId="3" borderId="0" xfId="0" applyFont="1" applyFill="1" applyAlignment="1">
      <alignment horizontal="right" vertical="center"/>
    </xf>
    <xf numFmtId="0" fontId="18" fillId="3" borderId="0" xfId="0" applyFont="1" applyFill="1" applyAlignment="1">
      <alignment vertical="center"/>
    </xf>
    <xf numFmtId="0" fontId="27" fillId="3" borderId="0" xfId="0" applyFont="1" applyFill="1" applyAlignment="1">
      <alignment horizontal="right"/>
    </xf>
    <xf numFmtId="0" fontId="27" fillId="3" borderId="0" xfId="0" applyFont="1" applyFill="1" applyAlignment="1">
      <alignment horizontal="left"/>
    </xf>
    <xf numFmtId="14" fontId="27" fillId="3" borderId="0" xfId="0" applyNumberFormat="1" applyFont="1" applyFill="1" applyAlignment="1">
      <alignment horizontal="center"/>
    </xf>
    <xf numFmtId="0" fontId="18" fillId="3" borderId="0" xfId="0" applyFont="1" applyFill="1" applyAlignment="1">
      <alignment horizontal="left" vertical="center"/>
    </xf>
    <xf numFmtId="0" fontId="18" fillId="3" borderId="0" xfId="0" applyFont="1" applyFill="1"/>
    <xf numFmtId="0" fontId="27" fillId="3" borderId="1" xfId="0" applyFont="1" applyFill="1" applyBorder="1" applyAlignment="1">
      <alignment horizontal="left" vertical="center"/>
    </xf>
    <xf numFmtId="0" fontId="19" fillId="3" borderId="0" xfId="0" applyFont="1" applyFill="1" applyAlignment="1">
      <alignment horizontal="center"/>
    </xf>
    <xf numFmtId="0" fontId="27" fillId="3" borderId="1" xfId="0" applyFont="1" applyFill="1" applyBorder="1" applyAlignment="1">
      <alignment horizontal="center" vertical="center" wrapText="1"/>
    </xf>
    <xf numFmtId="0" fontId="31" fillId="3" borderId="0" xfId="0" applyFont="1" applyFill="1"/>
    <xf numFmtId="0" fontId="27" fillId="3" borderId="1" xfId="0" applyFont="1" applyFill="1" applyBorder="1" applyAlignment="1">
      <alignment horizontal="left"/>
    </xf>
    <xf numFmtId="0" fontId="31" fillId="3" borderId="0" xfId="0" applyFont="1" applyFill="1" applyAlignment="1">
      <alignment horizontal="center"/>
    </xf>
    <xf numFmtId="0" fontId="30" fillId="3" borderId="1" xfId="0" applyFont="1" applyFill="1" applyBorder="1"/>
    <xf numFmtId="0" fontId="30" fillId="3" borderId="1" xfId="0" applyFont="1" applyFill="1" applyBorder="1" applyAlignment="1">
      <alignment horizontal="center"/>
    </xf>
    <xf numFmtId="0" fontId="27" fillId="3" borderId="11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left"/>
    </xf>
    <xf numFmtId="0" fontId="27" fillId="3" borderId="0" xfId="0" applyFont="1" applyFill="1" applyAlignment="1">
      <alignment horizontal="center"/>
    </xf>
    <xf numFmtId="0" fontId="19" fillId="3" borderId="0" xfId="0" applyFont="1" applyFill="1" applyAlignment="1">
      <alignment vertical="top" wrapText="1"/>
    </xf>
    <xf numFmtId="0" fontId="0" fillId="3" borderId="0" xfId="0" applyFill="1" applyAlignment="1">
      <alignment vertical="top" wrapText="1"/>
    </xf>
    <xf numFmtId="0" fontId="27" fillId="3" borderId="36" xfId="0" applyFont="1" applyFill="1" applyBorder="1" applyAlignment="1">
      <alignment horizontal="center"/>
    </xf>
    <xf numFmtId="3" fontId="27" fillId="3" borderId="1" xfId="0" applyNumberFormat="1" applyFont="1" applyFill="1" applyBorder="1" applyAlignment="1">
      <alignment horizontal="center"/>
    </xf>
    <xf numFmtId="0" fontId="18" fillId="3" borderId="1" xfId="0" applyFont="1" applyFill="1" applyBorder="1"/>
    <xf numFmtId="0" fontId="27" fillId="3" borderId="2" xfId="0" applyFont="1" applyFill="1" applyBorder="1" applyAlignment="1">
      <alignment horizontal="center"/>
    </xf>
    <xf numFmtId="0" fontId="18" fillId="3" borderId="4" xfId="0" applyFont="1" applyFill="1" applyBorder="1"/>
    <xf numFmtId="0" fontId="27" fillId="3" borderId="1" xfId="0" applyFont="1" applyFill="1" applyBorder="1" applyAlignment="1">
      <alignment horizontal="center"/>
    </xf>
    <xf numFmtId="0" fontId="27" fillId="3" borderId="6" xfId="0" applyFont="1" applyFill="1" applyBorder="1" applyAlignment="1">
      <alignment horizontal="center"/>
    </xf>
    <xf numFmtId="0" fontId="27" fillId="3" borderId="5" xfId="0" applyFont="1" applyFill="1" applyBorder="1" applyAlignment="1">
      <alignment horizontal="center"/>
    </xf>
    <xf numFmtId="3" fontId="19" fillId="3" borderId="0" xfId="0" applyNumberFormat="1" applyFont="1" applyFill="1"/>
    <xf numFmtId="166" fontId="27" fillId="3" borderId="5" xfId="0" applyNumberFormat="1" applyFont="1" applyFill="1" applyBorder="1" applyAlignment="1">
      <alignment horizontal="center" vertical="center"/>
    </xf>
    <xf numFmtId="3" fontId="27" fillId="3" borderId="5" xfId="0" applyNumberFormat="1" applyFont="1" applyFill="1" applyBorder="1" applyAlignment="1">
      <alignment horizontal="center"/>
    </xf>
    <xf numFmtId="0" fontId="27" fillId="3" borderId="0" xfId="0" applyFont="1" applyFill="1" applyAlignment="1">
      <alignment horizontal="center" wrapText="1"/>
    </xf>
    <xf numFmtId="0" fontId="7" fillId="3" borderId="29" xfId="0" applyFont="1" applyFill="1" applyBorder="1"/>
    <xf numFmtId="0" fontId="6" fillId="3" borderId="21" xfId="0" applyFont="1" applyFill="1" applyBorder="1" applyAlignment="1">
      <alignment horizontal="center"/>
    </xf>
    <xf numFmtId="0" fontId="7" fillId="3" borderId="2" xfId="0" applyFont="1" applyFill="1" applyBorder="1"/>
    <xf numFmtId="0" fontId="19" fillId="3" borderId="9" xfId="0" applyFont="1" applyFill="1" applyBorder="1"/>
    <xf numFmtId="0" fontId="27" fillId="3" borderId="31" xfId="0" applyFont="1" applyFill="1" applyBorder="1" applyAlignment="1">
      <alignment horizontal="center"/>
    </xf>
    <xf numFmtId="167" fontId="26" fillId="3" borderId="32" xfId="0" applyNumberFormat="1" applyFont="1" applyFill="1" applyBorder="1" applyAlignment="1">
      <alignment horizontal="center"/>
    </xf>
    <xf numFmtId="0" fontId="20" fillId="3" borderId="0" xfId="0" applyFont="1" applyFill="1" applyAlignment="1">
      <alignment horizontal="center"/>
    </xf>
    <xf numFmtId="0" fontId="28" fillId="3" borderId="4" xfId="0" applyFont="1" applyFill="1" applyBorder="1" applyAlignment="1">
      <alignment horizontal="center"/>
    </xf>
    <xf numFmtId="167" fontId="26" fillId="3" borderId="33" xfId="0" applyNumberFormat="1" applyFont="1" applyFill="1" applyBorder="1" applyAlignment="1">
      <alignment horizontal="center"/>
    </xf>
    <xf numFmtId="0" fontId="28" fillId="3" borderId="14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19" fillId="3" borderId="4" xfId="0" applyFont="1" applyFill="1" applyBorder="1" applyAlignment="1">
      <alignment horizontal="center"/>
    </xf>
    <xf numFmtId="0" fontId="28" fillId="3" borderId="6" xfId="0" applyFont="1" applyFill="1" applyBorder="1" applyAlignment="1">
      <alignment horizontal="center"/>
    </xf>
    <xf numFmtId="0" fontId="15" fillId="3" borderId="0" xfId="0" applyFont="1" applyFill="1"/>
    <xf numFmtId="0" fontId="28" fillId="3" borderId="34" xfId="0" applyFont="1" applyFill="1" applyBorder="1" applyAlignment="1">
      <alignment horizontal="center"/>
    </xf>
    <xf numFmtId="167" fontId="26" fillId="3" borderId="35" xfId="0" applyNumberFormat="1" applyFont="1" applyFill="1" applyBorder="1" applyAlignment="1">
      <alignment horizontal="center"/>
    </xf>
    <xf numFmtId="0" fontId="34" fillId="3" borderId="0" xfId="0" applyFont="1" applyFill="1"/>
    <xf numFmtId="0" fontId="34" fillId="3" borderId="0" xfId="0" applyFont="1" applyFill="1" applyAlignment="1">
      <alignment horizontal="center"/>
    </xf>
    <xf numFmtId="0" fontId="16" fillId="3" borderId="0" xfId="0" applyFont="1" applyFill="1"/>
    <xf numFmtId="3" fontId="34" fillId="3" borderId="0" xfId="0" applyNumberFormat="1" applyFont="1" applyFill="1"/>
    <xf numFmtId="0" fontId="28" fillId="3" borderId="0" xfId="0" applyFont="1" applyFill="1" applyAlignment="1">
      <alignment horizontal="center"/>
    </xf>
    <xf numFmtId="0" fontId="30" fillId="3" borderId="0" xfId="0" applyFont="1" applyFill="1" applyAlignment="1">
      <alignment horizontal="center"/>
    </xf>
    <xf numFmtId="0" fontId="0" fillId="3" borderId="0" xfId="0" applyFill="1"/>
    <xf numFmtId="0" fontId="2" fillId="3" borderId="0" xfId="0" applyFont="1" applyFill="1" applyAlignment="1">
      <alignment vertical="top" wrapText="1"/>
    </xf>
    <xf numFmtId="0" fontId="4" fillId="3" borderId="0" xfId="0" applyFont="1" applyFill="1"/>
    <xf numFmtId="0" fontId="18" fillId="3" borderId="0" xfId="0" applyFont="1" applyFill="1" applyAlignment="1">
      <alignment horizontal="center"/>
    </xf>
    <xf numFmtId="0" fontId="19" fillId="4" borderId="3" xfId="0" applyFont="1" applyFill="1" applyBorder="1" applyProtection="1">
      <protection locked="0"/>
    </xf>
    <xf numFmtId="0" fontId="18" fillId="3" borderId="0" xfId="0" applyFont="1" applyFill="1" applyAlignment="1">
      <alignment horizontal="right"/>
    </xf>
    <xf numFmtId="0" fontId="18" fillId="3" borderId="0" xfId="0" applyFont="1" applyFill="1" applyAlignment="1">
      <alignment horizontal="left"/>
    </xf>
    <xf numFmtId="0" fontId="42" fillId="3" borderId="0" xfId="0" applyFont="1" applyFill="1" applyAlignment="1">
      <alignment horizontal="left" vertical="center"/>
    </xf>
    <xf numFmtId="0" fontId="42" fillId="3" borderId="0" xfId="0" applyFont="1" applyFill="1"/>
    <xf numFmtId="0" fontId="18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 wrapText="1"/>
    </xf>
    <xf numFmtId="0" fontId="24" fillId="3" borderId="0" xfId="0" applyFont="1" applyFill="1"/>
    <xf numFmtId="0" fontId="18" fillId="3" borderId="1" xfId="0" applyFont="1" applyFill="1" applyBorder="1" applyAlignment="1">
      <alignment horizontal="left"/>
    </xf>
    <xf numFmtId="0" fontId="38" fillId="3" borderId="0" xfId="0" applyFont="1" applyFill="1" applyAlignment="1">
      <alignment horizontal="center"/>
    </xf>
    <xf numFmtId="0" fontId="39" fillId="3" borderId="0" xfId="0" applyFont="1" applyFill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3" borderId="11" xfId="0" applyFont="1" applyFill="1" applyBorder="1" applyAlignment="1">
      <alignment horizontal="left"/>
    </xf>
    <xf numFmtId="0" fontId="19" fillId="3" borderId="1" xfId="0" applyFont="1" applyFill="1" applyBorder="1"/>
    <xf numFmtId="0" fontId="18" fillId="3" borderId="6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3" fontId="18" fillId="3" borderId="5" xfId="0" applyNumberFormat="1" applyFont="1" applyFill="1" applyBorder="1" applyAlignment="1">
      <alignment horizontal="center"/>
    </xf>
    <xf numFmtId="0" fontId="18" fillId="3" borderId="0" xfId="0" applyFont="1" applyFill="1" applyAlignment="1">
      <alignment horizontal="center" wrapText="1"/>
    </xf>
    <xf numFmtId="0" fontId="19" fillId="3" borderId="2" xfId="0" applyFont="1" applyFill="1" applyBorder="1" applyAlignment="1">
      <alignment horizontal="left"/>
    </xf>
    <xf numFmtId="166" fontId="19" fillId="3" borderId="5" xfId="0" applyNumberFormat="1" applyFont="1" applyFill="1" applyBorder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/>
    </xf>
    <xf numFmtId="0" fontId="18" fillId="3" borderId="31" xfId="0" applyFont="1" applyFill="1" applyBorder="1" applyAlignment="1">
      <alignment horizontal="center"/>
    </xf>
    <xf numFmtId="0" fontId="19" fillId="3" borderId="14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3" fontId="18" fillId="3" borderId="14" xfId="0" applyNumberFormat="1" applyFont="1" applyFill="1" applyBorder="1" applyAlignment="1">
      <alignment horizontal="center"/>
    </xf>
    <xf numFmtId="0" fontId="19" fillId="3" borderId="34" xfId="0" applyFont="1" applyFill="1" applyBorder="1" applyAlignment="1">
      <alignment horizontal="center"/>
    </xf>
    <xf numFmtId="0" fontId="33" fillId="3" borderId="0" xfId="0" applyFont="1" applyFill="1" applyAlignment="1">
      <alignment horizontal="center"/>
    </xf>
    <xf numFmtId="0" fontId="35" fillId="3" borderId="0" xfId="0" applyFont="1" applyFill="1"/>
    <xf numFmtId="0" fontId="2" fillId="0" borderId="0" xfId="0" applyFont="1" applyProtection="1">
      <protection locked="0"/>
    </xf>
    <xf numFmtId="0" fontId="1" fillId="3" borderId="0" xfId="0" applyFont="1" applyFill="1" applyAlignment="1">
      <alignment vertical="center"/>
    </xf>
    <xf numFmtId="14" fontId="0" fillId="0" borderId="0" xfId="0" applyNumberFormat="1"/>
    <xf numFmtId="0" fontId="0" fillId="4" borderId="0" xfId="0" applyFill="1" applyAlignment="1">
      <alignment horizontal="center"/>
    </xf>
    <xf numFmtId="37" fontId="18" fillId="3" borderId="5" xfId="0" applyNumberFormat="1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/>
    </xf>
    <xf numFmtId="3" fontId="27" fillId="0" borderId="14" xfId="0" applyNumberFormat="1" applyFont="1" applyBorder="1" applyAlignment="1">
      <alignment horizontal="center"/>
    </xf>
    <xf numFmtId="0" fontId="19" fillId="3" borderId="12" xfId="0" applyFont="1" applyFill="1" applyBorder="1" applyAlignment="1">
      <alignment vertical="center"/>
    </xf>
    <xf numFmtId="0" fontId="20" fillId="4" borderId="3" xfId="0" applyFont="1" applyFill="1" applyBorder="1" applyProtection="1">
      <protection locked="0"/>
    </xf>
    <xf numFmtId="0" fontId="22" fillId="3" borderId="0" xfId="0" applyFont="1" applyFill="1" applyAlignment="1">
      <alignment vertical="top" wrapText="1"/>
    </xf>
    <xf numFmtId="3" fontId="18" fillId="0" borderId="1" xfId="0" applyNumberFormat="1" applyFont="1" applyBorder="1" applyAlignment="1">
      <alignment horizontal="center"/>
    </xf>
    <xf numFmtId="0" fontId="36" fillId="3" borderId="0" xfId="0" applyFont="1" applyFill="1" applyAlignment="1">
      <alignment horizontal="center" vertical="center" wrapText="1"/>
    </xf>
    <xf numFmtId="0" fontId="43" fillId="3" borderId="0" xfId="0" applyFont="1" applyFill="1"/>
    <xf numFmtId="0" fontId="0" fillId="0" borderId="0" xfId="0" applyAlignment="1">
      <alignment horizontal="center"/>
    </xf>
    <xf numFmtId="0" fontId="0" fillId="2" borderId="0" xfId="0" applyFill="1"/>
    <xf numFmtId="170" fontId="18" fillId="0" borderId="1" xfId="0" applyNumberFormat="1" applyFont="1" applyBorder="1" applyAlignment="1">
      <alignment horizontal="center"/>
    </xf>
    <xf numFmtId="0" fontId="1" fillId="3" borderId="0" xfId="0" applyFont="1" applyFill="1" applyAlignment="1">
      <alignment vertical="top" wrapText="1"/>
    </xf>
    <xf numFmtId="0" fontId="4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14" fontId="0" fillId="6" borderId="0" xfId="0" applyNumberFormat="1" applyFill="1"/>
    <xf numFmtId="0" fontId="0" fillId="6" borderId="0" xfId="0" applyFill="1"/>
    <xf numFmtId="0" fontId="1" fillId="6" borderId="0" xfId="0" applyFont="1" applyFill="1"/>
    <xf numFmtId="0" fontId="33" fillId="0" borderId="0" xfId="0" applyFont="1"/>
    <xf numFmtId="3" fontId="27" fillId="0" borderId="5" xfId="0" applyNumberFormat="1" applyFont="1" applyBorder="1" applyAlignment="1">
      <alignment horizontal="center"/>
    </xf>
    <xf numFmtId="3" fontId="27" fillId="0" borderId="3" xfId="0" applyNumberFormat="1" applyFont="1" applyBorder="1" applyAlignment="1">
      <alignment horizontal="center"/>
    </xf>
    <xf numFmtId="4" fontId="27" fillId="0" borderId="5" xfId="0" applyNumberFormat="1" applyFont="1" applyBorder="1" applyAlignment="1">
      <alignment horizontal="center"/>
    </xf>
    <xf numFmtId="14" fontId="18" fillId="0" borderId="0" xfId="0" applyNumberFormat="1" applyFont="1" applyAlignment="1">
      <alignment horizontal="center"/>
    </xf>
    <xf numFmtId="4" fontId="18" fillId="0" borderId="5" xfId="0" applyNumberFormat="1" applyFont="1" applyBorder="1" applyAlignment="1">
      <alignment horizontal="center"/>
    </xf>
    <xf numFmtId="0" fontId="18" fillId="3" borderId="3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3" fontId="18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vertical="top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33" fillId="2" borderId="1" xfId="0" applyFont="1" applyFill="1" applyBorder="1" applyAlignment="1">
      <alignment horizontal="center"/>
    </xf>
    <xf numFmtId="0" fontId="48" fillId="3" borderId="0" xfId="0" applyFont="1" applyFill="1" applyAlignment="1">
      <alignment horizontal="center"/>
    </xf>
    <xf numFmtId="0" fontId="47" fillId="3" borderId="0" xfId="0" applyFont="1" applyFill="1" applyAlignment="1">
      <alignment horizontal="center"/>
    </xf>
    <xf numFmtId="0" fontId="33" fillId="3" borderId="0" xfId="0" applyFont="1" applyFill="1" applyAlignment="1">
      <alignment horizontal="center" vertical="top" wrapText="1"/>
    </xf>
    <xf numFmtId="0" fontId="49" fillId="0" borderId="0" xfId="0" applyFont="1"/>
    <xf numFmtId="0" fontId="36" fillId="3" borderId="0" xfId="0" applyFont="1" applyFill="1"/>
    <xf numFmtId="164" fontId="36" fillId="3" borderId="0" xfId="0" applyNumberFormat="1" applyFont="1" applyFill="1"/>
    <xf numFmtId="0" fontId="1" fillId="0" borderId="0" xfId="0" applyFont="1" applyAlignment="1">
      <alignment vertical="top" wrapText="1"/>
    </xf>
    <xf numFmtId="0" fontId="44" fillId="3" borderId="16" xfId="0" applyFont="1" applyFill="1" applyBorder="1" applyAlignment="1">
      <alignment horizontal="center"/>
    </xf>
    <xf numFmtId="170" fontId="18" fillId="3" borderId="1" xfId="0" applyNumberFormat="1" applyFont="1" applyFill="1" applyBorder="1" applyAlignment="1">
      <alignment horizontal="center"/>
    </xf>
    <xf numFmtId="171" fontId="18" fillId="3" borderId="1" xfId="0" applyNumberFormat="1" applyFont="1" applyFill="1" applyBorder="1" applyAlignment="1">
      <alignment horizontal="center"/>
    </xf>
    <xf numFmtId="4" fontId="18" fillId="3" borderId="1" xfId="0" applyNumberFormat="1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3" fontId="2" fillId="0" borderId="0" xfId="0" applyNumberFormat="1" applyFont="1"/>
    <xf numFmtId="0" fontId="5" fillId="3" borderId="0" xfId="0" applyFont="1" applyFill="1" applyAlignment="1">
      <alignment vertical="top" wrapText="1"/>
    </xf>
    <xf numFmtId="172" fontId="36" fillId="3" borderId="0" xfId="0" applyNumberFormat="1" applyFont="1" applyFill="1"/>
    <xf numFmtId="0" fontId="36" fillId="3" borderId="0" xfId="0" applyFont="1" applyFill="1" applyAlignment="1">
      <alignment vertical="top" wrapText="1"/>
    </xf>
    <xf numFmtId="0" fontId="43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36" fillId="0" borderId="0" xfId="0" applyFont="1"/>
    <xf numFmtId="0" fontId="18" fillId="4" borderId="1" xfId="0" applyFont="1" applyFill="1" applyBorder="1"/>
    <xf numFmtId="0" fontId="18" fillId="4" borderId="1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4" fillId="4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/>
    <xf numFmtId="0" fontId="27" fillId="3" borderId="11" xfId="0" applyFont="1" applyFill="1" applyBorder="1" applyAlignment="1">
      <alignment horizontal="center" vertical="center" wrapText="1"/>
    </xf>
    <xf numFmtId="0" fontId="27" fillId="3" borderId="26" xfId="0" applyFont="1" applyFill="1" applyBorder="1" applyAlignment="1">
      <alignment horizontal="center" vertical="center" wrapText="1"/>
    </xf>
    <xf numFmtId="0" fontId="27" fillId="3" borderId="12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left" vertical="center"/>
    </xf>
    <xf numFmtId="0" fontId="27" fillId="3" borderId="12" xfId="0" applyFont="1" applyFill="1" applyBorder="1" applyAlignment="1">
      <alignment horizontal="left" vertical="center"/>
    </xf>
    <xf numFmtId="0" fontId="27" fillId="3" borderId="29" xfId="0" applyFont="1" applyFill="1" applyBorder="1" applyAlignment="1">
      <alignment horizontal="left"/>
    </xf>
    <xf numFmtId="0" fontId="27" fillId="3" borderId="20" xfId="0" applyFont="1" applyFill="1" applyBorder="1" applyAlignment="1">
      <alignment horizontal="left"/>
    </xf>
    <xf numFmtId="0" fontId="19" fillId="3" borderId="3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27" fillId="3" borderId="30" xfId="0" applyFont="1" applyFill="1" applyBorder="1" applyAlignment="1">
      <alignment horizontal="center"/>
    </xf>
    <xf numFmtId="0" fontId="27" fillId="3" borderId="28" xfId="0" applyFont="1" applyFill="1" applyBorder="1" applyAlignment="1">
      <alignment horizontal="center"/>
    </xf>
    <xf numFmtId="0" fontId="27" fillId="3" borderId="27" xfId="0" applyFont="1" applyFill="1" applyBorder="1" applyAlignment="1">
      <alignment horizontal="center"/>
    </xf>
    <xf numFmtId="0" fontId="28" fillId="3" borderId="1" xfId="0" applyFont="1" applyFill="1" applyBorder="1" applyAlignment="1">
      <alignment horizontal="left"/>
    </xf>
    <xf numFmtId="0" fontId="27" fillId="3" borderId="2" xfId="0" applyFont="1" applyFill="1" applyBorder="1" applyAlignment="1">
      <alignment horizontal="left"/>
    </xf>
    <xf numFmtId="0" fontId="27" fillId="3" borderId="3" xfId="0" applyFont="1" applyFill="1" applyBorder="1" applyAlignment="1">
      <alignment horizontal="left"/>
    </xf>
    <xf numFmtId="0" fontId="27" fillId="3" borderId="25" xfId="0" applyFont="1" applyFill="1" applyBorder="1" applyAlignment="1">
      <alignment horizontal="left"/>
    </xf>
    <xf numFmtId="0" fontId="31" fillId="3" borderId="46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40" fillId="2" borderId="42" xfId="0" applyFont="1" applyFill="1" applyBorder="1" applyAlignment="1" applyProtection="1">
      <alignment horizontal="center" vertical="center"/>
      <protection locked="0"/>
    </xf>
    <xf numFmtId="0" fontId="40" fillId="2" borderId="43" xfId="0" applyFont="1" applyFill="1" applyBorder="1" applyAlignment="1" applyProtection="1">
      <alignment horizontal="center" vertical="center"/>
      <protection locked="0"/>
    </xf>
    <xf numFmtId="0" fontId="40" fillId="2" borderId="44" xfId="0" applyFont="1" applyFill="1" applyBorder="1" applyAlignment="1" applyProtection="1">
      <alignment horizontal="center" vertical="center"/>
      <protection locked="0"/>
    </xf>
    <xf numFmtId="0" fontId="40" fillId="2" borderId="45" xfId="0" applyFont="1" applyFill="1" applyBorder="1" applyAlignment="1" applyProtection="1">
      <alignment horizontal="center" vertical="center"/>
      <protection locked="0"/>
    </xf>
    <xf numFmtId="0" fontId="27" fillId="3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3" xfId="0" applyFont="1" applyFill="1" applyBorder="1" applyAlignment="1">
      <alignment horizontal="right"/>
    </xf>
    <xf numFmtId="0" fontId="27" fillId="3" borderId="0" xfId="0" applyFont="1" applyFill="1" applyAlignment="1">
      <alignment horizontal="right"/>
    </xf>
    <xf numFmtId="0" fontId="27" fillId="3" borderId="0" xfId="0" applyFont="1" applyFill="1" applyAlignment="1">
      <alignment horizontal="left"/>
    </xf>
    <xf numFmtId="0" fontId="27" fillId="3" borderId="1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27" fillId="3" borderId="3" xfId="0" applyFont="1" applyFill="1" applyBorder="1" applyAlignment="1">
      <alignment horizontal="center"/>
    </xf>
    <xf numFmtId="0" fontId="27" fillId="3" borderId="4" xfId="0" applyFont="1" applyFill="1" applyBorder="1" applyAlignment="1">
      <alignment horizontal="center"/>
    </xf>
    <xf numFmtId="168" fontId="6" fillId="3" borderId="3" xfId="0" applyNumberFormat="1" applyFont="1" applyFill="1" applyBorder="1" applyAlignment="1">
      <alignment horizontal="center"/>
    </xf>
    <xf numFmtId="168" fontId="6" fillId="3" borderId="4" xfId="0" applyNumberFormat="1" applyFont="1" applyFill="1" applyBorder="1" applyAlignment="1">
      <alignment horizontal="center"/>
    </xf>
    <xf numFmtId="0" fontId="19" fillId="3" borderId="2" xfId="0" applyFont="1" applyFill="1" applyBorder="1" applyAlignment="1">
      <alignment horizontal="left"/>
    </xf>
    <xf numFmtId="0" fontId="19" fillId="3" borderId="3" xfId="0" applyFont="1" applyFill="1" applyBorder="1" applyAlignment="1">
      <alignment horizontal="left"/>
    </xf>
    <xf numFmtId="0" fontId="19" fillId="3" borderId="25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18" fillId="3" borderId="30" xfId="0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18" fillId="3" borderId="27" xfId="0" applyFont="1" applyFill="1" applyBorder="1" applyAlignment="1">
      <alignment horizontal="center"/>
    </xf>
    <xf numFmtId="0" fontId="24" fillId="5" borderId="0" xfId="0" applyFont="1" applyFill="1" applyAlignment="1">
      <alignment horizontal="center"/>
    </xf>
    <xf numFmtId="0" fontId="45" fillId="2" borderId="40" xfId="0" applyFont="1" applyFill="1" applyBorder="1" applyAlignment="1" applyProtection="1">
      <alignment horizontal="center" vertical="center"/>
      <protection locked="0"/>
    </xf>
    <xf numFmtId="0" fontId="45" fillId="2" borderId="41" xfId="0" applyFont="1" applyFill="1" applyBorder="1" applyAlignment="1" applyProtection="1">
      <alignment horizontal="center" vertical="center"/>
      <protection locked="0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3" borderId="29" xfId="0" applyFont="1" applyFill="1" applyBorder="1" applyAlignment="1">
      <alignment horizontal="left"/>
    </xf>
    <xf numFmtId="0" fontId="18" fillId="3" borderId="20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center"/>
    </xf>
    <xf numFmtId="169" fontId="18" fillId="3" borderId="3" xfId="0" applyNumberFormat="1" applyFont="1" applyFill="1" applyBorder="1" applyAlignment="1">
      <alignment horizontal="center"/>
    </xf>
    <xf numFmtId="169" fontId="18" fillId="3" borderId="4" xfId="0" applyNumberFormat="1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1" fontId="42" fillId="3" borderId="3" xfId="0" applyNumberFormat="1" applyFont="1" applyFill="1" applyBorder="1" applyAlignment="1">
      <alignment horizontal="center"/>
    </xf>
    <xf numFmtId="0" fontId="42" fillId="3" borderId="4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left"/>
    </xf>
    <xf numFmtId="0" fontId="18" fillId="3" borderId="3" xfId="0" applyFont="1" applyFill="1" applyBorder="1" applyAlignment="1">
      <alignment horizontal="left"/>
    </xf>
    <xf numFmtId="0" fontId="18" fillId="3" borderId="25" xfId="0" applyFont="1" applyFill="1" applyBorder="1" applyAlignment="1">
      <alignment horizontal="left"/>
    </xf>
    <xf numFmtId="1" fontId="2" fillId="0" borderId="0" xfId="0" applyNumberFormat="1" applyFont="1" applyAlignment="1">
      <alignment horizontal="center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2" fontId="18" fillId="3" borderId="11" xfId="0" applyNumberFormat="1" applyFont="1" applyFill="1" applyBorder="1" applyAlignment="1">
      <alignment horizontal="center" vertical="center" wrapText="1"/>
    </xf>
    <xf numFmtId="2" fontId="18" fillId="3" borderId="12" xfId="0" applyNumberFormat="1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left" vertical="center"/>
    </xf>
    <xf numFmtId="0" fontId="18" fillId="3" borderId="37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right"/>
    </xf>
    <xf numFmtId="0" fontId="18" fillId="3" borderId="0" xfId="0" applyFont="1" applyFill="1" applyAlignment="1">
      <alignment horizontal="right"/>
    </xf>
    <xf numFmtId="0" fontId="18" fillId="3" borderId="0" xfId="0" applyFont="1" applyFill="1" applyAlignment="1">
      <alignment horizontal="left"/>
    </xf>
    <xf numFmtId="0" fontId="18" fillId="3" borderId="26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24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CC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FFFF"/>
        </patternFill>
      </fill>
    </dxf>
    <dxf>
      <fill>
        <patternFill patternType="solid">
          <fgColor indexed="64"/>
          <bgColor rgb="FFCC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FFFF"/>
        </patternFill>
      </fill>
    </dxf>
    <dxf>
      <numFmt numFmtId="0" formatCode="General"/>
      <fill>
        <patternFill patternType="solid">
          <fgColor indexed="64"/>
          <bgColor rgb="FFCC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FFFF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FF66"/>
      <color rgb="FFCCFFFF"/>
      <color rgb="FF006600"/>
      <color rgb="FFCCFF99"/>
      <color rgb="FFFFCC00"/>
      <color rgb="FFCCFF33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5</xdr:row>
          <xdr:rowOff>123825</xdr:rowOff>
        </xdr:from>
        <xdr:to>
          <xdr:col>20</xdr:col>
          <xdr:colOff>19050</xdr:colOff>
          <xdr:row>7</xdr:row>
          <xdr:rowOff>142875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6349</xdr:colOff>
      <xdr:row>3</xdr:row>
      <xdr:rowOff>150812</xdr:rowOff>
    </xdr:from>
    <xdr:to>
      <xdr:col>20</xdr:col>
      <xdr:colOff>317500</xdr:colOff>
      <xdr:row>5</xdr:row>
      <xdr:rowOff>63500</xdr:rowOff>
    </xdr:to>
    <xdr:sp macro="[0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604499" y="150812"/>
          <a:ext cx="1073151" cy="344488"/>
        </a:xfrm>
        <a:prstGeom prst="roundRect">
          <a:avLst/>
        </a:prstGeom>
        <a:solidFill>
          <a:srgbClr val="CC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</a:rPr>
            <a:t>FORMULAR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19050</xdr:rowOff>
        </xdr:from>
        <xdr:to>
          <xdr:col>27</xdr:col>
          <xdr:colOff>400050</xdr:colOff>
          <xdr:row>8</xdr:row>
          <xdr:rowOff>47625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7938</xdr:colOff>
      <xdr:row>3</xdr:row>
      <xdr:rowOff>127000</xdr:rowOff>
    </xdr:from>
    <xdr:to>
      <xdr:col>27</xdr:col>
      <xdr:colOff>79375</xdr:colOff>
      <xdr:row>5</xdr:row>
      <xdr:rowOff>95250</xdr:rowOff>
    </xdr:to>
    <xdr:sp macro="[0]!ouvreformulaire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104438" y="127000"/>
          <a:ext cx="1333500" cy="317500"/>
        </a:xfrm>
        <a:prstGeom prst="roundRect">
          <a:avLst/>
        </a:prstGeom>
        <a:solidFill>
          <a:srgbClr val="CC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</a:rPr>
            <a:t>FORMULAIR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.shortcut-targets-by-id\10tX40iU50wVjcdZW1jw24bTO73GjH4fF\2023%20TEST\PLAN%20KPI.xlsm" TargetMode="External"/><Relationship Id="rId1" Type="http://schemas.openxmlformats.org/officeDocument/2006/relationships/externalLinkPath" Target="PLAN%20KP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"/>
      <sheetName val="KPI"/>
      <sheetName val="Procesat"/>
      <sheetName val="BASE"/>
      <sheetName val="GRAF"/>
      <sheetName val="conv"/>
      <sheetName val="TRAD"/>
      <sheetName val="1"/>
    </sheetNames>
    <sheetDataSet>
      <sheetData sheetId="0" refreshError="1"/>
      <sheetData sheetId="1">
        <row r="2">
          <cell r="M2">
            <v>1</v>
          </cell>
        </row>
      </sheetData>
      <sheetData sheetId="2" refreshError="1"/>
      <sheetData sheetId="3">
        <row r="1">
          <cell r="R1" t="str">
            <v>Type of bag req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FF0D54-7EA5-49DD-95AF-6B2F3384F06B}" name="Tsef" displayName="Tsef" ref="Y1:Y23" totalsRowShown="0" dataDxfId="204" tableBorderDxfId="203">
  <autoFilter ref="Y1:Y23" xr:uid="{70FF0D54-7EA5-49DD-95AF-6B2F3384F06B}"/>
  <tableColumns count="1">
    <tableColumn id="1" xr3:uid="{66FAE1BE-09C7-48BC-99B4-82428D0813EE}" name="sef schimb" dataDxfId="202">
      <calculatedColumnFormula>[1]BASE!AG3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704DD3-8E0A-4AB3-BC44-78DE372909BE}" name="Tsch" displayName="Tsch" ref="Z1:Z4" totalsRowShown="0" dataDxfId="201" tableBorderDxfId="200">
  <autoFilter ref="Z1:Z4" xr:uid="{0F704DD3-8E0A-4AB3-BC44-78DE372909BE}"/>
  <tableColumns count="1">
    <tableColumn id="1" xr3:uid="{02C7571F-C2A4-41E3-8483-574C080EE37F}" name="schimb" dataDxfId="19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53D915-AAB1-44A9-BCC9-98E1A61C705E}" name="Toper" displayName="Toper" ref="AB1:AB23" totalsRowShown="0" dataDxfId="198" tableBorderDxfId="197">
  <autoFilter ref="AB1:AB23" xr:uid="{E553D915-AAB1-44A9-BCC9-98E1A61C705E}"/>
  <tableColumns count="1">
    <tableColumn id="1" xr3:uid="{F90ED7A0-0DE3-4A1D-9F79-E0B0435BD378}" name="operat" dataDxfId="196">
      <calculatedColumnFormula>[1]BASE!AI3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AEAE90-853F-47F7-BC99-5C75E1E43394}" name="trat" displayName="trat" ref="AD1:AD8" totalsRowShown="0" headerRowDxfId="195">
  <autoFilter ref="AD1:AD8" xr:uid="{0CAEAE90-853F-47F7-BC99-5C75E1E43394}"/>
  <tableColumns count="1">
    <tableColumn id="1" xr3:uid="{5024CDC3-44C8-4D95-95E1-A76803677E18}" name="Tr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D39AE-94EC-48F5-A43B-4645CC0989DA}">
  <sheetPr codeName="Feuil2">
    <tabColor rgb="FFCCFF66"/>
  </sheetPr>
  <dimension ref="A1:CW1782"/>
  <sheetViews>
    <sheetView tabSelected="1" topLeftCell="G4" zoomScale="120" zoomScaleNormal="120" workbookViewId="0">
      <selection activeCell="M12" sqref="M12"/>
    </sheetView>
  </sheetViews>
  <sheetFormatPr baseColWidth="10" defaultColWidth="11.5703125" defaultRowHeight="15" x14ac:dyDescent="0.25"/>
  <cols>
    <col min="1" max="1" width="3.7109375" style="11" customWidth="1"/>
    <col min="2" max="2" width="15.28515625" style="11" customWidth="1"/>
    <col min="3" max="3" width="9.42578125" style="11" customWidth="1"/>
    <col min="4" max="4" width="10.5703125" style="43" customWidth="1"/>
    <col min="5" max="5" width="11.140625" style="43" customWidth="1"/>
    <col min="6" max="6" width="10.7109375" style="43" customWidth="1"/>
    <col min="7" max="7" width="11.42578125" style="43" customWidth="1"/>
    <col min="8" max="8" width="9.5703125" style="43" customWidth="1"/>
    <col min="9" max="9" width="2.85546875" style="43" customWidth="1"/>
    <col min="10" max="10" width="2" style="43" customWidth="1"/>
    <col min="11" max="11" width="20.28515625" style="11" customWidth="1"/>
    <col min="12" max="12" width="6.7109375" style="11" customWidth="1"/>
    <col min="13" max="13" width="8.85546875" style="51" customWidth="1"/>
    <col min="14" max="14" width="10.85546875" style="11" customWidth="1"/>
    <col min="15" max="15" width="9.5703125" style="11" customWidth="1"/>
    <col min="16" max="16" width="4.42578125" style="11" customWidth="1"/>
    <col min="17" max="17" width="3.42578125" style="11" customWidth="1"/>
    <col min="18" max="18" width="3.5703125" customWidth="1"/>
    <col min="19" max="19" width="5.5703125" customWidth="1"/>
    <col min="20" max="20" width="7.28515625" customWidth="1"/>
    <col min="21" max="21" width="12.42578125" customWidth="1"/>
    <col min="22" max="22" width="4.140625" customWidth="1"/>
    <col min="23" max="23" width="8.5703125" customWidth="1"/>
    <col min="24" max="24" width="9.140625" customWidth="1"/>
    <col min="25" max="25" width="5.5703125" customWidth="1"/>
    <col min="26" max="26" width="13.28515625" style="1" customWidth="1"/>
    <col min="27" max="27" width="10.42578125" style="1" customWidth="1"/>
    <col min="28" max="28" width="11.28515625" style="1" customWidth="1"/>
    <col min="29" max="29" width="9.85546875" style="1" customWidth="1"/>
    <col min="30" max="30" width="5.7109375" style="1" customWidth="1"/>
    <col min="31" max="31" width="10.28515625" style="1" customWidth="1"/>
    <col min="32" max="32" width="7.7109375" style="1" customWidth="1"/>
    <col min="33" max="33" width="7" style="1" customWidth="1"/>
    <col min="34" max="34" width="4.42578125" style="1" customWidth="1"/>
    <col min="35" max="35" width="10.28515625" style="1" customWidth="1"/>
    <col min="36" max="36" width="7.42578125" style="1" customWidth="1"/>
    <col min="37" max="39" width="4.42578125" style="1" customWidth="1"/>
    <col min="40" max="40" width="7.140625" style="1" customWidth="1"/>
    <col min="41" max="42" width="4.42578125" style="1" customWidth="1"/>
    <col min="43" max="43" width="11.7109375" style="1" customWidth="1"/>
    <col min="44" max="86" width="4.42578125" style="1" customWidth="1"/>
    <col min="87" max="87" width="5.85546875" style="1" customWidth="1"/>
    <col min="88" max="88" width="7.5703125" style="1" customWidth="1"/>
    <col min="89" max="89" width="6" style="1" customWidth="1"/>
    <col min="90" max="90" width="6.7109375" style="1" customWidth="1"/>
    <col min="91" max="92" width="4.85546875" style="1" customWidth="1"/>
    <col min="93" max="94" width="2" style="1" customWidth="1"/>
    <col min="95" max="101" width="7.28515625" style="1" customWidth="1"/>
    <col min="102" max="106" width="7.28515625" customWidth="1"/>
  </cols>
  <sheetData>
    <row r="1" spans="1:101" s="1" customFormat="1" ht="20.25" hidden="1" customHeight="1" x14ac:dyDescent="0.25">
      <c r="A1" s="89"/>
      <c r="B1" s="102">
        <f>C1</f>
        <v>0</v>
      </c>
      <c r="C1" s="89">
        <f>Y2</f>
        <v>0</v>
      </c>
      <c r="D1" s="92"/>
      <c r="E1" s="92"/>
      <c r="F1" s="92"/>
      <c r="G1" s="92"/>
      <c r="H1" s="92"/>
      <c r="I1" s="92"/>
      <c r="J1" s="92"/>
      <c r="K1" s="89"/>
      <c r="L1" s="89"/>
      <c r="M1" s="103"/>
      <c r="N1" s="89"/>
      <c r="O1" s="89"/>
      <c r="P1" s="89"/>
      <c r="Q1" s="14"/>
      <c r="Z1" s="1" t="str">
        <f>CONCATENATE(Z2,$AI$8,G5)</f>
        <v>COMANDA LUCRU-1</v>
      </c>
    </row>
    <row r="2" spans="1:101" s="1" customFormat="1" ht="20.25" hidden="1" customHeight="1" x14ac:dyDescent="0.25">
      <c r="A2" s="89"/>
      <c r="B2" s="104">
        <f>N5</f>
        <v>0</v>
      </c>
      <c r="C2" s="105"/>
      <c r="D2" s="92"/>
      <c r="E2" s="92"/>
      <c r="F2" s="92"/>
      <c r="G2" s="92"/>
      <c r="H2" s="92"/>
      <c r="I2" s="92"/>
      <c r="J2" s="92"/>
      <c r="K2" s="89"/>
      <c r="L2" s="89"/>
      <c r="M2" s="103"/>
      <c r="N2" s="89"/>
      <c r="O2" s="89"/>
      <c r="P2" s="89"/>
      <c r="Q2" s="14"/>
      <c r="Y2" s="36">
        <f>V7</f>
        <v>0</v>
      </c>
      <c r="Z2" s="91" t="s">
        <v>33</v>
      </c>
      <c r="AA2" s="91"/>
      <c r="AC2" s="2"/>
    </row>
    <row r="3" spans="1:101" s="1" customFormat="1" ht="20.25" hidden="1" customHeight="1" x14ac:dyDescent="0.25">
      <c r="A3" s="89"/>
      <c r="B3" s="105" t="str">
        <f>Z1</f>
        <v>COMANDA LUCRU-1</v>
      </c>
      <c r="C3" s="106"/>
      <c r="D3" s="92"/>
      <c r="E3" s="92"/>
      <c r="F3" s="92"/>
      <c r="G3" s="92"/>
      <c r="H3" s="92"/>
      <c r="I3" s="92"/>
      <c r="J3" s="92"/>
      <c r="K3" s="89"/>
      <c r="L3" s="89"/>
      <c r="M3" s="103"/>
      <c r="N3" s="89"/>
      <c r="O3" s="89"/>
      <c r="P3" s="89"/>
      <c r="Q3" s="14"/>
      <c r="Y3" s="37">
        <f ca="1">TODAY()</f>
        <v>45099</v>
      </c>
      <c r="AC3" s="2"/>
    </row>
    <row r="4" spans="1:101" ht="20.25" customHeight="1" x14ac:dyDescent="0.25">
      <c r="A4" s="17"/>
      <c r="B4" s="17"/>
      <c r="C4" s="107"/>
      <c r="D4" s="108"/>
      <c r="E4" s="108"/>
      <c r="F4" s="108"/>
      <c r="G4" s="108"/>
      <c r="H4" s="108"/>
      <c r="I4" s="17"/>
      <c r="J4" s="108"/>
      <c r="K4" s="17"/>
      <c r="L4" s="17"/>
      <c r="M4" s="17"/>
      <c r="N4" s="17"/>
      <c r="O4" s="17"/>
      <c r="P4" s="73"/>
      <c r="Q4" s="17"/>
      <c r="R4" s="17"/>
      <c r="S4" s="17"/>
      <c r="T4" s="17"/>
      <c r="U4" s="161"/>
      <c r="V4" s="35"/>
      <c r="W4" s="161"/>
      <c r="X4" s="16"/>
      <c r="Y4" s="16"/>
      <c r="Z4" s="212"/>
      <c r="AA4" s="212"/>
      <c r="AC4" s="213"/>
      <c r="AE4" s="34"/>
    </row>
    <row r="5" spans="1:101" s="11" customFormat="1" ht="12.75" x14ac:dyDescent="0.2">
      <c r="A5" s="17"/>
      <c r="B5" s="17"/>
      <c r="C5" s="17"/>
      <c r="D5" s="17"/>
      <c r="E5" s="289"/>
      <c r="F5" s="290"/>
      <c r="G5" s="110" t="str">
        <f>Z10</f>
        <v>1</v>
      </c>
      <c r="H5" s="17"/>
      <c r="I5" s="17"/>
      <c r="J5" s="17"/>
      <c r="K5" s="17"/>
      <c r="L5" s="17"/>
      <c r="M5" s="109"/>
      <c r="N5" s="111">
        <f>S25</f>
        <v>0</v>
      </c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4"/>
      <c r="AA5" s="14"/>
      <c r="AB5" s="8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</row>
    <row r="6" spans="1:101" s="11" customFormat="1" ht="12.75" x14ac:dyDescent="0.2">
      <c r="A6" s="17"/>
      <c r="B6" s="17"/>
      <c r="C6" s="17"/>
      <c r="D6" s="17"/>
      <c r="E6" s="112"/>
      <c r="F6" s="17"/>
      <c r="G6" s="113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</row>
    <row r="7" spans="1:101" s="11" customFormat="1" x14ac:dyDescent="0.25">
      <c r="A7" s="17"/>
      <c r="B7" s="291"/>
      <c r="C7" s="291"/>
      <c r="D7" s="17"/>
      <c r="E7" s="17"/>
      <c r="F7" s="17"/>
      <c r="G7" s="17"/>
      <c r="H7" s="108"/>
      <c r="I7" s="108"/>
      <c r="J7" s="108"/>
      <c r="K7" s="291"/>
      <c r="L7" s="291"/>
      <c r="M7" s="108"/>
      <c r="N7" s="17"/>
      <c r="O7" s="17"/>
      <c r="P7" s="17"/>
      <c r="Q7" s="17"/>
      <c r="R7" s="17"/>
      <c r="S7" s="17"/>
      <c r="T7" s="17"/>
      <c r="U7" s="17"/>
      <c r="V7" s="165"/>
      <c r="W7" s="17"/>
      <c r="X7" s="17"/>
      <c r="Y7" s="17"/>
      <c r="Z7" s="14"/>
      <c r="AA7" s="14"/>
      <c r="AB7" s="14"/>
      <c r="AC7" s="14"/>
      <c r="AD7" s="1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</row>
    <row r="8" spans="1:101" s="11" customFormat="1" x14ac:dyDescent="0.25">
      <c r="A8" s="17"/>
      <c r="B8" s="114"/>
      <c r="C8" s="292">
        <f>S26</f>
        <v>0</v>
      </c>
      <c r="D8" s="292"/>
      <c r="E8" s="292"/>
      <c r="F8" s="292"/>
      <c r="G8" s="292"/>
      <c r="H8" s="292"/>
      <c r="I8" s="115"/>
      <c r="J8" s="115"/>
      <c r="K8" s="116"/>
      <c r="L8" s="116"/>
      <c r="M8" s="116"/>
      <c r="N8" s="116"/>
      <c r="O8" s="116"/>
      <c r="P8" s="17"/>
      <c r="Q8" s="17"/>
      <c r="R8" s="17"/>
      <c r="S8" s="17"/>
      <c r="T8" s="17"/>
      <c r="U8" s="17"/>
      <c r="V8" s="17"/>
      <c r="W8" s="89"/>
      <c r="X8" s="92"/>
      <c r="Y8" s="89"/>
      <c r="Z8" s="14"/>
      <c r="AA8" s="14"/>
      <c r="AB8" s="87"/>
      <c r="AC8" s="14"/>
      <c r="AD8" s="1"/>
      <c r="AE8" s="14"/>
      <c r="AF8" s="14"/>
      <c r="AG8" s="14">
        <v>274</v>
      </c>
      <c r="AH8" s="14"/>
      <c r="AI8" s="15" t="s">
        <v>2</v>
      </c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</row>
    <row r="9" spans="1:101" s="59" customFormat="1" ht="13.5" thickBot="1" x14ac:dyDescent="0.25">
      <c r="A9" s="117"/>
      <c r="B9" s="118"/>
      <c r="C9" s="292">
        <f>S27</f>
        <v>0</v>
      </c>
      <c r="D9" s="292"/>
      <c r="E9" s="292"/>
      <c r="F9" s="292"/>
      <c r="G9" s="292"/>
      <c r="H9" s="292"/>
      <c r="I9" s="119"/>
      <c r="J9" s="119"/>
      <c r="K9" s="120"/>
      <c r="L9" s="121"/>
      <c r="M9" s="121"/>
      <c r="N9" s="121"/>
      <c r="O9" s="121"/>
      <c r="P9" s="117"/>
      <c r="Q9" s="117"/>
      <c r="R9" s="117"/>
      <c r="S9" s="279"/>
      <c r="T9" s="279"/>
      <c r="U9" s="117"/>
      <c r="V9" s="72"/>
      <c r="W9" s="72"/>
      <c r="X9" s="60"/>
      <c r="Y9" s="60"/>
      <c r="Z9" s="60"/>
      <c r="AA9" s="96" t="s">
        <v>0</v>
      </c>
      <c r="AB9" s="60"/>
      <c r="AC9" s="60"/>
      <c r="AD9" s="60"/>
      <c r="AE9" s="60"/>
      <c r="AF9" s="60">
        <v>1</v>
      </c>
      <c r="AG9" s="60"/>
      <c r="AH9" s="60"/>
      <c r="AI9" s="15" t="str">
        <f>CONCATENATE(S10,$AI$8,G5)</f>
        <v>4-1</v>
      </c>
      <c r="AJ9" s="60"/>
      <c r="AK9" s="60"/>
      <c r="AL9" s="60"/>
      <c r="AM9" s="60"/>
      <c r="AN9" s="60"/>
      <c r="AO9" s="60"/>
      <c r="AP9" s="60"/>
      <c r="AQ9" s="60">
        <f>S10</f>
        <v>4</v>
      </c>
      <c r="AR9" s="60">
        <f>H26</f>
        <v>1</v>
      </c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</row>
    <row r="10" spans="1:101" x14ac:dyDescent="0.25">
      <c r="A10" s="17"/>
      <c r="B10" s="118"/>
      <c r="C10" s="292">
        <f>S28</f>
        <v>0</v>
      </c>
      <c r="D10" s="292"/>
      <c r="E10" s="292"/>
      <c r="F10" s="292"/>
      <c r="G10" s="292"/>
      <c r="H10" s="292"/>
      <c r="I10" s="115"/>
      <c r="J10" s="115"/>
      <c r="K10" s="120"/>
      <c r="L10" s="121"/>
      <c r="M10" s="121"/>
      <c r="N10" s="121"/>
      <c r="O10" s="121"/>
      <c r="P10" s="17"/>
      <c r="Q10" s="17"/>
      <c r="R10" s="161"/>
      <c r="S10" s="281">
        <v>4</v>
      </c>
      <c r="T10" s="282"/>
      <c r="V10" s="280"/>
      <c r="W10" s="280"/>
      <c r="X10" s="1">
        <f>IFERROR(IF(AA10=0,0,(VLOOKUP(AA10,#REF!,$AF$21,0))),0)</f>
        <v>0</v>
      </c>
      <c r="Y10" s="1"/>
      <c r="Z10" s="93" t="str">
        <f>IFERROR(VLOOKUP(S10,DAT!E3:LK27,313,0),0)</f>
        <v>1</v>
      </c>
      <c r="AA10" s="86">
        <f>AC10</f>
        <v>1</v>
      </c>
      <c r="AB10" s="1">
        <v>1</v>
      </c>
      <c r="AC10" s="237">
        <f>IFERROR(TRIM(MID(SUBSTITUTE($Z$10,"+",REPT(" ",LEN($Z$10))),($AB10-1)*LEN($Z$10)+1,LEN($Z$10)))*1,"")</f>
        <v>1</v>
      </c>
      <c r="AD10" s="1">
        <f t="shared" ref="AD10:AD21" si="0">AA10</f>
        <v>1</v>
      </c>
      <c r="AE10" s="1">
        <f>AD10</f>
        <v>1</v>
      </c>
      <c r="AF10" s="14">
        <v>2</v>
      </c>
      <c r="AI10" s="1" t="str">
        <f>AI9</f>
        <v>4-1</v>
      </c>
      <c r="AR10" s="60">
        <f t="shared" ref="AR10:AR22" si="1">H27</f>
        <v>1</v>
      </c>
    </row>
    <row r="11" spans="1:101" ht="15.75" thickBot="1" x14ac:dyDescent="0.3">
      <c r="A11" s="17"/>
      <c r="B11" s="266"/>
      <c r="C11" s="90">
        <f>S29</f>
        <v>0</v>
      </c>
      <c r="D11" s="90">
        <f>S30</f>
        <v>0</v>
      </c>
      <c r="E11" s="90">
        <f>S31</f>
        <v>0</v>
      </c>
      <c r="F11" s="90">
        <f>S32</f>
        <v>0</v>
      </c>
      <c r="G11" s="90">
        <f>S33</f>
        <v>0</v>
      </c>
      <c r="H11" s="90">
        <f>S34</f>
        <v>0</v>
      </c>
      <c r="I11" s="115"/>
      <c r="J11" s="115"/>
      <c r="K11" s="120"/>
      <c r="L11" s="121"/>
      <c r="M11" s="121"/>
      <c r="N11" s="121"/>
      <c r="O11" s="121"/>
      <c r="P11" s="17"/>
      <c r="Q11" s="17"/>
      <c r="R11" s="161"/>
      <c r="S11" s="283"/>
      <c r="T11" s="284"/>
      <c r="V11" s="280"/>
      <c r="W11" s="280"/>
      <c r="X11" s="1">
        <f>IFERROR(IF(AA11=0,0,(VLOOKUP(AA11,#REF!,$AF$21,0))),0)</f>
        <v>0</v>
      </c>
      <c r="Y11" s="1"/>
      <c r="AA11" s="86" t="str">
        <f t="shared" ref="AA11:AA21" si="2">AC11</f>
        <v/>
      </c>
      <c r="AB11" s="1">
        <v>2</v>
      </c>
      <c r="AC11" s="237" t="str">
        <f t="shared" ref="AC11:AC21" si="3">IFERROR(TRIM(MID(SUBSTITUTE($Z$10,"+",REPT(" ",LEN($Z$10))),($AB11-1)*LEN($Z$10)+1,LEN($Z$10)))*1,"")</f>
        <v/>
      </c>
      <c r="AD11" s="1" t="str">
        <f t="shared" si="0"/>
        <v/>
      </c>
      <c r="AE11" s="1" t="str">
        <f t="shared" ref="AE11" si="4">AD11</f>
        <v/>
      </c>
      <c r="AF11" s="14">
        <v>3</v>
      </c>
      <c r="AI11" s="1" t="str">
        <f t="shared" ref="AI11:AI21" si="5">AI10</f>
        <v>4-1</v>
      </c>
      <c r="AR11" s="60">
        <f t="shared" si="1"/>
        <v>0</v>
      </c>
    </row>
    <row r="12" spans="1:101" x14ac:dyDescent="0.25">
      <c r="A12" s="17"/>
      <c r="B12" s="267"/>
      <c r="C12" s="90">
        <f>S35</f>
        <v>0</v>
      </c>
      <c r="D12" s="90"/>
      <c r="E12" s="90"/>
      <c r="F12" s="90"/>
      <c r="G12" s="90"/>
      <c r="H12" s="90"/>
      <c r="I12" s="29"/>
      <c r="J12" s="29"/>
      <c r="K12" s="259"/>
      <c r="L12" s="260"/>
      <c r="M12" s="261">
        <f>VLOOKUP($AI$9,DAT!$C$3:$N$18,5,0)</f>
        <v>2</v>
      </c>
      <c r="N12" s="261" t="str">
        <f>VLOOKUP($AI$9,DAT!$C$3:$N$18,7,0)</f>
        <v/>
      </c>
      <c r="O12" s="258" t="e">
        <f>M12+N12</f>
        <v>#VALUE!</v>
      </c>
      <c r="P12" s="93" t="s">
        <v>453</v>
      </c>
      <c r="Q12" s="17"/>
      <c r="R12" s="161"/>
      <c r="S12" s="193"/>
      <c r="T12" s="1"/>
      <c r="U12" s="1"/>
      <c r="V12" s="1"/>
      <c r="W12" s="1"/>
      <c r="X12" s="1">
        <f>IFERROR(IF(AA12=0,0,(VLOOKUP(AA12,#REF!,$AF$21,0))),0)</f>
        <v>0</v>
      </c>
      <c r="Y12" s="1"/>
      <c r="AA12" s="86" t="str">
        <f t="shared" si="2"/>
        <v/>
      </c>
      <c r="AB12" s="1">
        <v>3</v>
      </c>
      <c r="AC12" s="237" t="str">
        <f t="shared" si="3"/>
        <v/>
      </c>
      <c r="AD12" s="1" t="str">
        <f t="shared" si="0"/>
        <v/>
      </c>
      <c r="AE12" s="1" t="str">
        <f t="shared" ref="AE12" si="6">AD12</f>
        <v/>
      </c>
      <c r="AF12" s="60">
        <v>4</v>
      </c>
      <c r="AI12" s="1" t="str">
        <f t="shared" si="5"/>
        <v>4-1</v>
      </c>
      <c r="AR12" s="60">
        <f t="shared" si="1"/>
        <v>0</v>
      </c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 t="s">
        <v>2</v>
      </c>
      <c r="CJ12" s="93"/>
      <c r="CK12" s="93"/>
      <c r="CL12" s="93"/>
      <c r="CM12" s="93"/>
      <c r="CN12" s="93"/>
      <c r="CO12" s="93"/>
      <c r="CP12" s="93"/>
      <c r="CQ12" s="93"/>
      <c r="CR12" s="93"/>
      <c r="CS12" s="93"/>
    </row>
    <row r="13" spans="1:101" x14ac:dyDescent="0.25">
      <c r="A13" s="17"/>
      <c r="B13" s="118"/>
      <c r="C13" s="292">
        <f>S36</f>
        <v>0</v>
      </c>
      <c r="D13" s="292"/>
      <c r="E13" s="292"/>
      <c r="F13" s="292"/>
      <c r="G13" s="292"/>
      <c r="H13" s="292"/>
      <c r="I13" s="29"/>
      <c r="J13" s="29"/>
      <c r="K13" s="262" t="s">
        <v>454</v>
      </c>
      <c r="L13" s="260"/>
      <c r="M13" s="260">
        <v>2</v>
      </c>
      <c r="N13" s="260">
        <v>0</v>
      </c>
      <c r="O13" s="255">
        <f>M13+N13</f>
        <v>2</v>
      </c>
      <c r="P13" s="17"/>
      <c r="Q13" s="89"/>
      <c r="R13" s="2"/>
      <c r="S13" s="217"/>
      <c r="T13" s="93"/>
      <c r="U13" s="93"/>
      <c r="V13" s="93"/>
      <c r="X13" s="93">
        <f>IFERROR(IF(AA13=0,0,(VLOOKUP(AA13,#REF!,$AF$21,0))),0)</f>
        <v>0</v>
      </c>
      <c r="Y13" s="1"/>
      <c r="AA13" s="86" t="str">
        <f t="shared" si="2"/>
        <v/>
      </c>
      <c r="AB13" s="1">
        <v>4</v>
      </c>
      <c r="AC13" s="237" t="str">
        <f t="shared" si="3"/>
        <v/>
      </c>
      <c r="AD13" s="1" t="str">
        <f t="shared" si="0"/>
        <v/>
      </c>
      <c r="AE13" s="1" t="str">
        <f t="shared" ref="AE13" si="7">AD13</f>
        <v/>
      </c>
      <c r="AF13" s="14">
        <v>5</v>
      </c>
      <c r="AG13" s="39"/>
      <c r="AH13" s="39"/>
      <c r="AI13" s="1" t="str">
        <f t="shared" si="5"/>
        <v>4-1</v>
      </c>
      <c r="AR13" s="60">
        <f t="shared" si="1"/>
        <v>0</v>
      </c>
      <c r="CI13" s="34">
        <v>1</v>
      </c>
      <c r="CJ13" s="34">
        <v>28</v>
      </c>
      <c r="CK13" s="34">
        <v>55</v>
      </c>
      <c r="CL13" s="71">
        <v>82</v>
      </c>
      <c r="CM13" s="71">
        <v>109</v>
      </c>
      <c r="CN13" s="71">
        <v>136</v>
      </c>
    </row>
    <row r="14" spans="1:101" x14ac:dyDescent="0.25">
      <c r="A14" s="17"/>
      <c r="B14" s="118"/>
      <c r="C14" s="288">
        <f>S37</f>
        <v>0</v>
      </c>
      <c r="D14" s="288"/>
      <c r="E14" s="288"/>
      <c r="F14" s="288"/>
      <c r="G14" s="288"/>
      <c r="H14" s="288"/>
      <c r="I14" s="29"/>
      <c r="J14" s="29"/>
      <c r="K14" s="120"/>
      <c r="L14" s="121"/>
      <c r="M14" s="121"/>
      <c r="N14" s="121"/>
      <c r="O14" s="121"/>
      <c r="P14" s="17"/>
      <c r="Q14" s="89"/>
      <c r="R14" s="2"/>
      <c r="W14" s="257"/>
      <c r="X14" s="93">
        <f>IFERROR(IF(AA14=0,0,(VLOOKUP(AA14,#REF!,$AF$21,0))),0)</f>
        <v>0</v>
      </c>
      <c r="Y14" s="1"/>
      <c r="AA14" s="86" t="str">
        <f t="shared" si="2"/>
        <v/>
      </c>
      <c r="AB14" s="1">
        <v>5</v>
      </c>
      <c r="AC14" s="237" t="str">
        <f t="shared" si="3"/>
        <v/>
      </c>
      <c r="AD14" s="1" t="str">
        <f t="shared" si="0"/>
        <v/>
      </c>
      <c r="AE14" s="1" t="str">
        <f t="shared" ref="AE14" si="8">AD14</f>
        <v/>
      </c>
      <c r="AF14" s="14">
        <v>6</v>
      </c>
      <c r="AG14" s="39"/>
      <c r="AI14" s="1" t="str">
        <f t="shared" si="5"/>
        <v>4-1</v>
      </c>
      <c r="AR14" s="60">
        <f t="shared" si="1"/>
        <v>0</v>
      </c>
      <c r="CI14" s="34"/>
      <c r="CJ14" s="34"/>
      <c r="CK14" s="34"/>
      <c r="CL14" s="71"/>
      <c r="CM14" s="71"/>
      <c r="CN14" s="71"/>
    </row>
    <row r="15" spans="1:101" x14ac:dyDescent="0.25">
      <c r="A15" s="17"/>
      <c r="B15" s="122"/>
      <c r="C15" s="288">
        <f>S38</f>
        <v>0</v>
      </c>
      <c r="D15" s="288"/>
      <c r="E15" s="288"/>
      <c r="F15" s="288"/>
      <c r="G15" s="288"/>
      <c r="H15" s="288"/>
      <c r="I15" s="29"/>
      <c r="J15" s="115"/>
      <c r="K15" s="120"/>
      <c r="L15" s="121"/>
      <c r="M15" s="121"/>
      <c r="N15" s="121"/>
      <c r="O15" s="121"/>
      <c r="P15" s="17"/>
      <c r="Q15" s="89"/>
      <c r="R15" s="2"/>
      <c r="S15" s="93"/>
      <c r="T15" s="93"/>
      <c r="V15" s="93"/>
      <c r="W15" s="93"/>
      <c r="X15" s="93">
        <f>IFERROR(IF(AA15=0,0,(VLOOKUP(AA15,#REF!,$AF$21,0))),0)</f>
        <v>0</v>
      </c>
      <c r="Y15" s="1"/>
      <c r="AA15" s="86" t="str">
        <f t="shared" si="2"/>
        <v/>
      </c>
      <c r="AB15" s="1">
        <v>6</v>
      </c>
      <c r="AC15" s="237" t="str">
        <f t="shared" si="3"/>
        <v/>
      </c>
      <c r="AD15" s="1" t="str">
        <f t="shared" si="0"/>
        <v/>
      </c>
      <c r="AE15" s="1" t="str">
        <f t="shared" ref="AE15" si="9">AD15</f>
        <v/>
      </c>
      <c r="AF15" s="60">
        <v>7</v>
      </c>
      <c r="AG15" s="39"/>
      <c r="AI15" s="1" t="str">
        <f t="shared" si="5"/>
        <v>4-1</v>
      </c>
      <c r="AR15" s="60">
        <f t="shared" si="1"/>
        <v>0</v>
      </c>
      <c r="CI15" s="34">
        <v>2</v>
      </c>
      <c r="CJ15" s="34">
        <v>29</v>
      </c>
      <c r="CK15" s="34">
        <v>56</v>
      </c>
      <c r="CL15" s="71">
        <v>83</v>
      </c>
      <c r="CM15" s="71">
        <v>110</v>
      </c>
      <c r="CN15" s="71">
        <v>137</v>
      </c>
    </row>
    <row r="16" spans="1:101" x14ac:dyDescent="0.25">
      <c r="A16" s="17"/>
      <c r="B16" s="287" t="s">
        <v>451</v>
      </c>
      <c r="C16" s="286">
        <f>IFERROR(VLOOKUP($AI$9,DAT!$C$3:$AKY$49995,AI29,0),0)</f>
        <v>2</v>
      </c>
      <c r="D16" s="286" t="str">
        <f>IFERROR(VLOOKUP($AI$9,DAT!$C$3:$AKY$49995,AI31,0),0)</f>
        <v/>
      </c>
      <c r="E16" s="286">
        <f>IFERROR(VLOOKUP($AI$9,DAT!$C$3:$AKY$49995,AI33,0),0)</f>
        <v>0</v>
      </c>
      <c r="F16" s="286">
        <f>IFERROR(VLOOKUP($AI$9,DAT!$C$3:$AKY$49995,AI35,0),0)</f>
        <v>0</v>
      </c>
      <c r="G16" s="286">
        <f>IFERROR(VLOOKUP($AI$9,DAT!$C$3:$AKY$49995,AI37,0),0)</f>
        <v>0</v>
      </c>
      <c r="H16" s="286" t="str">
        <f>IFERROR(VLOOKUP($AI$9,DAT!$C$3:$AKY$49995,AI39,0),0)</f>
        <v/>
      </c>
      <c r="I16" s="29"/>
      <c r="J16" s="29"/>
      <c r="K16" s="120"/>
      <c r="L16" s="121"/>
      <c r="M16" s="121"/>
      <c r="N16" s="121"/>
      <c r="O16" s="121"/>
      <c r="P16" s="17"/>
      <c r="Q16" s="89"/>
      <c r="R16" s="2"/>
      <c r="S16" s="93"/>
      <c r="T16" s="93"/>
      <c r="U16" s="93"/>
      <c r="V16" s="93"/>
      <c r="W16" s="93"/>
      <c r="X16" s="93">
        <f>IFERROR(IF(AA16=0,0,(VLOOKUP(AA16,#REF!,$AF$21,0))),0)</f>
        <v>0</v>
      </c>
      <c r="Y16" s="1"/>
      <c r="AA16" s="86" t="str">
        <f t="shared" si="2"/>
        <v/>
      </c>
      <c r="AB16" s="1">
        <v>7</v>
      </c>
      <c r="AC16" s="237" t="str">
        <f t="shared" si="3"/>
        <v/>
      </c>
      <c r="AD16" s="1" t="str">
        <f t="shared" si="0"/>
        <v/>
      </c>
      <c r="AE16" s="1" t="str">
        <f t="shared" ref="AE16" si="10">AD16</f>
        <v/>
      </c>
      <c r="AF16" s="14">
        <v>8</v>
      </c>
      <c r="AG16" s="39"/>
      <c r="AI16" s="1" t="str">
        <f t="shared" si="5"/>
        <v>4-1</v>
      </c>
      <c r="AR16" s="60">
        <f t="shared" si="1"/>
        <v>0</v>
      </c>
      <c r="CI16" s="34">
        <v>3</v>
      </c>
      <c r="CJ16" s="34">
        <v>30</v>
      </c>
      <c r="CK16" s="34">
        <v>57</v>
      </c>
      <c r="CL16" s="71">
        <v>84</v>
      </c>
      <c r="CM16" s="71">
        <v>111</v>
      </c>
      <c r="CN16" s="71">
        <v>138</v>
      </c>
    </row>
    <row r="17" spans="1:101" x14ac:dyDescent="0.25">
      <c r="A17" s="17"/>
      <c r="B17" s="287"/>
      <c r="C17" s="286"/>
      <c r="D17" s="286"/>
      <c r="E17" s="286"/>
      <c r="F17" s="286"/>
      <c r="G17" s="286"/>
      <c r="H17" s="286"/>
      <c r="I17" s="29"/>
      <c r="J17" s="29"/>
      <c r="K17" s="120"/>
      <c r="L17" s="121"/>
      <c r="M17" s="121"/>
      <c r="N17" s="121"/>
      <c r="O17" s="121"/>
      <c r="P17" s="17"/>
      <c r="Q17" s="89"/>
      <c r="R17" s="2"/>
      <c r="S17" s="93"/>
      <c r="T17" s="93"/>
      <c r="U17" s="93"/>
      <c r="V17" s="93"/>
      <c r="W17" s="93"/>
      <c r="X17" s="93">
        <f>IFERROR(IF(AA17=0,0,(VLOOKUP(AA17,#REF!,$AF$21,0))),0)</f>
        <v>0</v>
      </c>
      <c r="Y17" s="1"/>
      <c r="AA17" s="86" t="str">
        <f t="shared" si="2"/>
        <v/>
      </c>
      <c r="AB17" s="1">
        <v>8</v>
      </c>
      <c r="AC17" s="237" t="str">
        <f t="shared" si="3"/>
        <v/>
      </c>
      <c r="AD17" s="1" t="str">
        <f t="shared" si="0"/>
        <v/>
      </c>
      <c r="AE17" s="1" t="str">
        <f t="shared" ref="AE17" si="11">AD17</f>
        <v/>
      </c>
      <c r="AF17" s="14">
        <v>9</v>
      </c>
      <c r="AG17" s="39"/>
      <c r="AI17" s="1" t="str">
        <f t="shared" si="5"/>
        <v>4-1</v>
      </c>
      <c r="AR17" s="60">
        <f t="shared" si="1"/>
        <v>0</v>
      </c>
      <c r="CI17" s="34">
        <v>4</v>
      </c>
      <c r="CJ17" s="34">
        <v>31</v>
      </c>
      <c r="CK17" s="34">
        <v>58</v>
      </c>
      <c r="CL17" s="71">
        <v>85</v>
      </c>
      <c r="CM17" s="71">
        <v>112</v>
      </c>
      <c r="CN17" s="71">
        <v>139</v>
      </c>
    </row>
    <row r="18" spans="1:101" ht="15" customHeight="1" x14ac:dyDescent="0.25">
      <c r="A18" s="17"/>
      <c r="B18" s="287" t="s">
        <v>452</v>
      </c>
      <c r="C18" s="286">
        <f>IFERROR(VLOOKUP($AI$9,DAT!$C$3:$AKY$49995,AI30,0),0)</f>
        <v>2</v>
      </c>
      <c r="D18" s="286" t="str">
        <f>IFERROR(VLOOKUP($AI$9,DAT!$C$3:$AKY$49995,AI32,0),0)</f>
        <v/>
      </c>
      <c r="E18" s="286">
        <f>IFERROR(VLOOKUP($AI$9,DAT!$C$3:$AKY$49995,AI34,0),0)</f>
        <v>0</v>
      </c>
      <c r="F18" s="286">
        <f>IFERROR(VLOOKUP($AI$9,DAT!$C$3:$AKY$49995,AI36,0),0)</f>
        <v>0</v>
      </c>
      <c r="G18" s="286">
        <v>0</v>
      </c>
      <c r="H18" s="286" t="str">
        <f>IFERROR(VLOOKUP($AI$9,DAT!$C$3:$AKY$49995,AJ33,0),0)</f>
        <v/>
      </c>
      <c r="I18" s="29"/>
      <c r="J18" s="115"/>
      <c r="K18" s="123"/>
      <c r="L18" s="121"/>
      <c r="M18" s="121"/>
      <c r="N18" s="121"/>
      <c r="O18" s="121"/>
      <c r="P18" s="17"/>
      <c r="Q18" s="89"/>
      <c r="R18" s="2"/>
      <c r="S18" s="93"/>
      <c r="T18" s="93"/>
      <c r="U18" s="93"/>
      <c r="V18" s="93"/>
      <c r="W18" s="93"/>
      <c r="X18" s="93">
        <f>IFERROR(IF(AA18=0,0,(VLOOKUP(AA18,#REF!,$AF$21,0))),0)</f>
        <v>0</v>
      </c>
      <c r="Y18" s="1"/>
      <c r="AA18" s="86" t="str">
        <f t="shared" si="2"/>
        <v/>
      </c>
      <c r="AC18" s="237" t="str">
        <f t="shared" si="3"/>
        <v/>
      </c>
      <c r="AD18" s="1" t="str">
        <f t="shared" si="0"/>
        <v/>
      </c>
      <c r="AE18" s="1" t="str">
        <f t="shared" ref="AE18" si="12">AD18</f>
        <v/>
      </c>
      <c r="AF18" s="60">
        <v>10</v>
      </c>
      <c r="AG18" s="39"/>
      <c r="AI18" s="1" t="str">
        <f t="shared" si="5"/>
        <v>4-1</v>
      </c>
      <c r="AR18" s="60">
        <f t="shared" si="1"/>
        <v>0</v>
      </c>
      <c r="CI18" s="34">
        <v>5</v>
      </c>
      <c r="CJ18" s="34">
        <v>32</v>
      </c>
      <c r="CK18" s="34">
        <v>59</v>
      </c>
      <c r="CL18" s="71">
        <v>86</v>
      </c>
      <c r="CM18" s="71">
        <v>113</v>
      </c>
      <c r="CN18" s="71">
        <v>140</v>
      </c>
    </row>
    <row r="19" spans="1:101" x14ac:dyDescent="0.25">
      <c r="A19" s="17"/>
      <c r="B19" s="287"/>
      <c r="C19" s="286"/>
      <c r="D19" s="286"/>
      <c r="E19" s="286"/>
      <c r="F19" s="286"/>
      <c r="G19" s="286"/>
      <c r="H19" s="286"/>
      <c r="I19" s="29"/>
      <c r="J19" s="29"/>
      <c r="K19" s="120"/>
      <c r="L19" s="121"/>
      <c r="M19" s="121"/>
      <c r="N19" s="121"/>
      <c r="O19" s="121"/>
      <c r="P19" s="17"/>
      <c r="Q19" s="89"/>
      <c r="R19" s="2"/>
      <c r="S19" s="93"/>
      <c r="T19" s="93"/>
      <c r="U19" s="93"/>
      <c r="V19" s="93"/>
      <c r="W19" s="93"/>
      <c r="X19" s="93">
        <f>IFERROR(IF(AA19=0,0,(VLOOKUP(AA19,#REF!,$AF$21,0))),0)</f>
        <v>0</v>
      </c>
      <c r="Y19" s="1"/>
      <c r="AA19" s="86" t="str">
        <f t="shared" si="2"/>
        <v/>
      </c>
      <c r="AC19" s="237" t="str">
        <f t="shared" si="3"/>
        <v/>
      </c>
      <c r="AD19" s="1" t="str">
        <f t="shared" si="0"/>
        <v/>
      </c>
      <c r="AE19" s="1" t="str">
        <f t="shared" ref="AE19" si="13">AD19</f>
        <v/>
      </c>
      <c r="AF19" s="14">
        <v>11</v>
      </c>
      <c r="AG19" s="39"/>
      <c r="AI19" s="1" t="str">
        <f t="shared" si="5"/>
        <v>4-1</v>
      </c>
      <c r="AR19" s="60">
        <f t="shared" si="1"/>
        <v>0</v>
      </c>
      <c r="CI19" s="34">
        <v>6</v>
      </c>
      <c r="CJ19" s="34">
        <v>33</v>
      </c>
      <c r="CK19" s="34">
        <v>60</v>
      </c>
      <c r="CL19" s="71">
        <v>87</v>
      </c>
      <c r="CM19" s="71">
        <v>114</v>
      </c>
      <c r="CN19" s="71">
        <v>141</v>
      </c>
    </row>
    <row r="20" spans="1:101" ht="15" customHeight="1" x14ac:dyDescent="0.25">
      <c r="A20" s="17"/>
      <c r="B20" s="17"/>
      <c r="C20" s="17"/>
      <c r="D20" s="115"/>
      <c r="E20" s="115"/>
      <c r="F20" s="115"/>
      <c r="G20" s="115"/>
      <c r="H20" s="115"/>
      <c r="I20" s="124"/>
      <c r="J20" s="29"/>
      <c r="K20" s="120"/>
      <c r="L20" s="121"/>
      <c r="M20" s="121"/>
      <c r="N20" s="121"/>
      <c r="O20" s="121"/>
      <c r="P20" s="17"/>
      <c r="Q20" s="89"/>
      <c r="R20" s="2"/>
      <c r="V20" s="93"/>
      <c r="W20" s="93"/>
      <c r="X20" s="93">
        <f>IFERROR(IF(AA20=0,0,(VLOOKUP(AA20,#REF!,$AF$21,0))),0)</f>
        <v>0</v>
      </c>
      <c r="Y20" s="1"/>
      <c r="AA20" s="86" t="str">
        <f t="shared" si="2"/>
        <v/>
      </c>
      <c r="AC20" s="237" t="str">
        <f t="shared" si="3"/>
        <v/>
      </c>
      <c r="AD20" s="1" t="str">
        <f t="shared" si="0"/>
        <v/>
      </c>
      <c r="AE20" s="1" t="str">
        <f t="shared" ref="AE20" si="14">AD20</f>
        <v/>
      </c>
      <c r="AF20" s="14">
        <v>12</v>
      </c>
      <c r="AG20" s="39"/>
      <c r="AI20" s="1" t="str">
        <f t="shared" si="5"/>
        <v>4-1</v>
      </c>
      <c r="AR20" s="60">
        <f t="shared" si="1"/>
        <v>0</v>
      </c>
      <c r="CI20" s="34">
        <v>7</v>
      </c>
      <c r="CJ20" s="34">
        <v>34</v>
      </c>
      <c r="CK20" s="34">
        <v>61</v>
      </c>
      <c r="CL20" s="71">
        <v>88</v>
      </c>
      <c r="CM20" s="71">
        <v>115</v>
      </c>
    </row>
    <row r="21" spans="1:101" x14ac:dyDescent="0.25">
      <c r="A21" s="17"/>
      <c r="B21" s="17"/>
      <c r="C21" s="17"/>
      <c r="D21" s="115"/>
      <c r="E21" s="115"/>
      <c r="F21" s="115"/>
      <c r="G21" s="115"/>
      <c r="H21" s="115"/>
      <c r="I21" s="29"/>
      <c r="J21" s="29"/>
      <c r="K21" s="120"/>
      <c r="L21" s="121"/>
      <c r="M21" s="121"/>
      <c r="N21" s="121"/>
      <c r="O21" s="121"/>
      <c r="P21" s="17"/>
      <c r="Q21" s="89"/>
      <c r="R21" s="2"/>
      <c r="S21" s="93"/>
      <c r="T21" s="93"/>
      <c r="U21" s="93"/>
      <c r="V21" s="93"/>
      <c r="W21" s="93"/>
      <c r="X21" s="93">
        <f>IFERROR(IF(AA21=0,0,(VLOOKUP(AA21,#REF!,$AF$21,0))),0)</f>
        <v>0</v>
      </c>
      <c r="Y21" s="1"/>
      <c r="AA21" s="86" t="str">
        <f t="shared" si="2"/>
        <v/>
      </c>
      <c r="AC21" s="237" t="str">
        <f t="shared" si="3"/>
        <v/>
      </c>
      <c r="AD21" s="1" t="str">
        <f t="shared" si="0"/>
        <v/>
      </c>
      <c r="AE21" s="1" t="str">
        <f t="shared" ref="AE21" si="15">AD21</f>
        <v/>
      </c>
      <c r="AF21" s="60">
        <v>13</v>
      </c>
      <c r="AG21" s="39"/>
      <c r="AI21" s="1" t="str">
        <f t="shared" si="5"/>
        <v>4-1</v>
      </c>
      <c r="AR21" s="60">
        <f t="shared" si="1"/>
        <v>0</v>
      </c>
      <c r="CI21" s="34">
        <v>8</v>
      </c>
      <c r="CJ21" s="34">
        <v>35</v>
      </c>
      <c r="CK21" s="34">
        <v>62</v>
      </c>
      <c r="CL21" s="71">
        <v>89</v>
      </c>
      <c r="CM21" s="71">
        <v>116</v>
      </c>
    </row>
    <row r="22" spans="1:101" s="38" customFormat="1" x14ac:dyDescent="0.25">
      <c r="A22" s="125"/>
      <c r="B22" s="126"/>
      <c r="C22" s="126"/>
      <c r="D22" s="126"/>
      <c r="E22" s="126"/>
      <c r="F22" s="126"/>
      <c r="G22" s="126"/>
      <c r="H22" s="126"/>
      <c r="I22" s="19"/>
      <c r="J22" s="19"/>
      <c r="K22" s="120"/>
      <c r="L22" s="121"/>
      <c r="M22" s="121"/>
      <c r="N22" s="121"/>
      <c r="O22" s="121"/>
      <c r="P22" s="126"/>
      <c r="Q22" s="203"/>
      <c r="R22" s="162"/>
      <c r="S22" s="240"/>
      <c r="T22" s="240"/>
      <c r="U22" s="240"/>
      <c r="V22" s="240"/>
      <c r="W22" s="240"/>
      <c r="X22" s="240">
        <f>SUM(X10:X21)</f>
        <v>0</v>
      </c>
      <c r="Y22" s="39"/>
      <c r="Z22" s="39"/>
      <c r="AA22" s="1"/>
      <c r="AB22" s="39"/>
      <c r="AC22" s="39"/>
      <c r="AD22" s="39"/>
      <c r="AE22" s="39"/>
      <c r="AF22" s="14">
        <v>14</v>
      </c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60">
        <f t="shared" si="1"/>
        <v>0</v>
      </c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4">
        <v>9</v>
      </c>
      <c r="CJ22" s="34">
        <v>36</v>
      </c>
      <c r="CK22" s="34">
        <v>63</v>
      </c>
      <c r="CL22" s="71">
        <v>90</v>
      </c>
      <c r="CM22" s="71">
        <v>117</v>
      </c>
      <c r="CN22" s="39"/>
      <c r="CO22" s="39"/>
      <c r="CP22" s="39"/>
      <c r="CQ22" s="39"/>
      <c r="CR22" s="39"/>
      <c r="CS22" s="39"/>
      <c r="CT22" s="39"/>
      <c r="CU22" s="39"/>
      <c r="CV22" s="39"/>
      <c r="CW22" s="39"/>
    </row>
    <row r="23" spans="1:101" s="38" customFormat="1" x14ac:dyDescent="0.25">
      <c r="A23" s="125"/>
      <c r="B23" s="126"/>
      <c r="C23" s="126"/>
      <c r="D23" s="126"/>
      <c r="E23" s="126"/>
      <c r="F23" s="126"/>
      <c r="G23" s="126"/>
      <c r="H23" s="126"/>
      <c r="I23" s="19"/>
      <c r="J23" s="19"/>
      <c r="K23" s="127" t="s">
        <v>19</v>
      </c>
      <c r="L23" s="128"/>
      <c r="M23" s="129"/>
      <c r="N23" s="29"/>
      <c r="O23" s="29"/>
      <c r="P23" s="125"/>
      <c r="Q23" s="203"/>
      <c r="R23" s="162"/>
      <c r="S23" s="240"/>
      <c r="T23" s="240"/>
      <c r="U23" s="240"/>
      <c r="V23" s="240"/>
      <c r="W23" s="240"/>
      <c r="X23" s="240"/>
      <c r="Y23" s="39"/>
      <c r="Z23" s="39"/>
      <c r="AA23" s="1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4"/>
      <c r="CJ23" s="34"/>
      <c r="CK23" s="34"/>
      <c r="CL23" s="71"/>
      <c r="CM23" s="71"/>
      <c r="CN23" s="39"/>
      <c r="CO23" s="39"/>
      <c r="CP23" s="39"/>
      <c r="CQ23" s="39"/>
      <c r="CR23" s="39"/>
      <c r="CS23" s="39"/>
      <c r="CT23" s="39"/>
      <c r="CU23" s="39"/>
      <c r="CV23" s="39"/>
      <c r="CW23" s="39"/>
    </row>
    <row r="24" spans="1:101" s="38" customFormat="1" x14ac:dyDescent="0.25">
      <c r="A24" s="125"/>
      <c r="B24" s="126"/>
      <c r="C24" s="126"/>
      <c r="D24" s="126"/>
      <c r="E24" s="126"/>
      <c r="F24" s="126"/>
      <c r="G24" s="126"/>
      <c r="H24" s="126"/>
      <c r="I24" s="19"/>
      <c r="J24" s="19"/>
      <c r="K24" s="130"/>
      <c r="L24" s="219">
        <f>X22</f>
        <v>0</v>
      </c>
      <c r="M24" s="131">
        <f>IF(L24&lt;&gt;0,BAS!$J$72,0)</f>
        <v>0</v>
      </c>
      <c r="N24" s="29"/>
      <c r="O24" s="29"/>
      <c r="P24" s="125"/>
      <c r="Q24" s="203"/>
      <c r="R24" s="162"/>
      <c r="S24" s="93">
        <f>VALUE(F26)</f>
        <v>850</v>
      </c>
      <c r="T24" s="93">
        <v>1</v>
      </c>
      <c r="U24" s="93">
        <f>T24+S24</f>
        <v>851</v>
      </c>
      <c r="V24" s="240"/>
      <c r="W24" s="240"/>
      <c r="X24" s="240"/>
      <c r="Y24" s="39"/>
      <c r="Z24" s="39"/>
      <c r="AA24" s="1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4"/>
      <c r="CJ24" s="34"/>
      <c r="CK24" s="34"/>
      <c r="CL24" s="71"/>
      <c r="CM24" s="71"/>
      <c r="CN24" s="39"/>
      <c r="CO24" s="39"/>
      <c r="CP24" s="39"/>
      <c r="CQ24" s="39"/>
      <c r="CR24" s="39"/>
      <c r="CS24" s="39"/>
      <c r="CT24" s="39"/>
      <c r="CU24" s="39"/>
      <c r="CV24" s="39"/>
      <c r="CW24" s="39"/>
    </row>
    <row r="25" spans="1:101" x14ac:dyDescent="0.25">
      <c r="A25" s="89"/>
      <c r="B25" s="132"/>
      <c r="C25" s="285"/>
      <c r="D25" s="285"/>
      <c r="E25" s="285"/>
      <c r="F25" s="133"/>
      <c r="G25" s="134"/>
      <c r="H25" s="92">
        <f>SUM(H26:H39)</f>
        <v>2</v>
      </c>
      <c r="I25" s="115"/>
      <c r="J25" s="29"/>
      <c r="K25" s="17"/>
      <c r="L25" s="17"/>
      <c r="M25" s="135"/>
      <c r="N25" s="17"/>
      <c r="O25" s="17"/>
      <c r="P25" s="17"/>
      <c r="Q25" s="89"/>
      <c r="R25" s="2"/>
      <c r="S25" s="93">
        <f>IFERROR(VLOOKUP($AI$9,DAT!$C$2:$AKY$49995,AD39,0),0)</f>
        <v>0</v>
      </c>
      <c r="T25" s="93"/>
      <c r="U25" s="93"/>
      <c r="V25" s="93"/>
      <c r="W25" s="93"/>
      <c r="X25" s="93">
        <f>SUM(X26:X38)</f>
        <v>0</v>
      </c>
      <c r="Y25" s="1">
        <f>SUM(Y26:Y38)</f>
        <v>8310</v>
      </c>
      <c r="Z25" s="1">
        <f>SUM(Z26:Z38)</f>
        <v>9</v>
      </c>
      <c r="AA25" s="1">
        <v>2</v>
      </c>
      <c r="AB25" s="1">
        <v>1</v>
      </c>
      <c r="AC25" s="1">
        <v>1</v>
      </c>
      <c r="AE25" s="232"/>
      <c r="AF25" s="232"/>
      <c r="AG25" s="232"/>
      <c r="CI25" s="34">
        <v>10</v>
      </c>
      <c r="CJ25" s="34">
        <v>37</v>
      </c>
      <c r="CK25" s="34">
        <v>64</v>
      </c>
      <c r="CL25" s="71">
        <v>91</v>
      </c>
      <c r="CM25" s="71">
        <v>118</v>
      </c>
    </row>
    <row r="26" spans="1:101" x14ac:dyDescent="0.25">
      <c r="A26" s="89">
        <f t="shared" ref="A26:A39" si="16">IF(H26&gt;0,AI26,0)</f>
        <v>1</v>
      </c>
      <c r="B26" s="263">
        <f>C9</f>
        <v>0</v>
      </c>
      <c r="C26" s="276" t="str">
        <f>IFERROR(VLOOKUP($AI$9,DAT!$C$3:$AKY$49995,AA26,0),0)</f>
        <v>K</v>
      </c>
      <c r="D26" s="277"/>
      <c r="E26" s="278"/>
      <c r="F26" s="136">
        <f>IFERROR(VLOOKUP($AI$9,DAT!$C$2:$AKY$49995,AB26,0),0)</f>
        <v>850</v>
      </c>
      <c r="G26" s="218" t="str">
        <f>IFERROR(VLOOKUP($AI$9,DAT!$C$2:$AKY$49995,AC26,0),0)</f>
        <v>1</v>
      </c>
      <c r="H26" s="92">
        <f>IF(C26=0,0,1)</f>
        <v>1</v>
      </c>
      <c r="I26" s="115"/>
      <c r="J26" s="138"/>
      <c r="K26" s="139" t="s">
        <v>23</v>
      </c>
      <c r="L26" s="98">
        <v>0</v>
      </c>
      <c r="M26" s="140"/>
      <c r="N26" s="141" t="s">
        <v>24</v>
      </c>
      <c r="O26" s="99">
        <v>0</v>
      </c>
      <c r="P26" s="160"/>
      <c r="Q26" s="89"/>
      <c r="R26" s="2"/>
      <c r="S26" s="93">
        <f>IFERROR(VLOOKUP($AI$9,DAT!$C$2:$AKY$49995,AE30,0),0)</f>
        <v>0</v>
      </c>
      <c r="T26" s="93"/>
      <c r="U26" s="93"/>
      <c r="V26" s="93"/>
      <c r="W26" s="93"/>
      <c r="X26" s="93"/>
      <c r="Y26" s="1">
        <f>IFERROR(VALUE(F26),0)</f>
        <v>850</v>
      </c>
      <c r="Z26" s="1">
        <f>IFERROR(VALUE(G26),0)</f>
        <v>1</v>
      </c>
      <c r="AA26" s="1">
        <v>206</v>
      </c>
      <c r="AB26" s="1">
        <f>AA26+$AB$25</f>
        <v>207</v>
      </c>
      <c r="AC26" s="1">
        <f>AB26+$AB$25</f>
        <v>208</v>
      </c>
      <c r="AD26" s="1">
        <v>261</v>
      </c>
      <c r="AE26" s="1">
        <v>275</v>
      </c>
      <c r="AF26" s="1">
        <v>289</v>
      </c>
      <c r="AG26" s="14">
        <v>303</v>
      </c>
      <c r="AH26" s="14"/>
      <c r="AI26" s="14">
        <v>1</v>
      </c>
      <c r="AJ26" s="1">
        <v>8</v>
      </c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CI26" s="34">
        <v>11</v>
      </c>
      <c r="CJ26" s="34">
        <v>38</v>
      </c>
      <c r="CK26" s="34">
        <v>65</v>
      </c>
      <c r="CL26" s="71">
        <v>92</v>
      </c>
      <c r="CM26" s="71">
        <v>119</v>
      </c>
    </row>
    <row r="27" spans="1:101" x14ac:dyDescent="0.25">
      <c r="A27" s="89">
        <f t="shared" si="16"/>
        <v>2</v>
      </c>
      <c r="B27" s="264"/>
      <c r="C27" s="276" t="str">
        <f>IFERROR(VLOOKUP($AI$9,DAT!$C$2:$AKY$49995,AA27,0),0)</f>
        <v>TY</v>
      </c>
      <c r="D27" s="277"/>
      <c r="E27" s="278"/>
      <c r="F27" s="136">
        <f>IFERROR(VLOOKUP($AI$9,DAT!$C$2:$AKY$49995,AB27,0),0)</f>
        <v>7460</v>
      </c>
      <c r="G27" s="137" t="str">
        <f>IFERROR(VLOOKUP($AI$9,DAT!$C$2:$AKY$49995,AC27,0),0)</f>
        <v>8</v>
      </c>
      <c r="H27" s="92">
        <f t="shared" ref="H27:H39" si="17">IF(C27=0,0,1)</f>
        <v>1</v>
      </c>
      <c r="I27" s="115"/>
      <c r="J27" s="138"/>
      <c r="K27" s="17"/>
      <c r="L27" s="17"/>
      <c r="M27" s="135"/>
      <c r="N27" s="17"/>
      <c r="O27" s="17"/>
      <c r="P27" s="17"/>
      <c r="Q27" s="89"/>
      <c r="R27" s="2"/>
      <c r="S27" s="1">
        <f>IFERROR(VLOOKUP($AI$9,DAT!$C$2:$AKY$49995,AE31,0),0)</f>
        <v>0</v>
      </c>
      <c r="T27" s="1"/>
      <c r="U27" s="1"/>
      <c r="V27" s="1"/>
      <c r="W27" s="1"/>
      <c r="X27" s="1"/>
      <c r="Y27" s="1">
        <f>IFERROR(VALUE(F27),0)</f>
        <v>7460</v>
      </c>
      <c r="Z27" s="1">
        <f t="shared" ref="Z27:Z39" si="18">IFERROR(VALUE(G27),0)</f>
        <v>8</v>
      </c>
      <c r="AA27" s="1">
        <f>AC26+$AA$25</f>
        <v>210</v>
      </c>
      <c r="AB27" s="1">
        <f t="shared" ref="AB27:AC27" si="19">AA27+$AB$25</f>
        <v>211</v>
      </c>
      <c r="AC27" s="1">
        <f t="shared" si="19"/>
        <v>212</v>
      </c>
      <c r="AD27" s="1">
        <v>262</v>
      </c>
      <c r="AE27" s="1">
        <v>276</v>
      </c>
      <c r="AF27" s="1">
        <v>290</v>
      </c>
      <c r="AG27" s="14">
        <v>304</v>
      </c>
      <c r="AH27" s="14"/>
      <c r="AI27" s="14">
        <v>2</v>
      </c>
      <c r="AJ27" s="1">
        <v>9</v>
      </c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CI27" s="34">
        <v>12</v>
      </c>
      <c r="CJ27" s="34">
        <v>39</v>
      </c>
      <c r="CK27" s="34">
        <v>66</v>
      </c>
      <c r="CL27" s="71">
        <v>93</v>
      </c>
      <c r="CM27" s="71">
        <v>120</v>
      </c>
    </row>
    <row r="28" spans="1:101" x14ac:dyDescent="0.25">
      <c r="A28" s="89">
        <f t="shared" si="16"/>
        <v>0</v>
      </c>
      <c r="B28" s="264"/>
      <c r="C28" s="276">
        <f>IFERROR(VLOOKUP($AI$9,DAT!$C$2:$AKY$49995,AA28,0),0)</f>
        <v>0</v>
      </c>
      <c r="D28" s="277"/>
      <c r="E28" s="278"/>
      <c r="F28" s="136">
        <f>IFERROR(VLOOKUP($AI$9,DAT!$C$2:$AKY$49995,AB28,0),0)</f>
        <v>0</v>
      </c>
      <c r="G28" s="137">
        <f>IFERROR(VLOOKUP($AI$9,DAT!$C$2:$AKY$49995,AC28,0),0)</f>
        <v>0</v>
      </c>
      <c r="H28" s="92">
        <f t="shared" si="17"/>
        <v>0</v>
      </c>
      <c r="I28" s="115"/>
      <c r="J28" s="29"/>
      <c r="K28" s="268"/>
      <c r="L28" s="269"/>
      <c r="M28" s="269"/>
      <c r="N28" s="269"/>
      <c r="O28" s="142"/>
      <c r="P28" s="17"/>
      <c r="Q28" s="89"/>
      <c r="R28" s="2"/>
      <c r="S28" s="1">
        <f>IFERROR(VLOOKUP($AI$9,DAT!$C$2:$AKY$49995,AE32,0),0)</f>
        <v>0</v>
      </c>
      <c r="T28" s="1"/>
      <c r="U28" s="1"/>
      <c r="V28" s="1"/>
      <c r="W28" s="1"/>
      <c r="X28" s="1"/>
      <c r="Y28" s="1">
        <f t="shared" ref="Y28:Y39" si="20">IFERROR(VALUE(F28),0)</f>
        <v>0</v>
      </c>
      <c r="Z28" s="1">
        <f t="shared" si="18"/>
        <v>0</v>
      </c>
      <c r="AA28" s="1">
        <f t="shared" ref="AA28:AA39" si="21">AC27+$AA$25</f>
        <v>214</v>
      </c>
      <c r="AB28" s="1">
        <f t="shared" ref="AB28:AC28" si="22">AA28+$AB$25</f>
        <v>215</v>
      </c>
      <c r="AC28" s="1">
        <f t="shared" si="22"/>
        <v>216</v>
      </c>
      <c r="AD28" s="1">
        <v>263</v>
      </c>
      <c r="AE28" s="1">
        <v>277</v>
      </c>
      <c r="AF28" s="1">
        <v>291</v>
      </c>
      <c r="AG28" s="14">
        <v>305</v>
      </c>
      <c r="AH28" s="14"/>
      <c r="AI28" s="14">
        <v>3</v>
      </c>
      <c r="AJ28" s="1">
        <v>10</v>
      </c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CI28" s="34">
        <v>13</v>
      </c>
      <c r="CJ28" s="34">
        <v>40</v>
      </c>
      <c r="CK28" s="34">
        <v>67</v>
      </c>
      <c r="CL28" s="71">
        <v>94</v>
      </c>
      <c r="CM28" s="71">
        <v>121</v>
      </c>
    </row>
    <row r="29" spans="1:101" x14ac:dyDescent="0.25">
      <c r="A29" s="89">
        <f t="shared" si="16"/>
        <v>0</v>
      </c>
      <c r="B29" s="264"/>
      <c r="C29" s="276">
        <f>IFERROR(VLOOKUP($AI$9,DAT!$C$2:$AKY$49995,AA29,0),0)</f>
        <v>0</v>
      </c>
      <c r="D29" s="277"/>
      <c r="E29" s="278"/>
      <c r="F29" s="136">
        <f>IFERROR(VLOOKUP($AI$9,DAT!$C$2:$AKY$49995,AB29,0),0)</f>
        <v>0</v>
      </c>
      <c r="G29" s="137">
        <f>IFERROR(VLOOKUP($AI$9,DAT!$C$2:$AKY$49995,AC29,0),0)</f>
        <v>0</v>
      </c>
      <c r="H29" s="92">
        <f t="shared" si="17"/>
        <v>0</v>
      </c>
      <c r="I29" s="115"/>
      <c r="J29" s="29"/>
      <c r="K29" s="272"/>
      <c r="L29" s="273"/>
      <c r="M29" s="274"/>
      <c r="N29" s="134"/>
      <c r="O29" s="143"/>
      <c r="P29" s="17"/>
      <c r="Q29" s="89"/>
      <c r="R29" s="2"/>
      <c r="S29" s="1">
        <f>IFERROR(VLOOKUP($AI$9,DAT!$C$2:$AKY$49995,AG27,0),0)</f>
        <v>0</v>
      </c>
      <c r="T29" s="1"/>
      <c r="U29" s="1"/>
      <c r="V29" s="1"/>
      <c r="W29" s="1"/>
      <c r="X29" s="1"/>
      <c r="Y29" s="1">
        <f t="shared" si="20"/>
        <v>0</v>
      </c>
      <c r="Z29" s="1">
        <f t="shared" si="18"/>
        <v>0</v>
      </c>
      <c r="AA29" s="1">
        <f t="shared" si="21"/>
        <v>218</v>
      </c>
      <c r="AB29" s="1">
        <f t="shared" ref="AB29:AC29" si="23">AA29+$AB$25</f>
        <v>219</v>
      </c>
      <c r="AC29" s="1">
        <f t="shared" si="23"/>
        <v>220</v>
      </c>
      <c r="AD29" s="1">
        <v>264</v>
      </c>
      <c r="AE29" s="1">
        <v>278</v>
      </c>
      <c r="AF29" s="1">
        <v>292</v>
      </c>
      <c r="AG29" s="14">
        <v>306</v>
      </c>
      <c r="AH29" s="14"/>
      <c r="AI29" s="15">
        <v>4</v>
      </c>
      <c r="AJ29" s="1">
        <v>11</v>
      </c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CI29" s="34">
        <v>14</v>
      </c>
      <c r="CJ29" s="34">
        <v>41</v>
      </c>
      <c r="CK29" s="34">
        <v>68</v>
      </c>
      <c r="CL29" s="71">
        <v>95</v>
      </c>
      <c r="CM29" s="71">
        <v>122</v>
      </c>
    </row>
    <row r="30" spans="1:101" x14ac:dyDescent="0.25">
      <c r="A30" s="89">
        <f t="shared" si="16"/>
        <v>0</v>
      </c>
      <c r="B30" s="264"/>
      <c r="C30" s="276">
        <f>IFERROR(VLOOKUP($AI$9,DAT!$C$2:$AKY$49995,AA30,0),0)</f>
        <v>0</v>
      </c>
      <c r="D30" s="277"/>
      <c r="E30" s="278"/>
      <c r="F30" s="136">
        <f>IFERROR(VLOOKUP($AI$9,DAT!$C$2:$AKY$49995,AB30,0),0)</f>
        <v>0</v>
      </c>
      <c r="G30" s="137">
        <f>IFERROR(VLOOKUP($AI$9,DAT!$C$2:$AKY$49995,AC30,0),0)</f>
        <v>0</v>
      </c>
      <c r="H30" s="92">
        <f t="shared" si="17"/>
        <v>0</v>
      </c>
      <c r="I30" s="115"/>
      <c r="J30" s="29"/>
      <c r="K30" s="275">
        <f>IF(C16&lt;&gt;0,C16,CI12)</f>
        <v>2</v>
      </c>
      <c r="L30" s="275"/>
      <c r="M30" s="275"/>
      <c r="N30" s="241">
        <f>IFERROR(VLOOKUP(K30,BAS!$AD$2:$AE$26,2,0),0)</f>
        <v>0</v>
      </c>
      <c r="O30" s="144"/>
      <c r="P30" s="17"/>
      <c r="Q30" s="89"/>
      <c r="R30" s="2"/>
      <c r="S30" s="1">
        <f>IFERROR(VLOOKUP($AI$9,DAT!$C$2:$AKY$49995,AG28,0),0)</f>
        <v>0</v>
      </c>
      <c r="T30" s="1"/>
      <c r="U30" s="1"/>
      <c r="V30" s="1"/>
      <c r="W30" s="1"/>
      <c r="X30" s="1"/>
      <c r="Y30" s="1">
        <f t="shared" si="20"/>
        <v>0</v>
      </c>
      <c r="Z30" s="1">
        <f t="shared" si="18"/>
        <v>0</v>
      </c>
      <c r="AA30" s="1">
        <f t="shared" si="21"/>
        <v>222</v>
      </c>
      <c r="AB30" s="1">
        <f t="shared" ref="AB30:AC30" si="24">AA30+$AB$25</f>
        <v>223</v>
      </c>
      <c r="AC30" s="1">
        <f t="shared" si="24"/>
        <v>224</v>
      </c>
      <c r="AD30" s="1">
        <v>265</v>
      </c>
      <c r="AE30" s="1">
        <v>279</v>
      </c>
      <c r="AF30" s="1">
        <v>293</v>
      </c>
      <c r="AG30" s="14">
        <v>307</v>
      </c>
      <c r="AH30" s="14"/>
      <c r="AI30" s="14">
        <v>5</v>
      </c>
      <c r="AJ30" s="1">
        <v>12</v>
      </c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CI30" s="34">
        <v>15</v>
      </c>
      <c r="CJ30" s="34">
        <v>42</v>
      </c>
      <c r="CK30" s="34">
        <v>69</v>
      </c>
      <c r="CL30" s="71">
        <v>96</v>
      </c>
      <c r="CM30" s="71">
        <v>123</v>
      </c>
    </row>
    <row r="31" spans="1:101" ht="15" customHeight="1" x14ac:dyDescent="0.25">
      <c r="A31" s="89">
        <f t="shared" si="16"/>
        <v>0</v>
      </c>
      <c r="B31" s="264"/>
      <c r="C31" s="276">
        <f>IFERROR(VLOOKUP($AI$9,DAT!$C$2:$AKY$49995,AA31,0),0)</f>
        <v>0</v>
      </c>
      <c r="D31" s="277"/>
      <c r="E31" s="278"/>
      <c r="F31" s="136">
        <f>IFERROR(VLOOKUP($AI$9,DAT!$C$2:$AKY$49995,AB31,0),0)</f>
        <v>0</v>
      </c>
      <c r="G31" s="137">
        <f>IFERROR(VLOOKUP($AI$9,DAT!$C$2:$AKY$49995,AC31,0),0)</f>
        <v>0</v>
      </c>
      <c r="H31" s="92">
        <f t="shared" si="17"/>
        <v>0</v>
      </c>
      <c r="I31" s="115"/>
      <c r="J31" s="29"/>
      <c r="K31" s="275" t="str">
        <f>IF(D16&lt;&gt;0,D16,CI12)</f>
        <v/>
      </c>
      <c r="L31" s="275"/>
      <c r="M31" s="275"/>
      <c r="N31" s="241">
        <f>IFERROR(VLOOKUP(K31,BAS!$AD$2:$AE$26,2,0),0)</f>
        <v>0</v>
      </c>
      <c r="O31" s="144"/>
      <c r="P31" s="17"/>
      <c r="Q31" s="89"/>
      <c r="R31" s="2"/>
      <c r="S31" s="1">
        <f>IFERROR(VLOOKUP($AI$9,DAT!$C$2:$AKY$49995,AG29,0),0)</f>
        <v>0</v>
      </c>
      <c r="T31" s="1"/>
      <c r="U31" s="1"/>
      <c r="V31" s="1"/>
      <c r="W31" s="1"/>
      <c r="X31" s="1"/>
      <c r="Y31" s="1">
        <f t="shared" si="20"/>
        <v>0</v>
      </c>
      <c r="Z31" s="1">
        <f t="shared" si="18"/>
        <v>0</v>
      </c>
      <c r="AA31" s="1">
        <f t="shared" si="21"/>
        <v>226</v>
      </c>
      <c r="AB31" s="1">
        <f t="shared" ref="AB31:AC31" si="25">AA31+$AB$25</f>
        <v>227</v>
      </c>
      <c r="AC31" s="1">
        <f t="shared" si="25"/>
        <v>228</v>
      </c>
      <c r="AD31" s="1">
        <v>266</v>
      </c>
      <c r="AE31" s="1">
        <v>280</v>
      </c>
      <c r="AF31" s="1">
        <v>294</v>
      </c>
      <c r="AG31" s="14">
        <v>308</v>
      </c>
      <c r="AH31" s="14"/>
      <c r="AI31" s="14">
        <v>6</v>
      </c>
      <c r="AJ31" s="1">
        <v>13</v>
      </c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CI31" s="34">
        <v>16</v>
      </c>
      <c r="CJ31" s="34">
        <v>43</v>
      </c>
      <c r="CK31" s="34">
        <v>70</v>
      </c>
      <c r="CL31" s="71">
        <v>97</v>
      </c>
      <c r="CM31" s="71">
        <v>124</v>
      </c>
    </row>
    <row r="32" spans="1:101" x14ac:dyDescent="0.25">
      <c r="A32" s="89">
        <f t="shared" si="16"/>
        <v>0</v>
      </c>
      <c r="B32" s="264"/>
      <c r="C32" s="276">
        <f>IFERROR(VLOOKUP($AI$9,DAT!$C$2:$AKY$49995,AA32,0),0)</f>
        <v>0</v>
      </c>
      <c r="D32" s="277"/>
      <c r="E32" s="278"/>
      <c r="F32" s="136">
        <f>IFERROR(VLOOKUP($AI$9,DAT!$C$2:$AKY$49995,AB32,0),0)</f>
        <v>0</v>
      </c>
      <c r="G32" s="137">
        <f>IFERROR(VLOOKUP($AI$9,DAT!$C$2:$AKY$49995,AC32,0),0)</f>
        <v>0</v>
      </c>
      <c r="H32" s="92">
        <f t="shared" si="17"/>
        <v>0</v>
      </c>
      <c r="I32" s="115"/>
      <c r="J32" s="29"/>
      <c r="K32" s="275" t="str">
        <f>IF(E16&lt;&gt;0,E16,CI12)</f>
        <v>-</v>
      </c>
      <c r="L32" s="275"/>
      <c r="M32" s="275"/>
      <c r="N32" s="241">
        <f>IFERROR(VLOOKUP(K32,BAS!$AD$2:$AE$26,2,0),0)</f>
        <v>0</v>
      </c>
      <c r="O32" s="144"/>
      <c r="P32" s="17"/>
      <c r="Q32" s="89"/>
      <c r="R32" s="2"/>
      <c r="S32" s="1">
        <f>IFERROR(VLOOKUP($AI$9,DAT!$C$2:$AKY$49995,AG30,0),0)</f>
        <v>0</v>
      </c>
      <c r="T32" s="1"/>
      <c r="U32" s="1"/>
      <c r="V32" s="1"/>
      <c r="W32" s="1"/>
      <c r="X32" s="1"/>
      <c r="Y32" s="1">
        <f t="shared" si="20"/>
        <v>0</v>
      </c>
      <c r="Z32" s="1">
        <f t="shared" si="18"/>
        <v>0</v>
      </c>
      <c r="AA32" s="1">
        <f t="shared" si="21"/>
        <v>230</v>
      </c>
      <c r="AB32" s="1">
        <f t="shared" ref="AB32:AC32" si="26">AA32+$AB$25</f>
        <v>231</v>
      </c>
      <c r="AC32" s="1">
        <f t="shared" si="26"/>
        <v>232</v>
      </c>
      <c r="AD32" s="1">
        <v>267</v>
      </c>
      <c r="AE32" s="1">
        <v>281</v>
      </c>
      <c r="AF32" s="1">
        <v>295</v>
      </c>
      <c r="AG32" s="14">
        <v>309</v>
      </c>
      <c r="AH32" s="14"/>
      <c r="AI32" s="14">
        <v>7</v>
      </c>
      <c r="AJ32" s="1">
        <v>14</v>
      </c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CI32" s="34">
        <v>17</v>
      </c>
      <c r="CJ32" s="34">
        <v>44</v>
      </c>
      <c r="CK32" s="34">
        <v>71</v>
      </c>
      <c r="CL32" s="71">
        <v>98</v>
      </c>
      <c r="CM32" s="71">
        <v>125</v>
      </c>
    </row>
    <row r="33" spans="1:101" x14ac:dyDescent="0.25">
      <c r="A33" s="89">
        <f t="shared" si="16"/>
        <v>0</v>
      </c>
      <c r="B33" s="264"/>
      <c r="C33" s="276">
        <f>IFERROR(VLOOKUP($AI$9,DAT!$C$2:$AKY$49995,AA33,0),0)</f>
        <v>0</v>
      </c>
      <c r="D33" s="277"/>
      <c r="E33" s="278"/>
      <c r="F33" s="136">
        <f>IFERROR(VLOOKUP($AI$9,DAT!$C$2:$AKY$49995,AB33,0),0)</f>
        <v>0</v>
      </c>
      <c r="G33" s="137">
        <f>IFERROR(VLOOKUP($AI$9,DAT!$C$2:$AKY$49995,AC33,0),0)</f>
        <v>0</v>
      </c>
      <c r="H33" s="92">
        <f t="shared" si="17"/>
        <v>0</v>
      </c>
      <c r="I33" s="115"/>
      <c r="J33" s="29"/>
      <c r="K33" s="275" t="str">
        <f>IF(F16&lt;&gt;0,F16,CI12)</f>
        <v>-</v>
      </c>
      <c r="L33" s="275"/>
      <c r="M33" s="275"/>
      <c r="N33" s="241">
        <f>IFERROR(VLOOKUP(K33,BAS!$AD$2:$AE$26,2,0),0)</f>
        <v>0</v>
      </c>
      <c r="O33" s="144"/>
      <c r="P33" s="17"/>
      <c r="Q33" s="89"/>
      <c r="R33" s="2"/>
      <c r="S33" s="1">
        <f>IFERROR(VLOOKUP($AI$9,DAT!$C$2:$AKY$49995,AG31,0),0)</f>
        <v>0</v>
      </c>
      <c r="T33" s="1"/>
      <c r="U33" s="1" t="s">
        <v>436</v>
      </c>
      <c r="V33" s="1"/>
      <c r="W33" s="1"/>
      <c r="X33" s="1"/>
      <c r="Y33" s="1">
        <f t="shared" si="20"/>
        <v>0</v>
      </c>
      <c r="Z33" s="1">
        <f t="shared" si="18"/>
        <v>0</v>
      </c>
      <c r="AA33" s="1">
        <f t="shared" si="21"/>
        <v>234</v>
      </c>
      <c r="AB33" s="1">
        <f t="shared" ref="AB33:AC33" si="27">AA33+$AB$25</f>
        <v>235</v>
      </c>
      <c r="AC33" s="1">
        <f t="shared" si="27"/>
        <v>236</v>
      </c>
      <c r="AD33" s="1">
        <v>268</v>
      </c>
      <c r="AE33" s="1">
        <v>282</v>
      </c>
      <c r="AF33" s="1">
        <v>296</v>
      </c>
      <c r="AG33" s="14">
        <v>310</v>
      </c>
      <c r="AH33" s="14"/>
      <c r="AI33" s="14">
        <v>8</v>
      </c>
      <c r="AJ33" s="1">
        <v>15</v>
      </c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CI33" s="34">
        <v>18</v>
      </c>
      <c r="CJ33" s="34">
        <v>45</v>
      </c>
      <c r="CK33" s="34">
        <v>72</v>
      </c>
      <c r="CL33" s="71">
        <v>99</v>
      </c>
      <c r="CM33" s="71">
        <v>126</v>
      </c>
    </row>
    <row r="34" spans="1:101" x14ac:dyDescent="0.25">
      <c r="A34" s="89">
        <f t="shared" si="16"/>
        <v>0</v>
      </c>
      <c r="B34" s="264"/>
      <c r="C34" s="276">
        <f>IFERROR(VLOOKUP($AI$9,DAT!$C$2:$AKY$49995,AA34,0),0)</f>
        <v>0</v>
      </c>
      <c r="D34" s="277"/>
      <c r="E34" s="278"/>
      <c r="F34" s="136">
        <f>IFERROR(VLOOKUP($AI$9,DAT!$C$2:$AKY$49995,AB34,0),0)</f>
        <v>0</v>
      </c>
      <c r="G34" s="137">
        <f>IFERROR(VLOOKUP($AI$9,DAT!$C$2:$AKY$49995,AC34,0),0)</f>
        <v>0</v>
      </c>
      <c r="H34" s="92">
        <f t="shared" si="17"/>
        <v>0</v>
      </c>
      <c r="I34" s="29"/>
      <c r="J34" s="29"/>
      <c r="K34" s="275" t="str">
        <f>IF(G16&lt;&gt;0,G16,CI12)</f>
        <v>-</v>
      </c>
      <c r="L34" s="275"/>
      <c r="M34" s="275"/>
      <c r="N34" s="241">
        <f>IFERROR(VLOOKUP(K34,BAS!$AD$2:$AE$26,2,0),0)</f>
        <v>0</v>
      </c>
      <c r="O34" s="144"/>
      <c r="P34" s="17"/>
      <c r="Q34" s="89"/>
      <c r="R34" s="2"/>
      <c r="S34" s="1">
        <f>IFERROR(VLOOKUP($AI$9,DAT!$C$2:$AKY$49995,AG32,0),0)</f>
        <v>0</v>
      </c>
      <c r="T34" s="1"/>
      <c r="U34" s="1"/>
      <c r="V34" s="1"/>
      <c r="W34" s="1"/>
      <c r="X34" s="1"/>
      <c r="Y34" s="1">
        <f t="shared" si="20"/>
        <v>0</v>
      </c>
      <c r="Z34" s="1">
        <f t="shared" si="18"/>
        <v>0</v>
      </c>
      <c r="AA34" s="1">
        <f t="shared" si="21"/>
        <v>238</v>
      </c>
      <c r="AB34" s="1">
        <f t="shared" ref="AB34:AC34" si="28">AA34+$AB$25</f>
        <v>239</v>
      </c>
      <c r="AC34" s="1">
        <f t="shared" si="28"/>
        <v>240</v>
      </c>
      <c r="AD34" s="1">
        <v>269</v>
      </c>
      <c r="AE34" s="1">
        <v>283</v>
      </c>
      <c r="AF34" s="1">
        <v>297</v>
      </c>
      <c r="AG34" s="14">
        <v>311</v>
      </c>
      <c r="AH34" s="14"/>
      <c r="AI34" s="14">
        <v>9</v>
      </c>
      <c r="AJ34" s="1">
        <v>16</v>
      </c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CI34" s="34">
        <v>19</v>
      </c>
      <c r="CJ34" s="34">
        <v>46</v>
      </c>
      <c r="CK34" s="34">
        <v>73</v>
      </c>
      <c r="CL34" s="71">
        <v>100</v>
      </c>
      <c r="CM34" s="71">
        <v>127</v>
      </c>
    </row>
    <row r="35" spans="1:101" x14ac:dyDescent="0.25">
      <c r="A35" s="89">
        <f t="shared" si="16"/>
        <v>0</v>
      </c>
      <c r="B35" s="264"/>
      <c r="C35" s="276">
        <f>IFERROR(VLOOKUP($AI$9,DAT!$C$2:$AKY$49995,AA35,0),0)</f>
        <v>0</v>
      </c>
      <c r="D35" s="277"/>
      <c r="E35" s="278"/>
      <c r="F35" s="136">
        <f>IFERROR(VLOOKUP($AI$9,DAT!$C$2:$AKY$49995,AB35,0),0)</f>
        <v>0</v>
      </c>
      <c r="G35" s="137">
        <f>IFERROR(VLOOKUP($AI$9,DAT!$C$2:$AKY$49995,AC35,0),0)</f>
        <v>0</v>
      </c>
      <c r="H35" s="92">
        <f t="shared" si="17"/>
        <v>0</v>
      </c>
      <c r="I35" s="29"/>
      <c r="J35" s="29"/>
      <c r="K35" s="275" t="str">
        <f>IF(H16&lt;&gt;0,H16,CI12)</f>
        <v/>
      </c>
      <c r="L35" s="275"/>
      <c r="M35" s="275"/>
      <c r="N35" s="241">
        <f>IFERROR(VLOOKUP(K35,BAS!$AD$2:$AE$26,2,0),0)</f>
        <v>0</v>
      </c>
      <c r="O35" s="144"/>
      <c r="P35" s="17"/>
      <c r="Q35" s="89"/>
      <c r="R35" s="2"/>
      <c r="S35" s="1">
        <f>IFERROR(VLOOKUP($AI$9,DAT!$C$2:$AKY$49995,AG33,0),0)</f>
        <v>0</v>
      </c>
      <c r="T35" s="1"/>
      <c r="U35" s="1"/>
      <c r="V35" s="1"/>
      <c r="W35" s="1"/>
      <c r="X35" s="1"/>
      <c r="Y35" s="1">
        <f t="shared" si="20"/>
        <v>0</v>
      </c>
      <c r="Z35" s="1">
        <f t="shared" si="18"/>
        <v>0</v>
      </c>
      <c r="AA35" s="1">
        <f t="shared" si="21"/>
        <v>242</v>
      </c>
      <c r="AB35" s="1">
        <f t="shared" ref="AB35:AC35" si="29">AA35+$AB$25</f>
        <v>243</v>
      </c>
      <c r="AC35" s="1">
        <f t="shared" si="29"/>
        <v>244</v>
      </c>
      <c r="AD35" s="1">
        <v>270</v>
      </c>
      <c r="AE35" s="1">
        <v>284</v>
      </c>
      <c r="AF35" s="1">
        <v>298</v>
      </c>
      <c r="AG35" s="14">
        <v>312</v>
      </c>
      <c r="AI35" s="15">
        <v>10</v>
      </c>
      <c r="AJ35" s="1">
        <v>17</v>
      </c>
      <c r="CI35" s="34">
        <v>20</v>
      </c>
      <c r="CJ35" s="34">
        <v>47</v>
      </c>
      <c r="CK35" s="34">
        <v>74</v>
      </c>
      <c r="CL35" s="71">
        <v>101</v>
      </c>
      <c r="CM35" s="71">
        <v>128</v>
      </c>
    </row>
    <row r="36" spans="1:101" x14ac:dyDescent="0.25">
      <c r="A36" s="89">
        <f t="shared" si="16"/>
        <v>0</v>
      </c>
      <c r="B36" s="264"/>
      <c r="C36" s="276">
        <f>IFERROR(VLOOKUP($AI$9,DAT!$C$2:$AKY$49995,AA36,0),0)</f>
        <v>0</v>
      </c>
      <c r="D36" s="277"/>
      <c r="E36" s="278"/>
      <c r="F36" s="136">
        <f>IFERROR(VLOOKUP($AI$9,DAT!$C$2:$AKY$49995,AB36,0),0)</f>
        <v>0</v>
      </c>
      <c r="G36" s="137">
        <f>IFERROR(VLOOKUP($AI$9,DAT!$C$2:$AKY$49995,AC36,0),0)</f>
        <v>0</v>
      </c>
      <c r="H36" s="92">
        <f t="shared" si="17"/>
        <v>0</v>
      </c>
      <c r="I36" s="124"/>
      <c r="J36" s="124"/>
      <c r="K36" s="275"/>
      <c r="L36" s="275"/>
      <c r="M36" s="275"/>
      <c r="N36" s="146"/>
      <c r="O36" s="147"/>
      <c r="P36" s="17"/>
      <c r="Q36" s="89"/>
      <c r="R36" s="2"/>
      <c r="S36" s="1">
        <f>IFERROR(VLOOKUP($AI$9,DAT!$C$2:$AKY$49995,AF28,0),0)</f>
        <v>0</v>
      </c>
      <c r="T36" s="1"/>
      <c r="U36" s="1"/>
      <c r="V36" s="1"/>
      <c r="W36" s="1"/>
      <c r="X36" s="1"/>
      <c r="Y36" s="1">
        <f t="shared" si="20"/>
        <v>0</v>
      </c>
      <c r="Z36" s="1">
        <f t="shared" si="18"/>
        <v>0</v>
      </c>
      <c r="AA36" s="1">
        <f t="shared" si="21"/>
        <v>246</v>
      </c>
      <c r="AB36" s="1">
        <f t="shared" ref="AB36:AC36" si="30">AA36+$AB$25</f>
        <v>247</v>
      </c>
      <c r="AC36" s="1">
        <f t="shared" si="30"/>
        <v>248</v>
      </c>
      <c r="AD36" s="1">
        <v>271</v>
      </c>
      <c r="AE36" s="1">
        <v>285</v>
      </c>
      <c r="AF36" s="1">
        <v>299</v>
      </c>
      <c r="AG36" s="14">
        <v>313</v>
      </c>
      <c r="AI36" s="14">
        <v>11</v>
      </c>
      <c r="AJ36" s="1">
        <v>18</v>
      </c>
      <c r="CI36" s="34">
        <v>21</v>
      </c>
      <c r="CJ36" s="34">
        <v>48</v>
      </c>
      <c r="CK36" s="34">
        <v>75</v>
      </c>
      <c r="CL36" s="71">
        <v>102</v>
      </c>
      <c r="CM36" s="71">
        <v>129</v>
      </c>
    </row>
    <row r="37" spans="1:101" x14ac:dyDescent="0.25">
      <c r="A37" s="89">
        <f t="shared" si="16"/>
        <v>0</v>
      </c>
      <c r="B37" s="264"/>
      <c r="C37" s="276">
        <f>IFERROR(VLOOKUP($AI$9,DAT!$C$2:$AKY$49995,AA37,0),0)</f>
        <v>0</v>
      </c>
      <c r="D37" s="277"/>
      <c r="E37" s="278"/>
      <c r="F37" s="136">
        <f>IFERROR(VLOOKUP($AI$9,DAT!$C$2:$AKY$49995,AB37,0),0)</f>
        <v>0</v>
      </c>
      <c r="G37" s="137">
        <f>IFERROR(VLOOKUP($AI$9,DAT!$C$2:$AKY$49995,AC37,0),0)</f>
        <v>0</v>
      </c>
      <c r="H37" s="92">
        <f t="shared" si="17"/>
        <v>0</v>
      </c>
      <c r="I37" s="124"/>
      <c r="J37" s="124"/>
      <c r="K37" s="275"/>
      <c r="L37" s="275"/>
      <c r="M37" s="275"/>
      <c r="N37" s="148"/>
      <c r="O37" s="144"/>
      <c r="P37" s="17"/>
      <c r="Q37" s="89"/>
      <c r="R37" s="2"/>
      <c r="S37" s="1">
        <f>IFERROR(VLOOKUP($AI$9,DAT!$C$2:$AKY$49995,AF29,0),0)</f>
        <v>0</v>
      </c>
      <c r="T37" s="1"/>
      <c r="U37" s="1"/>
      <c r="V37" s="1"/>
      <c r="W37" s="1"/>
      <c r="X37" s="1"/>
      <c r="Y37" s="1">
        <f t="shared" si="20"/>
        <v>0</v>
      </c>
      <c r="Z37" s="1">
        <f t="shared" si="18"/>
        <v>0</v>
      </c>
      <c r="AA37" s="1">
        <f t="shared" si="21"/>
        <v>250</v>
      </c>
      <c r="AB37" s="1">
        <f t="shared" ref="AB37:AC37" si="31">AA37+$AB$25</f>
        <v>251</v>
      </c>
      <c r="AC37" s="1">
        <f t="shared" si="31"/>
        <v>252</v>
      </c>
      <c r="AD37" s="1">
        <v>272</v>
      </c>
      <c r="AE37" s="1">
        <v>286</v>
      </c>
      <c r="AF37" s="1">
        <v>300</v>
      </c>
      <c r="AG37" s="14">
        <v>314</v>
      </c>
      <c r="AI37" s="14">
        <v>12</v>
      </c>
      <c r="AJ37" s="1">
        <v>19</v>
      </c>
      <c r="CI37" s="34">
        <v>22</v>
      </c>
      <c r="CJ37" s="34">
        <v>49</v>
      </c>
      <c r="CK37" s="34">
        <v>76</v>
      </c>
      <c r="CL37" s="71">
        <v>103</v>
      </c>
      <c r="CM37" s="71">
        <v>130</v>
      </c>
    </row>
    <row r="38" spans="1:101" x14ac:dyDescent="0.25">
      <c r="A38" s="89">
        <f t="shared" si="16"/>
        <v>0</v>
      </c>
      <c r="B38" s="264"/>
      <c r="C38" s="276">
        <f>IFERROR(VLOOKUP($AI$9,DAT!$C$2:$AKY$49995,AA38,0),0)</f>
        <v>0</v>
      </c>
      <c r="D38" s="277"/>
      <c r="E38" s="278"/>
      <c r="F38" s="136">
        <f>IFERROR(VLOOKUP($AI$9,DAT!$C$2:$AKY$49995,AB38,0),0)</f>
        <v>0</v>
      </c>
      <c r="G38" s="137">
        <f>IFERROR(VLOOKUP($AI$9,DAT!$C$2:$AKY$49995,AC38,0),0)</f>
        <v>0</v>
      </c>
      <c r="H38" s="92">
        <f t="shared" si="17"/>
        <v>0</v>
      </c>
      <c r="I38" s="29"/>
      <c r="J38" s="29"/>
      <c r="K38" s="149"/>
      <c r="L38" s="270"/>
      <c r="M38" s="271"/>
      <c r="N38" s="151"/>
      <c r="O38" s="144"/>
      <c r="P38" s="17"/>
      <c r="Q38" s="89"/>
      <c r="R38" s="2"/>
      <c r="S38" s="1">
        <f>IFERROR(VLOOKUP($AI$9,DAT!$C$2:$AKY$49995,AF30,0),0)</f>
        <v>0</v>
      </c>
      <c r="T38" s="1"/>
      <c r="U38" s="1"/>
      <c r="V38" s="1"/>
      <c r="W38" s="1"/>
      <c r="X38" s="1"/>
      <c r="Y38" s="1">
        <f t="shared" si="20"/>
        <v>0</v>
      </c>
      <c r="Z38" s="1">
        <f t="shared" si="18"/>
        <v>0</v>
      </c>
      <c r="AA38" s="1">
        <f t="shared" si="21"/>
        <v>254</v>
      </c>
      <c r="AB38" s="1">
        <f t="shared" ref="AB38:AC38" si="32">AA38+$AB$25</f>
        <v>255</v>
      </c>
      <c r="AC38" s="1">
        <f t="shared" si="32"/>
        <v>256</v>
      </c>
      <c r="AD38" s="1">
        <v>273</v>
      </c>
      <c r="AE38" s="1">
        <v>287</v>
      </c>
      <c r="AF38" s="1">
        <v>301</v>
      </c>
      <c r="AG38" s="14">
        <v>315</v>
      </c>
      <c r="AI38" s="14">
        <v>13</v>
      </c>
      <c r="AJ38" s="1">
        <v>20</v>
      </c>
      <c r="CI38" s="34">
        <v>23</v>
      </c>
      <c r="CJ38" s="34">
        <v>50</v>
      </c>
      <c r="CK38" s="34">
        <v>77</v>
      </c>
      <c r="CL38" s="71">
        <v>104</v>
      </c>
      <c r="CM38" s="71">
        <v>131</v>
      </c>
    </row>
    <row r="39" spans="1:101" ht="15" customHeight="1" x14ac:dyDescent="0.25">
      <c r="A39" s="89">
        <f t="shared" si="16"/>
        <v>0</v>
      </c>
      <c r="B39" s="265"/>
      <c r="C39" s="276">
        <f>IFERROR(VLOOKUP($AI$9,DAT!$C$2:$AKY$49995,AA39,0),0)</f>
        <v>0</v>
      </c>
      <c r="D39" s="277"/>
      <c r="E39" s="278"/>
      <c r="F39" s="136">
        <f>IFERROR(VLOOKUP($AI$9,DAT!$C$2:$AKY$49995,AB39,0),0)</f>
        <v>0</v>
      </c>
      <c r="G39" s="137">
        <f>IFERROR(VLOOKUP($AI$9,DAT!$C$2:$AKY$49995,AC39,0),0)</f>
        <v>0</v>
      </c>
      <c r="H39" s="92">
        <f t="shared" si="17"/>
        <v>0</v>
      </c>
      <c r="I39" s="29"/>
      <c r="J39" s="29"/>
      <c r="K39" s="275"/>
      <c r="L39" s="275"/>
      <c r="M39" s="275"/>
      <c r="N39" s="151"/>
      <c r="O39" s="144"/>
      <c r="P39" s="17"/>
      <c r="Q39" s="89"/>
      <c r="R39" s="2"/>
      <c r="S39" s="1"/>
      <c r="T39" s="1"/>
      <c r="U39" s="1"/>
      <c r="V39" s="1"/>
      <c r="W39" s="1"/>
      <c r="X39" s="1"/>
      <c r="Y39" s="1">
        <f t="shared" si="20"/>
        <v>0</v>
      </c>
      <c r="Z39" s="1">
        <f t="shared" si="18"/>
        <v>0</v>
      </c>
      <c r="AA39" s="1">
        <f t="shared" si="21"/>
        <v>258</v>
      </c>
      <c r="AB39" s="1">
        <f t="shared" ref="AB39:AC39" si="33">AA39+$AB$25</f>
        <v>259</v>
      </c>
      <c r="AC39" s="1">
        <f t="shared" si="33"/>
        <v>260</v>
      </c>
      <c r="AD39" s="1">
        <v>274</v>
      </c>
      <c r="AE39" s="1">
        <v>288</v>
      </c>
      <c r="AF39" s="1">
        <v>302</v>
      </c>
      <c r="AG39" s="14">
        <v>316</v>
      </c>
      <c r="AI39" s="14">
        <v>14</v>
      </c>
      <c r="AJ39" s="1">
        <v>21</v>
      </c>
      <c r="CI39" s="34">
        <v>24</v>
      </c>
      <c r="CJ39" s="34">
        <v>51</v>
      </c>
      <c r="CK39" s="34">
        <v>78</v>
      </c>
      <c r="CL39" s="71">
        <v>105</v>
      </c>
      <c r="CM39" s="71">
        <v>132</v>
      </c>
    </row>
    <row r="40" spans="1:101" x14ac:dyDescent="0.25">
      <c r="A40" s="17"/>
      <c r="B40" s="17"/>
      <c r="C40" s="17"/>
      <c r="D40" s="115"/>
      <c r="E40" s="115"/>
      <c r="F40" s="220">
        <f>Y25</f>
        <v>8310</v>
      </c>
      <c r="G40" s="200">
        <f>Z25</f>
        <v>9</v>
      </c>
      <c r="H40" s="152"/>
      <c r="I40" s="29"/>
      <c r="J40" s="29"/>
      <c r="K40" s="275"/>
      <c r="L40" s="275"/>
      <c r="M40" s="275"/>
      <c r="N40" s="153"/>
      <c r="O40" s="154"/>
      <c r="P40" s="17"/>
      <c r="Q40" s="89"/>
      <c r="R40" s="2"/>
      <c r="S40" s="1"/>
      <c r="T40" s="1"/>
      <c r="U40" s="1"/>
      <c r="V40" s="1"/>
      <c r="W40" s="1"/>
      <c r="X40" s="1"/>
      <c r="Y40" s="1"/>
      <c r="AF40" s="1">
        <v>22</v>
      </c>
      <c r="CI40" s="34">
        <v>25</v>
      </c>
      <c r="CJ40" s="34">
        <v>52</v>
      </c>
      <c r="CK40" s="34">
        <v>79</v>
      </c>
      <c r="CL40" s="71">
        <v>106</v>
      </c>
      <c r="CM40" s="71">
        <v>133</v>
      </c>
    </row>
    <row r="41" spans="1:101" s="97" customFormat="1" ht="11.25" x14ac:dyDescent="0.2">
      <c r="A41" s="155"/>
      <c r="B41" s="155"/>
      <c r="C41" s="155"/>
      <c r="D41" s="156"/>
      <c r="E41" s="156"/>
      <c r="F41" s="156"/>
      <c r="G41" s="157"/>
      <c r="H41" s="157"/>
      <c r="I41" s="157"/>
      <c r="J41" s="157"/>
      <c r="K41" s="155"/>
      <c r="L41" s="155"/>
      <c r="M41" s="158"/>
      <c r="N41" s="157"/>
      <c r="O41" s="157"/>
      <c r="P41" s="155"/>
      <c r="Q41" s="163"/>
      <c r="R41" s="163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>
        <v>23</v>
      </c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>
        <v>26</v>
      </c>
      <c r="CJ41" s="71">
        <v>53</v>
      </c>
      <c r="CK41" s="71">
        <v>80</v>
      </c>
      <c r="CL41" s="71">
        <v>107</v>
      </c>
      <c r="CM41" s="71">
        <v>134</v>
      </c>
      <c r="CN41" s="71"/>
      <c r="CO41" s="71"/>
      <c r="CP41" s="71"/>
      <c r="CQ41" s="71"/>
      <c r="CR41" s="71"/>
      <c r="CS41" s="71"/>
      <c r="CT41" s="71"/>
      <c r="CU41" s="71"/>
      <c r="CV41" s="71"/>
      <c r="CW41" s="71"/>
    </row>
    <row r="42" spans="1:101" x14ac:dyDescent="0.25">
      <c r="A42" s="17"/>
      <c r="B42" s="293" t="s">
        <v>29</v>
      </c>
      <c r="C42" s="297" t="s">
        <v>3</v>
      </c>
      <c r="D42" s="298"/>
      <c r="E42" s="299"/>
      <c r="F42" s="300"/>
      <c r="G42" s="29"/>
      <c r="H42" s="29"/>
      <c r="I42" s="77"/>
      <c r="J42" s="77"/>
      <c r="K42" s="293" t="s">
        <v>30</v>
      </c>
      <c r="L42" s="297" t="s">
        <v>3</v>
      </c>
      <c r="M42" s="298"/>
      <c r="N42" s="295"/>
      <c r="O42" s="296"/>
      <c r="P42" s="17"/>
      <c r="Q42" s="89"/>
      <c r="R42" s="2"/>
      <c r="S42" s="1"/>
      <c r="T42" s="1"/>
      <c r="U42" s="1"/>
      <c r="V42" s="1"/>
      <c r="W42" s="1"/>
      <c r="X42" s="1"/>
      <c r="Y42" s="1"/>
      <c r="AF42" s="1">
        <v>24</v>
      </c>
      <c r="CI42" s="34">
        <v>27</v>
      </c>
      <c r="CJ42" s="34">
        <v>54</v>
      </c>
      <c r="CK42" s="34">
        <v>81</v>
      </c>
      <c r="CL42" s="71">
        <v>108</v>
      </c>
      <c r="CM42" s="71">
        <v>135</v>
      </c>
    </row>
    <row r="43" spans="1:101" x14ac:dyDescent="0.25">
      <c r="A43" s="17"/>
      <c r="B43" s="294"/>
      <c r="C43" s="297" t="s">
        <v>31</v>
      </c>
      <c r="D43" s="298"/>
      <c r="E43" s="301"/>
      <c r="F43" s="302"/>
      <c r="G43" s="29"/>
      <c r="H43" s="29"/>
      <c r="I43" s="159"/>
      <c r="J43" s="159"/>
      <c r="K43" s="294"/>
      <c r="L43" s="297" t="s">
        <v>32</v>
      </c>
      <c r="M43" s="298"/>
      <c r="N43" s="295"/>
      <c r="O43" s="296"/>
      <c r="P43" s="17"/>
      <c r="Q43" s="89"/>
      <c r="R43" s="2"/>
      <c r="S43" s="1"/>
      <c r="T43" s="1"/>
      <c r="U43" s="1"/>
      <c r="V43" s="1"/>
      <c r="W43" s="1"/>
      <c r="X43" s="1"/>
      <c r="Y43" s="1"/>
      <c r="AF43" s="1">
        <v>25</v>
      </c>
    </row>
    <row r="44" spans="1:101" x14ac:dyDescent="0.25">
      <c r="A44" s="17"/>
      <c r="B44" s="17"/>
      <c r="C44" s="23"/>
      <c r="D44" s="23"/>
      <c r="E44" s="23"/>
      <c r="F44" s="29"/>
      <c r="G44" s="29"/>
      <c r="H44" s="29"/>
      <c r="I44" s="29"/>
      <c r="J44" s="29"/>
      <c r="K44" s="17"/>
      <c r="L44" s="23"/>
      <c r="M44" s="23"/>
      <c r="N44" s="23"/>
      <c r="O44" s="29"/>
      <c r="P44" s="17"/>
      <c r="Q44" s="89"/>
      <c r="R44" s="2"/>
      <c r="S44" s="2"/>
      <c r="T44" s="2"/>
      <c r="U44" s="2"/>
      <c r="V44" s="2"/>
      <c r="W44" s="2"/>
      <c r="X44" s="2"/>
      <c r="Y44" s="2"/>
    </row>
    <row r="45" spans="1:101" s="161" customFormat="1" x14ac:dyDescent="0.25">
      <c r="A45" s="17"/>
      <c r="B45" s="17"/>
      <c r="C45" s="17"/>
      <c r="D45" s="115"/>
      <c r="E45" s="115"/>
      <c r="F45" s="115"/>
      <c r="G45" s="115"/>
      <c r="H45" s="115"/>
      <c r="I45" s="115"/>
      <c r="J45" s="115"/>
      <c r="K45" s="17"/>
      <c r="L45" s="17"/>
      <c r="M45" s="135"/>
      <c r="N45" s="17"/>
      <c r="O45" s="29"/>
      <c r="P45" s="17"/>
      <c r="Q45" s="89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</row>
    <row r="46" spans="1:101" x14ac:dyDescent="0.25">
      <c r="O46" s="27"/>
      <c r="Q46" s="14"/>
      <c r="R46" s="1"/>
      <c r="S46" s="1"/>
      <c r="T46" s="1"/>
      <c r="U46" s="1"/>
      <c r="V46" s="1"/>
      <c r="W46" s="1"/>
      <c r="X46" s="1"/>
      <c r="Y46" s="1"/>
    </row>
    <row r="47" spans="1:101" x14ac:dyDescent="0.25">
      <c r="O47" s="27"/>
      <c r="Q47" s="14"/>
      <c r="R47" s="1"/>
      <c r="S47" s="1"/>
      <c r="T47" s="1"/>
      <c r="U47" s="1"/>
      <c r="V47" s="1"/>
      <c r="W47" s="1"/>
      <c r="X47" s="1"/>
      <c r="Y47" s="1"/>
    </row>
    <row r="48" spans="1:101" x14ac:dyDescent="0.25">
      <c r="F48" s="27"/>
      <c r="G48" s="27"/>
      <c r="H48" s="27"/>
      <c r="I48" s="100"/>
      <c r="J48" s="100"/>
      <c r="N48" s="27"/>
      <c r="O48" s="27"/>
      <c r="Q48" s="14"/>
      <c r="R48" s="1"/>
      <c r="S48" s="1"/>
      <c r="T48" s="1"/>
      <c r="U48" s="1"/>
      <c r="V48" s="1"/>
      <c r="W48" s="1"/>
      <c r="X48" s="1"/>
      <c r="Y48" s="1"/>
    </row>
    <row r="49" spans="3:25" x14ac:dyDescent="0.25">
      <c r="F49" s="27"/>
      <c r="G49" s="27"/>
      <c r="H49" s="27"/>
      <c r="I49" s="100"/>
      <c r="J49" s="100"/>
      <c r="N49" s="27"/>
      <c r="O49" s="27"/>
      <c r="Q49" s="14"/>
      <c r="R49" s="1"/>
      <c r="S49" s="1"/>
      <c r="T49" s="1"/>
      <c r="U49" s="1"/>
      <c r="V49" s="1"/>
      <c r="W49" s="1"/>
      <c r="X49" s="1"/>
      <c r="Y49" s="1"/>
    </row>
    <row r="50" spans="3:25" x14ac:dyDescent="0.25">
      <c r="D50" s="11"/>
      <c r="E50" s="11"/>
      <c r="F50" s="27"/>
      <c r="G50" s="27"/>
      <c r="H50" s="27"/>
      <c r="I50" s="100"/>
      <c r="J50" s="100"/>
      <c r="O50" s="27"/>
      <c r="S50" s="1"/>
      <c r="T50" s="1"/>
      <c r="U50" s="1"/>
      <c r="V50" s="1"/>
      <c r="W50" s="1"/>
      <c r="X50" s="1"/>
      <c r="Y50" s="1"/>
    </row>
    <row r="51" spans="3:25" x14ac:dyDescent="0.25">
      <c r="O51" s="27"/>
      <c r="S51" s="1"/>
      <c r="T51" s="1"/>
      <c r="U51" s="1"/>
      <c r="V51" s="1"/>
      <c r="W51" s="1"/>
      <c r="X51" s="1"/>
      <c r="Y51" s="1"/>
    </row>
    <row r="52" spans="3:25" x14ac:dyDescent="0.25">
      <c r="O52" s="27"/>
      <c r="S52" s="1"/>
      <c r="T52" s="1"/>
      <c r="U52" s="1"/>
      <c r="V52" s="1"/>
      <c r="W52" s="1"/>
      <c r="X52" s="1"/>
      <c r="Y52" s="1"/>
    </row>
    <row r="53" spans="3:25" x14ac:dyDescent="0.25">
      <c r="O53" s="27"/>
      <c r="S53" s="1"/>
      <c r="T53" s="1"/>
      <c r="U53" s="1"/>
      <c r="V53" s="1"/>
      <c r="W53" s="1"/>
      <c r="X53" s="1"/>
      <c r="Y53" s="1"/>
    </row>
    <row r="54" spans="3:25" x14ac:dyDescent="0.25">
      <c r="O54" s="27"/>
      <c r="S54" s="1"/>
      <c r="T54" s="1"/>
      <c r="U54" s="1"/>
      <c r="V54" s="1"/>
      <c r="W54" s="1"/>
      <c r="X54" s="1"/>
      <c r="Y54" s="1"/>
    </row>
    <row r="55" spans="3:25" x14ac:dyDescent="0.25">
      <c r="D55" s="11"/>
      <c r="E55" s="11"/>
      <c r="F55" s="101"/>
      <c r="G55" s="27"/>
      <c r="H55" s="27"/>
      <c r="I55" s="100"/>
      <c r="J55" s="100"/>
      <c r="O55" s="27"/>
      <c r="S55" s="1"/>
      <c r="T55" s="1"/>
      <c r="U55" s="1"/>
      <c r="V55" s="1"/>
      <c r="W55" s="1"/>
      <c r="X55" s="1"/>
      <c r="Y55" s="1"/>
    </row>
    <row r="56" spans="3:25" x14ac:dyDescent="0.25">
      <c r="D56" s="11"/>
      <c r="E56" s="11"/>
      <c r="F56" s="101"/>
      <c r="G56" s="27"/>
      <c r="H56" s="27"/>
      <c r="I56" s="100"/>
      <c r="J56" s="100"/>
      <c r="O56" s="27"/>
      <c r="S56" s="1"/>
      <c r="T56" s="1"/>
      <c r="U56" s="1"/>
      <c r="V56" s="1"/>
      <c r="W56" s="1"/>
      <c r="X56" s="1"/>
      <c r="Y56" s="1"/>
    </row>
    <row r="57" spans="3:25" x14ac:dyDescent="0.25">
      <c r="D57" s="11"/>
      <c r="E57" s="11"/>
      <c r="F57" s="27"/>
      <c r="G57" s="27"/>
      <c r="H57" s="27"/>
      <c r="I57" s="11"/>
      <c r="J57" s="11"/>
      <c r="M57" s="11"/>
      <c r="O57" s="27"/>
      <c r="S57" s="1"/>
      <c r="T57" s="1"/>
      <c r="U57" s="1"/>
      <c r="V57" s="1"/>
      <c r="W57" s="1"/>
      <c r="X57" s="1"/>
      <c r="Y57" s="1"/>
    </row>
    <row r="58" spans="3:25" x14ac:dyDescent="0.25">
      <c r="D58" s="11"/>
      <c r="E58" s="11"/>
      <c r="F58" s="27"/>
      <c r="G58" s="27"/>
      <c r="H58" s="27"/>
      <c r="I58" s="11"/>
      <c r="J58" s="11"/>
      <c r="M58" s="11"/>
      <c r="O58" s="27"/>
      <c r="S58" s="1"/>
      <c r="T58" s="1"/>
      <c r="U58" s="1"/>
      <c r="V58" s="1"/>
      <c r="W58" s="1"/>
      <c r="X58" s="1"/>
      <c r="Y58" s="1"/>
    </row>
    <row r="59" spans="3:25" x14ac:dyDescent="0.25">
      <c r="C59" s="42"/>
      <c r="D59" s="42"/>
      <c r="E59" s="27"/>
      <c r="F59" s="27"/>
      <c r="G59" s="27"/>
      <c r="H59" s="27"/>
      <c r="I59" s="11"/>
      <c r="J59" s="11"/>
      <c r="M59" s="11"/>
      <c r="O59" s="27"/>
      <c r="S59" s="1"/>
      <c r="T59" s="1"/>
      <c r="U59" s="1"/>
      <c r="V59" s="1"/>
      <c r="W59" s="1"/>
      <c r="X59" s="1"/>
      <c r="Y59" s="1"/>
    </row>
    <row r="60" spans="3:25" x14ac:dyDescent="0.25"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S60" s="1"/>
      <c r="T60" s="1"/>
      <c r="U60" s="1"/>
      <c r="V60" s="1"/>
      <c r="W60" s="1"/>
      <c r="X60" s="1"/>
      <c r="Y60" s="1"/>
    </row>
    <row r="61" spans="3:25" x14ac:dyDescent="0.25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S61" s="1"/>
      <c r="T61" s="1"/>
      <c r="U61" s="1"/>
      <c r="V61" s="1"/>
      <c r="W61" s="1"/>
      <c r="X61" s="1"/>
      <c r="Y61" s="1"/>
    </row>
    <row r="62" spans="3:25" x14ac:dyDescent="0.25">
      <c r="G62" s="11"/>
      <c r="H62" s="27"/>
      <c r="I62" s="42"/>
      <c r="J62" s="42"/>
      <c r="O62" s="27"/>
      <c r="S62" s="1"/>
      <c r="T62" s="1"/>
      <c r="U62" s="1"/>
      <c r="V62" s="1"/>
      <c r="W62" s="1"/>
      <c r="X62" s="1"/>
      <c r="Y62" s="1"/>
    </row>
    <row r="63" spans="3:25" x14ac:dyDescent="0.25">
      <c r="G63" s="11"/>
      <c r="H63" s="27"/>
      <c r="I63" s="27"/>
      <c r="J63" s="27"/>
      <c r="O63" s="27"/>
      <c r="S63" s="1"/>
      <c r="T63" s="1"/>
      <c r="U63" s="1"/>
      <c r="V63" s="1"/>
      <c r="W63" s="1"/>
      <c r="X63" s="1"/>
      <c r="Y63" s="1"/>
    </row>
    <row r="64" spans="3:25" x14ac:dyDescent="0.25">
      <c r="G64" s="11"/>
      <c r="H64" s="27"/>
      <c r="I64" s="27"/>
      <c r="J64" s="27"/>
      <c r="O64" s="27"/>
      <c r="S64" s="1"/>
      <c r="T64" s="1"/>
      <c r="U64" s="1"/>
      <c r="V64" s="1"/>
      <c r="W64" s="1"/>
      <c r="X64" s="1"/>
      <c r="Y64" s="1"/>
    </row>
    <row r="65" spans="3:25" x14ac:dyDescent="0.25">
      <c r="G65" s="11"/>
      <c r="H65" s="27"/>
      <c r="I65" s="27"/>
      <c r="J65" s="27"/>
      <c r="O65" s="27"/>
      <c r="S65" s="1"/>
      <c r="T65" s="1"/>
      <c r="U65" s="1"/>
      <c r="V65" s="1"/>
      <c r="W65" s="1"/>
      <c r="X65" s="1"/>
      <c r="Y65" s="1"/>
    </row>
    <row r="66" spans="3:25" x14ac:dyDescent="0.25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S66" s="1"/>
      <c r="T66" s="1"/>
      <c r="U66" s="1"/>
      <c r="V66" s="1"/>
      <c r="W66" s="1"/>
      <c r="X66" s="1"/>
      <c r="Y66" s="1"/>
    </row>
    <row r="67" spans="3:25" x14ac:dyDescent="0.25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S67" s="1"/>
      <c r="T67" s="1"/>
      <c r="U67" s="1"/>
      <c r="V67" s="1"/>
      <c r="W67" s="1"/>
      <c r="X67" s="1"/>
      <c r="Y67" s="1"/>
    </row>
    <row r="68" spans="3:25" x14ac:dyDescent="0.25">
      <c r="C68" s="27"/>
      <c r="D68" s="11"/>
      <c r="E68" s="11"/>
      <c r="F68" s="11"/>
      <c r="G68" s="11"/>
      <c r="H68" s="27"/>
      <c r="I68" s="27"/>
      <c r="J68" s="27"/>
      <c r="K68" s="27"/>
      <c r="L68" s="27"/>
      <c r="M68" s="27"/>
      <c r="N68" s="27"/>
      <c r="O68" s="27"/>
      <c r="S68" s="1"/>
      <c r="T68" s="1"/>
      <c r="U68" s="1"/>
      <c r="V68" s="1"/>
      <c r="W68" s="1"/>
      <c r="X68" s="1"/>
      <c r="Y68" s="1"/>
    </row>
    <row r="69" spans="3:25" x14ac:dyDescent="0.25">
      <c r="C69" s="27"/>
      <c r="D69" s="11"/>
      <c r="E69" s="11"/>
      <c r="F69" s="11"/>
      <c r="G69" s="11"/>
      <c r="H69" s="27"/>
      <c r="I69" s="27"/>
      <c r="J69" s="27"/>
      <c r="K69" s="27"/>
      <c r="L69" s="27"/>
      <c r="M69" s="27"/>
      <c r="N69" s="27"/>
      <c r="O69" s="27"/>
      <c r="S69" s="1"/>
      <c r="T69" s="1"/>
      <c r="U69" s="1"/>
      <c r="V69" s="1"/>
      <c r="W69" s="1"/>
      <c r="X69" s="1"/>
      <c r="Y69" s="1"/>
    </row>
    <row r="70" spans="3:25" x14ac:dyDescent="0.25">
      <c r="C70" s="27"/>
      <c r="D70" s="11"/>
      <c r="E70" s="11"/>
      <c r="F70" s="11"/>
      <c r="G70" s="11"/>
      <c r="H70" s="27"/>
      <c r="I70" s="27"/>
      <c r="J70" s="27"/>
      <c r="K70" s="27"/>
      <c r="L70" s="27"/>
      <c r="M70" s="27"/>
      <c r="N70" s="27"/>
      <c r="O70" s="27"/>
      <c r="S70" s="1"/>
      <c r="T70" s="1"/>
      <c r="U70" s="1"/>
      <c r="V70" s="1"/>
      <c r="W70" s="1"/>
      <c r="X70" s="1"/>
      <c r="Y70" s="1"/>
    </row>
    <row r="71" spans="3:25" x14ac:dyDescent="0.25">
      <c r="S71" s="1"/>
      <c r="T71" s="1"/>
      <c r="U71" s="1"/>
      <c r="V71" s="1"/>
      <c r="W71" s="1"/>
      <c r="X71" s="1"/>
      <c r="Y71" s="1"/>
    </row>
    <row r="72" spans="3:25" x14ac:dyDescent="0.25">
      <c r="S72" s="1"/>
      <c r="T72" s="1"/>
      <c r="U72" s="1"/>
      <c r="V72" s="1"/>
      <c r="W72" s="1"/>
      <c r="X72" s="1"/>
      <c r="Y72" s="1"/>
    </row>
    <row r="73" spans="3:25" x14ac:dyDescent="0.25">
      <c r="S73" s="1"/>
      <c r="T73" s="1"/>
      <c r="U73" s="1"/>
      <c r="V73" s="1"/>
      <c r="W73" s="1"/>
      <c r="X73" s="1"/>
      <c r="Y73" s="1"/>
    </row>
    <row r="74" spans="3:25" x14ac:dyDescent="0.25">
      <c r="S74" s="1"/>
      <c r="T74" s="1"/>
      <c r="U74" s="1"/>
      <c r="V74" s="1"/>
      <c r="W74" s="1"/>
      <c r="X74" s="1"/>
      <c r="Y74" s="1"/>
    </row>
    <row r="75" spans="3:25" x14ac:dyDescent="0.25">
      <c r="S75" s="1"/>
      <c r="T75" s="1"/>
      <c r="U75" s="1"/>
      <c r="V75" s="1"/>
      <c r="W75" s="1"/>
      <c r="X75" s="1"/>
      <c r="Y75" s="1"/>
    </row>
    <row r="76" spans="3:25" x14ac:dyDescent="0.25">
      <c r="S76" s="1"/>
      <c r="T76" s="1"/>
      <c r="U76" s="1"/>
      <c r="V76" s="1"/>
      <c r="W76" s="1"/>
      <c r="X76" s="1"/>
      <c r="Y76" s="1"/>
    </row>
    <row r="77" spans="3:25" x14ac:dyDescent="0.25">
      <c r="S77" s="1"/>
      <c r="T77" s="1"/>
      <c r="U77" s="1"/>
      <c r="V77" s="1"/>
      <c r="W77" s="1"/>
      <c r="X77" s="1"/>
      <c r="Y77" s="1"/>
    </row>
    <row r="78" spans="3:25" x14ac:dyDescent="0.25">
      <c r="S78" s="1"/>
      <c r="T78" s="1"/>
      <c r="U78" s="1"/>
      <c r="V78" s="1"/>
      <c r="W78" s="1"/>
      <c r="X78" s="1"/>
      <c r="Y78" s="1"/>
    </row>
    <row r="79" spans="3:25" x14ac:dyDescent="0.25">
      <c r="S79" s="1"/>
      <c r="T79" s="1"/>
      <c r="U79" s="1"/>
      <c r="V79" s="1"/>
      <c r="W79" s="1"/>
      <c r="X79" s="1"/>
      <c r="Y79" s="1"/>
    </row>
    <row r="80" spans="3:25" x14ac:dyDescent="0.25">
      <c r="S80" s="1"/>
      <c r="T80" s="1"/>
      <c r="U80" s="1"/>
      <c r="V80" s="1"/>
      <c r="W80" s="1"/>
      <c r="X80" s="1"/>
      <c r="Y80" s="1"/>
    </row>
    <row r="81" spans="19:25" x14ac:dyDescent="0.25">
      <c r="S81" s="1"/>
      <c r="T81" s="1"/>
      <c r="U81" s="1"/>
      <c r="V81" s="1"/>
      <c r="W81" s="1"/>
      <c r="X81" s="1"/>
      <c r="Y81" s="1"/>
    </row>
    <row r="82" spans="19:25" x14ac:dyDescent="0.25">
      <c r="S82" s="1"/>
      <c r="T82" s="1"/>
      <c r="U82" s="1"/>
      <c r="V82" s="1"/>
      <c r="W82" s="1"/>
      <c r="X82" s="1"/>
      <c r="Y82" s="1"/>
    </row>
    <row r="83" spans="19:25" x14ac:dyDescent="0.25">
      <c r="S83" s="1"/>
      <c r="T83" s="1"/>
      <c r="U83" s="1"/>
      <c r="V83" s="1"/>
      <c r="W83" s="1"/>
      <c r="X83" s="1"/>
      <c r="Y83" s="1"/>
    </row>
    <row r="84" spans="19:25" x14ac:dyDescent="0.25">
      <c r="S84" s="1"/>
      <c r="T84" s="1"/>
      <c r="U84" s="1"/>
      <c r="V84" s="1"/>
      <c r="W84" s="1"/>
      <c r="X84" s="1"/>
      <c r="Y84" s="1"/>
    </row>
    <row r="85" spans="19:25" x14ac:dyDescent="0.25">
      <c r="S85" s="1"/>
      <c r="T85" s="1"/>
      <c r="U85" s="1"/>
      <c r="V85" s="1"/>
      <c r="W85" s="1"/>
      <c r="X85" s="1"/>
      <c r="Y85" s="1"/>
    </row>
    <row r="86" spans="19:25" x14ac:dyDescent="0.25">
      <c r="S86" s="1"/>
      <c r="T86" s="1"/>
      <c r="U86" s="1"/>
      <c r="V86" s="1"/>
      <c r="W86" s="1"/>
      <c r="X86" s="1"/>
      <c r="Y86" s="1"/>
    </row>
    <row r="87" spans="19:25" x14ac:dyDescent="0.25">
      <c r="S87" s="1"/>
      <c r="T87" s="1"/>
      <c r="U87" s="1"/>
      <c r="V87" s="1"/>
      <c r="W87" s="1"/>
      <c r="X87" s="1"/>
      <c r="Y87" s="1"/>
    </row>
    <row r="88" spans="19:25" x14ac:dyDescent="0.25">
      <c r="S88" s="1"/>
      <c r="T88" s="1"/>
      <c r="U88" s="1"/>
      <c r="V88" s="1"/>
      <c r="W88" s="1"/>
      <c r="X88" s="1"/>
      <c r="Y88" s="1"/>
    </row>
    <row r="89" spans="19:25" x14ac:dyDescent="0.25">
      <c r="S89" s="1"/>
      <c r="T89" s="1"/>
      <c r="U89" s="1"/>
      <c r="V89" s="1"/>
      <c r="W89" s="1"/>
      <c r="X89" s="1"/>
      <c r="Y89" s="1"/>
    </row>
    <row r="90" spans="19:25" x14ac:dyDescent="0.25">
      <c r="S90" s="1"/>
      <c r="T90" s="1"/>
      <c r="U90" s="1"/>
      <c r="V90" s="1"/>
      <c r="W90" s="1"/>
      <c r="X90" s="1"/>
      <c r="Y90" s="1"/>
    </row>
    <row r="91" spans="19:25" x14ac:dyDescent="0.25">
      <c r="S91" s="1"/>
      <c r="T91" s="1"/>
      <c r="U91" s="1"/>
      <c r="V91" s="1"/>
      <c r="W91" s="1"/>
      <c r="X91" s="1"/>
      <c r="Y91" s="1"/>
    </row>
    <row r="92" spans="19:25" x14ac:dyDescent="0.25">
      <c r="S92" s="1"/>
      <c r="T92" s="1"/>
      <c r="U92" s="1"/>
      <c r="V92" s="1"/>
      <c r="W92" s="1"/>
      <c r="X92" s="1"/>
      <c r="Y92" s="1"/>
    </row>
    <row r="93" spans="19:25" x14ac:dyDescent="0.25">
      <c r="S93" s="1"/>
      <c r="T93" s="1"/>
      <c r="U93" s="1"/>
      <c r="V93" s="1"/>
      <c r="W93" s="1"/>
      <c r="X93" s="1"/>
      <c r="Y93" s="1"/>
    </row>
    <row r="94" spans="19:25" x14ac:dyDescent="0.25">
      <c r="S94" s="1"/>
      <c r="T94" s="1"/>
      <c r="U94" s="1"/>
      <c r="V94" s="1"/>
      <c r="W94" s="1"/>
      <c r="X94" s="1"/>
      <c r="Y94" s="1"/>
    </row>
    <row r="95" spans="19:25" x14ac:dyDescent="0.25">
      <c r="S95" s="1"/>
      <c r="T95" s="1"/>
      <c r="U95" s="1"/>
      <c r="V95" s="1"/>
      <c r="W95" s="1"/>
      <c r="X95" s="1"/>
      <c r="Y95" s="1"/>
    </row>
    <row r="96" spans="19:25" x14ac:dyDescent="0.25">
      <c r="S96" s="1"/>
      <c r="T96" s="1"/>
      <c r="U96" s="1"/>
      <c r="V96" s="1"/>
      <c r="W96" s="1"/>
      <c r="X96" s="1"/>
      <c r="Y96" s="1"/>
    </row>
    <row r="97" spans="19:25" x14ac:dyDescent="0.25">
      <c r="S97" s="1"/>
      <c r="T97" s="1"/>
      <c r="U97" s="1"/>
      <c r="V97" s="1"/>
      <c r="W97" s="1"/>
      <c r="X97" s="1"/>
      <c r="Y97" s="1"/>
    </row>
    <row r="98" spans="19:25" x14ac:dyDescent="0.25">
      <c r="S98" s="1"/>
      <c r="T98" s="1"/>
      <c r="U98" s="1"/>
      <c r="V98" s="1"/>
      <c r="W98" s="1"/>
      <c r="X98" s="1"/>
      <c r="Y98" s="1"/>
    </row>
    <row r="99" spans="19:25" x14ac:dyDescent="0.25">
      <c r="S99" s="1"/>
      <c r="T99" s="1"/>
      <c r="U99" s="1"/>
      <c r="V99" s="1"/>
      <c r="W99" s="1"/>
      <c r="X99" s="1"/>
      <c r="Y99" s="1"/>
    </row>
    <row r="100" spans="19:25" x14ac:dyDescent="0.25">
      <c r="S100" s="1"/>
      <c r="T100" s="1"/>
      <c r="U100" s="1"/>
      <c r="V100" s="1"/>
      <c r="W100" s="1"/>
      <c r="X100" s="1"/>
      <c r="Y100" s="1"/>
    </row>
    <row r="101" spans="19:25" x14ac:dyDescent="0.25">
      <c r="S101" s="1"/>
      <c r="T101" s="1"/>
      <c r="U101" s="1"/>
      <c r="V101" s="1"/>
      <c r="W101" s="1"/>
      <c r="X101" s="1"/>
      <c r="Y101" s="1"/>
    </row>
    <row r="102" spans="19:25" x14ac:dyDescent="0.25">
      <c r="S102" s="1"/>
      <c r="T102" s="1"/>
      <c r="U102" s="1"/>
      <c r="V102" s="1"/>
      <c r="W102" s="1"/>
      <c r="X102" s="1"/>
      <c r="Y102" s="1"/>
    </row>
    <row r="103" spans="19:25" x14ac:dyDescent="0.25">
      <c r="S103" s="1"/>
      <c r="T103" s="1"/>
      <c r="U103" s="1"/>
      <c r="V103" s="1"/>
      <c r="W103" s="1"/>
      <c r="X103" s="1"/>
      <c r="Y103" s="1"/>
    </row>
    <row r="104" spans="19:25" x14ac:dyDescent="0.25">
      <c r="S104" s="1"/>
      <c r="T104" s="1"/>
      <c r="U104" s="1"/>
      <c r="V104" s="1"/>
      <c r="W104" s="1"/>
      <c r="X104" s="1"/>
      <c r="Y104" s="1"/>
    </row>
    <row r="105" spans="19:25" x14ac:dyDescent="0.25">
      <c r="S105" s="1"/>
      <c r="T105" s="1"/>
      <c r="U105" s="1"/>
      <c r="V105" s="1"/>
      <c r="W105" s="1"/>
      <c r="X105" s="1"/>
      <c r="Y105" s="1"/>
    </row>
    <row r="106" spans="19:25" x14ac:dyDescent="0.25">
      <c r="S106" s="1"/>
      <c r="T106" s="1"/>
      <c r="U106" s="1"/>
      <c r="V106" s="1"/>
      <c r="W106" s="1"/>
      <c r="X106" s="1"/>
      <c r="Y106" s="1"/>
    </row>
    <row r="107" spans="19:25" x14ac:dyDescent="0.25">
      <c r="S107" s="1"/>
      <c r="T107" s="1"/>
      <c r="U107" s="1"/>
      <c r="V107" s="1"/>
      <c r="W107" s="1"/>
      <c r="X107" s="1"/>
      <c r="Y107" s="1"/>
    </row>
    <row r="108" spans="19:25" x14ac:dyDescent="0.25">
      <c r="S108" s="1"/>
      <c r="T108" s="1"/>
      <c r="U108" s="1"/>
      <c r="V108" s="1"/>
      <c r="W108" s="1"/>
      <c r="X108" s="1"/>
      <c r="Y108" s="1"/>
    </row>
    <row r="109" spans="19:25" x14ac:dyDescent="0.25">
      <c r="S109" s="1"/>
      <c r="T109" s="1"/>
      <c r="U109" s="1"/>
      <c r="V109" s="1"/>
      <c r="W109" s="1"/>
      <c r="X109" s="1"/>
      <c r="Y109" s="1"/>
    </row>
    <row r="110" spans="19:25" x14ac:dyDescent="0.25">
      <c r="S110" s="1"/>
      <c r="T110" s="1"/>
      <c r="U110" s="1"/>
      <c r="V110" s="1"/>
      <c r="W110" s="1"/>
      <c r="X110" s="1"/>
      <c r="Y110" s="1"/>
    </row>
    <row r="111" spans="19:25" x14ac:dyDescent="0.25">
      <c r="S111" s="1"/>
      <c r="T111" s="1"/>
      <c r="U111" s="1"/>
      <c r="V111" s="1"/>
      <c r="W111" s="1"/>
      <c r="X111" s="1"/>
      <c r="Y111" s="1"/>
    </row>
    <row r="112" spans="19:25" x14ac:dyDescent="0.25">
      <c r="S112" s="1"/>
      <c r="T112" s="1"/>
      <c r="U112" s="1"/>
      <c r="V112" s="1"/>
      <c r="W112" s="1"/>
      <c r="X112" s="1"/>
      <c r="Y112" s="1"/>
    </row>
    <row r="113" spans="19:25" x14ac:dyDescent="0.25">
      <c r="S113" s="1"/>
      <c r="T113" s="1"/>
      <c r="U113" s="1"/>
      <c r="V113" s="1"/>
      <c r="W113" s="1"/>
      <c r="X113" s="1"/>
      <c r="Y113" s="1"/>
    </row>
    <row r="114" spans="19:25" x14ac:dyDescent="0.25">
      <c r="S114" s="1"/>
      <c r="T114" s="1"/>
      <c r="U114" s="1"/>
      <c r="V114" s="1"/>
      <c r="W114" s="1"/>
      <c r="X114" s="1"/>
      <c r="Y114" s="1"/>
    </row>
    <row r="115" spans="19:25" x14ac:dyDescent="0.25">
      <c r="S115" s="1"/>
      <c r="T115" s="1"/>
      <c r="U115" s="1"/>
      <c r="V115" s="1"/>
      <c r="W115" s="1"/>
      <c r="X115" s="1"/>
      <c r="Y115" s="1"/>
    </row>
    <row r="116" spans="19:25" x14ac:dyDescent="0.25">
      <c r="S116" s="1"/>
      <c r="T116" s="1"/>
      <c r="U116" s="1"/>
      <c r="V116" s="1"/>
      <c r="W116" s="1"/>
      <c r="X116" s="1"/>
      <c r="Y116" s="1"/>
    </row>
    <row r="117" spans="19:25" x14ac:dyDescent="0.25">
      <c r="S117" s="1"/>
      <c r="T117" s="1"/>
      <c r="U117" s="1"/>
      <c r="V117" s="1"/>
      <c r="W117" s="1"/>
      <c r="X117" s="1"/>
      <c r="Y117" s="1"/>
    </row>
    <row r="118" spans="19:25" x14ac:dyDescent="0.25">
      <c r="S118" s="1"/>
      <c r="T118" s="1"/>
      <c r="U118" s="1"/>
      <c r="V118" s="1"/>
      <c r="W118" s="1"/>
      <c r="X118" s="1"/>
      <c r="Y118" s="1"/>
    </row>
    <row r="119" spans="19:25" x14ac:dyDescent="0.25">
      <c r="S119" s="1"/>
      <c r="T119" s="1"/>
      <c r="U119" s="1"/>
      <c r="V119" s="1"/>
      <c r="W119" s="1"/>
      <c r="X119" s="1"/>
      <c r="Y119" s="1"/>
    </row>
    <row r="120" spans="19:25" x14ac:dyDescent="0.25">
      <c r="S120" s="1"/>
      <c r="T120" s="1"/>
      <c r="U120" s="1"/>
      <c r="V120" s="1"/>
      <c r="W120" s="1"/>
      <c r="X120" s="1"/>
      <c r="Y120" s="1"/>
    </row>
    <row r="121" spans="19:25" x14ac:dyDescent="0.25">
      <c r="S121" s="1"/>
      <c r="T121" s="1"/>
      <c r="U121" s="1"/>
      <c r="V121" s="1"/>
      <c r="W121" s="1"/>
      <c r="X121" s="1"/>
      <c r="Y121" s="1"/>
    </row>
    <row r="122" spans="19:25" x14ac:dyDescent="0.25">
      <c r="S122" s="1"/>
      <c r="T122" s="1"/>
      <c r="U122" s="1"/>
      <c r="V122" s="1"/>
      <c r="W122" s="1"/>
      <c r="X122" s="1"/>
      <c r="Y122" s="1"/>
    </row>
    <row r="123" spans="19:25" x14ac:dyDescent="0.25">
      <c r="S123" s="1"/>
      <c r="T123" s="1"/>
      <c r="U123" s="1"/>
      <c r="V123" s="1"/>
      <c r="W123" s="1"/>
      <c r="X123" s="1"/>
      <c r="Y123" s="1"/>
    </row>
    <row r="124" spans="19:25" x14ac:dyDescent="0.25">
      <c r="S124" s="1"/>
      <c r="T124" s="1"/>
      <c r="U124" s="1"/>
      <c r="V124" s="1"/>
      <c r="W124" s="1"/>
      <c r="X124" s="1"/>
      <c r="Y124" s="1"/>
    </row>
    <row r="125" spans="19:25" x14ac:dyDescent="0.25">
      <c r="S125" s="1"/>
      <c r="T125" s="1"/>
      <c r="U125" s="1"/>
      <c r="V125" s="1"/>
      <c r="W125" s="1"/>
      <c r="X125" s="1"/>
      <c r="Y125" s="1"/>
    </row>
    <row r="126" spans="19:25" x14ac:dyDescent="0.25">
      <c r="S126" s="1"/>
      <c r="T126" s="1"/>
      <c r="U126" s="1"/>
      <c r="V126" s="1"/>
      <c r="W126" s="1"/>
      <c r="X126" s="1"/>
      <c r="Y126" s="1"/>
    </row>
    <row r="127" spans="19:25" x14ac:dyDescent="0.25">
      <c r="S127" s="1"/>
      <c r="T127" s="1"/>
      <c r="U127" s="1"/>
      <c r="V127" s="1"/>
      <c r="W127" s="1"/>
      <c r="X127" s="1"/>
      <c r="Y127" s="1"/>
    </row>
    <row r="128" spans="19:25" x14ac:dyDescent="0.25">
      <c r="S128" s="1"/>
      <c r="T128" s="1"/>
      <c r="U128" s="1"/>
      <c r="V128" s="1"/>
      <c r="W128" s="1"/>
      <c r="X128" s="1"/>
      <c r="Y128" s="1"/>
    </row>
    <row r="129" spans="19:25" x14ac:dyDescent="0.25">
      <c r="S129" s="1"/>
      <c r="T129" s="1"/>
      <c r="U129" s="1"/>
      <c r="V129" s="1"/>
      <c r="W129" s="1"/>
      <c r="X129" s="1"/>
      <c r="Y129" s="1"/>
    </row>
    <row r="130" spans="19:25" x14ac:dyDescent="0.25">
      <c r="S130" s="1"/>
      <c r="T130" s="1"/>
      <c r="U130" s="1"/>
      <c r="V130" s="1"/>
      <c r="W130" s="1"/>
      <c r="X130" s="1"/>
      <c r="Y130" s="1"/>
    </row>
    <row r="131" spans="19:25" x14ac:dyDescent="0.25">
      <c r="S131" s="1"/>
      <c r="T131" s="1"/>
      <c r="U131" s="1"/>
      <c r="V131" s="1"/>
      <c r="W131" s="1"/>
      <c r="X131" s="1"/>
      <c r="Y131" s="1"/>
    </row>
    <row r="132" spans="19:25" x14ac:dyDescent="0.25">
      <c r="S132" s="1"/>
      <c r="T132" s="1"/>
      <c r="U132" s="1"/>
      <c r="V132" s="1"/>
      <c r="W132" s="1"/>
      <c r="X132" s="1"/>
      <c r="Y132" s="1"/>
    </row>
    <row r="133" spans="19:25" x14ac:dyDescent="0.25">
      <c r="S133" s="1"/>
      <c r="T133" s="1"/>
      <c r="U133" s="1"/>
      <c r="V133" s="1"/>
      <c r="W133" s="1"/>
      <c r="X133" s="1"/>
      <c r="Y133" s="1"/>
    </row>
    <row r="134" spans="19:25" x14ac:dyDescent="0.25">
      <c r="S134" s="1"/>
      <c r="T134" s="1"/>
      <c r="U134" s="1"/>
      <c r="V134" s="1"/>
      <c r="W134" s="1"/>
      <c r="X134" s="1"/>
      <c r="Y134" s="1"/>
    </row>
    <row r="135" spans="19:25" x14ac:dyDescent="0.25">
      <c r="S135" s="1"/>
      <c r="T135" s="1"/>
      <c r="U135" s="1"/>
      <c r="V135" s="1"/>
      <c r="W135" s="1"/>
      <c r="X135" s="1"/>
      <c r="Y135" s="1"/>
    </row>
    <row r="136" spans="19:25" x14ac:dyDescent="0.25">
      <c r="S136" s="1"/>
      <c r="T136" s="1"/>
      <c r="U136" s="1"/>
      <c r="V136" s="1"/>
      <c r="W136" s="1"/>
      <c r="X136" s="1"/>
      <c r="Y136" s="1"/>
    </row>
    <row r="137" spans="19:25" x14ac:dyDescent="0.25">
      <c r="S137" s="1"/>
      <c r="T137" s="1"/>
      <c r="U137" s="1"/>
      <c r="V137" s="1"/>
      <c r="W137" s="1"/>
      <c r="X137" s="1"/>
      <c r="Y137" s="1"/>
    </row>
    <row r="138" spans="19:25" x14ac:dyDescent="0.25">
      <c r="S138" s="1"/>
      <c r="T138" s="1"/>
      <c r="U138" s="1"/>
      <c r="V138" s="1"/>
      <c r="W138" s="1"/>
      <c r="X138" s="1"/>
      <c r="Y138" s="1"/>
    </row>
    <row r="139" spans="19:25" x14ac:dyDescent="0.25">
      <c r="S139" s="1"/>
      <c r="T139" s="1"/>
      <c r="U139" s="1"/>
      <c r="V139" s="1"/>
      <c r="W139" s="1"/>
      <c r="X139" s="1"/>
      <c r="Y139" s="1"/>
    </row>
    <row r="140" spans="19:25" x14ac:dyDescent="0.25">
      <c r="S140" s="1"/>
      <c r="T140" s="1"/>
      <c r="U140" s="1"/>
      <c r="V140" s="1"/>
      <c r="W140" s="1"/>
      <c r="X140" s="1"/>
      <c r="Y140" s="1"/>
    </row>
    <row r="141" spans="19:25" x14ac:dyDescent="0.25">
      <c r="S141" s="1"/>
      <c r="T141" s="1"/>
      <c r="U141" s="1"/>
      <c r="V141" s="1"/>
      <c r="W141" s="1"/>
      <c r="X141" s="1"/>
      <c r="Y141" s="1"/>
    </row>
    <row r="142" spans="19:25" x14ac:dyDescent="0.25">
      <c r="S142" s="1"/>
      <c r="T142" s="1"/>
      <c r="U142" s="1"/>
      <c r="V142" s="1"/>
      <c r="W142" s="1"/>
      <c r="X142" s="1"/>
      <c r="Y142" s="1"/>
    </row>
    <row r="143" spans="19:25" x14ac:dyDescent="0.25">
      <c r="S143" s="1"/>
      <c r="T143" s="1"/>
      <c r="U143" s="1"/>
      <c r="V143" s="1"/>
      <c r="W143" s="1"/>
      <c r="X143" s="1"/>
      <c r="Y143" s="1"/>
    </row>
    <row r="144" spans="19:25" x14ac:dyDescent="0.25">
      <c r="S144" s="1"/>
      <c r="T144" s="1"/>
      <c r="U144" s="1"/>
      <c r="V144" s="1"/>
      <c r="W144" s="1"/>
      <c r="X144" s="1"/>
      <c r="Y144" s="1"/>
    </row>
    <row r="145" spans="19:25" x14ac:dyDescent="0.25">
      <c r="S145" s="1"/>
      <c r="T145" s="1"/>
      <c r="U145" s="1"/>
      <c r="V145" s="1"/>
      <c r="W145" s="1"/>
      <c r="X145" s="1"/>
      <c r="Y145" s="1"/>
    </row>
    <row r="146" spans="19:25" x14ac:dyDescent="0.25">
      <c r="S146" s="1"/>
      <c r="T146" s="1"/>
      <c r="U146" s="1"/>
      <c r="V146" s="1"/>
      <c r="W146" s="1"/>
      <c r="X146" s="1"/>
      <c r="Y146" s="1"/>
    </row>
    <row r="147" spans="19:25" x14ac:dyDescent="0.25">
      <c r="S147" s="1"/>
      <c r="T147" s="1"/>
      <c r="U147" s="1"/>
      <c r="V147" s="1"/>
      <c r="W147" s="1"/>
      <c r="X147" s="1"/>
      <c r="Y147" s="1"/>
    </row>
    <row r="148" spans="19:25" x14ac:dyDescent="0.25">
      <c r="S148" s="1"/>
      <c r="T148" s="1"/>
      <c r="U148" s="1"/>
      <c r="V148" s="1"/>
      <c r="W148" s="1"/>
      <c r="X148" s="1"/>
      <c r="Y148" s="1"/>
    </row>
    <row r="149" spans="19:25" x14ac:dyDescent="0.25">
      <c r="S149" s="1"/>
      <c r="T149" s="1"/>
      <c r="U149" s="1"/>
      <c r="V149" s="1"/>
      <c r="W149" s="1"/>
      <c r="X149" s="1"/>
      <c r="Y149" s="1"/>
    </row>
    <row r="150" spans="19:25" x14ac:dyDescent="0.25">
      <c r="S150" s="1"/>
      <c r="T150" s="1"/>
      <c r="U150" s="1"/>
      <c r="V150" s="1"/>
      <c r="W150" s="1"/>
      <c r="X150" s="1"/>
      <c r="Y150" s="1"/>
    </row>
    <row r="151" spans="19:25" x14ac:dyDescent="0.25">
      <c r="S151" s="1"/>
      <c r="T151" s="1"/>
      <c r="U151" s="1"/>
      <c r="V151" s="1"/>
      <c r="W151" s="1"/>
      <c r="X151" s="1"/>
      <c r="Y151" s="1"/>
    </row>
    <row r="152" spans="19:25" x14ac:dyDescent="0.25">
      <c r="S152" s="1"/>
      <c r="T152" s="1"/>
      <c r="U152" s="1"/>
      <c r="V152" s="1"/>
      <c r="W152" s="1"/>
      <c r="X152" s="1"/>
      <c r="Y152" s="1"/>
    </row>
    <row r="153" spans="19:25" x14ac:dyDescent="0.25">
      <c r="S153" s="1"/>
      <c r="T153" s="1"/>
      <c r="U153" s="1"/>
      <c r="V153" s="1"/>
      <c r="W153" s="1"/>
      <c r="X153" s="1"/>
      <c r="Y153" s="1"/>
    </row>
    <row r="154" spans="19:25" x14ac:dyDescent="0.25">
      <c r="S154" s="1"/>
      <c r="T154" s="1"/>
      <c r="U154" s="1"/>
      <c r="V154" s="1"/>
      <c r="W154" s="1"/>
      <c r="X154" s="1"/>
      <c r="Y154" s="1"/>
    </row>
    <row r="155" spans="19:25" x14ac:dyDescent="0.25">
      <c r="S155" s="1"/>
      <c r="T155" s="1"/>
      <c r="U155" s="1"/>
      <c r="V155" s="1"/>
      <c r="W155" s="1"/>
      <c r="X155" s="1"/>
      <c r="Y155" s="1"/>
    </row>
    <row r="156" spans="19:25" x14ac:dyDescent="0.25">
      <c r="S156" s="1"/>
      <c r="T156" s="1"/>
      <c r="U156" s="1"/>
      <c r="V156" s="1"/>
      <c r="W156" s="1"/>
      <c r="X156" s="1"/>
      <c r="Y156" s="1"/>
    </row>
    <row r="157" spans="19:25" x14ac:dyDescent="0.25">
      <c r="S157" s="1"/>
      <c r="T157" s="1"/>
      <c r="U157" s="1"/>
      <c r="V157" s="1"/>
      <c r="W157" s="1"/>
      <c r="X157" s="1"/>
      <c r="Y157" s="1"/>
    </row>
    <row r="158" spans="19:25" x14ac:dyDescent="0.25">
      <c r="S158" s="1"/>
      <c r="T158" s="1"/>
      <c r="U158" s="1"/>
      <c r="V158" s="1"/>
      <c r="W158" s="1"/>
      <c r="X158" s="1"/>
      <c r="Y158" s="1"/>
    </row>
    <row r="159" spans="19:25" x14ac:dyDescent="0.25">
      <c r="S159" s="1"/>
      <c r="T159" s="1"/>
      <c r="U159" s="1"/>
      <c r="V159" s="1"/>
      <c r="W159" s="1"/>
      <c r="X159" s="1"/>
      <c r="Y159" s="1"/>
    </row>
    <row r="160" spans="19:25" x14ac:dyDescent="0.25">
      <c r="S160" s="1"/>
      <c r="T160" s="1"/>
      <c r="U160" s="1"/>
      <c r="V160" s="1"/>
      <c r="W160" s="1"/>
      <c r="X160" s="1"/>
      <c r="Y160" s="1"/>
    </row>
    <row r="161" spans="19:25" x14ac:dyDescent="0.25">
      <c r="S161" s="1"/>
      <c r="T161" s="1"/>
      <c r="U161" s="1"/>
      <c r="V161" s="1"/>
      <c r="W161" s="1"/>
      <c r="X161" s="1"/>
      <c r="Y161" s="1"/>
    </row>
    <row r="162" spans="19:25" x14ac:dyDescent="0.25">
      <c r="S162" s="1"/>
      <c r="T162" s="1"/>
      <c r="U162" s="1"/>
      <c r="V162" s="1"/>
      <c r="W162" s="1"/>
      <c r="X162" s="1"/>
      <c r="Y162" s="1"/>
    </row>
    <row r="163" spans="19:25" x14ac:dyDescent="0.25">
      <c r="S163" s="1"/>
      <c r="T163" s="1"/>
      <c r="U163" s="1"/>
      <c r="V163" s="1"/>
      <c r="W163" s="1"/>
      <c r="X163" s="1"/>
      <c r="Y163" s="1"/>
    </row>
    <row r="164" spans="19:25" x14ac:dyDescent="0.25">
      <c r="S164" s="1"/>
      <c r="T164" s="1"/>
      <c r="U164" s="1"/>
      <c r="V164" s="1"/>
      <c r="W164" s="1"/>
      <c r="X164" s="1"/>
      <c r="Y164" s="1"/>
    </row>
    <row r="165" spans="19:25" x14ac:dyDescent="0.25">
      <c r="S165" s="1"/>
      <c r="T165" s="1"/>
      <c r="U165" s="1"/>
      <c r="V165" s="1"/>
      <c r="W165" s="1"/>
      <c r="X165" s="1"/>
      <c r="Y165" s="1"/>
    </row>
    <row r="166" spans="19:25" x14ac:dyDescent="0.25">
      <c r="S166" s="1"/>
      <c r="T166" s="1"/>
      <c r="U166" s="1"/>
      <c r="V166" s="1"/>
      <c r="W166" s="1"/>
      <c r="X166" s="1"/>
      <c r="Y166" s="1"/>
    </row>
    <row r="167" spans="19:25" x14ac:dyDescent="0.25">
      <c r="S167" s="1"/>
      <c r="T167" s="1"/>
      <c r="U167" s="1"/>
      <c r="V167" s="1"/>
      <c r="W167" s="1"/>
      <c r="X167" s="1"/>
      <c r="Y167" s="1"/>
    </row>
    <row r="168" spans="19:25" x14ac:dyDescent="0.25">
      <c r="S168" s="1"/>
      <c r="T168" s="1"/>
      <c r="U168" s="1"/>
      <c r="V168" s="1"/>
      <c r="W168" s="1"/>
      <c r="X168" s="1"/>
      <c r="Y168" s="1"/>
    </row>
    <row r="169" spans="19:25" x14ac:dyDescent="0.25">
      <c r="S169" s="1"/>
      <c r="T169" s="1"/>
      <c r="U169" s="1"/>
      <c r="V169" s="1"/>
      <c r="W169" s="1"/>
      <c r="X169" s="1"/>
      <c r="Y169" s="1"/>
    </row>
    <row r="170" spans="19:25" x14ac:dyDescent="0.25">
      <c r="S170" s="1"/>
      <c r="T170" s="1"/>
      <c r="U170" s="1"/>
      <c r="V170" s="1"/>
      <c r="W170" s="1"/>
      <c r="X170" s="1"/>
      <c r="Y170" s="1"/>
    </row>
    <row r="171" spans="19:25" x14ac:dyDescent="0.25">
      <c r="S171" s="1"/>
      <c r="T171" s="1"/>
      <c r="U171" s="1"/>
      <c r="V171" s="1"/>
      <c r="W171" s="1"/>
      <c r="X171" s="1"/>
      <c r="Y171" s="1"/>
    </row>
    <row r="172" spans="19:25" x14ac:dyDescent="0.25">
      <c r="S172" s="1"/>
      <c r="T172" s="1"/>
      <c r="U172" s="1"/>
      <c r="V172" s="1"/>
      <c r="W172" s="1"/>
      <c r="X172" s="1"/>
      <c r="Y172" s="1"/>
    </row>
    <row r="173" spans="19:25" x14ac:dyDescent="0.25">
      <c r="S173" s="1"/>
      <c r="T173" s="1"/>
      <c r="U173" s="1"/>
      <c r="V173" s="1"/>
      <c r="W173" s="1"/>
      <c r="X173" s="1"/>
      <c r="Y173" s="1"/>
    </row>
    <row r="174" spans="19:25" x14ac:dyDescent="0.25">
      <c r="S174" s="1"/>
      <c r="T174" s="1"/>
      <c r="U174" s="1"/>
      <c r="V174" s="1"/>
      <c r="W174" s="1"/>
      <c r="X174" s="1"/>
      <c r="Y174" s="1"/>
    </row>
    <row r="175" spans="19:25" x14ac:dyDescent="0.25">
      <c r="S175" s="1"/>
      <c r="T175" s="1"/>
      <c r="U175" s="1"/>
      <c r="V175" s="1"/>
      <c r="W175" s="1"/>
      <c r="X175" s="1"/>
      <c r="Y175" s="1"/>
    </row>
    <row r="176" spans="19:25" x14ac:dyDescent="0.25">
      <c r="S176" s="1"/>
      <c r="T176" s="1"/>
      <c r="U176" s="1"/>
      <c r="V176" s="1"/>
      <c r="W176" s="1"/>
      <c r="X176" s="1"/>
      <c r="Y176" s="1"/>
    </row>
    <row r="177" spans="19:25" x14ac:dyDescent="0.25">
      <c r="S177" s="1"/>
      <c r="T177" s="1"/>
      <c r="U177" s="1"/>
      <c r="V177" s="1"/>
      <c r="W177" s="1"/>
      <c r="X177" s="1"/>
      <c r="Y177" s="1"/>
    </row>
    <row r="178" spans="19:25" x14ac:dyDescent="0.25">
      <c r="S178" s="1"/>
      <c r="T178" s="1"/>
      <c r="U178" s="1"/>
      <c r="V178" s="1"/>
      <c r="W178" s="1"/>
      <c r="X178" s="1"/>
      <c r="Y178" s="1"/>
    </row>
    <row r="179" spans="19:25" x14ac:dyDescent="0.25">
      <c r="S179" s="1"/>
      <c r="T179" s="1"/>
      <c r="U179" s="1"/>
      <c r="V179" s="1"/>
      <c r="W179" s="1"/>
      <c r="X179" s="1"/>
      <c r="Y179" s="1"/>
    </row>
    <row r="180" spans="19:25" x14ac:dyDescent="0.25">
      <c r="S180" s="1"/>
      <c r="T180" s="1"/>
      <c r="U180" s="1"/>
      <c r="V180" s="1"/>
      <c r="W180" s="1"/>
      <c r="X180" s="1"/>
      <c r="Y180" s="1"/>
    </row>
    <row r="181" spans="19:25" x14ac:dyDescent="0.25">
      <c r="S181" s="1"/>
      <c r="T181" s="1"/>
      <c r="U181" s="1"/>
      <c r="V181" s="1"/>
      <c r="W181" s="1"/>
      <c r="X181" s="1"/>
      <c r="Y181" s="1"/>
    </row>
    <row r="182" spans="19:25" x14ac:dyDescent="0.25">
      <c r="S182" s="1"/>
      <c r="T182" s="1"/>
      <c r="U182" s="1"/>
      <c r="V182" s="1"/>
      <c r="W182" s="1"/>
      <c r="X182" s="1"/>
      <c r="Y182" s="1"/>
    </row>
    <row r="183" spans="19:25" x14ac:dyDescent="0.25">
      <c r="S183" s="1"/>
      <c r="T183" s="1"/>
      <c r="U183" s="1"/>
      <c r="V183" s="1"/>
      <c r="W183" s="1"/>
      <c r="X183" s="1"/>
      <c r="Y183" s="1"/>
    </row>
    <row r="184" spans="19:25" x14ac:dyDescent="0.25">
      <c r="S184" s="1"/>
      <c r="T184" s="1"/>
      <c r="U184" s="1"/>
      <c r="V184" s="1"/>
      <c r="W184" s="1"/>
      <c r="X184" s="1"/>
      <c r="Y184" s="1"/>
    </row>
    <row r="185" spans="19:25" x14ac:dyDescent="0.25">
      <c r="S185" s="1"/>
      <c r="T185" s="1"/>
      <c r="U185" s="1"/>
      <c r="V185" s="1"/>
      <c r="W185" s="1"/>
      <c r="X185" s="1"/>
      <c r="Y185" s="1"/>
    </row>
    <row r="186" spans="19:25" x14ac:dyDescent="0.25">
      <c r="S186" s="1"/>
      <c r="T186" s="1"/>
      <c r="U186" s="1"/>
      <c r="V186" s="1"/>
      <c r="W186" s="1"/>
      <c r="X186" s="1"/>
      <c r="Y186" s="1"/>
    </row>
    <row r="187" spans="19:25" x14ac:dyDescent="0.25">
      <c r="S187" s="1"/>
      <c r="T187" s="1"/>
      <c r="U187" s="1"/>
      <c r="V187" s="1"/>
      <c r="W187" s="1"/>
      <c r="X187" s="1"/>
      <c r="Y187" s="1"/>
    </row>
    <row r="188" spans="19:25" x14ac:dyDescent="0.25">
      <c r="S188" s="1"/>
      <c r="T188" s="1"/>
      <c r="U188" s="1"/>
      <c r="V188" s="1"/>
      <c r="W188" s="1"/>
      <c r="X188" s="1"/>
      <c r="Y188" s="1"/>
    </row>
    <row r="189" spans="19:25" x14ac:dyDescent="0.25">
      <c r="S189" s="1"/>
      <c r="T189" s="1"/>
      <c r="U189" s="1"/>
      <c r="V189" s="1"/>
      <c r="W189" s="1"/>
      <c r="X189" s="1"/>
      <c r="Y189" s="1"/>
    </row>
    <row r="190" spans="19:25" x14ac:dyDescent="0.25">
      <c r="S190" s="1"/>
      <c r="T190" s="1"/>
      <c r="U190" s="1"/>
      <c r="V190" s="1"/>
      <c r="W190" s="1"/>
      <c r="X190" s="1"/>
      <c r="Y190" s="1"/>
    </row>
    <row r="191" spans="19:25" x14ac:dyDescent="0.25">
      <c r="S191" s="1"/>
      <c r="T191" s="1"/>
      <c r="U191" s="1"/>
      <c r="V191" s="1"/>
      <c r="W191" s="1"/>
      <c r="X191" s="1"/>
      <c r="Y191" s="1"/>
    </row>
    <row r="192" spans="19:25" x14ac:dyDescent="0.25">
      <c r="S192" s="1"/>
      <c r="T192" s="1"/>
      <c r="U192" s="1"/>
      <c r="V192" s="1"/>
      <c r="W192" s="1"/>
      <c r="X192" s="1"/>
      <c r="Y192" s="1"/>
    </row>
    <row r="193" spans="19:25" x14ac:dyDescent="0.25">
      <c r="S193" s="1"/>
      <c r="T193" s="1"/>
      <c r="U193" s="1"/>
      <c r="V193" s="1"/>
      <c r="W193" s="1"/>
      <c r="X193" s="1"/>
      <c r="Y193" s="1"/>
    </row>
    <row r="194" spans="19:25" x14ac:dyDescent="0.25">
      <c r="S194" s="1"/>
      <c r="T194" s="1"/>
      <c r="U194" s="1"/>
      <c r="V194" s="1"/>
      <c r="W194" s="1"/>
      <c r="X194" s="1"/>
      <c r="Y194" s="1"/>
    </row>
    <row r="195" spans="19:25" x14ac:dyDescent="0.25">
      <c r="S195" s="1"/>
      <c r="T195" s="1"/>
      <c r="U195" s="1"/>
      <c r="V195" s="1"/>
      <c r="W195" s="1"/>
      <c r="X195" s="1"/>
      <c r="Y195" s="1"/>
    </row>
    <row r="196" spans="19:25" x14ac:dyDescent="0.25">
      <c r="S196" s="1"/>
      <c r="T196" s="1"/>
      <c r="U196" s="1"/>
      <c r="V196" s="1"/>
      <c r="W196" s="1"/>
      <c r="X196" s="1"/>
      <c r="Y196" s="1"/>
    </row>
    <row r="197" spans="19:25" x14ac:dyDescent="0.25">
      <c r="S197" s="1"/>
      <c r="T197" s="1"/>
      <c r="U197" s="1"/>
      <c r="V197" s="1"/>
      <c r="W197" s="1"/>
      <c r="X197" s="1"/>
      <c r="Y197" s="1"/>
    </row>
    <row r="198" spans="19:25" x14ac:dyDescent="0.25">
      <c r="S198" s="1"/>
      <c r="T198" s="1"/>
      <c r="U198" s="1"/>
      <c r="V198" s="1"/>
      <c r="W198" s="1"/>
      <c r="X198" s="1"/>
      <c r="Y198" s="1"/>
    </row>
    <row r="199" spans="19:25" x14ac:dyDescent="0.25">
      <c r="S199" s="1"/>
      <c r="T199" s="1"/>
      <c r="U199" s="1"/>
      <c r="V199" s="1"/>
      <c r="W199" s="1"/>
      <c r="X199" s="1"/>
      <c r="Y199" s="1"/>
    </row>
    <row r="200" spans="19:25" x14ac:dyDescent="0.25">
      <c r="S200" s="1"/>
      <c r="T200" s="1"/>
      <c r="U200" s="1"/>
      <c r="V200" s="1"/>
      <c r="W200" s="1"/>
      <c r="X200" s="1"/>
      <c r="Y200" s="1"/>
    </row>
    <row r="201" spans="19:25" x14ac:dyDescent="0.25">
      <c r="S201" s="1"/>
      <c r="T201" s="1"/>
      <c r="U201" s="1"/>
      <c r="V201" s="1"/>
      <c r="W201" s="1"/>
      <c r="X201" s="1"/>
      <c r="Y201" s="1"/>
    </row>
    <row r="202" spans="19:25" x14ac:dyDescent="0.25">
      <c r="S202" s="1"/>
      <c r="T202" s="1"/>
      <c r="U202" s="1"/>
      <c r="V202" s="1"/>
      <c r="W202" s="1"/>
      <c r="X202" s="1"/>
      <c r="Y202" s="1"/>
    </row>
    <row r="203" spans="19:25" x14ac:dyDescent="0.25">
      <c r="S203" s="1"/>
      <c r="T203" s="1"/>
      <c r="U203" s="1"/>
      <c r="V203" s="1"/>
      <c r="W203" s="1"/>
      <c r="X203" s="1"/>
      <c r="Y203" s="1"/>
    </row>
    <row r="204" spans="19:25" x14ac:dyDescent="0.25">
      <c r="S204" s="1"/>
      <c r="T204" s="1"/>
      <c r="U204" s="1"/>
      <c r="V204" s="1"/>
      <c r="W204" s="1"/>
      <c r="X204" s="1"/>
      <c r="Y204" s="1"/>
    </row>
    <row r="205" spans="19:25" x14ac:dyDescent="0.25">
      <c r="S205" s="1"/>
      <c r="T205" s="1"/>
      <c r="U205" s="1"/>
      <c r="V205" s="1"/>
      <c r="W205" s="1"/>
      <c r="X205" s="1"/>
      <c r="Y205" s="1"/>
    </row>
    <row r="206" spans="19:25" x14ac:dyDescent="0.25">
      <c r="S206" s="1"/>
      <c r="T206" s="1"/>
      <c r="U206" s="1"/>
      <c r="V206" s="1"/>
      <c r="W206" s="1"/>
      <c r="X206" s="1"/>
      <c r="Y206" s="1"/>
    </row>
    <row r="207" spans="19:25" x14ac:dyDescent="0.25">
      <c r="S207" s="1"/>
      <c r="T207" s="1"/>
      <c r="U207" s="1"/>
      <c r="V207" s="1"/>
      <c r="W207" s="1"/>
      <c r="X207" s="1"/>
      <c r="Y207" s="1"/>
    </row>
    <row r="208" spans="19:25" x14ac:dyDescent="0.25">
      <c r="S208" s="1"/>
      <c r="T208" s="1"/>
      <c r="U208" s="1"/>
      <c r="V208" s="1"/>
      <c r="W208" s="1"/>
      <c r="X208" s="1"/>
      <c r="Y208" s="1"/>
    </row>
    <row r="209" spans="19:25" x14ac:dyDescent="0.25">
      <c r="S209" s="1"/>
      <c r="T209" s="1"/>
      <c r="U209" s="1"/>
      <c r="V209" s="1"/>
      <c r="W209" s="1"/>
      <c r="X209" s="1"/>
      <c r="Y209" s="1"/>
    </row>
    <row r="210" spans="19:25" x14ac:dyDescent="0.25">
      <c r="S210" s="1"/>
      <c r="T210" s="1"/>
      <c r="U210" s="1"/>
      <c r="V210" s="1"/>
      <c r="W210" s="1"/>
      <c r="X210" s="1"/>
      <c r="Y210" s="1"/>
    </row>
    <row r="211" spans="19:25" x14ac:dyDescent="0.25">
      <c r="S211" s="1"/>
      <c r="T211" s="1"/>
      <c r="U211" s="1"/>
      <c r="V211" s="1"/>
      <c r="W211" s="1"/>
      <c r="X211" s="1"/>
      <c r="Y211" s="1"/>
    </row>
    <row r="212" spans="19:25" x14ac:dyDescent="0.25">
      <c r="S212" s="1"/>
      <c r="T212" s="1"/>
      <c r="U212" s="1"/>
      <c r="V212" s="1"/>
      <c r="W212" s="1"/>
      <c r="X212" s="1"/>
      <c r="Y212" s="1"/>
    </row>
    <row r="213" spans="19:25" x14ac:dyDescent="0.25">
      <c r="S213" s="1"/>
      <c r="T213" s="1"/>
      <c r="U213" s="1"/>
      <c r="V213" s="1"/>
      <c r="W213" s="1"/>
      <c r="X213" s="1"/>
      <c r="Y213" s="1"/>
    </row>
    <row r="214" spans="19:25" x14ac:dyDescent="0.25">
      <c r="S214" s="1"/>
      <c r="T214" s="1"/>
      <c r="U214" s="1"/>
      <c r="V214" s="1"/>
      <c r="W214" s="1"/>
      <c r="X214" s="1"/>
      <c r="Y214" s="1"/>
    </row>
    <row r="215" spans="19:25" x14ac:dyDescent="0.25">
      <c r="S215" s="1"/>
      <c r="T215" s="1"/>
      <c r="U215" s="1"/>
      <c r="V215" s="1"/>
      <c r="W215" s="1"/>
      <c r="X215" s="1"/>
      <c r="Y215" s="1"/>
    </row>
    <row r="216" spans="19:25" x14ac:dyDescent="0.25">
      <c r="S216" s="1"/>
      <c r="T216" s="1"/>
      <c r="U216" s="1"/>
      <c r="V216" s="1"/>
      <c r="W216" s="1"/>
      <c r="X216" s="1"/>
      <c r="Y216" s="1"/>
    </row>
    <row r="217" spans="19:25" x14ac:dyDescent="0.25">
      <c r="S217" s="1"/>
      <c r="T217" s="1"/>
      <c r="U217" s="1"/>
      <c r="V217" s="1"/>
      <c r="W217" s="1"/>
      <c r="X217" s="1"/>
      <c r="Y217" s="1"/>
    </row>
    <row r="218" spans="19:25" x14ac:dyDescent="0.25">
      <c r="S218" s="1"/>
      <c r="T218" s="1"/>
      <c r="U218" s="1"/>
      <c r="V218" s="1"/>
      <c r="W218" s="1"/>
      <c r="X218" s="1"/>
      <c r="Y218" s="1"/>
    </row>
    <row r="219" spans="19:25" x14ac:dyDescent="0.25">
      <c r="S219" s="1"/>
      <c r="T219" s="1"/>
      <c r="U219" s="1"/>
      <c r="V219" s="1"/>
      <c r="W219" s="1"/>
      <c r="X219" s="1"/>
      <c r="Y219" s="1"/>
    </row>
    <row r="220" spans="19:25" x14ac:dyDescent="0.25">
      <c r="S220" s="1"/>
      <c r="T220" s="1"/>
      <c r="U220" s="1"/>
      <c r="V220" s="1"/>
      <c r="W220" s="1"/>
      <c r="X220" s="1"/>
      <c r="Y220" s="1"/>
    </row>
    <row r="221" spans="19:25" x14ac:dyDescent="0.25">
      <c r="S221" s="1"/>
      <c r="T221" s="1"/>
      <c r="U221" s="1"/>
      <c r="V221" s="1"/>
      <c r="W221" s="1"/>
      <c r="X221" s="1"/>
      <c r="Y221" s="1"/>
    </row>
    <row r="222" spans="19:25" x14ac:dyDescent="0.25">
      <c r="S222" s="1"/>
      <c r="T222" s="1"/>
      <c r="U222" s="1"/>
      <c r="V222" s="1"/>
      <c r="W222" s="1"/>
      <c r="X222" s="1"/>
      <c r="Y222" s="1"/>
    </row>
    <row r="223" spans="19:25" x14ac:dyDescent="0.25">
      <c r="S223" s="1"/>
      <c r="T223" s="1"/>
      <c r="U223" s="1"/>
      <c r="V223" s="1"/>
      <c r="W223" s="1"/>
      <c r="X223" s="1"/>
      <c r="Y223" s="1"/>
    </row>
    <row r="224" spans="19:25" x14ac:dyDescent="0.25">
      <c r="S224" s="1"/>
      <c r="T224" s="1"/>
      <c r="U224" s="1"/>
      <c r="V224" s="1"/>
      <c r="W224" s="1"/>
      <c r="X224" s="1"/>
      <c r="Y224" s="1"/>
    </row>
    <row r="225" spans="19:25" x14ac:dyDescent="0.25">
      <c r="S225" s="1"/>
      <c r="T225" s="1"/>
      <c r="U225" s="1"/>
      <c r="V225" s="1"/>
      <c r="W225" s="1"/>
      <c r="X225" s="1"/>
      <c r="Y225" s="1"/>
    </row>
    <row r="226" spans="19:25" x14ac:dyDescent="0.25">
      <c r="S226" s="1"/>
      <c r="T226" s="1"/>
      <c r="U226" s="1"/>
      <c r="V226" s="1"/>
      <c r="W226" s="1"/>
      <c r="X226" s="1"/>
      <c r="Y226" s="1"/>
    </row>
    <row r="227" spans="19:25" x14ac:dyDescent="0.25">
      <c r="S227" s="1"/>
      <c r="T227" s="1"/>
      <c r="U227" s="1"/>
      <c r="V227" s="1"/>
      <c r="W227" s="1"/>
      <c r="X227" s="1"/>
      <c r="Y227" s="1"/>
    </row>
    <row r="228" spans="19:25" x14ac:dyDescent="0.25">
      <c r="S228" s="1"/>
      <c r="T228" s="1"/>
      <c r="U228" s="1"/>
      <c r="V228" s="1"/>
      <c r="W228" s="1"/>
      <c r="X228" s="1"/>
      <c r="Y228" s="1"/>
    </row>
    <row r="229" spans="19:25" x14ac:dyDescent="0.25">
      <c r="S229" s="1"/>
      <c r="T229" s="1"/>
      <c r="U229" s="1"/>
      <c r="V229" s="1"/>
      <c r="W229" s="1"/>
      <c r="X229" s="1"/>
      <c r="Y229" s="1"/>
    </row>
    <row r="230" spans="19:25" x14ac:dyDescent="0.25">
      <c r="S230" s="1"/>
      <c r="T230" s="1"/>
      <c r="U230" s="1"/>
      <c r="V230" s="1"/>
      <c r="W230" s="1"/>
      <c r="X230" s="1"/>
      <c r="Y230" s="1"/>
    </row>
    <row r="231" spans="19:25" x14ac:dyDescent="0.25">
      <c r="S231" s="1"/>
      <c r="T231" s="1"/>
      <c r="U231" s="1"/>
      <c r="V231" s="1"/>
      <c r="W231" s="1"/>
      <c r="X231" s="1"/>
      <c r="Y231" s="1"/>
    </row>
    <row r="232" spans="19:25" x14ac:dyDescent="0.25">
      <c r="S232" s="1"/>
      <c r="T232" s="1"/>
      <c r="U232" s="1"/>
      <c r="V232" s="1"/>
      <c r="W232" s="1"/>
      <c r="X232" s="1"/>
      <c r="Y232" s="1"/>
    </row>
    <row r="233" spans="19:25" x14ac:dyDescent="0.25">
      <c r="S233" s="1"/>
      <c r="T233" s="1"/>
      <c r="U233" s="1"/>
      <c r="V233" s="1"/>
      <c r="W233" s="1"/>
      <c r="X233" s="1"/>
      <c r="Y233" s="1"/>
    </row>
    <row r="234" spans="19:25" x14ac:dyDescent="0.25">
      <c r="S234" s="1"/>
      <c r="T234" s="1"/>
      <c r="U234" s="1"/>
      <c r="V234" s="1"/>
      <c r="W234" s="1"/>
      <c r="X234" s="1"/>
      <c r="Y234" s="1"/>
    </row>
    <row r="235" spans="19:25" x14ac:dyDescent="0.25">
      <c r="S235" s="1"/>
      <c r="T235" s="1"/>
      <c r="U235" s="1"/>
      <c r="V235" s="1"/>
      <c r="W235" s="1"/>
      <c r="X235" s="1"/>
      <c r="Y235" s="1"/>
    </row>
    <row r="236" spans="19:25" x14ac:dyDescent="0.25">
      <c r="S236" s="1"/>
      <c r="T236" s="1"/>
      <c r="U236" s="1"/>
      <c r="V236" s="1"/>
      <c r="W236" s="1"/>
      <c r="X236" s="1"/>
      <c r="Y236" s="1"/>
    </row>
    <row r="237" spans="19:25" x14ac:dyDescent="0.25">
      <c r="S237" s="1"/>
      <c r="T237" s="1"/>
      <c r="U237" s="1"/>
      <c r="V237" s="1"/>
      <c r="W237" s="1"/>
      <c r="X237" s="1"/>
      <c r="Y237" s="1"/>
    </row>
    <row r="238" spans="19:25" x14ac:dyDescent="0.25">
      <c r="S238" s="1"/>
      <c r="T238" s="1"/>
      <c r="U238" s="1"/>
      <c r="V238" s="1"/>
      <c r="W238" s="1"/>
      <c r="X238" s="1"/>
      <c r="Y238" s="1"/>
    </row>
    <row r="239" spans="19:25" x14ac:dyDescent="0.25">
      <c r="S239" s="1"/>
      <c r="T239" s="1"/>
      <c r="U239" s="1"/>
      <c r="V239" s="1"/>
      <c r="W239" s="1"/>
      <c r="X239" s="1"/>
      <c r="Y239" s="1"/>
    </row>
    <row r="240" spans="19:25" x14ac:dyDescent="0.25">
      <c r="S240" s="1"/>
      <c r="T240" s="1"/>
      <c r="U240" s="1"/>
      <c r="V240" s="1"/>
      <c r="W240" s="1"/>
      <c r="X240" s="1"/>
      <c r="Y240" s="1"/>
    </row>
    <row r="241" spans="19:25" x14ac:dyDescent="0.25">
      <c r="S241" s="1"/>
      <c r="T241" s="1"/>
      <c r="U241" s="1"/>
      <c r="V241" s="1"/>
      <c r="W241" s="1"/>
      <c r="X241" s="1"/>
      <c r="Y241" s="1"/>
    </row>
    <row r="242" spans="19:25" x14ac:dyDescent="0.25">
      <c r="S242" s="1"/>
      <c r="T242" s="1"/>
      <c r="U242" s="1"/>
      <c r="V242" s="1"/>
      <c r="W242" s="1"/>
      <c r="X242" s="1"/>
      <c r="Y242" s="1"/>
    </row>
    <row r="243" spans="19:25" x14ac:dyDescent="0.25">
      <c r="S243" s="1"/>
      <c r="T243" s="1"/>
      <c r="U243" s="1"/>
      <c r="V243" s="1"/>
      <c r="W243" s="1"/>
      <c r="X243" s="1"/>
      <c r="Y243" s="1"/>
    </row>
    <row r="244" spans="19:25" x14ac:dyDescent="0.25">
      <c r="S244" s="1"/>
      <c r="T244" s="1"/>
      <c r="U244" s="1"/>
      <c r="V244" s="1"/>
      <c r="W244" s="1"/>
      <c r="X244" s="1"/>
      <c r="Y244" s="1"/>
    </row>
    <row r="245" spans="19:25" x14ac:dyDescent="0.25">
      <c r="S245" s="1"/>
      <c r="T245" s="1"/>
      <c r="U245" s="1"/>
      <c r="V245" s="1"/>
      <c r="W245" s="1"/>
      <c r="X245" s="1"/>
      <c r="Y245" s="1"/>
    </row>
    <row r="246" spans="19:25" x14ac:dyDescent="0.25">
      <c r="S246" s="1"/>
      <c r="T246" s="1"/>
      <c r="U246" s="1"/>
      <c r="V246" s="1"/>
      <c r="W246" s="1"/>
      <c r="X246" s="1"/>
      <c r="Y246" s="1"/>
    </row>
    <row r="247" spans="19:25" x14ac:dyDescent="0.25">
      <c r="S247" s="1"/>
      <c r="T247" s="1"/>
      <c r="U247" s="1"/>
      <c r="V247" s="1"/>
      <c r="W247" s="1"/>
      <c r="X247" s="1"/>
      <c r="Y247" s="1"/>
    </row>
    <row r="248" spans="19:25" x14ac:dyDescent="0.25">
      <c r="S248" s="1"/>
      <c r="T248" s="1"/>
      <c r="U248" s="1"/>
      <c r="V248" s="1"/>
      <c r="W248" s="1"/>
      <c r="X248" s="1"/>
      <c r="Y248" s="1"/>
    </row>
    <row r="249" spans="19:25" x14ac:dyDescent="0.25">
      <c r="S249" s="1"/>
      <c r="T249" s="1"/>
      <c r="U249" s="1"/>
      <c r="V249" s="1"/>
      <c r="W249" s="1"/>
      <c r="X249" s="1"/>
      <c r="Y249" s="1"/>
    </row>
    <row r="250" spans="19:25" x14ac:dyDescent="0.25">
      <c r="S250" s="1"/>
      <c r="T250" s="1"/>
      <c r="U250" s="1"/>
      <c r="V250" s="1"/>
      <c r="W250" s="1"/>
      <c r="X250" s="1"/>
      <c r="Y250" s="1"/>
    </row>
    <row r="251" spans="19:25" x14ac:dyDescent="0.25">
      <c r="S251" s="1"/>
      <c r="T251" s="1"/>
      <c r="U251" s="1"/>
      <c r="V251" s="1"/>
      <c r="W251" s="1"/>
      <c r="X251" s="1"/>
      <c r="Y251" s="1"/>
    </row>
    <row r="252" spans="19:25" x14ac:dyDescent="0.25">
      <c r="S252" s="1"/>
      <c r="T252" s="1"/>
      <c r="U252" s="1"/>
      <c r="V252" s="1"/>
      <c r="W252" s="1"/>
      <c r="X252" s="1"/>
      <c r="Y252" s="1"/>
    </row>
    <row r="253" spans="19:25" x14ac:dyDescent="0.25">
      <c r="S253" s="1"/>
      <c r="T253" s="1"/>
      <c r="U253" s="1"/>
      <c r="V253" s="1"/>
      <c r="W253" s="1"/>
      <c r="X253" s="1"/>
      <c r="Y253" s="1"/>
    </row>
    <row r="254" spans="19:25" x14ac:dyDescent="0.25">
      <c r="S254" s="1"/>
      <c r="T254" s="1"/>
      <c r="U254" s="1"/>
      <c r="V254" s="1"/>
      <c r="W254" s="1"/>
      <c r="X254" s="1"/>
      <c r="Y254" s="1"/>
    </row>
    <row r="255" spans="19:25" x14ac:dyDescent="0.25">
      <c r="S255" s="1"/>
      <c r="T255" s="1"/>
      <c r="U255" s="1"/>
      <c r="V255" s="1"/>
      <c r="W255" s="1"/>
      <c r="X255" s="1"/>
      <c r="Y255" s="1"/>
    </row>
    <row r="256" spans="19:25" x14ac:dyDescent="0.25">
      <c r="S256" s="1"/>
      <c r="T256" s="1"/>
      <c r="U256" s="1"/>
      <c r="V256" s="1"/>
      <c r="W256" s="1"/>
      <c r="X256" s="1"/>
      <c r="Y256" s="1"/>
    </row>
    <row r="257" spans="19:25" x14ac:dyDescent="0.25">
      <c r="S257" s="1"/>
      <c r="T257" s="1"/>
      <c r="U257" s="1"/>
      <c r="V257" s="1"/>
      <c r="W257" s="1"/>
      <c r="X257" s="1"/>
      <c r="Y257" s="1"/>
    </row>
    <row r="258" spans="19:25" x14ac:dyDescent="0.25">
      <c r="S258" s="1"/>
      <c r="T258" s="1"/>
      <c r="U258" s="1"/>
      <c r="V258" s="1"/>
      <c r="W258" s="1"/>
      <c r="X258" s="1"/>
      <c r="Y258" s="1"/>
    </row>
    <row r="259" spans="19:25" x14ac:dyDescent="0.25">
      <c r="S259" s="1"/>
      <c r="T259" s="1"/>
      <c r="U259" s="1"/>
      <c r="V259" s="1"/>
      <c r="W259" s="1"/>
      <c r="X259" s="1"/>
      <c r="Y259" s="1"/>
    </row>
    <row r="260" spans="19:25" x14ac:dyDescent="0.25">
      <c r="S260" s="1"/>
      <c r="T260" s="1"/>
      <c r="U260" s="1"/>
      <c r="V260" s="1"/>
      <c r="W260" s="1"/>
      <c r="X260" s="1"/>
      <c r="Y260" s="1"/>
    </row>
    <row r="261" spans="19:25" x14ac:dyDescent="0.25">
      <c r="S261" s="1"/>
      <c r="T261" s="1"/>
      <c r="U261" s="1"/>
      <c r="V261" s="1"/>
      <c r="W261" s="1"/>
      <c r="X261" s="1"/>
      <c r="Y261" s="1"/>
    </row>
    <row r="262" spans="19:25" x14ac:dyDescent="0.25">
      <c r="S262" s="1"/>
      <c r="T262" s="1"/>
      <c r="U262" s="1"/>
      <c r="V262" s="1"/>
      <c r="W262" s="1"/>
      <c r="X262" s="1"/>
      <c r="Y262" s="1"/>
    </row>
    <row r="263" spans="19:25" x14ac:dyDescent="0.25">
      <c r="S263" s="1"/>
      <c r="T263" s="1"/>
      <c r="U263" s="1"/>
      <c r="V263" s="1"/>
      <c r="W263" s="1"/>
      <c r="X263" s="1"/>
      <c r="Y263" s="1"/>
    </row>
    <row r="264" spans="19:25" x14ac:dyDescent="0.25">
      <c r="S264" s="1"/>
      <c r="T264" s="1"/>
      <c r="U264" s="1"/>
      <c r="V264" s="1"/>
      <c r="W264" s="1"/>
      <c r="X264" s="1"/>
      <c r="Y264" s="1"/>
    </row>
    <row r="265" spans="19:25" x14ac:dyDescent="0.25">
      <c r="S265" s="1"/>
      <c r="T265" s="1"/>
      <c r="U265" s="1"/>
      <c r="V265" s="1"/>
      <c r="W265" s="1"/>
      <c r="X265" s="1"/>
      <c r="Y265" s="1"/>
    </row>
    <row r="266" spans="19:25" x14ac:dyDescent="0.25">
      <c r="S266" s="1"/>
      <c r="T266" s="1"/>
      <c r="U266" s="1"/>
      <c r="V266" s="1"/>
      <c r="W266" s="1"/>
      <c r="X266" s="1"/>
      <c r="Y266" s="1"/>
    </row>
    <row r="267" spans="19:25" x14ac:dyDescent="0.25">
      <c r="S267" s="1"/>
      <c r="T267" s="1"/>
      <c r="U267" s="1"/>
      <c r="V267" s="1"/>
      <c r="W267" s="1"/>
      <c r="X267" s="1"/>
      <c r="Y267" s="1"/>
    </row>
    <row r="268" spans="19:25" x14ac:dyDescent="0.25">
      <c r="S268" s="1"/>
      <c r="T268" s="1"/>
      <c r="U268" s="1"/>
      <c r="V268" s="1"/>
      <c r="W268" s="1"/>
      <c r="X268" s="1"/>
      <c r="Y268" s="1"/>
    </row>
    <row r="269" spans="19:25" x14ac:dyDescent="0.25">
      <c r="S269" s="1"/>
      <c r="T269" s="1"/>
      <c r="U269" s="1"/>
      <c r="V269" s="1"/>
      <c r="W269" s="1"/>
      <c r="X269" s="1"/>
      <c r="Y269" s="1"/>
    </row>
    <row r="270" spans="19:25" x14ac:dyDescent="0.25">
      <c r="S270" s="1"/>
      <c r="T270" s="1"/>
      <c r="U270" s="1"/>
      <c r="V270" s="1"/>
      <c r="W270" s="1"/>
      <c r="X270" s="1"/>
      <c r="Y270" s="1"/>
    </row>
    <row r="271" spans="19:25" x14ac:dyDescent="0.25">
      <c r="S271" s="1"/>
      <c r="T271" s="1"/>
      <c r="U271" s="1"/>
      <c r="V271" s="1"/>
      <c r="W271" s="1"/>
      <c r="X271" s="1"/>
      <c r="Y271" s="1"/>
    </row>
    <row r="272" spans="19:25" x14ac:dyDescent="0.25">
      <c r="S272" s="1"/>
      <c r="T272" s="1"/>
      <c r="U272" s="1"/>
      <c r="V272" s="1"/>
      <c r="W272" s="1"/>
      <c r="X272" s="1"/>
      <c r="Y272" s="1"/>
    </row>
    <row r="273" spans="19:25" x14ac:dyDescent="0.25">
      <c r="S273" s="1"/>
      <c r="T273" s="1"/>
      <c r="U273" s="1"/>
      <c r="V273" s="1"/>
      <c r="W273" s="1"/>
      <c r="X273" s="1"/>
      <c r="Y273" s="1"/>
    </row>
    <row r="274" spans="19:25" x14ac:dyDescent="0.25">
      <c r="S274" s="1"/>
      <c r="T274" s="1"/>
      <c r="U274" s="1"/>
      <c r="V274" s="1"/>
      <c r="W274" s="1"/>
      <c r="X274" s="1"/>
      <c r="Y274" s="1"/>
    </row>
    <row r="275" spans="19:25" x14ac:dyDescent="0.25">
      <c r="S275" s="1"/>
      <c r="T275" s="1"/>
      <c r="U275" s="1"/>
      <c r="V275" s="1"/>
      <c r="W275" s="1"/>
      <c r="X275" s="1"/>
      <c r="Y275" s="1"/>
    </row>
    <row r="276" spans="19:25" x14ac:dyDescent="0.25">
      <c r="S276" s="1"/>
      <c r="T276" s="1"/>
      <c r="U276" s="1"/>
      <c r="V276" s="1"/>
      <c r="W276" s="1"/>
      <c r="X276" s="1"/>
      <c r="Y276" s="1"/>
    </row>
    <row r="277" spans="19:25" x14ac:dyDescent="0.25">
      <c r="S277" s="1"/>
      <c r="T277" s="1"/>
      <c r="U277" s="1"/>
      <c r="V277" s="1"/>
      <c r="W277" s="1"/>
      <c r="X277" s="1"/>
      <c r="Y277" s="1"/>
    </row>
    <row r="278" spans="19:25" x14ac:dyDescent="0.25">
      <c r="S278" s="1"/>
      <c r="T278" s="1"/>
      <c r="U278" s="1"/>
      <c r="V278" s="1"/>
      <c r="W278" s="1"/>
      <c r="X278" s="1"/>
      <c r="Y278" s="1"/>
    </row>
    <row r="279" spans="19:25" x14ac:dyDescent="0.25">
      <c r="S279" s="1"/>
      <c r="T279" s="1"/>
      <c r="U279" s="1"/>
      <c r="V279" s="1"/>
      <c r="W279" s="1"/>
      <c r="X279" s="1"/>
      <c r="Y279" s="1"/>
    </row>
    <row r="280" spans="19:25" x14ac:dyDescent="0.25">
      <c r="S280" s="1"/>
      <c r="T280" s="1"/>
      <c r="U280" s="1"/>
      <c r="V280" s="1"/>
      <c r="W280" s="1"/>
      <c r="X280" s="1"/>
      <c r="Y280" s="1"/>
    </row>
    <row r="281" spans="19:25" x14ac:dyDescent="0.25">
      <c r="S281" s="1"/>
      <c r="T281" s="1"/>
      <c r="U281" s="1"/>
      <c r="V281" s="1"/>
      <c r="W281" s="1"/>
      <c r="X281" s="1"/>
      <c r="Y281" s="1"/>
    </row>
    <row r="282" spans="19:25" x14ac:dyDescent="0.25">
      <c r="S282" s="1"/>
      <c r="T282" s="1"/>
      <c r="U282" s="1"/>
      <c r="V282" s="1"/>
      <c r="W282" s="1"/>
      <c r="X282" s="1"/>
      <c r="Y282" s="1"/>
    </row>
    <row r="283" spans="19:25" x14ac:dyDescent="0.25">
      <c r="S283" s="1"/>
      <c r="T283" s="1"/>
      <c r="U283" s="1"/>
      <c r="V283" s="1"/>
      <c r="W283" s="1"/>
      <c r="X283" s="1"/>
      <c r="Y283" s="1"/>
    </row>
    <row r="284" spans="19:25" x14ac:dyDescent="0.25">
      <c r="S284" s="1"/>
      <c r="T284" s="1"/>
      <c r="U284" s="1"/>
      <c r="V284" s="1"/>
      <c r="W284" s="1"/>
      <c r="X284" s="1"/>
      <c r="Y284" s="1"/>
    </row>
    <row r="285" spans="19:25" x14ac:dyDescent="0.25">
      <c r="S285" s="1"/>
      <c r="T285" s="1"/>
      <c r="U285" s="1"/>
      <c r="V285" s="1"/>
      <c r="W285" s="1"/>
      <c r="X285" s="1"/>
      <c r="Y285" s="1"/>
    </row>
    <row r="286" spans="19:25" x14ac:dyDescent="0.25">
      <c r="S286" s="1"/>
      <c r="T286" s="1"/>
      <c r="U286" s="1"/>
      <c r="V286" s="1"/>
      <c r="W286" s="1"/>
      <c r="X286" s="1"/>
      <c r="Y286" s="1"/>
    </row>
    <row r="287" spans="19:25" x14ac:dyDescent="0.25">
      <c r="S287" s="1"/>
      <c r="T287" s="1"/>
      <c r="U287" s="1"/>
      <c r="V287" s="1"/>
      <c r="W287" s="1"/>
      <c r="X287" s="1"/>
      <c r="Y287" s="1"/>
    </row>
    <row r="288" spans="19:25" x14ac:dyDescent="0.25">
      <c r="S288" s="1"/>
      <c r="T288" s="1"/>
      <c r="U288" s="1"/>
      <c r="V288" s="1"/>
      <c r="W288" s="1"/>
      <c r="X288" s="1"/>
      <c r="Y288" s="1"/>
    </row>
    <row r="289" spans="19:25" x14ac:dyDescent="0.25">
      <c r="S289" s="1"/>
      <c r="T289" s="1"/>
      <c r="U289" s="1"/>
      <c r="V289" s="1"/>
      <c r="W289" s="1"/>
      <c r="X289" s="1"/>
      <c r="Y289" s="1"/>
    </row>
    <row r="290" spans="19:25" x14ac:dyDescent="0.25">
      <c r="S290" s="1"/>
      <c r="T290" s="1"/>
      <c r="U290" s="1"/>
      <c r="V290" s="1"/>
      <c r="W290" s="1"/>
      <c r="X290" s="1"/>
      <c r="Y290" s="1"/>
    </row>
    <row r="291" spans="19:25" x14ac:dyDescent="0.25">
      <c r="S291" s="1"/>
      <c r="T291" s="1"/>
      <c r="U291" s="1"/>
      <c r="V291" s="1"/>
      <c r="W291" s="1"/>
      <c r="X291" s="1"/>
      <c r="Y291" s="1"/>
    </row>
    <row r="292" spans="19:25" x14ac:dyDescent="0.25">
      <c r="S292" s="1"/>
      <c r="T292" s="1"/>
      <c r="U292" s="1"/>
      <c r="V292" s="1"/>
      <c r="W292" s="1"/>
      <c r="X292" s="1"/>
      <c r="Y292" s="1"/>
    </row>
    <row r="293" spans="19:25" x14ac:dyDescent="0.25">
      <c r="S293" s="1"/>
      <c r="T293" s="1"/>
      <c r="U293" s="1"/>
      <c r="V293" s="1"/>
      <c r="W293" s="1"/>
      <c r="X293" s="1"/>
      <c r="Y293" s="1"/>
    </row>
    <row r="294" spans="19:25" x14ac:dyDescent="0.25">
      <c r="S294" s="1"/>
      <c r="T294" s="1"/>
      <c r="U294" s="1"/>
      <c r="V294" s="1"/>
      <c r="W294" s="1"/>
      <c r="X294" s="1"/>
      <c r="Y294" s="1"/>
    </row>
    <row r="295" spans="19:25" x14ac:dyDescent="0.25">
      <c r="S295" s="1"/>
      <c r="T295" s="1"/>
      <c r="U295" s="1"/>
      <c r="V295" s="1"/>
      <c r="W295" s="1"/>
      <c r="X295" s="1"/>
      <c r="Y295" s="1"/>
    </row>
    <row r="296" spans="19:25" x14ac:dyDescent="0.25">
      <c r="S296" s="1"/>
      <c r="T296" s="1"/>
      <c r="U296" s="1"/>
      <c r="V296" s="1"/>
      <c r="W296" s="1"/>
      <c r="X296" s="1"/>
      <c r="Y296" s="1"/>
    </row>
    <row r="297" spans="19:25" x14ac:dyDescent="0.25">
      <c r="S297" s="1"/>
      <c r="T297" s="1"/>
      <c r="U297" s="1"/>
      <c r="V297" s="1"/>
      <c r="W297" s="1"/>
      <c r="X297" s="1"/>
      <c r="Y297" s="1"/>
    </row>
    <row r="298" spans="19:25" x14ac:dyDescent="0.25">
      <c r="S298" s="1"/>
      <c r="T298" s="1"/>
      <c r="U298" s="1"/>
      <c r="V298" s="1"/>
      <c r="W298" s="1"/>
      <c r="X298" s="1"/>
      <c r="Y298" s="1"/>
    </row>
    <row r="299" spans="19:25" x14ac:dyDescent="0.25">
      <c r="S299" s="1"/>
      <c r="T299" s="1"/>
      <c r="U299" s="1"/>
      <c r="V299" s="1"/>
      <c r="W299" s="1"/>
      <c r="X299" s="1"/>
      <c r="Y299" s="1"/>
    </row>
    <row r="300" spans="19:25" x14ac:dyDescent="0.25">
      <c r="S300" s="1"/>
      <c r="T300" s="1"/>
      <c r="U300" s="1"/>
      <c r="V300" s="1"/>
      <c r="W300" s="1"/>
      <c r="X300" s="1"/>
      <c r="Y300" s="1"/>
    </row>
    <row r="301" spans="19:25" x14ac:dyDescent="0.25">
      <c r="S301" s="1"/>
      <c r="T301" s="1"/>
      <c r="U301" s="1"/>
      <c r="V301" s="1"/>
      <c r="W301" s="1"/>
      <c r="X301" s="1"/>
      <c r="Y301" s="1"/>
    </row>
    <row r="302" spans="19:25" x14ac:dyDescent="0.25">
      <c r="S302" s="1"/>
      <c r="T302" s="1"/>
      <c r="U302" s="1"/>
      <c r="V302" s="1"/>
      <c r="W302" s="1"/>
      <c r="X302" s="1"/>
      <c r="Y302" s="1"/>
    </row>
    <row r="303" spans="19:25" x14ac:dyDescent="0.25">
      <c r="S303" s="1"/>
      <c r="T303" s="1"/>
      <c r="U303" s="1"/>
      <c r="V303" s="1"/>
      <c r="W303" s="1"/>
      <c r="X303" s="1"/>
      <c r="Y303" s="1"/>
    </row>
    <row r="304" spans="19:25" x14ac:dyDescent="0.25">
      <c r="S304" s="1"/>
      <c r="T304" s="1"/>
      <c r="U304" s="1"/>
      <c r="V304" s="1"/>
      <c r="W304" s="1"/>
      <c r="X304" s="1"/>
      <c r="Y304" s="1"/>
    </row>
    <row r="305" spans="19:25" x14ac:dyDescent="0.25">
      <c r="S305" s="1"/>
      <c r="T305" s="1"/>
      <c r="U305" s="1"/>
      <c r="V305" s="1"/>
      <c r="W305" s="1"/>
      <c r="X305" s="1"/>
      <c r="Y305" s="1"/>
    </row>
    <row r="306" spans="19:25" x14ac:dyDescent="0.25">
      <c r="S306" s="1"/>
      <c r="T306" s="1"/>
      <c r="U306" s="1"/>
      <c r="V306" s="1"/>
      <c r="W306" s="1"/>
      <c r="X306" s="1"/>
      <c r="Y306" s="1"/>
    </row>
    <row r="307" spans="19:25" x14ac:dyDescent="0.25">
      <c r="S307" s="1"/>
      <c r="T307" s="1"/>
      <c r="U307" s="1"/>
      <c r="V307" s="1"/>
      <c r="W307" s="1"/>
      <c r="X307" s="1"/>
      <c r="Y307" s="1"/>
    </row>
    <row r="308" spans="19:25" x14ac:dyDescent="0.25">
      <c r="S308" s="1"/>
      <c r="T308" s="1"/>
      <c r="U308" s="1"/>
      <c r="V308" s="1"/>
      <c r="W308" s="1"/>
      <c r="X308" s="1"/>
      <c r="Y308" s="1"/>
    </row>
    <row r="309" spans="19:25" x14ac:dyDescent="0.25">
      <c r="S309" s="1"/>
      <c r="T309" s="1"/>
      <c r="U309" s="1"/>
      <c r="V309" s="1"/>
      <c r="W309" s="1"/>
      <c r="X309" s="1"/>
      <c r="Y309" s="1"/>
    </row>
    <row r="310" spans="19:25" x14ac:dyDescent="0.25">
      <c r="S310" s="1"/>
      <c r="T310" s="1"/>
      <c r="U310" s="1"/>
      <c r="V310" s="1"/>
      <c r="W310" s="1"/>
      <c r="X310" s="1"/>
      <c r="Y310" s="1"/>
    </row>
    <row r="311" spans="19:25" x14ac:dyDescent="0.25">
      <c r="S311" s="1"/>
      <c r="T311" s="1"/>
      <c r="U311" s="1"/>
      <c r="V311" s="1"/>
      <c r="W311" s="1"/>
      <c r="X311" s="1"/>
      <c r="Y311" s="1"/>
    </row>
    <row r="312" spans="19:25" x14ac:dyDescent="0.25">
      <c r="S312" s="1"/>
      <c r="T312" s="1"/>
      <c r="U312" s="1"/>
      <c r="V312" s="1"/>
      <c r="W312" s="1"/>
      <c r="X312" s="1"/>
      <c r="Y312" s="1"/>
    </row>
    <row r="313" spans="19:25" x14ac:dyDescent="0.25">
      <c r="S313" s="1"/>
      <c r="T313" s="1"/>
      <c r="U313" s="1"/>
      <c r="V313" s="1"/>
      <c r="W313" s="1"/>
      <c r="X313" s="1"/>
      <c r="Y313" s="1"/>
    </row>
    <row r="314" spans="19:25" x14ac:dyDescent="0.25">
      <c r="S314" s="1"/>
      <c r="T314" s="1"/>
      <c r="U314" s="1"/>
      <c r="V314" s="1"/>
      <c r="W314" s="1"/>
      <c r="X314" s="1"/>
      <c r="Y314" s="1"/>
    </row>
    <row r="315" spans="19:25" x14ac:dyDescent="0.25">
      <c r="S315" s="1"/>
      <c r="T315" s="1"/>
      <c r="U315" s="1"/>
      <c r="V315" s="1"/>
      <c r="W315" s="1"/>
      <c r="X315" s="1"/>
      <c r="Y315" s="1"/>
    </row>
    <row r="316" spans="19:25" x14ac:dyDescent="0.25">
      <c r="S316" s="1"/>
      <c r="T316" s="1"/>
      <c r="U316" s="1"/>
      <c r="V316" s="1"/>
      <c r="W316" s="1"/>
      <c r="X316" s="1"/>
      <c r="Y316" s="1"/>
    </row>
    <row r="317" spans="19:25" x14ac:dyDescent="0.25">
      <c r="S317" s="1"/>
      <c r="T317" s="1"/>
      <c r="U317" s="1"/>
      <c r="V317" s="1"/>
      <c r="W317" s="1"/>
      <c r="X317" s="1"/>
      <c r="Y317" s="1"/>
    </row>
    <row r="318" spans="19:25" x14ac:dyDescent="0.25">
      <c r="S318" s="1"/>
      <c r="T318" s="1"/>
      <c r="U318" s="1"/>
      <c r="V318" s="1"/>
      <c r="W318" s="1"/>
      <c r="X318" s="1"/>
      <c r="Y318" s="1"/>
    </row>
    <row r="319" spans="19:25" x14ac:dyDescent="0.25">
      <c r="S319" s="1"/>
      <c r="T319" s="1"/>
      <c r="U319" s="1"/>
      <c r="V319" s="1"/>
      <c r="W319" s="1"/>
      <c r="X319" s="1"/>
      <c r="Y319" s="1"/>
    </row>
    <row r="320" spans="19:25" x14ac:dyDescent="0.25">
      <c r="S320" s="1"/>
      <c r="T320" s="1"/>
      <c r="U320" s="1"/>
      <c r="V320" s="1"/>
      <c r="W320" s="1"/>
      <c r="X320" s="1"/>
      <c r="Y320" s="1"/>
    </row>
    <row r="321" spans="19:25" x14ac:dyDescent="0.25">
      <c r="S321" s="1"/>
      <c r="T321" s="1"/>
      <c r="U321" s="1"/>
      <c r="V321" s="1"/>
      <c r="W321" s="1"/>
      <c r="X321" s="1"/>
      <c r="Y321" s="1"/>
    </row>
    <row r="322" spans="19:25" x14ac:dyDescent="0.25">
      <c r="S322" s="1"/>
      <c r="T322" s="1"/>
      <c r="U322" s="1"/>
      <c r="V322" s="1"/>
      <c r="W322" s="1"/>
      <c r="X322" s="1"/>
      <c r="Y322" s="1"/>
    </row>
    <row r="323" spans="19:25" x14ac:dyDescent="0.25">
      <c r="S323" s="1"/>
      <c r="T323" s="1"/>
      <c r="U323" s="1"/>
      <c r="V323" s="1"/>
      <c r="W323" s="1"/>
      <c r="X323" s="1"/>
      <c r="Y323" s="1"/>
    </row>
    <row r="324" spans="19:25" x14ac:dyDescent="0.25">
      <c r="S324" s="1"/>
      <c r="T324" s="1"/>
      <c r="U324" s="1"/>
      <c r="V324" s="1"/>
      <c r="W324" s="1"/>
      <c r="X324" s="1"/>
      <c r="Y324" s="1"/>
    </row>
    <row r="325" spans="19:25" x14ac:dyDescent="0.25">
      <c r="S325" s="1"/>
      <c r="T325" s="1"/>
      <c r="U325" s="1"/>
      <c r="V325" s="1"/>
      <c r="W325" s="1"/>
      <c r="X325" s="1"/>
      <c r="Y325" s="1"/>
    </row>
    <row r="326" spans="19:25" x14ac:dyDescent="0.25">
      <c r="S326" s="1"/>
      <c r="T326" s="1"/>
      <c r="U326" s="1"/>
      <c r="V326" s="1"/>
      <c r="W326" s="1"/>
      <c r="X326" s="1"/>
      <c r="Y326" s="1"/>
    </row>
    <row r="327" spans="19:25" x14ac:dyDescent="0.25">
      <c r="S327" s="1"/>
      <c r="T327" s="1"/>
      <c r="U327" s="1"/>
      <c r="V327" s="1"/>
      <c r="W327" s="1"/>
      <c r="X327" s="1"/>
      <c r="Y327" s="1"/>
    </row>
    <row r="328" spans="19:25" x14ac:dyDescent="0.25">
      <c r="S328" s="1"/>
      <c r="T328" s="1"/>
      <c r="U328" s="1"/>
      <c r="V328" s="1"/>
      <c r="W328" s="1"/>
      <c r="X328" s="1"/>
      <c r="Y328" s="1"/>
    </row>
    <row r="329" spans="19:25" x14ac:dyDescent="0.25">
      <c r="S329" s="1"/>
      <c r="T329" s="1"/>
      <c r="U329" s="1"/>
      <c r="V329" s="1"/>
      <c r="W329" s="1"/>
      <c r="X329" s="1"/>
      <c r="Y329" s="1"/>
    </row>
    <row r="330" spans="19:25" x14ac:dyDescent="0.25">
      <c r="S330" s="1"/>
      <c r="T330" s="1"/>
      <c r="U330" s="1"/>
      <c r="V330" s="1"/>
      <c r="W330" s="1"/>
      <c r="X330" s="1"/>
      <c r="Y330" s="1"/>
    </row>
    <row r="331" spans="19:25" x14ac:dyDescent="0.25">
      <c r="S331" s="1"/>
      <c r="T331" s="1"/>
      <c r="U331" s="1"/>
      <c r="V331" s="1"/>
      <c r="W331" s="1"/>
      <c r="X331" s="1"/>
      <c r="Y331" s="1"/>
    </row>
    <row r="332" spans="19:25" x14ac:dyDescent="0.25">
      <c r="S332" s="1"/>
      <c r="T332" s="1"/>
      <c r="U332" s="1"/>
      <c r="V332" s="1"/>
      <c r="W332" s="1"/>
      <c r="X332" s="1"/>
      <c r="Y332" s="1"/>
    </row>
    <row r="333" spans="19:25" x14ac:dyDescent="0.25">
      <c r="S333" s="1"/>
      <c r="T333" s="1"/>
      <c r="U333" s="1"/>
      <c r="V333" s="1"/>
      <c r="W333" s="1"/>
      <c r="X333" s="1"/>
      <c r="Y333" s="1"/>
    </row>
    <row r="334" spans="19:25" x14ac:dyDescent="0.25">
      <c r="S334" s="1"/>
      <c r="T334" s="1"/>
      <c r="U334" s="1"/>
      <c r="V334" s="1"/>
      <c r="W334" s="1"/>
      <c r="X334" s="1"/>
      <c r="Y334" s="1"/>
    </row>
    <row r="335" spans="19:25" x14ac:dyDescent="0.25">
      <c r="S335" s="1"/>
      <c r="T335" s="1"/>
      <c r="U335" s="1"/>
      <c r="V335" s="1"/>
      <c r="W335" s="1"/>
      <c r="X335" s="1"/>
      <c r="Y335" s="1"/>
    </row>
    <row r="336" spans="19:25" x14ac:dyDescent="0.25">
      <c r="S336" s="1"/>
      <c r="T336" s="1"/>
      <c r="U336" s="1"/>
      <c r="V336" s="1"/>
      <c r="W336" s="1"/>
      <c r="X336" s="1"/>
      <c r="Y336" s="1"/>
    </row>
    <row r="337" spans="19:25" x14ac:dyDescent="0.25">
      <c r="S337" s="1"/>
      <c r="T337" s="1"/>
      <c r="U337" s="1"/>
      <c r="V337" s="1"/>
      <c r="W337" s="1"/>
      <c r="X337" s="1"/>
      <c r="Y337" s="1"/>
    </row>
    <row r="338" spans="19:25" x14ac:dyDescent="0.25">
      <c r="S338" s="1"/>
      <c r="T338" s="1"/>
      <c r="U338" s="1"/>
      <c r="V338" s="1"/>
      <c r="W338" s="1"/>
      <c r="X338" s="1"/>
      <c r="Y338" s="1"/>
    </row>
    <row r="339" spans="19:25" x14ac:dyDescent="0.25">
      <c r="S339" s="1"/>
      <c r="T339" s="1"/>
      <c r="U339" s="1"/>
      <c r="V339" s="1"/>
      <c r="W339" s="1"/>
      <c r="X339" s="1"/>
      <c r="Y339" s="1"/>
    </row>
    <row r="340" spans="19:25" x14ac:dyDescent="0.25">
      <c r="S340" s="1"/>
      <c r="T340" s="1"/>
      <c r="U340" s="1"/>
      <c r="V340" s="1"/>
      <c r="W340" s="1"/>
      <c r="X340" s="1"/>
      <c r="Y340" s="1"/>
    </row>
    <row r="341" spans="19:25" x14ac:dyDescent="0.25">
      <c r="S341" s="1"/>
      <c r="T341" s="1"/>
      <c r="U341" s="1"/>
      <c r="V341" s="1"/>
      <c r="W341" s="1"/>
      <c r="X341" s="1"/>
      <c r="Y341" s="1"/>
    </row>
    <row r="342" spans="19:25" x14ac:dyDescent="0.25">
      <c r="S342" s="1"/>
      <c r="T342" s="1"/>
      <c r="U342" s="1"/>
      <c r="V342" s="1"/>
      <c r="W342" s="1"/>
      <c r="X342" s="1"/>
      <c r="Y342" s="1"/>
    </row>
    <row r="343" spans="19:25" x14ac:dyDescent="0.25">
      <c r="S343" s="1"/>
      <c r="T343" s="1"/>
      <c r="U343" s="1"/>
      <c r="V343" s="1"/>
      <c r="W343" s="1"/>
      <c r="X343" s="1"/>
      <c r="Y343" s="1"/>
    </row>
    <row r="344" spans="19:25" x14ac:dyDescent="0.25">
      <c r="S344" s="1"/>
      <c r="T344" s="1"/>
      <c r="U344" s="1"/>
      <c r="V344" s="1"/>
      <c r="W344" s="1"/>
      <c r="X344" s="1"/>
      <c r="Y344" s="1"/>
    </row>
    <row r="345" spans="19:25" x14ac:dyDescent="0.25">
      <c r="S345" s="1"/>
      <c r="T345" s="1"/>
      <c r="U345" s="1"/>
      <c r="V345" s="1"/>
      <c r="W345" s="1"/>
      <c r="X345" s="1"/>
      <c r="Y345" s="1"/>
    </row>
    <row r="346" spans="19:25" x14ac:dyDescent="0.25">
      <c r="S346" s="1"/>
      <c r="T346" s="1"/>
      <c r="U346" s="1"/>
      <c r="V346" s="1"/>
      <c r="W346" s="1"/>
      <c r="X346" s="1"/>
      <c r="Y346" s="1"/>
    </row>
    <row r="347" spans="19:25" x14ac:dyDescent="0.25">
      <c r="S347" s="1"/>
      <c r="T347" s="1"/>
      <c r="U347" s="1"/>
      <c r="V347" s="1"/>
      <c r="W347" s="1"/>
      <c r="X347" s="1"/>
      <c r="Y347" s="1"/>
    </row>
    <row r="348" spans="19:25" x14ac:dyDescent="0.25">
      <c r="S348" s="1"/>
      <c r="T348" s="1"/>
      <c r="U348" s="1"/>
      <c r="V348" s="1"/>
      <c r="W348" s="1"/>
      <c r="X348" s="1"/>
      <c r="Y348" s="1"/>
    </row>
    <row r="349" spans="19:25" x14ac:dyDescent="0.25">
      <c r="S349" s="1"/>
      <c r="T349" s="1"/>
      <c r="U349" s="1"/>
      <c r="V349" s="1"/>
      <c r="W349" s="1"/>
      <c r="X349" s="1"/>
      <c r="Y349" s="1"/>
    </row>
    <row r="350" spans="19:25" x14ac:dyDescent="0.25">
      <c r="S350" s="1"/>
      <c r="T350" s="1"/>
      <c r="U350" s="1"/>
      <c r="V350" s="1"/>
      <c r="W350" s="1"/>
      <c r="X350" s="1"/>
      <c r="Y350" s="1"/>
    </row>
    <row r="351" spans="19:25" x14ac:dyDescent="0.25">
      <c r="S351" s="1"/>
      <c r="T351" s="1"/>
      <c r="U351" s="1"/>
      <c r="V351" s="1"/>
      <c r="W351" s="1"/>
      <c r="X351" s="1"/>
      <c r="Y351" s="1"/>
    </row>
    <row r="352" spans="19:25" x14ac:dyDescent="0.25">
      <c r="S352" s="1"/>
      <c r="T352" s="1"/>
      <c r="U352" s="1"/>
      <c r="V352" s="1"/>
      <c r="W352" s="1"/>
      <c r="X352" s="1"/>
      <c r="Y352" s="1"/>
    </row>
    <row r="353" spans="19:25" x14ac:dyDescent="0.25">
      <c r="S353" s="1"/>
      <c r="T353" s="1"/>
      <c r="U353" s="1"/>
      <c r="V353" s="1"/>
      <c r="W353" s="1"/>
      <c r="X353" s="1"/>
      <c r="Y353" s="1"/>
    </row>
    <row r="354" spans="19:25" x14ac:dyDescent="0.25">
      <c r="S354" s="1"/>
      <c r="T354" s="1"/>
      <c r="U354" s="1"/>
      <c r="V354" s="1"/>
      <c r="W354" s="1"/>
      <c r="X354" s="1"/>
      <c r="Y354" s="1"/>
    </row>
    <row r="355" spans="19:25" x14ac:dyDescent="0.25">
      <c r="S355" s="1"/>
      <c r="T355" s="1"/>
      <c r="U355" s="1"/>
      <c r="V355" s="1"/>
      <c r="W355" s="1"/>
      <c r="X355" s="1"/>
      <c r="Y355" s="1"/>
    </row>
    <row r="356" spans="19:25" x14ac:dyDescent="0.25">
      <c r="S356" s="1"/>
      <c r="T356" s="1"/>
      <c r="U356" s="1"/>
      <c r="V356" s="1"/>
      <c r="W356" s="1"/>
      <c r="X356" s="1"/>
      <c r="Y356" s="1"/>
    </row>
    <row r="357" spans="19:25" x14ac:dyDescent="0.25">
      <c r="S357" s="1"/>
      <c r="T357" s="1"/>
      <c r="U357" s="1"/>
      <c r="V357" s="1"/>
      <c r="W357" s="1"/>
      <c r="X357" s="1"/>
      <c r="Y357" s="1"/>
    </row>
    <row r="358" spans="19:25" x14ac:dyDescent="0.25">
      <c r="S358" s="1"/>
      <c r="T358" s="1"/>
      <c r="U358" s="1"/>
      <c r="V358" s="1"/>
      <c r="W358" s="1"/>
      <c r="X358" s="1"/>
      <c r="Y358" s="1"/>
    </row>
    <row r="359" spans="19:25" x14ac:dyDescent="0.25">
      <c r="S359" s="1"/>
      <c r="T359" s="1"/>
      <c r="U359" s="1"/>
      <c r="V359" s="1"/>
      <c r="W359" s="1"/>
      <c r="X359" s="1"/>
      <c r="Y359" s="1"/>
    </row>
    <row r="360" spans="19:25" x14ac:dyDescent="0.25">
      <c r="S360" s="1"/>
      <c r="T360" s="1"/>
      <c r="U360" s="1"/>
      <c r="V360" s="1"/>
      <c r="W360" s="1"/>
      <c r="X360" s="1"/>
      <c r="Y360" s="1"/>
    </row>
    <row r="361" spans="19:25" x14ac:dyDescent="0.25">
      <c r="S361" s="1"/>
      <c r="T361" s="1"/>
      <c r="U361" s="1"/>
      <c r="V361" s="1"/>
      <c r="W361" s="1"/>
      <c r="X361" s="1"/>
      <c r="Y361" s="1"/>
    </row>
    <row r="362" spans="19:25" x14ac:dyDescent="0.25">
      <c r="S362" s="1"/>
      <c r="T362" s="1"/>
      <c r="U362" s="1"/>
      <c r="V362" s="1"/>
      <c r="W362" s="1"/>
      <c r="X362" s="1"/>
      <c r="Y362" s="1"/>
    </row>
    <row r="363" spans="19:25" x14ac:dyDescent="0.25">
      <c r="S363" s="1"/>
      <c r="T363" s="1"/>
      <c r="U363" s="1"/>
      <c r="V363" s="1"/>
      <c r="W363" s="1"/>
      <c r="X363" s="1"/>
      <c r="Y363" s="1"/>
    </row>
    <row r="364" spans="19:25" x14ac:dyDescent="0.25">
      <c r="S364" s="1"/>
      <c r="T364" s="1"/>
      <c r="U364" s="1"/>
      <c r="V364" s="1"/>
      <c r="W364" s="1"/>
      <c r="X364" s="1"/>
      <c r="Y364" s="1"/>
    </row>
    <row r="365" spans="19:25" x14ac:dyDescent="0.25">
      <c r="S365" s="1"/>
      <c r="T365" s="1"/>
      <c r="U365" s="1"/>
      <c r="V365" s="1"/>
      <c r="W365" s="1"/>
      <c r="X365" s="1"/>
      <c r="Y365" s="1"/>
    </row>
    <row r="366" spans="19:25" x14ac:dyDescent="0.25">
      <c r="S366" s="1"/>
      <c r="T366" s="1"/>
      <c r="U366" s="1"/>
      <c r="V366" s="1"/>
      <c r="W366" s="1"/>
      <c r="X366" s="1"/>
      <c r="Y366" s="1"/>
    </row>
    <row r="367" spans="19:25" x14ac:dyDescent="0.25">
      <c r="S367" s="1"/>
      <c r="T367" s="1"/>
      <c r="U367" s="1"/>
      <c r="V367" s="1"/>
      <c r="W367" s="1"/>
      <c r="X367" s="1"/>
      <c r="Y367" s="1"/>
    </row>
    <row r="368" spans="19:25" x14ac:dyDescent="0.25">
      <c r="S368" s="1"/>
      <c r="T368" s="1"/>
      <c r="U368" s="1"/>
      <c r="V368" s="1"/>
      <c r="W368" s="1"/>
      <c r="X368" s="1"/>
      <c r="Y368" s="1"/>
    </row>
    <row r="369" spans="19:25" x14ac:dyDescent="0.25">
      <c r="S369" s="1"/>
      <c r="T369" s="1"/>
      <c r="U369" s="1"/>
      <c r="V369" s="1"/>
      <c r="W369" s="1"/>
      <c r="X369" s="1"/>
      <c r="Y369" s="1"/>
    </row>
    <row r="370" spans="19:25" x14ac:dyDescent="0.25">
      <c r="S370" s="1"/>
      <c r="T370" s="1"/>
      <c r="U370" s="1"/>
      <c r="V370" s="1"/>
      <c r="W370" s="1"/>
      <c r="X370" s="1"/>
      <c r="Y370" s="1"/>
    </row>
    <row r="371" spans="19:25" x14ac:dyDescent="0.25">
      <c r="S371" s="1"/>
      <c r="T371" s="1"/>
      <c r="U371" s="1"/>
      <c r="V371" s="1"/>
      <c r="W371" s="1"/>
      <c r="X371" s="1"/>
      <c r="Y371" s="1"/>
    </row>
    <row r="372" spans="19:25" x14ac:dyDescent="0.25">
      <c r="S372" s="1"/>
      <c r="T372" s="1"/>
      <c r="U372" s="1"/>
      <c r="V372" s="1"/>
      <c r="W372" s="1"/>
      <c r="X372" s="1"/>
      <c r="Y372" s="1"/>
    </row>
    <row r="373" spans="19:25" x14ac:dyDescent="0.25">
      <c r="S373" s="1"/>
      <c r="T373" s="1"/>
      <c r="U373" s="1"/>
      <c r="V373" s="1"/>
      <c r="W373" s="1"/>
      <c r="X373" s="1"/>
      <c r="Y373" s="1"/>
    </row>
    <row r="374" spans="19:25" x14ac:dyDescent="0.25">
      <c r="S374" s="1"/>
      <c r="T374" s="1"/>
      <c r="U374" s="1"/>
      <c r="V374" s="1"/>
      <c r="W374" s="1"/>
      <c r="X374" s="1"/>
      <c r="Y374" s="1"/>
    </row>
    <row r="375" spans="19:25" x14ac:dyDescent="0.25">
      <c r="S375" s="1"/>
      <c r="T375" s="1"/>
      <c r="U375" s="1"/>
      <c r="V375" s="1"/>
      <c r="W375" s="1"/>
      <c r="X375" s="1"/>
      <c r="Y375" s="1"/>
    </row>
    <row r="376" spans="19:25" x14ac:dyDescent="0.25">
      <c r="S376" s="1"/>
      <c r="T376" s="1"/>
      <c r="U376" s="1"/>
      <c r="V376" s="1"/>
      <c r="W376" s="1"/>
      <c r="X376" s="1"/>
      <c r="Y376" s="1"/>
    </row>
    <row r="377" spans="19:25" x14ac:dyDescent="0.25">
      <c r="S377" s="1"/>
      <c r="T377" s="1"/>
      <c r="U377" s="1"/>
      <c r="V377" s="1"/>
      <c r="W377" s="1"/>
      <c r="X377" s="1"/>
      <c r="Y377" s="1"/>
    </row>
    <row r="378" spans="19:25" x14ac:dyDescent="0.25">
      <c r="S378" s="1"/>
      <c r="T378" s="1"/>
      <c r="U378" s="1"/>
      <c r="V378" s="1"/>
      <c r="W378" s="1"/>
      <c r="X378" s="1"/>
      <c r="Y378" s="1"/>
    </row>
    <row r="379" spans="19:25" x14ac:dyDescent="0.25">
      <c r="S379" s="1"/>
      <c r="T379" s="1"/>
      <c r="U379" s="1"/>
      <c r="V379" s="1"/>
      <c r="W379" s="1"/>
      <c r="X379" s="1"/>
      <c r="Y379" s="1"/>
    </row>
    <row r="380" spans="19:25" x14ac:dyDescent="0.25">
      <c r="S380" s="1"/>
      <c r="T380" s="1"/>
      <c r="U380" s="1"/>
      <c r="V380" s="1"/>
      <c r="W380" s="1"/>
      <c r="X380" s="1"/>
      <c r="Y380" s="1"/>
    </row>
    <row r="381" spans="19:25" x14ac:dyDescent="0.25">
      <c r="S381" s="1"/>
      <c r="T381" s="1"/>
      <c r="U381" s="1"/>
      <c r="V381" s="1"/>
      <c r="W381" s="1"/>
      <c r="X381" s="1"/>
      <c r="Y381" s="1"/>
    </row>
    <row r="382" spans="19:25" x14ac:dyDescent="0.25">
      <c r="S382" s="1"/>
      <c r="T382" s="1"/>
      <c r="U382" s="1"/>
      <c r="V382" s="1"/>
      <c r="W382" s="1"/>
      <c r="X382" s="1"/>
      <c r="Y382" s="1"/>
    </row>
    <row r="383" spans="19:25" x14ac:dyDescent="0.25">
      <c r="S383" s="1"/>
      <c r="T383" s="1"/>
      <c r="U383" s="1"/>
      <c r="V383" s="1"/>
      <c r="W383" s="1"/>
      <c r="X383" s="1"/>
      <c r="Y383" s="1"/>
    </row>
    <row r="384" spans="19:25" x14ac:dyDescent="0.25">
      <c r="S384" s="1"/>
      <c r="T384" s="1"/>
      <c r="U384" s="1"/>
      <c r="V384" s="1"/>
      <c r="W384" s="1"/>
      <c r="X384" s="1"/>
      <c r="Y384" s="1"/>
    </row>
    <row r="385" spans="19:25" x14ac:dyDescent="0.25">
      <c r="S385" s="1"/>
      <c r="T385" s="1"/>
      <c r="U385" s="1"/>
      <c r="V385" s="1"/>
      <c r="W385" s="1"/>
      <c r="X385" s="1"/>
      <c r="Y385" s="1"/>
    </row>
    <row r="386" spans="19:25" x14ac:dyDescent="0.25">
      <c r="S386" s="1"/>
      <c r="T386" s="1"/>
      <c r="U386" s="1"/>
      <c r="V386" s="1"/>
      <c r="W386" s="1"/>
      <c r="X386" s="1"/>
      <c r="Y386" s="1"/>
    </row>
    <row r="387" spans="19:25" x14ac:dyDescent="0.25">
      <c r="S387" s="1"/>
      <c r="T387" s="1"/>
      <c r="U387" s="1"/>
      <c r="V387" s="1"/>
      <c r="W387" s="1"/>
      <c r="X387" s="1"/>
      <c r="Y387" s="1"/>
    </row>
    <row r="388" spans="19:25" x14ac:dyDescent="0.25">
      <c r="S388" s="1"/>
      <c r="T388" s="1"/>
      <c r="U388" s="1"/>
      <c r="V388" s="1"/>
      <c r="W388" s="1"/>
      <c r="X388" s="1"/>
      <c r="Y388" s="1"/>
    </row>
    <row r="389" spans="19:25" x14ac:dyDescent="0.25">
      <c r="S389" s="1"/>
      <c r="T389" s="1"/>
      <c r="U389" s="1"/>
      <c r="V389" s="1"/>
      <c r="W389" s="1"/>
      <c r="X389" s="1"/>
      <c r="Y389" s="1"/>
    </row>
    <row r="390" spans="19:25" x14ac:dyDescent="0.25">
      <c r="S390" s="1"/>
      <c r="T390" s="1"/>
      <c r="U390" s="1"/>
      <c r="V390" s="1"/>
      <c r="W390" s="1"/>
      <c r="X390" s="1"/>
      <c r="Y390" s="1"/>
    </row>
    <row r="391" spans="19:25" x14ac:dyDescent="0.25">
      <c r="S391" s="1"/>
      <c r="T391" s="1"/>
      <c r="U391" s="1"/>
      <c r="V391" s="1"/>
      <c r="W391" s="1"/>
      <c r="X391" s="1"/>
      <c r="Y391" s="1"/>
    </row>
    <row r="392" spans="19:25" x14ac:dyDescent="0.25">
      <c r="S392" s="1"/>
      <c r="T392" s="1"/>
      <c r="U392" s="1"/>
      <c r="V392" s="1"/>
      <c r="W392" s="1"/>
      <c r="X392" s="1"/>
      <c r="Y392" s="1"/>
    </row>
    <row r="393" spans="19:25" x14ac:dyDescent="0.25">
      <c r="S393" s="1"/>
      <c r="T393" s="1"/>
      <c r="U393" s="1"/>
      <c r="V393" s="1"/>
      <c r="W393" s="1"/>
      <c r="X393" s="1"/>
      <c r="Y393" s="1"/>
    </row>
    <row r="394" spans="19:25" x14ac:dyDescent="0.25">
      <c r="S394" s="1"/>
      <c r="T394" s="1"/>
      <c r="U394" s="1"/>
      <c r="V394" s="1"/>
      <c r="W394" s="1"/>
      <c r="X394" s="1"/>
      <c r="Y394" s="1"/>
    </row>
    <row r="395" spans="19:25" x14ac:dyDescent="0.25">
      <c r="S395" s="1"/>
      <c r="T395" s="1"/>
      <c r="U395" s="1"/>
      <c r="V395" s="1"/>
      <c r="W395" s="1"/>
      <c r="X395" s="1"/>
      <c r="Y395" s="1"/>
    </row>
    <row r="396" spans="19:25" x14ac:dyDescent="0.25">
      <c r="S396" s="1"/>
      <c r="T396" s="1"/>
      <c r="U396" s="1"/>
      <c r="V396" s="1"/>
      <c r="W396" s="1"/>
      <c r="X396" s="1"/>
      <c r="Y396" s="1"/>
    </row>
    <row r="397" spans="19:25" x14ac:dyDescent="0.25">
      <c r="S397" s="1"/>
      <c r="T397" s="1"/>
      <c r="U397" s="1"/>
      <c r="V397" s="1"/>
      <c r="W397" s="1"/>
      <c r="X397" s="1"/>
      <c r="Y397" s="1"/>
    </row>
    <row r="398" spans="19:25" x14ac:dyDescent="0.25">
      <c r="S398" s="1"/>
      <c r="T398" s="1"/>
      <c r="U398" s="1"/>
      <c r="V398" s="1"/>
      <c r="W398" s="1"/>
      <c r="X398" s="1"/>
      <c r="Y398" s="1"/>
    </row>
    <row r="399" spans="19:25" x14ac:dyDescent="0.25">
      <c r="S399" s="1"/>
      <c r="T399" s="1"/>
      <c r="U399" s="1"/>
      <c r="V399" s="1"/>
      <c r="W399" s="1"/>
      <c r="X399" s="1"/>
      <c r="Y399" s="1"/>
    </row>
    <row r="400" spans="19:25" x14ac:dyDescent="0.25">
      <c r="S400" s="1"/>
      <c r="T400" s="1"/>
      <c r="U400" s="1"/>
      <c r="V400" s="1"/>
      <c r="W400" s="1"/>
      <c r="X400" s="1"/>
      <c r="Y400" s="1"/>
    </row>
    <row r="401" spans="19:25" x14ac:dyDescent="0.25">
      <c r="S401" s="1"/>
      <c r="T401" s="1"/>
      <c r="U401" s="1"/>
      <c r="V401" s="1"/>
      <c r="W401" s="1"/>
      <c r="X401" s="1"/>
      <c r="Y401" s="1"/>
    </row>
    <row r="402" spans="19:25" x14ac:dyDescent="0.25">
      <c r="S402" s="1"/>
      <c r="T402" s="1"/>
      <c r="U402" s="1"/>
      <c r="V402" s="1"/>
      <c r="W402" s="1"/>
      <c r="X402" s="1"/>
      <c r="Y402" s="1"/>
    </row>
    <row r="403" spans="19:25" x14ac:dyDescent="0.25">
      <c r="S403" s="1"/>
      <c r="T403" s="1"/>
      <c r="U403" s="1"/>
      <c r="V403" s="1"/>
      <c r="W403" s="1"/>
      <c r="X403" s="1"/>
      <c r="Y403" s="1"/>
    </row>
    <row r="404" spans="19:25" x14ac:dyDescent="0.25">
      <c r="S404" s="1"/>
      <c r="T404" s="1"/>
      <c r="U404" s="1"/>
      <c r="V404" s="1"/>
      <c r="W404" s="1"/>
      <c r="X404" s="1"/>
      <c r="Y404" s="1"/>
    </row>
    <row r="405" spans="19:25" x14ac:dyDescent="0.25">
      <c r="S405" s="1"/>
      <c r="T405" s="1"/>
      <c r="U405" s="1"/>
      <c r="V405" s="1"/>
      <c r="W405" s="1"/>
      <c r="X405" s="1"/>
      <c r="Y405" s="1"/>
    </row>
    <row r="406" spans="19:25" x14ac:dyDescent="0.25">
      <c r="S406" s="1"/>
      <c r="T406" s="1"/>
      <c r="U406" s="1"/>
      <c r="V406" s="1"/>
      <c r="W406" s="1"/>
      <c r="X406" s="1"/>
      <c r="Y406" s="1"/>
    </row>
    <row r="407" spans="19:25" x14ac:dyDescent="0.25">
      <c r="S407" s="1"/>
      <c r="T407" s="1"/>
      <c r="U407" s="1"/>
      <c r="V407" s="1"/>
      <c r="W407" s="1"/>
      <c r="X407" s="1"/>
      <c r="Y407" s="1"/>
    </row>
    <row r="408" spans="19:25" x14ac:dyDescent="0.25">
      <c r="S408" s="1"/>
      <c r="T408" s="1"/>
      <c r="U408" s="1"/>
      <c r="V408" s="1"/>
      <c r="W408" s="1"/>
      <c r="X408" s="1"/>
      <c r="Y408" s="1"/>
    </row>
    <row r="409" spans="19:25" x14ac:dyDescent="0.25">
      <c r="S409" s="1"/>
      <c r="T409" s="1"/>
      <c r="U409" s="1"/>
      <c r="V409" s="1"/>
      <c r="W409" s="1"/>
      <c r="X409" s="1"/>
      <c r="Y409" s="1"/>
    </row>
    <row r="410" spans="19:25" x14ac:dyDescent="0.25">
      <c r="S410" s="1"/>
      <c r="T410" s="1"/>
      <c r="U410" s="1"/>
      <c r="V410" s="1"/>
      <c r="W410" s="1"/>
      <c r="X410" s="1"/>
      <c r="Y410" s="1"/>
    </row>
    <row r="411" spans="19:25" x14ac:dyDescent="0.25">
      <c r="S411" s="1"/>
      <c r="T411" s="1"/>
      <c r="U411" s="1"/>
      <c r="V411" s="1"/>
      <c r="W411" s="1"/>
      <c r="X411" s="1"/>
      <c r="Y411" s="1"/>
    </row>
    <row r="412" spans="19:25" x14ac:dyDescent="0.25">
      <c r="S412" s="1"/>
      <c r="T412" s="1"/>
      <c r="U412" s="1"/>
      <c r="V412" s="1"/>
      <c r="W412" s="1"/>
      <c r="X412" s="1"/>
      <c r="Y412" s="1"/>
    </row>
    <row r="413" spans="19:25" x14ac:dyDescent="0.25">
      <c r="S413" s="1"/>
      <c r="T413" s="1"/>
      <c r="U413" s="1"/>
      <c r="V413" s="1"/>
      <c r="W413" s="1"/>
      <c r="X413" s="1"/>
      <c r="Y413" s="1"/>
    </row>
    <row r="414" spans="19:25" x14ac:dyDescent="0.25">
      <c r="S414" s="1"/>
      <c r="T414" s="1"/>
      <c r="U414" s="1"/>
      <c r="V414" s="1"/>
      <c r="W414" s="1"/>
      <c r="X414" s="1"/>
      <c r="Y414" s="1"/>
    </row>
    <row r="415" spans="19:25" x14ac:dyDescent="0.25">
      <c r="S415" s="1"/>
      <c r="T415" s="1"/>
      <c r="U415" s="1"/>
      <c r="V415" s="1"/>
      <c r="W415" s="1"/>
      <c r="X415" s="1"/>
      <c r="Y415" s="1"/>
    </row>
    <row r="416" spans="19:25" x14ac:dyDescent="0.25">
      <c r="S416" s="1"/>
      <c r="T416" s="1"/>
      <c r="U416" s="1"/>
      <c r="V416" s="1"/>
      <c r="W416" s="1"/>
      <c r="X416" s="1"/>
      <c r="Y416" s="1"/>
    </row>
    <row r="417" spans="19:25" x14ac:dyDescent="0.25">
      <c r="S417" s="1"/>
      <c r="T417" s="1"/>
      <c r="U417" s="1"/>
      <c r="V417" s="1"/>
      <c r="W417" s="1"/>
      <c r="X417" s="1"/>
      <c r="Y417" s="1"/>
    </row>
    <row r="418" spans="19:25" x14ac:dyDescent="0.25">
      <c r="S418" s="1"/>
      <c r="T418" s="1"/>
      <c r="U418" s="1"/>
      <c r="V418" s="1"/>
      <c r="W418" s="1"/>
      <c r="X418" s="1"/>
      <c r="Y418" s="1"/>
    </row>
    <row r="419" spans="19:25" x14ac:dyDescent="0.25">
      <c r="S419" s="1"/>
      <c r="T419" s="1"/>
      <c r="U419" s="1"/>
      <c r="V419" s="1"/>
      <c r="W419" s="1"/>
      <c r="X419" s="1"/>
      <c r="Y419" s="1"/>
    </row>
    <row r="420" spans="19:25" x14ac:dyDescent="0.25">
      <c r="S420" s="1"/>
      <c r="T420" s="1"/>
      <c r="U420" s="1"/>
      <c r="V420" s="1"/>
      <c r="W420" s="1"/>
      <c r="X420" s="1"/>
      <c r="Y420" s="1"/>
    </row>
    <row r="421" spans="19:25" x14ac:dyDescent="0.25">
      <c r="S421" s="1"/>
      <c r="T421" s="1"/>
      <c r="U421" s="1"/>
      <c r="V421" s="1"/>
      <c r="W421" s="1"/>
      <c r="X421" s="1"/>
      <c r="Y421" s="1"/>
    </row>
    <row r="422" spans="19:25" x14ac:dyDescent="0.25">
      <c r="S422" s="1"/>
      <c r="T422" s="1"/>
      <c r="U422" s="1"/>
      <c r="V422" s="1"/>
      <c r="W422" s="1"/>
      <c r="X422" s="1"/>
      <c r="Y422" s="1"/>
    </row>
    <row r="423" spans="19:25" x14ac:dyDescent="0.25">
      <c r="S423" s="1"/>
      <c r="T423" s="1"/>
      <c r="U423" s="1"/>
      <c r="V423" s="1"/>
      <c r="W423" s="1"/>
      <c r="X423" s="1"/>
      <c r="Y423" s="1"/>
    </row>
    <row r="424" spans="19:25" x14ac:dyDescent="0.25">
      <c r="S424" s="1"/>
      <c r="T424" s="1"/>
      <c r="U424" s="1"/>
      <c r="V424" s="1"/>
      <c r="W424" s="1"/>
      <c r="X424" s="1"/>
      <c r="Y424" s="1"/>
    </row>
    <row r="425" spans="19:25" x14ac:dyDescent="0.25">
      <c r="S425" s="1"/>
      <c r="T425" s="1"/>
      <c r="U425" s="1"/>
      <c r="V425" s="1"/>
      <c r="W425" s="1"/>
      <c r="X425" s="1"/>
      <c r="Y425" s="1"/>
    </row>
    <row r="426" spans="19:25" x14ac:dyDescent="0.25">
      <c r="S426" s="1"/>
      <c r="T426" s="1"/>
      <c r="U426" s="1"/>
      <c r="V426" s="1"/>
      <c r="W426" s="1"/>
      <c r="X426" s="1"/>
      <c r="Y426" s="1"/>
    </row>
    <row r="427" spans="19:25" x14ac:dyDescent="0.25">
      <c r="S427" s="1"/>
      <c r="T427" s="1"/>
      <c r="U427" s="1"/>
      <c r="V427" s="1"/>
      <c r="W427" s="1"/>
      <c r="X427" s="1"/>
      <c r="Y427" s="1"/>
    </row>
    <row r="428" spans="19:25" x14ac:dyDescent="0.25">
      <c r="S428" s="1"/>
      <c r="T428" s="1"/>
      <c r="U428" s="1"/>
      <c r="V428" s="1"/>
      <c r="W428" s="1"/>
      <c r="X428" s="1"/>
      <c r="Y428" s="1"/>
    </row>
    <row r="429" spans="19:25" x14ac:dyDescent="0.25">
      <c r="S429" s="1"/>
      <c r="T429" s="1"/>
      <c r="U429" s="1"/>
      <c r="V429" s="1"/>
      <c r="W429" s="1"/>
      <c r="X429" s="1"/>
      <c r="Y429" s="1"/>
    </row>
    <row r="430" spans="19:25" x14ac:dyDescent="0.25">
      <c r="S430" s="1"/>
      <c r="T430" s="1"/>
      <c r="U430" s="1"/>
      <c r="V430" s="1"/>
      <c r="W430" s="1"/>
      <c r="X430" s="1"/>
      <c r="Y430" s="1"/>
    </row>
    <row r="431" spans="19:25" x14ac:dyDescent="0.25">
      <c r="S431" s="1"/>
      <c r="T431" s="1"/>
      <c r="U431" s="1"/>
      <c r="V431" s="1"/>
      <c r="W431" s="1"/>
      <c r="X431" s="1"/>
      <c r="Y431" s="1"/>
    </row>
    <row r="432" spans="19:25" x14ac:dyDescent="0.25">
      <c r="S432" s="1"/>
      <c r="T432" s="1"/>
      <c r="U432" s="1"/>
      <c r="V432" s="1"/>
      <c r="W432" s="1"/>
      <c r="X432" s="1"/>
      <c r="Y432" s="1"/>
    </row>
    <row r="433" spans="19:25" x14ac:dyDescent="0.25">
      <c r="S433" s="1"/>
      <c r="T433" s="1"/>
      <c r="U433" s="1"/>
      <c r="V433" s="1"/>
      <c r="W433" s="1"/>
      <c r="X433" s="1"/>
      <c r="Y433" s="1"/>
    </row>
    <row r="434" spans="19:25" x14ac:dyDescent="0.25">
      <c r="S434" s="1"/>
      <c r="T434" s="1"/>
      <c r="U434" s="1"/>
      <c r="V434" s="1"/>
      <c r="W434" s="1"/>
      <c r="X434" s="1"/>
      <c r="Y434" s="1"/>
    </row>
    <row r="435" spans="19:25" x14ac:dyDescent="0.25">
      <c r="S435" s="1"/>
      <c r="T435" s="1"/>
      <c r="U435" s="1"/>
      <c r="V435" s="1"/>
      <c r="W435" s="1"/>
      <c r="X435" s="1"/>
      <c r="Y435" s="1"/>
    </row>
    <row r="436" spans="19:25" x14ac:dyDescent="0.25">
      <c r="S436" s="1"/>
      <c r="T436" s="1"/>
      <c r="U436" s="1"/>
      <c r="V436" s="1"/>
      <c r="W436" s="1"/>
      <c r="X436" s="1"/>
      <c r="Y436" s="1"/>
    </row>
    <row r="437" spans="19:25" x14ac:dyDescent="0.25">
      <c r="S437" s="1"/>
      <c r="T437" s="1"/>
      <c r="U437" s="1"/>
      <c r="V437" s="1"/>
      <c r="W437" s="1"/>
      <c r="X437" s="1"/>
      <c r="Y437" s="1"/>
    </row>
    <row r="438" spans="19:25" x14ac:dyDescent="0.25">
      <c r="S438" s="1"/>
      <c r="T438" s="1"/>
      <c r="U438" s="1"/>
      <c r="V438" s="1"/>
      <c r="W438" s="1"/>
      <c r="X438" s="1"/>
      <c r="Y438" s="1"/>
    </row>
    <row r="439" spans="19:25" x14ac:dyDescent="0.25">
      <c r="S439" s="1"/>
      <c r="T439" s="1"/>
      <c r="U439" s="1"/>
      <c r="V439" s="1"/>
      <c r="W439" s="1"/>
      <c r="X439" s="1"/>
      <c r="Y439" s="1"/>
    </row>
    <row r="440" spans="19:25" x14ac:dyDescent="0.25">
      <c r="S440" s="1"/>
      <c r="T440" s="1"/>
      <c r="U440" s="1"/>
      <c r="V440" s="1"/>
      <c r="W440" s="1"/>
      <c r="X440" s="1"/>
      <c r="Y440" s="1"/>
    </row>
    <row r="441" spans="19:25" x14ac:dyDescent="0.25">
      <c r="S441" s="1"/>
      <c r="T441" s="1"/>
      <c r="U441" s="1"/>
      <c r="V441" s="1"/>
      <c r="W441" s="1"/>
      <c r="X441" s="1"/>
      <c r="Y441" s="1"/>
    </row>
    <row r="442" spans="19:25" x14ac:dyDescent="0.25">
      <c r="S442" s="1"/>
      <c r="T442" s="1"/>
      <c r="U442" s="1"/>
      <c r="V442" s="1"/>
      <c r="W442" s="1"/>
      <c r="X442" s="1"/>
      <c r="Y442" s="1"/>
    </row>
    <row r="443" spans="19:25" x14ac:dyDescent="0.25">
      <c r="S443" s="1"/>
      <c r="T443" s="1"/>
      <c r="U443" s="1"/>
      <c r="V443" s="1"/>
      <c r="W443" s="1"/>
      <c r="X443" s="1"/>
      <c r="Y443" s="1"/>
    </row>
    <row r="444" spans="19:25" x14ac:dyDescent="0.25">
      <c r="S444" s="1"/>
      <c r="T444" s="1"/>
      <c r="U444" s="1"/>
      <c r="V444" s="1"/>
      <c r="W444" s="1"/>
      <c r="X444" s="1"/>
      <c r="Y444" s="1"/>
    </row>
    <row r="445" spans="19:25" x14ac:dyDescent="0.25">
      <c r="S445" s="1"/>
      <c r="T445" s="1"/>
      <c r="U445" s="1"/>
      <c r="V445" s="1"/>
      <c r="W445" s="1"/>
      <c r="X445" s="1"/>
      <c r="Y445" s="1"/>
    </row>
    <row r="446" spans="19:25" x14ac:dyDescent="0.25">
      <c r="S446" s="1"/>
      <c r="T446" s="1"/>
      <c r="U446" s="1"/>
      <c r="V446" s="1"/>
      <c r="W446" s="1"/>
      <c r="X446" s="1"/>
      <c r="Y446" s="1"/>
    </row>
    <row r="447" spans="19:25" x14ac:dyDescent="0.25">
      <c r="S447" s="1"/>
      <c r="T447" s="1"/>
      <c r="U447" s="1"/>
      <c r="V447" s="1"/>
      <c r="W447" s="1"/>
      <c r="X447" s="1"/>
      <c r="Y447" s="1"/>
    </row>
    <row r="448" spans="19:25" x14ac:dyDescent="0.25">
      <c r="S448" s="1"/>
      <c r="T448" s="1"/>
      <c r="U448" s="1"/>
      <c r="V448" s="1"/>
      <c r="W448" s="1"/>
      <c r="X448" s="1"/>
      <c r="Y448" s="1"/>
    </row>
    <row r="449" spans="19:25" x14ac:dyDescent="0.25">
      <c r="S449" s="1"/>
      <c r="T449" s="1"/>
      <c r="U449" s="1"/>
      <c r="V449" s="1"/>
      <c r="W449" s="1"/>
      <c r="X449" s="1"/>
      <c r="Y449" s="1"/>
    </row>
    <row r="450" spans="19:25" x14ac:dyDescent="0.25">
      <c r="S450" s="1"/>
      <c r="T450" s="1"/>
      <c r="U450" s="1"/>
      <c r="V450" s="1"/>
      <c r="W450" s="1"/>
      <c r="X450" s="1"/>
      <c r="Y450" s="1"/>
    </row>
    <row r="451" spans="19:25" x14ac:dyDescent="0.25">
      <c r="S451" s="1"/>
      <c r="T451" s="1"/>
      <c r="U451" s="1"/>
      <c r="V451" s="1"/>
      <c r="W451" s="1"/>
      <c r="X451" s="1"/>
      <c r="Y451" s="1"/>
    </row>
    <row r="452" spans="19:25" x14ac:dyDescent="0.25">
      <c r="S452" s="1"/>
      <c r="T452" s="1"/>
      <c r="U452" s="1"/>
      <c r="V452" s="1"/>
      <c r="W452" s="1"/>
      <c r="X452" s="1"/>
      <c r="Y452" s="1"/>
    </row>
    <row r="453" spans="19:25" x14ac:dyDescent="0.25">
      <c r="S453" s="1"/>
      <c r="T453" s="1"/>
      <c r="U453" s="1"/>
      <c r="V453" s="1"/>
      <c r="W453" s="1"/>
      <c r="X453" s="1"/>
      <c r="Y453" s="1"/>
    </row>
    <row r="454" spans="19:25" x14ac:dyDescent="0.25">
      <c r="S454" s="1"/>
      <c r="T454" s="1"/>
      <c r="U454" s="1"/>
      <c r="V454" s="1"/>
      <c r="W454" s="1"/>
      <c r="X454" s="1"/>
      <c r="Y454" s="1"/>
    </row>
    <row r="455" spans="19:25" x14ac:dyDescent="0.25">
      <c r="S455" s="1"/>
      <c r="T455" s="1"/>
      <c r="U455" s="1"/>
      <c r="V455" s="1"/>
      <c r="W455" s="1"/>
      <c r="X455" s="1"/>
      <c r="Y455" s="1"/>
    </row>
    <row r="456" spans="19:25" x14ac:dyDescent="0.25">
      <c r="S456" s="1"/>
      <c r="T456" s="1"/>
      <c r="U456" s="1"/>
      <c r="V456" s="1"/>
      <c r="W456" s="1"/>
      <c r="X456" s="1"/>
      <c r="Y456" s="1"/>
    </row>
    <row r="457" spans="19:25" x14ac:dyDescent="0.25">
      <c r="S457" s="1"/>
      <c r="T457" s="1"/>
      <c r="U457" s="1"/>
      <c r="V457" s="1"/>
      <c r="W457" s="1"/>
      <c r="X457" s="1"/>
      <c r="Y457" s="1"/>
    </row>
    <row r="458" spans="19:25" x14ac:dyDescent="0.25">
      <c r="S458" s="1"/>
      <c r="T458" s="1"/>
      <c r="U458" s="1"/>
      <c r="V458" s="1"/>
      <c r="W458" s="1"/>
      <c r="X458" s="1"/>
      <c r="Y458" s="1"/>
    </row>
    <row r="459" spans="19:25" x14ac:dyDescent="0.25">
      <c r="S459" s="1"/>
      <c r="T459" s="1"/>
      <c r="U459" s="1"/>
      <c r="V459" s="1"/>
      <c r="W459" s="1"/>
      <c r="X459" s="1"/>
      <c r="Y459" s="1"/>
    </row>
    <row r="460" spans="19:25" x14ac:dyDescent="0.25">
      <c r="S460" s="1"/>
      <c r="T460" s="1"/>
      <c r="U460" s="1"/>
      <c r="V460" s="1"/>
      <c r="W460" s="1"/>
      <c r="X460" s="1"/>
      <c r="Y460" s="1"/>
    </row>
    <row r="461" spans="19:25" x14ac:dyDescent="0.25">
      <c r="S461" s="1"/>
      <c r="T461" s="1"/>
      <c r="U461" s="1"/>
      <c r="V461" s="1"/>
      <c r="W461" s="1"/>
      <c r="X461" s="1"/>
      <c r="Y461" s="1"/>
    </row>
    <row r="462" spans="19:25" x14ac:dyDescent="0.25">
      <c r="S462" s="1"/>
      <c r="T462" s="1"/>
      <c r="U462" s="1"/>
      <c r="V462" s="1"/>
      <c r="W462" s="1"/>
      <c r="X462" s="1"/>
      <c r="Y462" s="1"/>
    </row>
    <row r="463" spans="19:25" x14ac:dyDescent="0.25">
      <c r="S463" s="1"/>
      <c r="T463" s="1"/>
      <c r="U463" s="1"/>
      <c r="V463" s="1"/>
      <c r="W463" s="1"/>
      <c r="X463" s="1"/>
      <c r="Y463" s="1"/>
    </row>
    <row r="464" spans="19:25" x14ac:dyDescent="0.25">
      <c r="S464" s="1"/>
      <c r="T464" s="1"/>
      <c r="U464" s="1"/>
      <c r="V464" s="1"/>
      <c r="W464" s="1"/>
      <c r="X464" s="1"/>
      <c r="Y464" s="1"/>
    </row>
    <row r="465" spans="19:25" x14ac:dyDescent="0.25">
      <c r="S465" s="1"/>
      <c r="T465" s="1"/>
      <c r="U465" s="1"/>
      <c r="V465" s="1"/>
      <c r="W465" s="1"/>
      <c r="X465" s="1"/>
      <c r="Y465" s="1"/>
    </row>
    <row r="466" spans="19:25" x14ac:dyDescent="0.25">
      <c r="S466" s="1"/>
      <c r="T466" s="1"/>
      <c r="U466" s="1"/>
      <c r="V466" s="1"/>
      <c r="W466" s="1"/>
      <c r="X466" s="1"/>
      <c r="Y466" s="1"/>
    </row>
    <row r="467" spans="19:25" x14ac:dyDescent="0.25">
      <c r="S467" s="1"/>
      <c r="T467" s="1"/>
      <c r="U467" s="1"/>
      <c r="V467" s="1"/>
      <c r="W467" s="1"/>
      <c r="X467" s="1"/>
      <c r="Y467" s="1"/>
    </row>
    <row r="468" spans="19:25" x14ac:dyDescent="0.25">
      <c r="S468" s="1"/>
      <c r="T468" s="1"/>
      <c r="U468" s="1"/>
      <c r="V468" s="1"/>
      <c r="W468" s="1"/>
      <c r="X468" s="1"/>
      <c r="Y468" s="1"/>
    </row>
    <row r="469" spans="19:25" x14ac:dyDescent="0.25">
      <c r="S469" s="1"/>
      <c r="T469" s="1"/>
      <c r="U469" s="1"/>
      <c r="V469" s="1"/>
      <c r="W469" s="1"/>
      <c r="X469" s="1"/>
      <c r="Y469" s="1"/>
    </row>
    <row r="470" spans="19:25" x14ac:dyDescent="0.25">
      <c r="S470" s="1"/>
      <c r="T470" s="1"/>
      <c r="U470" s="1"/>
      <c r="V470" s="1"/>
      <c r="W470" s="1"/>
      <c r="X470" s="1"/>
      <c r="Y470" s="1"/>
    </row>
    <row r="471" spans="19:25" x14ac:dyDescent="0.25">
      <c r="S471" s="1"/>
      <c r="T471" s="1"/>
      <c r="U471" s="1"/>
      <c r="V471" s="1"/>
      <c r="W471" s="1"/>
      <c r="X471" s="1"/>
      <c r="Y471" s="1"/>
    </row>
    <row r="472" spans="19:25" x14ac:dyDescent="0.25">
      <c r="S472" s="1"/>
      <c r="T472" s="1"/>
      <c r="U472" s="1"/>
      <c r="V472" s="1"/>
      <c r="W472" s="1"/>
      <c r="X472" s="1"/>
      <c r="Y472" s="1"/>
    </row>
    <row r="473" spans="19:25" x14ac:dyDescent="0.25">
      <c r="S473" s="1"/>
      <c r="T473" s="1"/>
      <c r="U473" s="1"/>
      <c r="V473" s="1"/>
      <c r="W473" s="1"/>
      <c r="X473" s="1"/>
      <c r="Y473" s="1"/>
    </row>
    <row r="474" spans="19:25" x14ac:dyDescent="0.25">
      <c r="S474" s="1"/>
      <c r="T474" s="1"/>
      <c r="U474" s="1"/>
      <c r="V474" s="1"/>
      <c r="W474" s="1"/>
      <c r="X474" s="1"/>
      <c r="Y474" s="1"/>
    </row>
    <row r="475" spans="19:25" x14ac:dyDescent="0.25">
      <c r="S475" s="1"/>
      <c r="T475" s="1"/>
      <c r="U475" s="1"/>
      <c r="V475" s="1"/>
      <c r="W475" s="1"/>
      <c r="X475" s="1"/>
      <c r="Y475" s="1"/>
    </row>
    <row r="476" spans="19:25" x14ac:dyDescent="0.25">
      <c r="S476" s="1"/>
      <c r="T476" s="1"/>
      <c r="U476" s="1"/>
      <c r="V476" s="1"/>
      <c r="W476" s="1"/>
      <c r="X476" s="1"/>
      <c r="Y476" s="1"/>
    </row>
    <row r="477" spans="19:25" x14ac:dyDescent="0.25">
      <c r="S477" s="1"/>
      <c r="T477" s="1"/>
      <c r="U477" s="1"/>
      <c r="V477" s="1"/>
      <c r="W477" s="1"/>
      <c r="X477" s="1"/>
      <c r="Y477" s="1"/>
    </row>
    <row r="478" spans="19:25" x14ac:dyDescent="0.25">
      <c r="S478" s="1"/>
      <c r="T478" s="1"/>
      <c r="U478" s="1"/>
      <c r="V478" s="1"/>
      <c r="W478" s="1"/>
      <c r="X478" s="1"/>
      <c r="Y478" s="1"/>
    </row>
    <row r="479" spans="19:25" x14ac:dyDescent="0.25">
      <c r="S479" s="1"/>
      <c r="T479" s="1"/>
      <c r="U479" s="1"/>
      <c r="V479" s="1"/>
      <c r="W479" s="1"/>
      <c r="X479" s="1"/>
      <c r="Y479" s="1"/>
    </row>
    <row r="480" spans="19:25" x14ac:dyDescent="0.25">
      <c r="S480" s="1"/>
      <c r="T480" s="1"/>
      <c r="U480" s="1"/>
      <c r="V480" s="1"/>
      <c r="W480" s="1"/>
      <c r="X480" s="1"/>
      <c r="Y480" s="1"/>
    </row>
    <row r="481" spans="19:25" x14ac:dyDescent="0.25">
      <c r="S481" s="1"/>
      <c r="T481" s="1"/>
      <c r="U481" s="1"/>
      <c r="V481" s="1"/>
      <c r="W481" s="1"/>
      <c r="X481" s="1"/>
      <c r="Y481" s="1"/>
    </row>
    <row r="482" spans="19:25" x14ac:dyDescent="0.25">
      <c r="S482" s="1"/>
      <c r="T482" s="1"/>
      <c r="U482" s="1"/>
      <c r="V482" s="1"/>
      <c r="W482" s="1"/>
      <c r="X482" s="1"/>
      <c r="Y482" s="1"/>
    </row>
    <row r="483" spans="19:25" x14ac:dyDescent="0.25">
      <c r="S483" s="1"/>
      <c r="T483" s="1"/>
      <c r="U483" s="1"/>
      <c r="V483" s="1"/>
      <c r="W483" s="1"/>
      <c r="X483" s="1"/>
      <c r="Y483" s="1"/>
    </row>
    <row r="484" spans="19:25" x14ac:dyDescent="0.25">
      <c r="S484" s="1"/>
      <c r="T484" s="1"/>
      <c r="U484" s="1"/>
      <c r="V484" s="1"/>
      <c r="W484" s="1"/>
      <c r="X484" s="1"/>
      <c r="Y484" s="1"/>
    </row>
    <row r="485" spans="19:25" x14ac:dyDescent="0.25">
      <c r="S485" s="1"/>
      <c r="T485" s="1"/>
      <c r="U485" s="1"/>
      <c r="V485" s="1"/>
      <c r="W485" s="1"/>
      <c r="X485" s="1"/>
      <c r="Y485" s="1"/>
    </row>
    <row r="486" spans="19:25" x14ac:dyDescent="0.25">
      <c r="S486" s="1"/>
      <c r="T486" s="1"/>
      <c r="U486" s="1"/>
      <c r="V486" s="1"/>
      <c r="W486" s="1"/>
      <c r="X486" s="1"/>
      <c r="Y486" s="1"/>
    </row>
    <row r="487" spans="19:25" x14ac:dyDescent="0.25">
      <c r="S487" s="1"/>
      <c r="T487" s="1"/>
      <c r="U487" s="1"/>
      <c r="V487" s="1"/>
      <c r="W487" s="1"/>
      <c r="X487" s="1"/>
      <c r="Y487" s="1"/>
    </row>
    <row r="488" spans="19:25" x14ac:dyDescent="0.25">
      <c r="S488" s="1"/>
      <c r="T488" s="1"/>
      <c r="U488" s="1"/>
      <c r="V488" s="1"/>
      <c r="W488" s="1"/>
      <c r="X488" s="1"/>
      <c r="Y488" s="1"/>
    </row>
    <row r="489" spans="19:25" x14ac:dyDescent="0.25">
      <c r="S489" s="1"/>
      <c r="T489" s="1"/>
      <c r="U489" s="1"/>
      <c r="V489" s="1"/>
      <c r="W489" s="1"/>
      <c r="X489" s="1"/>
      <c r="Y489" s="1"/>
    </row>
    <row r="490" spans="19:25" x14ac:dyDescent="0.25">
      <c r="S490" s="1"/>
      <c r="T490" s="1"/>
      <c r="U490" s="1"/>
      <c r="V490" s="1"/>
      <c r="W490" s="1"/>
      <c r="X490" s="1"/>
      <c r="Y490" s="1"/>
    </row>
    <row r="491" spans="19:25" x14ac:dyDescent="0.25">
      <c r="S491" s="1"/>
      <c r="T491" s="1"/>
      <c r="U491" s="1"/>
      <c r="V491" s="1"/>
      <c r="W491" s="1"/>
      <c r="X491" s="1"/>
      <c r="Y491" s="1"/>
    </row>
    <row r="492" spans="19:25" x14ac:dyDescent="0.25">
      <c r="S492" s="1"/>
      <c r="T492" s="1"/>
      <c r="U492" s="1"/>
      <c r="V492" s="1"/>
      <c r="W492" s="1"/>
      <c r="X492" s="1"/>
      <c r="Y492" s="1"/>
    </row>
    <row r="493" spans="19:25" x14ac:dyDescent="0.25">
      <c r="S493" s="1"/>
      <c r="T493" s="1"/>
      <c r="U493" s="1"/>
      <c r="V493" s="1"/>
      <c r="W493" s="1"/>
      <c r="X493" s="1"/>
      <c r="Y493" s="1"/>
    </row>
    <row r="494" spans="19:25" x14ac:dyDescent="0.25">
      <c r="S494" s="1"/>
      <c r="T494" s="1"/>
      <c r="U494" s="1"/>
      <c r="V494" s="1"/>
      <c r="W494" s="1"/>
      <c r="X494" s="1"/>
      <c r="Y494" s="1"/>
    </row>
    <row r="495" spans="19:25" x14ac:dyDescent="0.25">
      <c r="S495" s="1"/>
      <c r="T495" s="1"/>
      <c r="U495" s="1"/>
      <c r="V495" s="1"/>
      <c r="W495" s="1"/>
      <c r="X495" s="1"/>
      <c r="Y495" s="1"/>
    </row>
    <row r="496" spans="19:25" x14ac:dyDescent="0.25">
      <c r="S496" s="1"/>
      <c r="T496" s="1"/>
      <c r="U496" s="1"/>
      <c r="V496" s="1"/>
      <c r="W496" s="1"/>
      <c r="X496" s="1"/>
      <c r="Y496" s="1"/>
    </row>
    <row r="497" spans="19:25" x14ac:dyDescent="0.25">
      <c r="S497" s="1"/>
      <c r="T497" s="1"/>
      <c r="U497" s="1"/>
      <c r="V497" s="1"/>
      <c r="W497" s="1"/>
      <c r="X497" s="1"/>
      <c r="Y497" s="1"/>
    </row>
    <row r="498" spans="19:25" x14ac:dyDescent="0.25">
      <c r="S498" s="1"/>
      <c r="T498" s="1"/>
      <c r="U498" s="1"/>
      <c r="V498" s="1"/>
      <c r="W498" s="1"/>
      <c r="X498" s="1"/>
      <c r="Y498" s="1"/>
    </row>
    <row r="499" spans="19:25" x14ac:dyDescent="0.25">
      <c r="S499" s="1"/>
      <c r="T499" s="1"/>
      <c r="U499" s="1"/>
      <c r="V499" s="1"/>
      <c r="W499" s="1"/>
      <c r="X499" s="1"/>
      <c r="Y499" s="1"/>
    </row>
    <row r="500" spans="19:25" x14ac:dyDescent="0.25">
      <c r="S500" s="1"/>
      <c r="T500" s="1"/>
      <c r="U500" s="1"/>
      <c r="V500" s="1"/>
      <c r="W500" s="1"/>
      <c r="X500" s="1"/>
      <c r="Y500" s="1"/>
    </row>
    <row r="501" spans="19:25" x14ac:dyDescent="0.25">
      <c r="S501" s="1"/>
      <c r="T501" s="1"/>
      <c r="U501" s="1"/>
      <c r="V501" s="1"/>
      <c r="W501" s="1"/>
      <c r="X501" s="1"/>
      <c r="Y501" s="1"/>
    </row>
    <row r="502" spans="19:25" x14ac:dyDescent="0.25">
      <c r="S502" s="1"/>
      <c r="T502" s="1"/>
      <c r="U502" s="1"/>
      <c r="V502" s="1"/>
      <c r="W502" s="1"/>
      <c r="X502" s="1"/>
      <c r="Y502" s="1"/>
    </row>
    <row r="503" spans="19:25" x14ac:dyDescent="0.25">
      <c r="S503" s="1"/>
      <c r="T503" s="1"/>
      <c r="U503" s="1"/>
      <c r="V503" s="1"/>
      <c r="W503" s="1"/>
      <c r="X503" s="1"/>
      <c r="Y503" s="1"/>
    </row>
    <row r="504" spans="19:25" x14ac:dyDescent="0.25">
      <c r="S504" s="1"/>
      <c r="T504" s="1"/>
      <c r="U504" s="1"/>
      <c r="V504" s="1"/>
      <c r="W504" s="1"/>
      <c r="X504" s="1"/>
      <c r="Y504" s="1"/>
    </row>
    <row r="505" spans="19:25" x14ac:dyDescent="0.25">
      <c r="S505" s="1"/>
      <c r="T505" s="1"/>
      <c r="U505" s="1"/>
      <c r="V505" s="1"/>
      <c r="W505" s="1"/>
      <c r="X505" s="1"/>
      <c r="Y505" s="1"/>
    </row>
    <row r="506" spans="19:25" x14ac:dyDescent="0.25">
      <c r="S506" s="1"/>
      <c r="T506" s="1"/>
      <c r="U506" s="1"/>
      <c r="V506" s="1"/>
      <c r="W506" s="1"/>
      <c r="X506" s="1"/>
      <c r="Y506" s="1"/>
    </row>
    <row r="507" spans="19:25" x14ac:dyDescent="0.25">
      <c r="S507" s="1"/>
      <c r="T507" s="1"/>
      <c r="U507" s="1"/>
      <c r="V507" s="1"/>
      <c r="W507" s="1"/>
      <c r="X507" s="1"/>
      <c r="Y507" s="1"/>
    </row>
    <row r="508" spans="19:25" x14ac:dyDescent="0.25">
      <c r="S508" s="1"/>
      <c r="T508" s="1"/>
      <c r="U508" s="1"/>
      <c r="V508" s="1"/>
      <c r="W508" s="1"/>
      <c r="X508" s="1"/>
      <c r="Y508" s="1"/>
    </row>
    <row r="509" spans="19:25" x14ac:dyDescent="0.25">
      <c r="S509" s="1"/>
      <c r="T509" s="1"/>
      <c r="U509" s="1"/>
      <c r="V509" s="1"/>
      <c r="W509" s="1"/>
      <c r="X509" s="1"/>
      <c r="Y509" s="1"/>
    </row>
    <row r="510" spans="19:25" x14ac:dyDescent="0.25">
      <c r="S510" s="1"/>
      <c r="T510" s="1"/>
      <c r="U510" s="1"/>
      <c r="V510" s="1"/>
      <c r="W510" s="1"/>
      <c r="X510" s="1"/>
      <c r="Y510" s="1"/>
    </row>
    <row r="511" spans="19:25" x14ac:dyDescent="0.25">
      <c r="S511" s="1"/>
      <c r="T511" s="1"/>
      <c r="U511" s="1"/>
      <c r="V511" s="1"/>
      <c r="W511" s="1"/>
      <c r="X511" s="1"/>
      <c r="Y511" s="1"/>
    </row>
    <row r="512" spans="19:25" x14ac:dyDescent="0.25">
      <c r="S512" s="1"/>
      <c r="T512" s="1"/>
      <c r="U512" s="1"/>
      <c r="V512" s="1"/>
      <c r="W512" s="1"/>
      <c r="X512" s="1"/>
      <c r="Y512" s="1"/>
    </row>
    <row r="513" spans="19:25" x14ac:dyDescent="0.25">
      <c r="S513" s="1"/>
      <c r="T513" s="1"/>
      <c r="U513" s="1"/>
      <c r="V513" s="1"/>
      <c r="W513" s="1"/>
      <c r="X513" s="1"/>
      <c r="Y513" s="1"/>
    </row>
    <row r="514" spans="19:25" x14ac:dyDescent="0.25">
      <c r="S514" s="1"/>
      <c r="T514" s="1"/>
      <c r="U514" s="1"/>
      <c r="V514" s="1"/>
      <c r="W514" s="1"/>
      <c r="X514" s="1"/>
      <c r="Y514" s="1"/>
    </row>
    <row r="515" spans="19:25" x14ac:dyDescent="0.25">
      <c r="S515" s="1"/>
      <c r="T515" s="1"/>
      <c r="U515" s="1"/>
      <c r="V515" s="1"/>
      <c r="W515" s="1"/>
      <c r="X515" s="1"/>
      <c r="Y515" s="1"/>
    </row>
    <row r="516" spans="19:25" x14ac:dyDescent="0.25">
      <c r="S516" s="1"/>
      <c r="T516" s="1"/>
      <c r="U516" s="1"/>
      <c r="V516" s="1"/>
      <c r="W516" s="1"/>
      <c r="X516" s="1"/>
      <c r="Y516" s="1"/>
    </row>
    <row r="517" spans="19:25" x14ac:dyDescent="0.25">
      <c r="S517" s="1"/>
      <c r="T517" s="1"/>
      <c r="U517" s="1"/>
      <c r="V517" s="1"/>
      <c r="W517" s="1"/>
      <c r="X517" s="1"/>
      <c r="Y517" s="1"/>
    </row>
    <row r="518" spans="19:25" x14ac:dyDescent="0.25">
      <c r="S518" s="1"/>
      <c r="T518" s="1"/>
      <c r="U518" s="1"/>
      <c r="V518" s="1"/>
      <c r="W518" s="1"/>
      <c r="X518" s="1"/>
      <c r="Y518" s="1"/>
    </row>
    <row r="519" spans="19:25" x14ac:dyDescent="0.25">
      <c r="S519" s="1"/>
      <c r="T519" s="1"/>
      <c r="U519" s="1"/>
      <c r="V519" s="1"/>
      <c r="W519" s="1"/>
      <c r="X519" s="1"/>
      <c r="Y519" s="1"/>
    </row>
    <row r="520" spans="19:25" x14ac:dyDescent="0.25">
      <c r="S520" s="1"/>
      <c r="T520" s="1"/>
      <c r="U520" s="1"/>
      <c r="V520" s="1"/>
      <c r="W520" s="1"/>
      <c r="X520" s="1"/>
      <c r="Y520" s="1"/>
    </row>
    <row r="521" spans="19:25" x14ac:dyDescent="0.25">
      <c r="S521" s="1"/>
      <c r="T521" s="1"/>
      <c r="U521" s="1"/>
      <c r="V521" s="1"/>
      <c r="W521" s="1"/>
      <c r="X521" s="1"/>
      <c r="Y521" s="1"/>
    </row>
    <row r="522" spans="19:25" x14ac:dyDescent="0.25">
      <c r="S522" s="1"/>
      <c r="T522" s="1"/>
      <c r="U522" s="1"/>
      <c r="V522" s="1"/>
      <c r="W522" s="1"/>
      <c r="X522" s="1"/>
      <c r="Y522" s="1"/>
    </row>
    <row r="523" spans="19:25" x14ac:dyDescent="0.25">
      <c r="S523" s="1"/>
      <c r="T523" s="1"/>
      <c r="U523" s="1"/>
      <c r="V523" s="1"/>
      <c r="W523" s="1"/>
      <c r="X523" s="1"/>
      <c r="Y523" s="1"/>
    </row>
    <row r="524" spans="19:25" x14ac:dyDescent="0.25">
      <c r="S524" s="1"/>
      <c r="T524" s="1"/>
      <c r="U524" s="1"/>
      <c r="V524" s="1"/>
      <c r="W524" s="1"/>
      <c r="X524" s="1"/>
      <c r="Y524" s="1"/>
    </row>
    <row r="525" spans="19:25" x14ac:dyDescent="0.25">
      <c r="S525" s="1"/>
      <c r="T525" s="1"/>
      <c r="U525" s="1"/>
      <c r="V525" s="1"/>
      <c r="W525" s="1"/>
      <c r="X525" s="1"/>
      <c r="Y525" s="1"/>
    </row>
    <row r="526" spans="19:25" x14ac:dyDescent="0.25">
      <c r="S526" s="1"/>
      <c r="T526" s="1"/>
      <c r="U526" s="1"/>
      <c r="V526" s="1"/>
      <c r="W526" s="1"/>
      <c r="X526" s="1"/>
      <c r="Y526" s="1"/>
    </row>
    <row r="527" spans="19:25" x14ac:dyDescent="0.25">
      <c r="S527" s="1"/>
      <c r="T527" s="1"/>
      <c r="U527" s="1"/>
      <c r="V527" s="1"/>
      <c r="W527" s="1"/>
      <c r="X527" s="1"/>
      <c r="Y527" s="1"/>
    </row>
    <row r="528" spans="19:25" x14ac:dyDescent="0.25">
      <c r="S528" s="1"/>
      <c r="T528" s="1"/>
      <c r="U528" s="1"/>
      <c r="V528" s="1"/>
      <c r="W528" s="1"/>
      <c r="X528" s="1"/>
      <c r="Y528" s="1"/>
    </row>
    <row r="529" spans="19:25" x14ac:dyDescent="0.25">
      <c r="S529" s="1"/>
      <c r="T529" s="1"/>
      <c r="U529" s="1"/>
      <c r="V529" s="1"/>
      <c r="W529" s="1"/>
      <c r="X529" s="1"/>
      <c r="Y529" s="1"/>
    </row>
    <row r="530" spans="19:25" x14ac:dyDescent="0.25">
      <c r="S530" s="1"/>
      <c r="T530" s="1"/>
      <c r="U530" s="1"/>
      <c r="V530" s="1"/>
      <c r="W530" s="1"/>
      <c r="X530" s="1"/>
      <c r="Y530" s="1"/>
    </row>
    <row r="531" spans="19:25" x14ac:dyDescent="0.25">
      <c r="S531" s="1"/>
      <c r="T531" s="1"/>
      <c r="U531" s="1"/>
      <c r="V531" s="1"/>
      <c r="W531" s="1"/>
      <c r="X531" s="1"/>
      <c r="Y531" s="1"/>
    </row>
    <row r="532" spans="19:25" x14ac:dyDescent="0.25">
      <c r="S532" s="1"/>
      <c r="T532" s="1"/>
      <c r="U532" s="1"/>
      <c r="V532" s="1"/>
      <c r="W532" s="1"/>
      <c r="X532" s="1"/>
      <c r="Y532" s="1"/>
    </row>
    <row r="533" spans="19:25" x14ac:dyDescent="0.25">
      <c r="S533" s="1"/>
      <c r="T533" s="1"/>
      <c r="U533" s="1"/>
      <c r="V533" s="1"/>
      <c r="W533" s="1"/>
      <c r="X533" s="1"/>
      <c r="Y533" s="1"/>
    </row>
    <row r="534" spans="19:25" x14ac:dyDescent="0.25">
      <c r="S534" s="1"/>
      <c r="T534" s="1"/>
      <c r="U534" s="1"/>
      <c r="V534" s="1"/>
      <c r="W534" s="1"/>
      <c r="X534" s="1"/>
      <c r="Y534" s="1"/>
    </row>
    <row r="535" spans="19:25" x14ac:dyDescent="0.25">
      <c r="S535" s="1"/>
      <c r="T535" s="1"/>
      <c r="U535" s="1"/>
      <c r="V535" s="1"/>
      <c r="W535" s="1"/>
      <c r="X535" s="1"/>
      <c r="Y535" s="1"/>
    </row>
    <row r="536" spans="19:25" x14ac:dyDescent="0.25">
      <c r="S536" s="1"/>
      <c r="T536" s="1"/>
      <c r="U536" s="1"/>
      <c r="V536" s="1"/>
      <c r="W536" s="1"/>
      <c r="X536" s="1"/>
      <c r="Y536" s="1"/>
    </row>
    <row r="537" spans="19:25" x14ac:dyDescent="0.25">
      <c r="S537" s="1"/>
      <c r="T537" s="1"/>
      <c r="U537" s="1"/>
      <c r="V537" s="1"/>
      <c r="W537" s="1"/>
      <c r="X537" s="1"/>
      <c r="Y537" s="1"/>
    </row>
    <row r="538" spans="19:25" x14ac:dyDescent="0.25">
      <c r="S538" s="1"/>
      <c r="T538" s="1"/>
      <c r="U538" s="1"/>
      <c r="V538" s="1"/>
      <c r="W538" s="1"/>
      <c r="X538" s="1"/>
      <c r="Y538" s="1"/>
    </row>
    <row r="539" spans="19:25" x14ac:dyDescent="0.25">
      <c r="S539" s="1"/>
      <c r="T539" s="1"/>
      <c r="U539" s="1"/>
      <c r="V539" s="1"/>
      <c r="W539" s="1"/>
      <c r="X539" s="1"/>
      <c r="Y539" s="1"/>
    </row>
    <row r="540" spans="19:25" x14ac:dyDescent="0.25">
      <c r="S540" s="1"/>
      <c r="T540" s="1"/>
      <c r="U540" s="1"/>
      <c r="V540" s="1"/>
      <c r="W540" s="1"/>
      <c r="X540" s="1"/>
      <c r="Y540" s="1"/>
    </row>
    <row r="541" spans="19:25" x14ac:dyDescent="0.25">
      <c r="S541" s="1"/>
      <c r="T541" s="1"/>
      <c r="U541" s="1"/>
      <c r="V541" s="1"/>
      <c r="W541" s="1"/>
      <c r="X541" s="1"/>
      <c r="Y541" s="1"/>
    </row>
    <row r="542" spans="19:25" x14ac:dyDescent="0.25">
      <c r="S542" s="1"/>
      <c r="T542" s="1"/>
      <c r="U542" s="1"/>
      <c r="V542" s="1"/>
      <c r="W542" s="1"/>
      <c r="X542" s="1"/>
      <c r="Y542" s="1"/>
    </row>
    <row r="543" spans="19:25" x14ac:dyDescent="0.25">
      <c r="S543" s="1"/>
      <c r="T543" s="1"/>
      <c r="U543" s="1"/>
      <c r="V543" s="1"/>
      <c r="W543" s="1"/>
      <c r="X543" s="1"/>
      <c r="Y543" s="1"/>
    </row>
    <row r="544" spans="19:25" x14ac:dyDescent="0.25">
      <c r="S544" s="1"/>
      <c r="T544" s="1"/>
      <c r="U544" s="1"/>
      <c r="V544" s="1"/>
      <c r="W544" s="1"/>
      <c r="X544" s="1"/>
      <c r="Y544" s="1"/>
    </row>
    <row r="545" spans="19:25" x14ac:dyDescent="0.25">
      <c r="S545" s="1"/>
      <c r="T545" s="1"/>
      <c r="U545" s="1"/>
      <c r="V545" s="1"/>
      <c r="W545" s="1"/>
      <c r="X545" s="1"/>
      <c r="Y545" s="1"/>
    </row>
    <row r="546" spans="19:25" x14ac:dyDescent="0.25">
      <c r="S546" s="1"/>
      <c r="T546" s="1"/>
      <c r="U546" s="1"/>
      <c r="V546" s="1"/>
      <c r="W546" s="1"/>
      <c r="X546" s="1"/>
      <c r="Y546" s="1"/>
    </row>
    <row r="547" spans="19:25" x14ac:dyDescent="0.25">
      <c r="S547" s="1"/>
      <c r="T547" s="1"/>
      <c r="U547" s="1"/>
      <c r="V547" s="1"/>
      <c r="W547" s="1"/>
      <c r="X547" s="1"/>
      <c r="Y547" s="1"/>
    </row>
    <row r="548" spans="19:25" x14ac:dyDescent="0.25">
      <c r="S548" s="1"/>
      <c r="T548" s="1"/>
      <c r="U548" s="1"/>
      <c r="V548" s="1"/>
      <c r="W548" s="1"/>
      <c r="X548" s="1"/>
      <c r="Y548" s="1"/>
    </row>
    <row r="549" spans="19:25" x14ac:dyDescent="0.25">
      <c r="S549" s="1"/>
      <c r="T549" s="1"/>
      <c r="U549" s="1"/>
      <c r="V549" s="1"/>
      <c r="W549" s="1"/>
      <c r="X549" s="1"/>
      <c r="Y549" s="1"/>
    </row>
    <row r="550" spans="19:25" x14ac:dyDescent="0.25">
      <c r="S550" s="1"/>
      <c r="T550" s="1"/>
      <c r="U550" s="1"/>
      <c r="V550" s="1"/>
      <c r="W550" s="1"/>
      <c r="X550" s="1"/>
      <c r="Y550" s="1"/>
    </row>
    <row r="551" spans="19:25" x14ac:dyDescent="0.25">
      <c r="S551" s="1"/>
      <c r="T551" s="1"/>
      <c r="U551" s="1"/>
      <c r="V551" s="1"/>
      <c r="W551" s="1"/>
      <c r="X551" s="1"/>
      <c r="Y551" s="1"/>
    </row>
    <row r="552" spans="19:25" x14ac:dyDescent="0.25">
      <c r="S552" s="1"/>
      <c r="T552" s="1"/>
      <c r="U552" s="1"/>
      <c r="V552" s="1"/>
      <c r="W552" s="1"/>
      <c r="X552" s="1"/>
      <c r="Y552" s="1"/>
    </row>
    <row r="553" spans="19:25" x14ac:dyDescent="0.25">
      <c r="S553" s="1"/>
      <c r="T553" s="1"/>
      <c r="U553" s="1"/>
      <c r="V553" s="1"/>
      <c r="W553" s="1"/>
      <c r="X553" s="1"/>
      <c r="Y553" s="1"/>
    </row>
    <row r="554" spans="19:25" x14ac:dyDescent="0.25">
      <c r="S554" s="1"/>
      <c r="T554" s="1"/>
      <c r="U554" s="1"/>
      <c r="V554" s="1"/>
      <c r="W554" s="1"/>
      <c r="X554" s="1"/>
      <c r="Y554" s="1"/>
    </row>
    <row r="555" spans="19:25" x14ac:dyDescent="0.25">
      <c r="S555" s="1"/>
      <c r="T555" s="1"/>
      <c r="U555" s="1"/>
      <c r="V555" s="1"/>
      <c r="W555" s="1"/>
      <c r="X555" s="1"/>
      <c r="Y555" s="1"/>
    </row>
    <row r="556" spans="19:25" x14ac:dyDescent="0.25">
      <c r="S556" s="1"/>
      <c r="T556" s="1"/>
      <c r="U556" s="1"/>
      <c r="V556" s="1"/>
      <c r="W556" s="1"/>
      <c r="X556" s="1"/>
      <c r="Y556" s="1"/>
    </row>
    <row r="557" spans="19:25" x14ac:dyDescent="0.25">
      <c r="S557" s="1"/>
      <c r="T557" s="1"/>
      <c r="U557" s="1"/>
      <c r="V557" s="1"/>
      <c r="W557" s="1"/>
      <c r="X557" s="1"/>
      <c r="Y557" s="1"/>
    </row>
    <row r="558" spans="19:25" x14ac:dyDescent="0.25">
      <c r="S558" s="1"/>
      <c r="T558" s="1"/>
      <c r="U558" s="1"/>
      <c r="V558" s="1"/>
      <c r="W558" s="1"/>
      <c r="X558" s="1"/>
      <c r="Y558" s="1"/>
    </row>
    <row r="559" spans="19:25" x14ac:dyDescent="0.25">
      <c r="S559" s="1"/>
      <c r="T559" s="1"/>
      <c r="U559" s="1"/>
      <c r="V559" s="1"/>
      <c r="W559" s="1"/>
      <c r="X559" s="1"/>
      <c r="Y559" s="1"/>
    </row>
    <row r="560" spans="19:25" x14ac:dyDescent="0.25">
      <c r="S560" s="1"/>
      <c r="T560" s="1"/>
      <c r="U560" s="1"/>
      <c r="V560" s="1"/>
      <c r="W560" s="1"/>
      <c r="X560" s="1"/>
      <c r="Y560" s="1"/>
    </row>
    <row r="561" spans="19:25" x14ac:dyDescent="0.25">
      <c r="S561" s="1"/>
      <c r="T561" s="1"/>
      <c r="U561" s="1"/>
      <c r="V561" s="1"/>
      <c r="W561" s="1"/>
      <c r="X561" s="1"/>
      <c r="Y561" s="1"/>
    </row>
    <row r="562" spans="19:25" x14ac:dyDescent="0.25">
      <c r="S562" s="1"/>
      <c r="T562" s="1"/>
      <c r="U562" s="1"/>
      <c r="V562" s="1"/>
      <c r="W562" s="1"/>
      <c r="X562" s="1"/>
      <c r="Y562" s="1"/>
    </row>
    <row r="563" spans="19:25" x14ac:dyDescent="0.25">
      <c r="S563" s="1"/>
      <c r="T563" s="1"/>
      <c r="U563" s="1"/>
      <c r="V563" s="1"/>
      <c r="W563" s="1"/>
      <c r="X563" s="1"/>
      <c r="Y563" s="1"/>
    </row>
    <row r="564" spans="19:25" x14ac:dyDescent="0.25">
      <c r="S564" s="1"/>
      <c r="T564" s="1"/>
      <c r="U564" s="1"/>
      <c r="V564" s="1"/>
      <c r="W564" s="1"/>
      <c r="X564" s="1"/>
      <c r="Y564" s="1"/>
    </row>
    <row r="565" spans="19:25" x14ac:dyDescent="0.25">
      <c r="S565" s="1"/>
      <c r="T565" s="1"/>
      <c r="U565" s="1"/>
      <c r="V565" s="1"/>
      <c r="W565" s="1"/>
      <c r="X565" s="1"/>
      <c r="Y565" s="1"/>
    </row>
    <row r="566" spans="19:25" x14ac:dyDescent="0.25">
      <c r="S566" s="1"/>
      <c r="T566" s="1"/>
      <c r="U566" s="1"/>
      <c r="V566" s="1"/>
      <c r="W566" s="1"/>
      <c r="X566" s="1"/>
      <c r="Y566" s="1"/>
    </row>
    <row r="567" spans="19:25" x14ac:dyDescent="0.25">
      <c r="S567" s="1"/>
      <c r="T567" s="1"/>
      <c r="U567" s="1"/>
      <c r="V567" s="1"/>
      <c r="W567" s="1"/>
      <c r="X567" s="1"/>
      <c r="Y567" s="1"/>
    </row>
    <row r="568" spans="19:25" x14ac:dyDescent="0.25">
      <c r="S568" s="1"/>
      <c r="T568" s="1"/>
      <c r="U568" s="1"/>
      <c r="V568" s="1"/>
      <c r="W568" s="1"/>
      <c r="X568" s="1"/>
      <c r="Y568" s="1"/>
    </row>
    <row r="569" spans="19:25" x14ac:dyDescent="0.25">
      <c r="S569" s="1"/>
      <c r="T569" s="1"/>
      <c r="U569" s="1"/>
      <c r="V569" s="1"/>
      <c r="W569" s="1"/>
      <c r="X569" s="1"/>
      <c r="Y569" s="1"/>
    </row>
    <row r="570" spans="19:25" x14ac:dyDescent="0.25">
      <c r="S570" s="1"/>
      <c r="T570" s="1"/>
      <c r="U570" s="1"/>
      <c r="V570" s="1"/>
      <c r="W570" s="1"/>
      <c r="X570" s="1"/>
      <c r="Y570" s="1"/>
    </row>
    <row r="571" spans="19:25" x14ac:dyDescent="0.25">
      <c r="S571" s="1"/>
      <c r="T571" s="1"/>
      <c r="U571" s="1"/>
      <c r="V571" s="1"/>
      <c r="W571" s="1"/>
      <c r="X571" s="1"/>
      <c r="Y571" s="1"/>
    </row>
    <row r="572" spans="19:25" x14ac:dyDescent="0.25">
      <c r="S572" s="1"/>
      <c r="T572" s="1"/>
      <c r="U572" s="1"/>
      <c r="V572" s="1"/>
      <c r="W572" s="1"/>
      <c r="X572" s="1"/>
      <c r="Y572" s="1"/>
    </row>
    <row r="573" spans="19:25" x14ac:dyDescent="0.25">
      <c r="S573" s="1"/>
      <c r="T573" s="1"/>
      <c r="U573" s="1"/>
      <c r="V573" s="1"/>
      <c r="W573" s="1"/>
      <c r="X573" s="1"/>
      <c r="Y573" s="1"/>
    </row>
    <row r="574" spans="19:25" x14ac:dyDescent="0.25">
      <c r="S574" s="1"/>
      <c r="T574" s="1"/>
      <c r="U574" s="1"/>
      <c r="V574" s="1"/>
      <c r="W574" s="1"/>
      <c r="X574" s="1"/>
      <c r="Y574" s="1"/>
    </row>
    <row r="575" spans="19:25" x14ac:dyDescent="0.25">
      <c r="S575" s="1"/>
      <c r="T575" s="1"/>
      <c r="U575" s="1"/>
      <c r="V575" s="1"/>
      <c r="W575" s="1"/>
      <c r="X575" s="1"/>
      <c r="Y575" s="1"/>
    </row>
    <row r="576" spans="19:25" x14ac:dyDescent="0.25">
      <c r="S576" s="1"/>
      <c r="T576" s="1"/>
      <c r="U576" s="1"/>
      <c r="V576" s="1"/>
      <c r="W576" s="1"/>
      <c r="X576" s="1"/>
      <c r="Y576" s="1"/>
    </row>
    <row r="577" spans="19:25" x14ac:dyDescent="0.25">
      <c r="S577" s="1"/>
      <c r="T577" s="1"/>
      <c r="U577" s="1"/>
      <c r="V577" s="1"/>
      <c r="W577" s="1"/>
      <c r="X577" s="1"/>
      <c r="Y577" s="1"/>
    </row>
    <row r="578" spans="19:25" x14ac:dyDescent="0.25">
      <c r="S578" s="1"/>
      <c r="T578" s="1"/>
      <c r="U578" s="1"/>
      <c r="V578" s="1"/>
      <c r="W578" s="1"/>
      <c r="X578" s="1"/>
      <c r="Y578" s="1"/>
    </row>
    <row r="579" spans="19:25" x14ac:dyDescent="0.25">
      <c r="S579" s="1"/>
      <c r="T579" s="1"/>
      <c r="U579" s="1"/>
      <c r="V579" s="1"/>
      <c r="W579" s="1"/>
      <c r="X579" s="1"/>
      <c r="Y579" s="1"/>
    </row>
    <row r="580" spans="19:25" x14ac:dyDescent="0.25">
      <c r="S580" s="1"/>
      <c r="T580" s="1"/>
      <c r="U580" s="1"/>
      <c r="V580" s="1"/>
      <c r="W580" s="1"/>
      <c r="X580" s="1"/>
      <c r="Y580" s="1"/>
    </row>
    <row r="581" spans="19:25" x14ac:dyDescent="0.25">
      <c r="S581" s="1"/>
      <c r="T581" s="1"/>
      <c r="U581" s="1"/>
      <c r="V581" s="1"/>
      <c r="W581" s="1"/>
      <c r="X581" s="1"/>
      <c r="Y581" s="1"/>
    </row>
    <row r="582" spans="19:25" x14ac:dyDescent="0.25">
      <c r="S582" s="1"/>
      <c r="T582" s="1"/>
      <c r="U582" s="1"/>
      <c r="V582" s="1"/>
      <c r="W582" s="1"/>
      <c r="X582" s="1"/>
      <c r="Y582" s="1"/>
    </row>
    <row r="583" spans="19:25" x14ac:dyDescent="0.25">
      <c r="S583" s="1"/>
      <c r="T583" s="1"/>
      <c r="U583" s="1"/>
      <c r="V583" s="1"/>
      <c r="W583" s="1"/>
      <c r="X583" s="1"/>
      <c r="Y583" s="1"/>
    </row>
    <row r="584" spans="19:25" x14ac:dyDescent="0.25">
      <c r="S584" s="1"/>
      <c r="T584" s="1"/>
      <c r="U584" s="1"/>
      <c r="V584" s="1"/>
      <c r="W584" s="1"/>
      <c r="X584" s="1"/>
      <c r="Y584" s="1"/>
    </row>
    <row r="585" spans="19:25" x14ac:dyDescent="0.25">
      <c r="S585" s="1"/>
      <c r="T585" s="1"/>
      <c r="U585" s="1"/>
      <c r="V585" s="1"/>
      <c r="W585" s="1"/>
      <c r="X585" s="1"/>
      <c r="Y585" s="1"/>
    </row>
    <row r="586" spans="19:25" x14ac:dyDescent="0.25">
      <c r="S586" s="1"/>
      <c r="T586" s="1"/>
      <c r="U586" s="1"/>
      <c r="V586" s="1"/>
      <c r="W586" s="1"/>
      <c r="X586" s="1"/>
      <c r="Y586" s="1"/>
    </row>
    <row r="587" spans="19:25" x14ac:dyDescent="0.25">
      <c r="S587" s="1"/>
      <c r="T587" s="1"/>
      <c r="U587" s="1"/>
      <c r="V587" s="1"/>
      <c r="W587" s="1"/>
      <c r="X587" s="1"/>
      <c r="Y587" s="1"/>
    </row>
    <row r="588" spans="19:25" x14ac:dyDescent="0.25">
      <c r="S588" s="1"/>
      <c r="T588" s="1"/>
      <c r="U588" s="1"/>
      <c r="V588" s="1"/>
      <c r="W588" s="1"/>
      <c r="X588" s="1"/>
      <c r="Y588" s="1"/>
    </row>
    <row r="589" spans="19:25" x14ac:dyDescent="0.25">
      <c r="S589" s="1"/>
      <c r="T589" s="1"/>
      <c r="U589" s="1"/>
      <c r="V589" s="1"/>
      <c r="W589" s="1"/>
      <c r="X589" s="1"/>
      <c r="Y589" s="1"/>
    </row>
    <row r="590" spans="19:25" x14ac:dyDescent="0.25">
      <c r="S590" s="1"/>
      <c r="T590" s="1"/>
      <c r="U590" s="1"/>
      <c r="V590" s="1"/>
      <c r="W590" s="1"/>
      <c r="X590" s="1"/>
      <c r="Y590" s="1"/>
    </row>
    <row r="591" spans="19:25" x14ac:dyDescent="0.25">
      <c r="S591" s="1"/>
      <c r="T591" s="1"/>
      <c r="U591" s="1"/>
      <c r="V591" s="1"/>
      <c r="W591" s="1"/>
      <c r="X591" s="1"/>
      <c r="Y591" s="1"/>
    </row>
    <row r="592" spans="19:25" x14ac:dyDescent="0.25">
      <c r="S592" s="1"/>
      <c r="T592" s="1"/>
      <c r="U592" s="1"/>
      <c r="V592" s="1"/>
      <c r="W592" s="1"/>
      <c r="X592" s="1"/>
      <c r="Y592" s="1"/>
    </row>
    <row r="593" spans="19:25" x14ac:dyDescent="0.25">
      <c r="S593" s="1"/>
      <c r="T593" s="1"/>
      <c r="U593" s="1"/>
      <c r="V593" s="1"/>
      <c r="W593" s="1"/>
      <c r="X593" s="1"/>
      <c r="Y593" s="1"/>
    </row>
    <row r="594" spans="19:25" x14ac:dyDescent="0.25">
      <c r="S594" s="1"/>
      <c r="T594" s="1"/>
      <c r="U594" s="1"/>
      <c r="V594" s="1"/>
      <c r="W594" s="1"/>
      <c r="X594" s="1"/>
      <c r="Y594" s="1"/>
    </row>
    <row r="595" spans="19:25" x14ac:dyDescent="0.25">
      <c r="S595" s="1"/>
      <c r="T595" s="1"/>
      <c r="U595" s="1"/>
      <c r="V595" s="1"/>
      <c r="W595" s="1"/>
      <c r="X595" s="1"/>
      <c r="Y595" s="1"/>
    </row>
    <row r="596" spans="19:25" x14ac:dyDescent="0.25">
      <c r="S596" s="1"/>
      <c r="T596" s="1"/>
      <c r="U596" s="1"/>
      <c r="V596" s="1"/>
      <c r="W596" s="1"/>
      <c r="X596" s="1"/>
      <c r="Y596" s="1"/>
    </row>
    <row r="597" spans="19:25" x14ac:dyDescent="0.25">
      <c r="S597" s="1"/>
      <c r="T597" s="1"/>
      <c r="U597" s="1"/>
      <c r="V597" s="1"/>
      <c r="W597" s="1"/>
      <c r="X597" s="1"/>
      <c r="Y597" s="1"/>
    </row>
    <row r="598" spans="19:25" x14ac:dyDescent="0.25">
      <c r="S598" s="1"/>
      <c r="T598" s="1"/>
      <c r="U598" s="1"/>
      <c r="V598" s="1"/>
      <c r="W598" s="1"/>
      <c r="X598" s="1"/>
      <c r="Y598" s="1"/>
    </row>
    <row r="599" spans="19:25" x14ac:dyDescent="0.25">
      <c r="S599" s="1"/>
      <c r="T599" s="1"/>
      <c r="U599" s="1"/>
      <c r="V599" s="1"/>
      <c r="W599" s="1"/>
      <c r="X599" s="1"/>
      <c r="Y599" s="1"/>
    </row>
    <row r="600" spans="19:25" x14ac:dyDescent="0.25">
      <c r="S600" s="1"/>
      <c r="T600" s="1"/>
      <c r="U600" s="1"/>
      <c r="V600" s="1"/>
      <c r="W600" s="1"/>
      <c r="X600" s="1"/>
      <c r="Y600" s="1"/>
    </row>
    <row r="601" spans="19:25" x14ac:dyDescent="0.25">
      <c r="S601" s="1"/>
      <c r="T601" s="1"/>
      <c r="U601" s="1"/>
      <c r="V601" s="1"/>
      <c r="W601" s="1"/>
      <c r="X601" s="1"/>
      <c r="Y601" s="1"/>
    </row>
    <row r="602" spans="19:25" x14ac:dyDescent="0.25">
      <c r="S602" s="1"/>
      <c r="T602" s="1"/>
      <c r="U602" s="1"/>
      <c r="V602" s="1"/>
      <c r="W602" s="1"/>
      <c r="X602" s="1"/>
      <c r="Y602" s="1"/>
    </row>
    <row r="603" spans="19:25" x14ac:dyDescent="0.25">
      <c r="S603" s="1"/>
      <c r="T603" s="1"/>
      <c r="U603" s="1"/>
      <c r="V603" s="1"/>
      <c r="W603" s="1"/>
      <c r="X603" s="1"/>
      <c r="Y603" s="1"/>
    </row>
    <row r="604" spans="19:25" x14ac:dyDescent="0.25">
      <c r="S604" s="1"/>
      <c r="T604" s="1"/>
      <c r="U604" s="1"/>
      <c r="V604" s="1"/>
      <c r="W604" s="1"/>
      <c r="X604" s="1"/>
      <c r="Y604" s="1"/>
    </row>
    <row r="605" spans="19:25" x14ac:dyDescent="0.25">
      <c r="S605" s="1"/>
      <c r="T605" s="1"/>
      <c r="U605" s="1"/>
      <c r="V605" s="1"/>
      <c r="W605" s="1"/>
      <c r="X605" s="1"/>
      <c r="Y605" s="1"/>
    </row>
    <row r="606" spans="19:25" x14ac:dyDescent="0.25">
      <c r="S606" s="1"/>
      <c r="T606" s="1"/>
      <c r="U606" s="1"/>
      <c r="V606" s="1"/>
      <c r="W606" s="1"/>
      <c r="X606" s="1"/>
      <c r="Y606" s="1"/>
    </row>
    <row r="607" spans="19:25" x14ac:dyDescent="0.25">
      <c r="S607" s="1"/>
      <c r="T607" s="1"/>
      <c r="U607" s="1"/>
      <c r="V607" s="1"/>
      <c r="W607" s="1"/>
      <c r="X607" s="1"/>
      <c r="Y607" s="1"/>
    </row>
    <row r="608" spans="19:25" x14ac:dyDescent="0.25">
      <c r="S608" s="1"/>
      <c r="T608" s="1"/>
      <c r="U608" s="1"/>
      <c r="V608" s="1"/>
      <c r="W608" s="1"/>
      <c r="X608" s="1"/>
      <c r="Y608" s="1"/>
    </row>
    <row r="609" spans="19:25" x14ac:dyDescent="0.25">
      <c r="S609" s="1"/>
      <c r="T609" s="1"/>
      <c r="U609" s="1"/>
      <c r="V609" s="1"/>
      <c r="W609" s="1"/>
      <c r="X609" s="1"/>
      <c r="Y609" s="1"/>
    </row>
    <row r="610" spans="19:25" x14ac:dyDescent="0.25">
      <c r="S610" s="1"/>
      <c r="T610" s="1"/>
      <c r="U610" s="1"/>
      <c r="V610" s="1"/>
      <c r="W610" s="1"/>
      <c r="X610" s="1"/>
      <c r="Y610" s="1"/>
    </row>
    <row r="611" spans="19:25" x14ac:dyDescent="0.25">
      <c r="S611" s="1"/>
      <c r="T611" s="1"/>
      <c r="U611" s="1"/>
      <c r="V611" s="1"/>
      <c r="W611" s="1"/>
      <c r="X611" s="1"/>
      <c r="Y611" s="1"/>
    </row>
    <row r="612" spans="19:25" x14ac:dyDescent="0.25">
      <c r="S612" s="1"/>
      <c r="T612" s="1"/>
      <c r="U612" s="1"/>
      <c r="V612" s="1"/>
      <c r="W612" s="1"/>
      <c r="X612" s="1"/>
      <c r="Y612" s="1"/>
    </row>
    <row r="613" spans="19:25" x14ac:dyDescent="0.25">
      <c r="S613" s="1"/>
      <c r="T613" s="1"/>
      <c r="U613" s="1"/>
      <c r="V613" s="1"/>
      <c r="W613" s="1"/>
      <c r="X613" s="1"/>
      <c r="Y613" s="1"/>
    </row>
    <row r="614" spans="19:25" x14ac:dyDescent="0.25">
      <c r="S614" s="1"/>
      <c r="T614" s="1"/>
      <c r="U614" s="1"/>
      <c r="V614" s="1"/>
      <c r="W614" s="1"/>
      <c r="X614" s="1"/>
      <c r="Y614" s="1"/>
    </row>
    <row r="615" spans="19:25" x14ac:dyDescent="0.25">
      <c r="S615" s="1"/>
      <c r="T615" s="1"/>
      <c r="U615" s="1"/>
      <c r="V615" s="1"/>
      <c r="W615" s="1"/>
      <c r="X615" s="1"/>
      <c r="Y615" s="1"/>
    </row>
    <row r="616" spans="19:25" x14ac:dyDescent="0.25">
      <c r="S616" s="1"/>
      <c r="T616" s="1"/>
      <c r="U616" s="1"/>
      <c r="V616" s="1"/>
      <c r="W616" s="1"/>
      <c r="X616" s="1"/>
      <c r="Y616" s="1"/>
    </row>
    <row r="617" spans="19:25" x14ac:dyDescent="0.25">
      <c r="S617" s="1"/>
      <c r="T617" s="1"/>
      <c r="U617" s="1"/>
      <c r="V617" s="1"/>
      <c r="W617" s="1"/>
      <c r="X617" s="1"/>
      <c r="Y617" s="1"/>
    </row>
    <row r="618" spans="19:25" x14ac:dyDescent="0.25">
      <c r="S618" s="1"/>
      <c r="T618" s="1"/>
      <c r="U618" s="1"/>
      <c r="V618" s="1"/>
      <c r="W618" s="1"/>
      <c r="X618" s="1"/>
      <c r="Y618" s="1"/>
    </row>
    <row r="619" spans="19:25" x14ac:dyDescent="0.25">
      <c r="S619" s="1"/>
      <c r="T619" s="1"/>
      <c r="U619" s="1"/>
      <c r="V619" s="1"/>
      <c r="W619" s="1"/>
      <c r="X619" s="1"/>
      <c r="Y619" s="1"/>
    </row>
    <row r="620" spans="19:25" x14ac:dyDescent="0.25">
      <c r="S620" s="1"/>
      <c r="T620" s="1"/>
      <c r="U620" s="1"/>
      <c r="V620" s="1"/>
      <c r="W620" s="1"/>
      <c r="X620" s="1"/>
      <c r="Y620" s="1"/>
    </row>
    <row r="621" spans="19:25" x14ac:dyDescent="0.25">
      <c r="S621" s="1"/>
      <c r="T621" s="1"/>
      <c r="U621" s="1"/>
      <c r="V621" s="1"/>
      <c r="W621" s="1"/>
      <c r="X621" s="1"/>
      <c r="Y621" s="1"/>
    </row>
    <row r="622" spans="19:25" x14ac:dyDescent="0.25">
      <c r="S622" s="1"/>
      <c r="T622" s="1"/>
      <c r="U622" s="1"/>
      <c r="V622" s="1"/>
      <c r="W622" s="1"/>
      <c r="X622" s="1"/>
      <c r="Y622" s="1"/>
    </row>
    <row r="623" spans="19:25" x14ac:dyDescent="0.25">
      <c r="S623" s="1"/>
      <c r="T623" s="1"/>
      <c r="U623" s="1"/>
      <c r="V623" s="1"/>
      <c r="W623" s="1"/>
      <c r="X623" s="1"/>
      <c r="Y623" s="1"/>
    </row>
    <row r="624" spans="19:25" x14ac:dyDescent="0.25">
      <c r="S624" s="1"/>
      <c r="T624" s="1"/>
      <c r="U624" s="1"/>
      <c r="V624" s="1"/>
      <c r="W624" s="1"/>
      <c r="X624" s="1"/>
      <c r="Y624" s="1"/>
    </row>
    <row r="625" spans="19:25" x14ac:dyDescent="0.25">
      <c r="S625" s="1"/>
      <c r="T625" s="1"/>
      <c r="U625" s="1"/>
      <c r="V625" s="1"/>
      <c r="W625" s="1"/>
      <c r="X625" s="1"/>
      <c r="Y625" s="1"/>
    </row>
    <row r="626" spans="19:25" x14ac:dyDescent="0.25">
      <c r="S626" s="1"/>
      <c r="T626" s="1"/>
      <c r="U626" s="1"/>
      <c r="V626" s="1"/>
      <c r="W626" s="1"/>
      <c r="X626" s="1"/>
      <c r="Y626" s="1"/>
    </row>
    <row r="627" spans="19:25" x14ac:dyDescent="0.25">
      <c r="S627" s="1"/>
      <c r="T627" s="1"/>
      <c r="U627" s="1"/>
      <c r="V627" s="1"/>
      <c r="W627" s="1"/>
      <c r="X627" s="1"/>
      <c r="Y627" s="1"/>
    </row>
    <row r="628" spans="19:25" x14ac:dyDescent="0.25">
      <c r="S628" s="1"/>
      <c r="T628" s="1"/>
      <c r="U628" s="1"/>
      <c r="V628" s="1"/>
      <c r="W628" s="1"/>
      <c r="X628" s="1"/>
      <c r="Y628" s="1"/>
    </row>
    <row r="629" spans="19:25" x14ac:dyDescent="0.25">
      <c r="S629" s="1"/>
      <c r="T629" s="1"/>
      <c r="U629" s="1"/>
      <c r="V629" s="1"/>
      <c r="W629" s="1"/>
      <c r="X629" s="1"/>
      <c r="Y629" s="1"/>
    </row>
    <row r="630" spans="19:25" x14ac:dyDescent="0.25">
      <c r="S630" s="1"/>
      <c r="T630" s="1"/>
      <c r="U630" s="1"/>
      <c r="V630" s="1"/>
      <c r="W630" s="1"/>
      <c r="X630" s="1"/>
      <c r="Y630" s="1"/>
    </row>
    <row r="631" spans="19:25" x14ac:dyDescent="0.25">
      <c r="S631" s="1"/>
      <c r="T631" s="1"/>
      <c r="U631" s="1"/>
      <c r="V631" s="1"/>
      <c r="W631" s="1"/>
      <c r="X631" s="1"/>
      <c r="Y631" s="1"/>
    </row>
    <row r="632" spans="19:25" x14ac:dyDescent="0.25">
      <c r="S632" s="1"/>
      <c r="T632" s="1"/>
      <c r="U632" s="1"/>
      <c r="V632" s="1"/>
      <c r="W632" s="1"/>
      <c r="X632" s="1"/>
      <c r="Y632" s="1"/>
    </row>
    <row r="633" spans="19:25" x14ac:dyDescent="0.25">
      <c r="S633" s="1"/>
      <c r="T633" s="1"/>
      <c r="U633" s="1"/>
      <c r="V633" s="1"/>
      <c r="W633" s="1"/>
      <c r="X633" s="1"/>
      <c r="Y633" s="1"/>
    </row>
    <row r="634" spans="19:25" x14ac:dyDescent="0.25">
      <c r="S634" s="1"/>
      <c r="T634" s="1"/>
      <c r="U634" s="1"/>
      <c r="V634" s="1"/>
      <c r="W634" s="1"/>
      <c r="X634" s="1"/>
      <c r="Y634" s="1"/>
    </row>
    <row r="635" spans="19:25" x14ac:dyDescent="0.25">
      <c r="S635" s="1"/>
      <c r="T635" s="1"/>
      <c r="U635" s="1"/>
      <c r="V635" s="1"/>
      <c r="W635" s="1"/>
      <c r="X635" s="1"/>
      <c r="Y635" s="1"/>
    </row>
    <row r="636" spans="19:25" x14ac:dyDescent="0.25">
      <c r="S636" s="1"/>
      <c r="T636" s="1"/>
      <c r="U636" s="1"/>
      <c r="V636" s="1"/>
      <c r="W636" s="1"/>
      <c r="X636" s="1"/>
      <c r="Y636" s="1"/>
    </row>
    <row r="637" spans="19:25" x14ac:dyDescent="0.25">
      <c r="S637" s="1"/>
      <c r="T637" s="1"/>
      <c r="U637" s="1"/>
      <c r="V637" s="1"/>
      <c r="W637" s="1"/>
      <c r="X637" s="1"/>
      <c r="Y637" s="1"/>
    </row>
    <row r="638" spans="19:25" x14ac:dyDescent="0.25">
      <c r="S638" s="1"/>
      <c r="T638" s="1"/>
      <c r="U638" s="1"/>
      <c r="V638" s="1"/>
      <c r="W638" s="1"/>
      <c r="X638" s="1"/>
      <c r="Y638" s="1"/>
    </row>
    <row r="639" spans="19:25" x14ac:dyDescent="0.25">
      <c r="S639" s="1"/>
      <c r="T639" s="1"/>
      <c r="U639" s="1"/>
      <c r="V639" s="1"/>
      <c r="W639" s="1"/>
      <c r="X639" s="1"/>
      <c r="Y639" s="1"/>
    </row>
    <row r="640" spans="19:25" x14ac:dyDescent="0.25">
      <c r="S640" s="1"/>
      <c r="T640" s="1"/>
      <c r="U640" s="1"/>
      <c r="V640" s="1"/>
      <c r="W640" s="1"/>
      <c r="X640" s="1"/>
      <c r="Y640" s="1"/>
    </row>
    <row r="641" spans="19:25" x14ac:dyDescent="0.25">
      <c r="S641" s="1"/>
      <c r="T641" s="1"/>
      <c r="U641" s="1"/>
      <c r="V641" s="1"/>
      <c r="W641" s="1"/>
      <c r="X641" s="1"/>
      <c r="Y641" s="1"/>
    </row>
    <row r="642" spans="19:25" x14ac:dyDescent="0.25">
      <c r="S642" s="1"/>
      <c r="T642" s="1"/>
      <c r="U642" s="1"/>
      <c r="V642" s="1"/>
      <c r="W642" s="1"/>
      <c r="X642" s="1"/>
      <c r="Y642" s="1"/>
    </row>
    <row r="643" spans="19:25" x14ac:dyDescent="0.25">
      <c r="S643" s="1"/>
      <c r="T643" s="1"/>
      <c r="U643" s="1"/>
      <c r="V643" s="1"/>
      <c r="W643" s="1"/>
      <c r="X643" s="1"/>
      <c r="Y643" s="1"/>
    </row>
    <row r="644" spans="19:25" x14ac:dyDescent="0.25">
      <c r="S644" s="1"/>
      <c r="T644" s="1"/>
      <c r="U644" s="1"/>
      <c r="V644" s="1"/>
      <c r="W644" s="1"/>
      <c r="X644" s="1"/>
      <c r="Y644" s="1"/>
    </row>
    <row r="645" spans="19:25" x14ac:dyDescent="0.25">
      <c r="S645" s="1"/>
      <c r="T645" s="1"/>
      <c r="U645" s="1"/>
      <c r="V645" s="1"/>
      <c r="W645" s="1"/>
      <c r="X645" s="1"/>
      <c r="Y645" s="1"/>
    </row>
    <row r="646" spans="19:25" x14ac:dyDescent="0.25">
      <c r="S646" s="1"/>
      <c r="T646" s="1"/>
      <c r="U646" s="1"/>
      <c r="V646" s="1"/>
      <c r="W646" s="1"/>
      <c r="X646" s="1"/>
      <c r="Y646" s="1"/>
    </row>
    <row r="647" spans="19:25" x14ac:dyDescent="0.25">
      <c r="S647" s="1"/>
      <c r="T647" s="1"/>
      <c r="U647" s="1"/>
      <c r="V647" s="1"/>
      <c r="W647" s="1"/>
      <c r="X647" s="1"/>
      <c r="Y647" s="1"/>
    </row>
    <row r="648" spans="19:25" x14ac:dyDescent="0.25">
      <c r="S648" s="1"/>
      <c r="T648" s="1"/>
      <c r="U648" s="1"/>
      <c r="V648" s="1"/>
      <c r="W648" s="1"/>
      <c r="X648" s="1"/>
      <c r="Y648" s="1"/>
    </row>
    <row r="649" spans="19:25" x14ac:dyDescent="0.25">
      <c r="S649" s="1"/>
      <c r="T649" s="1"/>
      <c r="U649" s="1"/>
      <c r="V649" s="1"/>
      <c r="W649" s="1"/>
      <c r="X649" s="1"/>
      <c r="Y649" s="1"/>
    </row>
    <row r="650" spans="19:25" x14ac:dyDescent="0.25">
      <c r="S650" s="1"/>
      <c r="T650" s="1"/>
      <c r="U650" s="1"/>
      <c r="V650" s="1"/>
      <c r="W650" s="1"/>
      <c r="X650" s="1"/>
      <c r="Y650" s="1"/>
    </row>
    <row r="651" spans="19:25" x14ac:dyDescent="0.25">
      <c r="S651" s="1"/>
      <c r="T651" s="1"/>
      <c r="U651" s="1"/>
      <c r="V651" s="1"/>
      <c r="W651" s="1"/>
      <c r="X651" s="1"/>
      <c r="Y651" s="1"/>
    </row>
    <row r="652" spans="19:25" x14ac:dyDescent="0.25">
      <c r="S652" s="1"/>
      <c r="T652" s="1"/>
      <c r="U652" s="1"/>
      <c r="V652" s="1"/>
      <c r="W652" s="1"/>
      <c r="X652" s="1"/>
      <c r="Y652" s="1"/>
    </row>
    <row r="653" spans="19:25" x14ac:dyDescent="0.25">
      <c r="S653" s="1"/>
      <c r="T653" s="1"/>
      <c r="U653" s="1"/>
      <c r="V653" s="1"/>
      <c r="W653" s="1"/>
      <c r="X653" s="1"/>
      <c r="Y653" s="1"/>
    </row>
    <row r="654" spans="19:25" x14ac:dyDescent="0.25">
      <c r="S654" s="1"/>
      <c r="T654" s="1"/>
      <c r="U654" s="1"/>
      <c r="V654" s="1"/>
      <c r="W654" s="1"/>
      <c r="X654" s="1"/>
      <c r="Y654" s="1"/>
    </row>
    <row r="655" spans="19:25" x14ac:dyDescent="0.25">
      <c r="S655" s="1"/>
      <c r="T655" s="1"/>
      <c r="U655" s="1"/>
      <c r="V655" s="1"/>
      <c r="W655" s="1"/>
      <c r="X655" s="1"/>
      <c r="Y655" s="1"/>
    </row>
    <row r="656" spans="19:25" x14ac:dyDescent="0.25">
      <c r="S656" s="1"/>
      <c r="T656" s="1"/>
      <c r="U656" s="1"/>
      <c r="V656" s="1"/>
      <c r="W656" s="1"/>
      <c r="X656" s="1"/>
      <c r="Y656" s="1"/>
    </row>
    <row r="657" spans="19:25" x14ac:dyDescent="0.25">
      <c r="S657" s="1"/>
      <c r="T657" s="1"/>
      <c r="U657" s="1"/>
      <c r="V657" s="1"/>
      <c r="W657" s="1"/>
      <c r="X657" s="1"/>
      <c r="Y657" s="1"/>
    </row>
    <row r="658" spans="19:25" x14ac:dyDescent="0.25">
      <c r="S658" s="1"/>
      <c r="T658" s="1"/>
      <c r="U658" s="1"/>
      <c r="V658" s="1"/>
      <c r="W658" s="1"/>
      <c r="X658" s="1"/>
      <c r="Y658" s="1"/>
    </row>
    <row r="659" spans="19:25" x14ac:dyDescent="0.25">
      <c r="S659" s="1"/>
      <c r="T659" s="1"/>
      <c r="U659" s="1"/>
      <c r="V659" s="1"/>
      <c r="W659" s="1"/>
      <c r="X659" s="1"/>
      <c r="Y659" s="1"/>
    </row>
    <row r="660" spans="19:25" x14ac:dyDescent="0.25">
      <c r="S660" s="1"/>
      <c r="T660" s="1"/>
      <c r="U660" s="1"/>
      <c r="V660" s="1"/>
      <c r="W660" s="1"/>
      <c r="X660" s="1"/>
      <c r="Y660" s="1"/>
    </row>
    <row r="661" spans="19:25" x14ac:dyDescent="0.25">
      <c r="S661" s="1"/>
      <c r="T661" s="1"/>
      <c r="U661" s="1"/>
      <c r="V661" s="1"/>
      <c r="W661" s="1"/>
      <c r="X661" s="1"/>
      <c r="Y661" s="1"/>
    </row>
    <row r="662" spans="19:25" x14ac:dyDescent="0.25">
      <c r="S662" s="1"/>
      <c r="T662" s="1"/>
      <c r="U662" s="1"/>
      <c r="V662" s="1"/>
      <c r="W662" s="1"/>
      <c r="X662" s="1"/>
      <c r="Y662" s="1"/>
    </row>
    <row r="663" spans="19:25" x14ac:dyDescent="0.25">
      <c r="S663" s="1"/>
      <c r="T663" s="1"/>
      <c r="U663" s="1"/>
      <c r="V663" s="1"/>
      <c r="W663" s="1"/>
      <c r="X663" s="1"/>
      <c r="Y663" s="1"/>
    </row>
    <row r="664" spans="19:25" x14ac:dyDescent="0.25">
      <c r="S664" s="1"/>
      <c r="T664" s="1"/>
      <c r="U664" s="1"/>
      <c r="V664" s="1"/>
      <c r="W664" s="1"/>
      <c r="X664" s="1"/>
      <c r="Y664" s="1"/>
    </row>
    <row r="665" spans="19:25" x14ac:dyDescent="0.25">
      <c r="S665" s="1"/>
      <c r="T665" s="1"/>
      <c r="U665" s="1"/>
      <c r="V665" s="1"/>
      <c r="W665" s="1"/>
      <c r="X665" s="1"/>
      <c r="Y665" s="1"/>
    </row>
    <row r="666" spans="19:25" x14ac:dyDescent="0.25">
      <c r="S666" s="1"/>
      <c r="T666" s="1"/>
      <c r="U666" s="1"/>
      <c r="V666" s="1"/>
      <c r="W666" s="1"/>
      <c r="X666" s="1"/>
      <c r="Y666" s="1"/>
    </row>
    <row r="667" spans="19:25" x14ac:dyDescent="0.25">
      <c r="S667" s="1"/>
      <c r="T667" s="1"/>
      <c r="U667" s="1"/>
      <c r="V667" s="1"/>
      <c r="W667" s="1"/>
      <c r="X667" s="1"/>
      <c r="Y667" s="1"/>
    </row>
    <row r="668" spans="19:25" x14ac:dyDescent="0.25">
      <c r="S668" s="1"/>
      <c r="T668" s="1"/>
      <c r="U668" s="1"/>
      <c r="V668" s="1"/>
      <c r="W668" s="1"/>
      <c r="X668" s="1"/>
      <c r="Y668" s="1"/>
    </row>
    <row r="669" spans="19:25" x14ac:dyDescent="0.25">
      <c r="S669" s="1"/>
      <c r="T669" s="1"/>
      <c r="U669" s="1"/>
      <c r="V669" s="1"/>
      <c r="W669" s="1"/>
      <c r="X669" s="1"/>
      <c r="Y669" s="1"/>
    </row>
    <row r="670" spans="19:25" x14ac:dyDescent="0.25">
      <c r="S670" s="1"/>
      <c r="T670" s="1"/>
      <c r="U670" s="1"/>
      <c r="V670" s="1"/>
      <c r="W670" s="1"/>
      <c r="X670" s="1"/>
      <c r="Y670" s="1"/>
    </row>
    <row r="671" spans="19:25" x14ac:dyDescent="0.25">
      <c r="S671" s="1"/>
      <c r="T671" s="1"/>
      <c r="U671" s="1"/>
      <c r="V671" s="1"/>
      <c r="W671" s="1"/>
      <c r="X671" s="1"/>
      <c r="Y671" s="1"/>
    </row>
    <row r="672" spans="19:25" x14ac:dyDescent="0.25">
      <c r="S672" s="1"/>
      <c r="T672" s="1"/>
      <c r="U672" s="1"/>
      <c r="V672" s="1"/>
      <c r="W672" s="1"/>
      <c r="X672" s="1"/>
      <c r="Y672" s="1"/>
    </row>
    <row r="673" spans="19:25" x14ac:dyDescent="0.25">
      <c r="S673" s="1"/>
      <c r="T673" s="1"/>
      <c r="U673" s="1"/>
      <c r="V673" s="1"/>
      <c r="W673" s="1"/>
      <c r="X673" s="1"/>
      <c r="Y673" s="1"/>
    </row>
    <row r="674" spans="19:25" x14ac:dyDescent="0.25">
      <c r="S674" s="1"/>
      <c r="T674" s="1"/>
      <c r="U674" s="1"/>
      <c r="V674" s="1"/>
      <c r="W674" s="1"/>
      <c r="X674" s="1"/>
      <c r="Y674" s="1"/>
    </row>
    <row r="675" spans="19:25" x14ac:dyDescent="0.25">
      <c r="S675" s="1"/>
      <c r="T675" s="1"/>
      <c r="U675" s="1"/>
      <c r="V675" s="1"/>
      <c r="W675" s="1"/>
      <c r="X675" s="1"/>
      <c r="Y675" s="1"/>
    </row>
    <row r="676" spans="19:25" x14ac:dyDescent="0.25">
      <c r="S676" s="1"/>
      <c r="T676" s="1"/>
      <c r="U676" s="1"/>
      <c r="V676" s="1"/>
      <c r="W676" s="1"/>
      <c r="X676" s="1"/>
      <c r="Y676" s="1"/>
    </row>
    <row r="677" spans="19:25" x14ac:dyDescent="0.25">
      <c r="S677" s="1"/>
      <c r="T677" s="1"/>
      <c r="U677" s="1"/>
      <c r="V677" s="1"/>
      <c r="W677" s="1"/>
      <c r="X677" s="1"/>
      <c r="Y677" s="1"/>
    </row>
    <row r="678" spans="19:25" x14ac:dyDescent="0.25">
      <c r="S678" s="1"/>
      <c r="T678" s="1"/>
      <c r="U678" s="1"/>
      <c r="V678" s="1"/>
      <c r="W678" s="1"/>
      <c r="X678" s="1"/>
      <c r="Y678" s="1"/>
    </row>
    <row r="679" spans="19:25" x14ac:dyDescent="0.25">
      <c r="S679" s="1"/>
      <c r="T679" s="1"/>
      <c r="U679" s="1"/>
      <c r="V679" s="1"/>
      <c r="W679" s="1"/>
      <c r="X679" s="1"/>
      <c r="Y679" s="1"/>
    </row>
    <row r="680" spans="19:25" x14ac:dyDescent="0.25">
      <c r="S680" s="1"/>
      <c r="T680" s="1"/>
      <c r="U680" s="1"/>
      <c r="V680" s="1"/>
      <c r="W680" s="1"/>
      <c r="X680" s="1"/>
      <c r="Y680" s="1"/>
    </row>
    <row r="681" spans="19:25" x14ac:dyDescent="0.25">
      <c r="S681" s="1"/>
      <c r="T681" s="1"/>
      <c r="U681" s="1"/>
      <c r="V681" s="1"/>
      <c r="W681" s="1"/>
      <c r="X681" s="1"/>
      <c r="Y681" s="1"/>
    </row>
    <row r="682" spans="19:25" x14ac:dyDescent="0.25">
      <c r="S682" s="1"/>
      <c r="T682" s="1"/>
      <c r="U682" s="1"/>
      <c r="V682" s="1"/>
      <c r="W682" s="1"/>
      <c r="X682" s="1"/>
      <c r="Y682" s="1"/>
    </row>
    <row r="683" spans="19:25" x14ac:dyDescent="0.25">
      <c r="S683" s="1"/>
      <c r="T683" s="1"/>
      <c r="U683" s="1"/>
      <c r="V683" s="1"/>
      <c r="W683" s="1"/>
      <c r="X683" s="1"/>
      <c r="Y683" s="1"/>
    </row>
    <row r="684" spans="19:25" x14ac:dyDescent="0.25">
      <c r="S684" s="1"/>
      <c r="T684" s="1"/>
      <c r="U684" s="1"/>
      <c r="V684" s="1"/>
      <c r="W684" s="1"/>
      <c r="X684" s="1"/>
      <c r="Y684" s="1"/>
    </row>
    <row r="685" spans="19:25" x14ac:dyDescent="0.25">
      <c r="S685" s="1"/>
      <c r="T685" s="1"/>
      <c r="U685" s="1"/>
      <c r="V685" s="1"/>
      <c r="W685" s="1"/>
      <c r="X685" s="1"/>
      <c r="Y685" s="1"/>
    </row>
    <row r="686" spans="19:25" x14ac:dyDescent="0.25">
      <c r="S686" s="1"/>
      <c r="T686" s="1"/>
      <c r="U686" s="1"/>
      <c r="V686" s="1"/>
      <c r="W686" s="1"/>
      <c r="X686" s="1"/>
      <c r="Y686" s="1"/>
    </row>
    <row r="687" spans="19:25" x14ac:dyDescent="0.25">
      <c r="S687" s="1"/>
      <c r="T687" s="1"/>
      <c r="U687" s="1"/>
      <c r="V687" s="1"/>
      <c r="W687" s="1"/>
      <c r="X687" s="1"/>
      <c r="Y687" s="1"/>
    </row>
    <row r="688" spans="19:25" x14ac:dyDescent="0.25">
      <c r="S688" s="1"/>
      <c r="T688" s="1"/>
      <c r="U688" s="1"/>
      <c r="V688" s="1"/>
      <c r="W688" s="1"/>
      <c r="X688" s="1"/>
      <c r="Y688" s="1"/>
    </row>
    <row r="689" spans="19:25" x14ac:dyDescent="0.25">
      <c r="S689" s="1"/>
      <c r="T689" s="1"/>
      <c r="U689" s="1"/>
      <c r="V689" s="1"/>
      <c r="W689" s="1"/>
      <c r="X689" s="1"/>
      <c r="Y689" s="1"/>
    </row>
    <row r="690" spans="19:25" x14ac:dyDescent="0.25">
      <c r="S690" s="1"/>
      <c r="T690" s="1"/>
      <c r="U690" s="1"/>
      <c r="V690" s="1"/>
      <c r="W690" s="1"/>
      <c r="X690" s="1"/>
      <c r="Y690" s="1"/>
    </row>
    <row r="691" spans="19:25" x14ac:dyDescent="0.25">
      <c r="S691" s="1"/>
      <c r="T691" s="1"/>
      <c r="U691" s="1"/>
      <c r="V691" s="1"/>
      <c r="W691" s="1"/>
      <c r="X691" s="1"/>
      <c r="Y691" s="1"/>
    </row>
    <row r="692" spans="19:25" x14ac:dyDescent="0.25">
      <c r="S692" s="1"/>
      <c r="T692" s="1"/>
      <c r="U692" s="1"/>
      <c r="V692" s="1"/>
      <c r="W692" s="1"/>
      <c r="X692" s="1"/>
      <c r="Y692" s="1"/>
    </row>
    <row r="693" spans="19:25" x14ac:dyDescent="0.25">
      <c r="S693" s="1"/>
      <c r="T693" s="1"/>
      <c r="U693" s="1"/>
      <c r="V693" s="1"/>
      <c r="W693" s="1"/>
      <c r="X693" s="1"/>
      <c r="Y693" s="1"/>
    </row>
    <row r="694" spans="19:25" x14ac:dyDescent="0.25">
      <c r="S694" s="1"/>
      <c r="T694" s="1"/>
      <c r="U694" s="1"/>
      <c r="V694" s="1"/>
      <c r="W694" s="1"/>
      <c r="X694" s="1"/>
      <c r="Y694" s="1"/>
    </row>
    <row r="695" spans="19:25" x14ac:dyDescent="0.25">
      <c r="S695" s="1"/>
      <c r="T695" s="1"/>
      <c r="U695" s="1"/>
      <c r="V695" s="1"/>
      <c r="W695" s="1"/>
      <c r="X695" s="1"/>
      <c r="Y695" s="1"/>
    </row>
    <row r="696" spans="19:25" x14ac:dyDescent="0.25">
      <c r="S696" s="1"/>
      <c r="T696" s="1"/>
      <c r="U696" s="1"/>
      <c r="V696" s="1"/>
      <c r="W696" s="1"/>
      <c r="X696" s="1"/>
      <c r="Y696" s="1"/>
    </row>
    <row r="697" spans="19:25" x14ac:dyDescent="0.25">
      <c r="S697" s="1"/>
      <c r="T697" s="1"/>
      <c r="U697" s="1"/>
      <c r="V697" s="1"/>
      <c r="W697" s="1"/>
      <c r="X697" s="1"/>
      <c r="Y697" s="1"/>
    </row>
    <row r="698" spans="19:25" x14ac:dyDescent="0.25">
      <c r="S698" s="1"/>
      <c r="T698" s="1"/>
      <c r="U698" s="1"/>
      <c r="V698" s="1"/>
      <c r="W698" s="1"/>
      <c r="X698" s="1"/>
      <c r="Y698" s="1"/>
    </row>
    <row r="699" spans="19:25" x14ac:dyDescent="0.25">
      <c r="S699" s="1"/>
      <c r="T699" s="1"/>
      <c r="U699" s="1"/>
      <c r="V699" s="1"/>
      <c r="W699" s="1"/>
      <c r="X699" s="1"/>
      <c r="Y699" s="1"/>
    </row>
    <row r="700" spans="19:25" x14ac:dyDescent="0.25">
      <c r="S700" s="1"/>
      <c r="T700" s="1"/>
      <c r="U700" s="1"/>
      <c r="V700" s="1"/>
      <c r="W700" s="1"/>
      <c r="X700" s="1"/>
      <c r="Y700" s="1"/>
    </row>
    <row r="701" spans="19:25" x14ac:dyDescent="0.25">
      <c r="S701" s="1"/>
      <c r="T701" s="1"/>
      <c r="U701" s="1"/>
      <c r="V701" s="1"/>
      <c r="W701" s="1"/>
      <c r="X701" s="1"/>
      <c r="Y701" s="1"/>
    </row>
    <row r="702" spans="19:25" x14ac:dyDescent="0.25">
      <c r="S702" s="1"/>
      <c r="T702" s="1"/>
      <c r="U702" s="1"/>
      <c r="V702" s="1"/>
      <c r="W702" s="1"/>
      <c r="X702" s="1"/>
      <c r="Y702" s="1"/>
    </row>
    <row r="703" spans="19:25" x14ac:dyDescent="0.25">
      <c r="S703" s="1"/>
      <c r="T703" s="1"/>
      <c r="U703" s="1"/>
      <c r="V703" s="1"/>
      <c r="W703" s="1"/>
      <c r="X703" s="1"/>
      <c r="Y703" s="1"/>
    </row>
    <row r="704" spans="19:25" x14ac:dyDescent="0.25">
      <c r="S704" s="1"/>
      <c r="T704" s="1"/>
      <c r="U704" s="1"/>
      <c r="V704" s="1"/>
      <c r="W704" s="1"/>
      <c r="X704" s="1"/>
      <c r="Y704" s="1"/>
    </row>
    <row r="705" spans="19:25" x14ac:dyDescent="0.25">
      <c r="S705" s="1"/>
      <c r="T705" s="1"/>
      <c r="U705" s="1"/>
      <c r="V705" s="1"/>
      <c r="W705" s="1"/>
      <c r="X705" s="1"/>
      <c r="Y705" s="1"/>
    </row>
    <row r="706" spans="19:25" x14ac:dyDescent="0.25">
      <c r="S706" s="1"/>
      <c r="T706" s="1"/>
      <c r="U706" s="1"/>
      <c r="V706" s="1"/>
      <c r="W706" s="1"/>
      <c r="X706" s="1"/>
      <c r="Y706" s="1"/>
    </row>
    <row r="707" spans="19:25" x14ac:dyDescent="0.25">
      <c r="S707" s="1"/>
      <c r="T707" s="1"/>
      <c r="U707" s="1"/>
      <c r="V707" s="1"/>
      <c r="W707" s="1"/>
      <c r="X707" s="1"/>
      <c r="Y707" s="1"/>
    </row>
    <row r="708" spans="19:25" x14ac:dyDescent="0.25">
      <c r="S708" s="1"/>
      <c r="T708" s="1"/>
      <c r="U708" s="1"/>
      <c r="V708" s="1"/>
      <c r="W708" s="1"/>
      <c r="X708" s="1"/>
      <c r="Y708" s="1"/>
    </row>
    <row r="709" spans="19:25" x14ac:dyDescent="0.25">
      <c r="S709" s="1"/>
      <c r="T709" s="1"/>
      <c r="U709" s="1"/>
      <c r="V709" s="1"/>
      <c r="W709" s="1"/>
      <c r="X709" s="1"/>
      <c r="Y709" s="1"/>
    </row>
    <row r="710" spans="19:25" x14ac:dyDescent="0.25">
      <c r="S710" s="1"/>
      <c r="T710" s="1"/>
      <c r="U710" s="1"/>
      <c r="V710" s="1"/>
      <c r="W710" s="1"/>
      <c r="X710" s="1"/>
      <c r="Y710" s="1"/>
    </row>
    <row r="711" spans="19:25" x14ac:dyDescent="0.25">
      <c r="S711" s="1"/>
      <c r="T711" s="1"/>
      <c r="U711" s="1"/>
      <c r="V711" s="1"/>
      <c r="W711" s="1"/>
      <c r="X711" s="1"/>
      <c r="Y711" s="1"/>
    </row>
    <row r="712" spans="19:25" x14ac:dyDescent="0.25">
      <c r="S712" s="1"/>
      <c r="T712" s="1"/>
      <c r="U712" s="1"/>
      <c r="V712" s="1"/>
      <c r="W712" s="1"/>
      <c r="X712" s="1"/>
      <c r="Y712" s="1"/>
    </row>
    <row r="713" spans="19:25" x14ac:dyDescent="0.25">
      <c r="S713" s="1"/>
      <c r="T713" s="1"/>
      <c r="U713" s="1"/>
      <c r="V713" s="1"/>
      <c r="W713" s="1"/>
      <c r="X713" s="1"/>
      <c r="Y713" s="1"/>
    </row>
    <row r="714" spans="19:25" x14ac:dyDescent="0.25">
      <c r="S714" s="1"/>
      <c r="T714" s="1"/>
      <c r="U714" s="1"/>
      <c r="V714" s="1"/>
      <c r="W714" s="1"/>
      <c r="X714" s="1"/>
      <c r="Y714" s="1"/>
    </row>
    <row r="715" spans="19:25" x14ac:dyDescent="0.25">
      <c r="S715" s="1"/>
      <c r="T715" s="1"/>
      <c r="U715" s="1"/>
      <c r="V715" s="1"/>
      <c r="W715" s="1"/>
      <c r="X715" s="1"/>
      <c r="Y715" s="1"/>
    </row>
    <row r="716" spans="19:25" x14ac:dyDescent="0.25">
      <c r="S716" s="1"/>
      <c r="T716" s="1"/>
      <c r="U716" s="1"/>
      <c r="V716" s="1"/>
      <c r="W716" s="1"/>
      <c r="X716" s="1"/>
      <c r="Y716" s="1"/>
    </row>
    <row r="717" spans="19:25" x14ac:dyDescent="0.25">
      <c r="S717" s="1"/>
      <c r="T717" s="1"/>
      <c r="U717" s="1"/>
      <c r="V717" s="1"/>
      <c r="W717" s="1"/>
      <c r="X717" s="1"/>
      <c r="Y717" s="1"/>
    </row>
    <row r="718" spans="19:25" x14ac:dyDescent="0.25">
      <c r="S718" s="1"/>
      <c r="T718" s="1"/>
      <c r="U718" s="1"/>
      <c r="V718" s="1"/>
      <c r="W718" s="1"/>
      <c r="X718" s="1"/>
      <c r="Y718" s="1"/>
    </row>
    <row r="719" spans="19:25" x14ac:dyDescent="0.25">
      <c r="S719" s="1"/>
      <c r="T719" s="1"/>
      <c r="U719" s="1"/>
      <c r="V719" s="1"/>
      <c r="W719" s="1"/>
      <c r="X719" s="1"/>
      <c r="Y719" s="1"/>
    </row>
    <row r="720" spans="19:25" x14ac:dyDescent="0.25">
      <c r="S720" s="1"/>
      <c r="T720" s="1"/>
      <c r="U720" s="1"/>
      <c r="V720" s="1"/>
      <c r="W720" s="1"/>
      <c r="X720" s="1"/>
      <c r="Y720" s="1"/>
    </row>
    <row r="721" spans="19:25" x14ac:dyDescent="0.25">
      <c r="S721" s="1"/>
      <c r="T721" s="1"/>
      <c r="U721" s="1"/>
      <c r="V721" s="1"/>
      <c r="W721" s="1"/>
      <c r="X721" s="1"/>
      <c r="Y721" s="1"/>
    </row>
    <row r="722" spans="19:25" x14ac:dyDescent="0.25">
      <c r="S722" s="1"/>
      <c r="T722" s="1"/>
      <c r="U722" s="1"/>
      <c r="V722" s="1"/>
      <c r="W722" s="1"/>
      <c r="X722" s="1"/>
      <c r="Y722" s="1"/>
    </row>
    <row r="723" spans="19:25" x14ac:dyDescent="0.25">
      <c r="S723" s="1"/>
      <c r="T723" s="1"/>
      <c r="U723" s="1"/>
      <c r="V723" s="1"/>
      <c r="W723" s="1"/>
      <c r="X723" s="1"/>
      <c r="Y723" s="1"/>
    </row>
    <row r="724" spans="19:25" x14ac:dyDescent="0.25">
      <c r="S724" s="1"/>
      <c r="T724" s="1"/>
      <c r="U724" s="1"/>
      <c r="V724" s="1"/>
      <c r="W724" s="1"/>
      <c r="X724" s="1"/>
      <c r="Y724" s="1"/>
    </row>
    <row r="725" spans="19:25" x14ac:dyDescent="0.25">
      <c r="S725" s="1"/>
      <c r="T725" s="1"/>
      <c r="U725" s="1"/>
      <c r="V725" s="1"/>
      <c r="W725" s="1"/>
      <c r="X725" s="1"/>
      <c r="Y725" s="1"/>
    </row>
    <row r="726" spans="19:25" x14ac:dyDescent="0.25">
      <c r="S726" s="1"/>
      <c r="T726" s="1"/>
      <c r="U726" s="1"/>
      <c r="V726" s="1"/>
      <c r="W726" s="1"/>
      <c r="X726" s="1"/>
      <c r="Y726" s="1"/>
    </row>
    <row r="727" spans="19:25" x14ac:dyDescent="0.25">
      <c r="S727" s="1"/>
      <c r="T727" s="1"/>
      <c r="U727" s="1"/>
      <c r="V727" s="1"/>
      <c r="W727" s="1"/>
      <c r="X727" s="1"/>
      <c r="Y727" s="1"/>
    </row>
    <row r="728" spans="19:25" x14ac:dyDescent="0.25">
      <c r="S728" s="1"/>
      <c r="T728" s="1"/>
      <c r="U728" s="1"/>
      <c r="V728" s="1"/>
      <c r="W728" s="1"/>
      <c r="X728" s="1"/>
      <c r="Y728" s="1"/>
    </row>
    <row r="729" spans="19:25" x14ac:dyDescent="0.25">
      <c r="S729" s="1"/>
      <c r="T729" s="1"/>
      <c r="U729" s="1"/>
      <c r="V729" s="1"/>
      <c r="W729" s="1"/>
      <c r="X729" s="1"/>
      <c r="Y729" s="1"/>
    </row>
    <row r="730" spans="19:25" x14ac:dyDescent="0.25">
      <c r="S730" s="1"/>
      <c r="T730" s="1"/>
      <c r="U730" s="1"/>
      <c r="V730" s="1"/>
      <c r="W730" s="1"/>
      <c r="X730" s="1"/>
      <c r="Y730" s="1"/>
    </row>
    <row r="731" spans="19:25" x14ac:dyDescent="0.25">
      <c r="S731" s="1"/>
      <c r="T731" s="1"/>
      <c r="U731" s="1"/>
      <c r="V731" s="1"/>
      <c r="W731" s="1"/>
      <c r="X731" s="1"/>
      <c r="Y731" s="1"/>
    </row>
    <row r="732" spans="19:25" x14ac:dyDescent="0.25">
      <c r="S732" s="1"/>
      <c r="T732" s="1"/>
      <c r="U732" s="1"/>
      <c r="V732" s="1"/>
      <c r="W732" s="1"/>
      <c r="X732" s="1"/>
      <c r="Y732" s="1"/>
    </row>
    <row r="733" spans="19:25" x14ac:dyDescent="0.25">
      <c r="S733" s="1"/>
      <c r="T733" s="1"/>
      <c r="U733" s="1"/>
      <c r="V733" s="1"/>
      <c r="W733" s="1"/>
      <c r="X733" s="1"/>
      <c r="Y733" s="1"/>
    </row>
    <row r="734" spans="19:25" x14ac:dyDescent="0.25">
      <c r="S734" s="1"/>
      <c r="T734" s="1"/>
      <c r="U734" s="1"/>
      <c r="V734" s="1"/>
      <c r="W734" s="1"/>
      <c r="X734" s="1"/>
      <c r="Y734" s="1"/>
    </row>
    <row r="735" spans="19:25" x14ac:dyDescent="0.25">
      <c r="S735" s="1"/>
      <c r="T735" s="1"/>
      <c r="U735" s="1"/>
      <c r="V735" s="1"/>
      <c r="W735" s="1"/>
      <c r="X735" s="1"/>
      <c r="Y735" s="1"/>
    </row>
    <row r="736" spans="19:25" x14ac:dyDescent="0.25">
      <c r="S736" s="1"/>
      <c r="T736" s="1"/>
      <c r="U736" s="1"/>
      <c r="V736" s="1"/>
      <c r="W736" s="1"/>
      <c r="X736" s="1"/>
      <c r="Y736" s="1"/>
    </row>
    <row r="737" spans="19:25" x14ac:dyDescent="0.25">
      <c r="S737" s="1"/>
      <c r="T737" s="1"/>
      <c r="U737" s="1"/>
      <c r="V737" s="1"/>
      <c r="W737" s="1"/>
      <c r="X737" s="1"/>
      <c r="Y737" s="1"/>
    </row>
    <row r="738" spans="19:25" x14ac:dyDescent="0.25">
      <c r="S738" s="1"/>
      <c r="T738" s="1"/>
      <c r="U738" s="1"/>
      <c r="V738" s="1"/>
      <c r="W738" s="1"/>
      <c r="X738" s="1"/>
      <c r="Y738" s="1"/>
    </row>
    <row r="739" spans="19:25" x14ac:dyDescent="0.25">
      <c r="S739" s="1"/>
      <c r="T739" s="1"/>
      <c r="U739" s="1"/>
      <c r="V739" s="1"/>
      <c r="W739" s="1"/>
      <c r="X739" s="1"/>
      <c r="Y739" s="1"/>
    </row>
    <row r="740" spans="19:25" x14ac:dyDescent="0.25">
      <c r="S740" s="1"/>
      <c r="T740" s="1"/>
      <c r="U740" s="1"/>
      <c r="V740" s="1"/>
      <c r="W740" s="1"/>
      <c r="X740" s="1"/>
      <c r="Y740" s="1"/>
    </row>
    <row r="741" spans="19:25" x14ac:dyDescent="0.25">
      <c r="S741" s="1"/>
      <c r="T741" s="1"/>
      <c r="U741" s="1"/>
      <c r="V741" s="1"/>
      <c r="W741" s="1"/>
      <c r="X741" s="1"/>
      <c r="Y741" s="1"/>
    </row>
    <row r="742" spans="19:25" x14ac:dyDescent="0.25">
      <c r="S742" s="1"/>
      <c r="T742" s="1"/>
      <c r="U742" s="1"/>
      <c r="V742" s="1"/>
      <c r="W742" s="1"/>
      <c r="X742" s="1"/>
      <c r="Y742" s="1"/>
    </row>
    <row r="743" spans="19:25" x14ac:dyDescent="0.25">
      <c r="S743" s="1"/>
      <c r="T743" s="1"/>
      <c r="U743" s="1"/>
      <c r="V743" s="1"/>
      <c r="W743" s="1"/>
      <c r="X743" s="1"/>
      <c r="Y743" s="1"/>
    </row>
    <row r="744" spans="19:25" x14ac:dyDescent="0.25">
      <c r="S744" s="1"/>
      <c r="T744" s="1"/>
      <c r="U744" s="1"/>
      <c r="V744" s="1"/>
      <c r="W744" s="1"/>
      <c r="X744" s="1"/>
      <c r="Y744" s="1"/>
    </row>
    <row r="745" spans="19:25" x14ac:dyDescent="0.25">
      <c r="S745" s="1"/>
      <c r="T745" s="1"/>
      <c r="U745" s="1"/>
      <c r="V745" s="1"/>
      <c r="W745" s="1"/>
      <c r="X745" s="1"/>
      <c r="Y745" s="1"/>
    </row>
    <row r="746" spans="19:25" x14ac:dyDescent="0.25">
      <c r="S746" s="1"/>
      <c r="T746" s="1"/>
      <c r="U746" s="1"/>
      <c r="V746" s="1"/>
      <c r="W746" s="1"/>
      <c r="X746" s="1"/>
      <c r="Y746" s="1"/>
    </row>
    <row r="747" spans="19:25" x14ac:dyDescent="0.25">
      <c r="S747" s="1"/>
      <c r="T747" s="1"/>
      <c r="U747" s="1"/>
      <c r="V747" s="1"/>
      <c r="W747" s="1"/>
      <c r="X747" s="1"/>
      <c r="Y747" s="1"/>
    </row>
    <row r="748" spans="19:25" x14ac:dyDescent="0.25">
      <c r="S748" s="1"/>
      <c r="T748" s="1"/>
      <c r="U748" s="1"/>
      <c r="V748" s="1"/>
      <c r="W748" s="1"/>
      <c r="X748" s="1"/>
      <c r="Y748" s="1"/>
    </row>
    <row r="749" spans="19:25" x14ac:dyDescent="0.25">
      <c r="S749" s="1"/>
      <c r="T749" s="1"/>
      <c r="U749" s="1"/>
      <c r="V749" s="1"/>
      <c r="W749" s="1"/>
      <c r="X749" s="1"/>
      <c r="Y749" s="1"/>
    </row>
    <row r="750" spans="19:25" x14ac:dyDescent="0.25">
      <c r="S750" s="1"/>
      <c r="T750" s="1"/>
      <c r="U750" s="1"/>
      <c r="V750" s="1"/>
      <c r="W750" s="1"/>
      <c r="X750" s="1"/>
      <c r="Y750" s="1"/>
    </row>
    <row r="751" spans="19:25" x14ac:dyDescent="0.25">
      <c r="S751" s="1"/>
      <c r="T751" s="1"/>
      <c r="U751" s="1"/>
      <c r="V751" s="1"/>
      <c r="W751" s="1"/>
      <c r="X751" s="1"/>
      <c r="Y751" s="1"/>
    </row>
    <row r="752" spans="19:25" x14ac:dyDescent="0.25">
      <c r="S752" s="1"/>
      <c r="T752" s="1"/>
      <c r="U752" s="1"/>
      <c r="V752" s="1"/>
      <c r="W752" s="1"/>
      <c r="X752" s="1"/>
      <c r="Y752" s="1"/>
    </row>
    <row r="753" spans="19:25" x14ac:dyDescent="0.25">
      <c r="S753" s="1"/>
      <c r="T753" s="1"/>
      <c r="U753" s="1"/>
      <c r="V753" s="1"/>
      <c r="W753" s="1"/>
      <c r="X753" s="1"/>
      <c r="Y753" s="1"/>
    </row>
    <row r="754" spans="19:25" x14ac:dyDescent="0.25">
      <c r="S754" s="1"/>
      <c r="T754" s="1"/>
      <c r="U754" s="1"/>
      <c r="V754" s="1"/>
      <c r="W754" s="1"/>
      <c r="X754" s="1"/>
      <c r="Y754" s="1"/>
    </row>
    <row r="755" spans="19:25" x14ac:dyDescent="0.25">
      <c r="S755" s="1"/>
      <c r="T755" s="1"/>
      <c r="U755" s="1"/>
      <c r="V755" s="1"/>
      <c r="W755" s="1"/>
      <c r="X755" s="1"/>
      <c r="Y755" s="1"/>
    </row>
    <row r="756" spans="19:25" x14ac:dyDescent="0.25">
      <c r="S756" s="1"/>
      <c r="T756" s="1"/>
      <c r="U756" s="1"/>
      <c r="V756" s="1"/>
      <c r="W756" s="1"/>
      <c r="X756" s="1"/>
      <c r="Y756" s="1"/>
    </row>
    <row r="757" spans="19:25" x14ac:dyDescent="0.25">
      <c r="S757" s="1"/>
      <c r="T757" s="1"/>
      <c r="U757" s="1"/>
      <c r="V757" s="1"/>
      <c r="W757" s="1"/>
      <c r="X757" s="1"/>
      <c r="Y757" s="1"/>
    </row>
    <row r="758" spans="19:25" x14ac:dyDescent="0.25">
      <c r="S758" s="1"/>
      <c r="T758" s="1"/>
      <c r="U758" s="1"/>
      <c r="V758" s="1"/>
      <c r="W758" s="1"/>
      <c r="X758" s="1"/>
      <c r="Y758" s="1"/>
    </row>
    <row r="759" spans="19:25" x14ac:dyDescent="0.25">
      <c r="S759" s="1"/>
      <c r="T759" s="1"/>
      <c r="U759" s="1"/>
      <c r="V759" s="1"/>
      <c r="W759" s="1"/>
      <c r="X759" s="1"/>
      <c r="Y759" s="1"/>
    </row>
    <row r="760" spans="19:25" x14ac:dyDescent="0.25">
      <c r="S760" s="1"/>
      <c r="T760" s="1"/>
      <c r="U760" s="1"/>
      <c r="V760" s="1"/>
      <c r="W760" s="1"/>
      <c r="X760" s="1"/>
      <c r="Y760" s="1"/>
    </row>
    <row r="761" spans="19:25" x14ac:dyDescent="0.25">
      <c r="S761" s="1"/>
      <c r="T761" s="1"/>
      <c r="U761" s="1"/>
      <c r="V761" s="1"/>
      <c r="W761" s="1"/>
      <c r="X761" s="1"/>
      <c r="Y761" s="1"/>
    </row>
    <row r="762" spans="19:25" x14ac:dyDescent="0.25">
      <c r="S762" s="1"/>
      <c r="T762" s="1"/>
      <c r="U762" s="1"/>
      <c r="V762" s="1"/>
      <c r="W762" s="1"/>
      <c r="X762" s="1"/>
      <c r="Y762" s="1"/>
    </row>
    <row r="763" spans="19:25" x14ac:dyDescent="0.25">
      <c r="S763" s="1"/>
      <c r="T763" s="1"/>
      <c r="U763" s="1"/>
      <c r="V763" s="1"/>
      <c r="W763" s="1"/>
      <c r="X763" s="1"/>
      <c r="Y763" s="1"/>
    </row>
    <row r="764" spans="19:25" x14ac:dyDescent="0.25">
      <c r="S764" s="1"/>
      <c r="T764" s="1"/>
      <c r="U764" s="1"/>
      <c r="V764" s="1"/>
      <c r="W764" s="1"/>
      <c r="X764" s="1"/>
      <c r="Y764" s="1"/>
    </row>
    <row r="765" spans="19:25" x14ac:dyDescent="0.25">
      <c r="S765" s="1"/>
      <c r="T765" s="1"/>
      <c r="U765" s="1"/>
      <c r="V765" s="1"/>
      <c r="W765" s="1"/>
      <c r="X765" s="1"/>
      <c r="Y765" s="1"/>
    </row>
    <row r="766" spans="19:25" x14ac:dyDescent="0.25">
      <c r="S766" s="1"/>
      <c r="T766" s="1"/>
      <c r="U766" s="1"/>
      <c r="V766" s="1"/>
      <c r="W766" s="1"/>
      <c r="X766" s="1"/>
      <c r="Y766" s="1"/>
    </row>
    <row r="767" spans="19:25" x14ac:dyDescent="0.25">
      <c r="S767" s="1"/>
      <c r="T767" s="1"/>
      <c r="U767" s="1"/>
      <c r="V767" s="1"/>
      <c r="W767" s="1"/>
      <c r="X767" s="1"/>
      <c r="Y767" s="1"/>
    </row>
    <row r="768" spans="19:25" x14ac:dyDescent="0.25">
      <c r="S768" s="1"/>
      <c r="T768" s="1"/>
      <c r="U768" s="1"/>
      <c r="V768" s="1"/>
      <c r="W768" s="1"/>
      <c r="X768" s="1"/>
      <c r="Y768" s="1"/>
    </row>
    <row r="769" spans="19:25" x14ac:dyDescent="0.25">
      <c r="S769" s="1"/>
      <c r="T769" s="1"/>
      <c r="U769" s="1"/>
      <c r="V769" s="1"/>
      <c r="W769" s="1"/>
      <c r="X769" s="1"/>
      <c r="Y769" s="1"/>
    </row>
    <row r="770" spans="19:25" x14ac:dyDescent="0.25">
      <c r="S770" s="1"/>
      <c r="T770" s="1"/>
      <c r="U770" s="1"/>
      <c r="V770" s="1"/>
      <c r="W770" s="1"/>
      <c r="X770" s="1"/>
      <c r="Y770" s="1"/>
    </row>
    <row r="771" spans="19:25" x14ac:dyDescent="0.25">
      <c r="S771" s="1"/>
      <c r="T771" s="1"/>
      <c r="U771" s="1"/>
      <c r="V771" s="1"/>
      <c r="W771" s="1"/>
      <c r="X771" s="1"/>
      <c r="Y771" s="1"/>
    </row>
    <row r="772" spans="19:25" x14ac:dyDescent="0.25">
      <c r="S772" s="1"/>
      <c r="T772" s="1"/>
      <c r="U772" s="1"/>
      <c r="V772" s="1"/>
      <c r="W772" s="1"/>
      <c r="X772" s="1"/>
      <c r="Y772" s="1"/>
    </row>
    <row r="773" spans="19:25" x14ac:dyDescent="0.25">
      <c r="S773" s="1"/>
      <c r="T773" s="1"/>
      <c r="U773" s="1"/>
      <c r="V773" s="1"/>
      <c r="W773" s="1"/>
      <c r="X773" s="1"/>
      <c r="Y773" s="1"/>
    </row>
    <row r="774" spans="19:25" x14ac:dyDescent="0.25">
      <c r="S774" s="1"/>
      <c r="T774" s="1"/>
      <c r="U774" s="1"/>
      <c r="V774" s="1"/>
      <c r="W774" s="1"/>
      <c r="X774" s="1"/>
      <c r="Y774" s="1"/>
    </row>
    <row r="775" spans="19:25" x14ac:dyDescent="0.25">
      <c r="S775" s="1"/>
      <c r="T775" s="1"/>
      <c r="U775" s="1"/>
      <c r="V775" s="1"/>
      <c r="W775" s="1"/>
      <c r="X775" s="1"/>
      <c r="Y775" s="1"/>
    </row>
    <row r="776" spans="19:25" x14ac:dyDescent="0.25">
      <c r="S776" s="1"/>
      <c r="T776" s="1"/>
      <c r="U776" s="1"/>
      <c r="V776" s="1"/>
      <c r="W776" s="1"/>
      <c r="X776" s="1"/>
      <c r="Y776" s="1"/>
    </row>
    <row r="777" spans="19:25" x14ac:dyDescent="0.25">
      <c r="S777" s="1"/>
      <c r="T777" s="1"/>
      <c r="U777" s="1"/>
      <c r="V777" s="1"/>
      <c r="W777" s="1"/>
      <c r="X777" s="1"/>
      <c r="Y777" s="1"/>
    </row>
    <row r="778" spans="19:25" x14ac:dyDescent="0.25">
      <c r="S778" s="1"/>
      <c r="T778" s="1"/>
      <c r="U778" s="1"/>
      <c r="V778" s="1"/>
      <c r="W778" s="1"/>
      <c r="X778" s="1"/>
      <c r="Y778" s="1"/>
    </row>
    <row r="779" spans="19:25" x14ac:dyDescent="0.25">
      <c r="S779" s="1"/>
      <c r="T779" s="1"/>
      <c r="U779" s="1"/>
      <c r="V779" s="1"/>
      <c r="W779" s="1"/>
      <c r="X779" s="1"/>
      <c r="Y779" s="1"/>
    </row>
    <row r="780" spans="19:25" x14ac:dyDescent="0.25">
      <c r="S780" s="1"/>
      <c r="T780" s="1"/>
      <c r="U780" s="1"/>
      <c r="V780" s="1"/>
      <c r="W780" s="1"/>
      <c r="X780" s="1"/>
      <c r="Y780" s="1"/>
    </row>
    <row r="781" spans="19:25" x14ac:dyDescent="0.25">
      <c r="S781" s="1"/>
      <c r="T781" s="1"/>
      <c r="U781" s="1"/>
      <c r="V781" s="1"/>
      <c r="W781" s="1"/>
      <c r="X781" s="1"/>
      <c r="Y781" s="1"/>
    </row>
    <row r="782" spans="19:25" x14ac:dyDescent="0.25">
      <c r="S782" s="1"/>
      <c r="T782" s="1"/>
      <c r="U782" s="1"/>
      <c r="V782" s="1"/>
      <c r="W782" s="1"/>
      <c r="X782" s="1"/>
      <c r="Y782" s="1"/>
    </row>
    <row r="783" spans="19:25" x14ac:dyDescent="0.25">
      <c r="S783" s="1"/>
      <c r="T783" s="1"/>
      <c r="U783" s="1"/>
      <c r="V783" s="1"/>
      <c r="W783" s="1"/>
      <c r="X783" s="1"/>
      <c r="Y783" s="1"/>
    </row>
    <row r="784" spans="19:25" x14ac:dyDescent="0.25">
      <c r="S784" s="1"/>
      <c r="T784" s="1"/>
      <c r="U784" s="1"/>
      <c r="V784" s="1"/>
      <c r="W784" s="1"/>
      <c r="X784" s="1"/>
      <c r="Y784" s="1"/>
    </row>
    <row r="785" spans="19:25" x14ac:dyDescent="0.25">
      <c r="S785" s="1"/>
      <c r="T785" s="1"/>
      <c r="U785" s="1"/>
      <c r="V785" s="1"/>
      <c r="W785" s="1"/>
      <c r="X785" s="1"/>
      <c r="Y785" s="1"/>
    </row>
    <row r="786" spans="19:25" x14ac:dyDescent="0.25">
      <c r="S786" s="1"/>
      <c r="T786" s="1"/>
      <c r="U786" s="1"/>
      <c r="V786" s="1"/>
      <c r="W786" s="1"/>
      <c r="X786" s="1"/>
      <c r="Y786" s="1"/>
    </row>
    <row r="787" spans="19:25" x14ac:dyDescent="0.25">
      <c r="S787" s="1"/>
      <c r="T787" s="1"/>
      <c r="U787" s="1"/>
      <c r="V787" s="1"/>
      <c r="W787" s="1"/>
      <c r="X787" s="1"/>
      <c r="Y787" s="1"/>
    </row>
    <row r="788" spans="19:25" x14ac:dyDescent="0.25">
      <c r="S788" s="1"/>
      <c r="T788" s="1"/>
      <c r="U788" s="1"/>
      <c r="V788" s="1"/>
      <c r="W788" s="1"/>
      <c r="X788" s="1"/>
      <c r="Y788" s="1"/>
    </row>
    <row r="789" spans="19:25" x14ac:dyDescent="0.25">
      <c r="S789" s="1"/>
      <c r="T789" s="1"/>
      <c r="U789" s="1"/>
      <c r="V789" s="1"/>
      <c r="W789" s="1"/>
      <c r="X789" s="1"/>
      <c r="Y789" s="1"/>
    </row>
    <row r="790" spans="19:25" x14ac:dyDescent="0.25">
      <c r="S790" s="1"/>
      <c r="T790" s="1"/>
      <c r="U790" s="1"/>
      <c r="V790" s="1"/>
      <c r="W790" s="1"/>
      <c r="X790" s="1"/>
      <c r="Y790" s="1"/>
    </row>
    <row r="791" spans="19:25" x14ac:dyDescent="0.25">
      <c r="S791" s="1"/>
      <c r="T791" s="1"/>
      <c r="U791" s="1"/>
      <c r="V791" s="1"/>
      <c r="W791" s="1"/>
      <c r="X791" s="1"/>
      <c r="Y791" s="1"/>
    </row>
    <row r="792" spans="19:25" x14ac:dyDescent="0.25">
      <c r="S792" s="1"/>
      <c r="T792" s="1"/>
      <c r="U792" s="1"/>
      <c r="V792" s="1"/>
      <c r="W792" s="1"/>
      <c r="X792" s="1"/>
      <c r="Y792" s="1"/>
    </row>
    <row r="793" spans="19:25" x14ac:dyDescent="0.25">
      <c r="S793" s="1"/>
      <c r="T793" s="1"/>
      <c r="U793" s="1"/>
      <c r="V793" s="1"/>
      <c r="W793" s="1"/>
      <c r="X793" s="1"/>
      <c r="Y793" s="1"/>
    </row>
    <row r="794" spans="19:25" x14ac:dyDescent="0.25">
      <c r="S794" s="1"/>
      <c r="T794" s="1"/>
      <c r="U794" s="1"/>
      <c r="V794" s="1"/>
      <c r="W794" s="1"/>
      <c r="X794" s="1"/>
      <c r="Y794" s="1"/>
    </row>
    <row r="795" spans="19:25" x14ac:dyDescent="0.25">
      <c r="S795" s="1"/>
      <c r="T795" s="1"/>
      <c r="U795" s="1"/>
      <c r="V795" s="1"/>
      <c r="W795" s="1"/>
      <c r="X795" s="1"/>
      <c r="Y795" s="1"/>
    </row>
    <row r="796" spans="19:25" x14ac:dyDescent="0.25">
      <c r="S796" s="1"/>
      <c r="T796" s="1"/>
      <c r="U796" s="1"/>
      <c r="V796" s="1"/>
      <c r="W796" s="1"/>
      <c r="X796" s="1"/>
      <c r="Y796" s="1"/>
    </row>
    <row r="797" spans="19:25" x14ac:dyDescent="0.25">
      <c r="S797" s="1"/>
      <c r="T797" s="1"/>
      <c r="U797" s="1"/>
      <c r="V797" s="1"/>
      <c r="W797" s="1"/>
      <c r="X797" s="1"/>
      <c r="Y797" s="1"/>
    </row>
    <row r="798" spans="19:25" x14ac:dyDescent="0.25">
      <c r="S798" s="1"/>
      <c r="T798" s="1"/>
      <c r="U798" s="1"/>
      <c r="V798" s="1"/>
      <c r="W798" s="1"/>
      <c r="X798" s="1"/>
      <c r="Y798" s="1"/>
    </row>
    <row r="799" spans="19:25" x14ac:dyDescent="0.25">
      <c r="S799" s="1"/>
      <c r="T799" s="1"/>
      <c r="U799" s="1"/>
      <c r="V799" s="1"/>
      <c r="W799" s="1"/>
      <c r="X799" s="1"/>
      <c r="Y799" s="1"/>
    </row>
    <row r="800" spans="19:25" x14ac:dyDescent="0.25">
      <c r="S800" s="1"/>
      <c r="T800" s="1"/>
      <c r="U800" s="1"/>
      <c r="V800" s="1"/>
      <c r="W800" s="1"/>
      <c r="X800" s="1"/>
      <c r="Y800" s="1"/>
    </row>
    <row r="801" spans="19:25" x14ac:dyDescent="0.25">
      <c r="S801" s="1"/>
      <c r="T801" s="1"/>
      <c r="U801" s="1"/>
      <c r="V801" s="1"/>
      <c r="W801" s="1"/>
      <c r="X801" s="1"/>
      <c r="Y801" s="1"/>
    </row>
    <row r="802" spans="19:25" x14ac:dyDescent="0.25">
      <c r="S802" s="1"/>
      <c r="T802" s="1"/>
      <c r="U802" s="1"/>
      <c r="V802" s="1"/>
      <c r="W802" s="1"/>
      <c r="X802" s="1"/>
      <c r="Y802" s="1"/>
    </row>
    <row r="803" spans="19:25" x14ac:dyDescent="0.25">
      <c r="S803" s="1"/>
      <c r="T803" s="1"/>
      <c r="U803" s="1"/>
      <c r="V803" s="1"/>
      <c r="W803" s="1"/>
      <c r="X803" s="1"/>
      <c r="Y803" s="1"/>
    </row>
    <row r="804" spans="19:25" x14ac:dyDescent="0.25">
      <c r="S804" s="1"/>
      <c r="T804" s="1"/>
      <c r="U804" s="1"/>
      <c r="V804" s="1"/>
      <c r="W804" s="1"/>
      <c r="X804" s="1"/>
      <c r="Y804" s="1"/>
    </row>
    <row r="805" spans="19:25" x14ac:dyDescent="0.25">
      <c r="S805" s="1"/>
      <c r="T805" s="1"/>
      <c r="U805" s="1"/>
      <c r="V805" s="1"/>
      <c r="W805" s="1"/>
      <c r="X805" s="1"/>
      <c r="Y805" s="1"/>
    </row>
    <row r="806" spans="19:25" x14ac:dyDescent="0.25">
      <c r="S806" s="1"/>
      <c r="T806" s="1"/>
      <c r="U806" s="1"/>
      <c r="V806" s="1"/>
      <c r="W806" s="1"/>
      <c r="X806" s="1"/>
      <c r="Y806" s="1"/>
    </row>
    <row r="807" spans="19:25" x14ac:dyDescent="0.25">
      <c r="S807" s="1"/>
      <c r="T807" s="1"/>
      <c r="U807" s="1"/>
      <c r="V807" s="1"/>
      <c r="W807" s="1"/>
      <c r="X807" s="1"/>
      <c r="Y807" s="1"/>
    </row>
    <row r="808" spans="19:25" x14ac:dyDescent="0.25">
      <c r="S808" s="1"/>
      <c r="T808" s="1"/>
      <c r="U808" s="1"/>
      <c r="V808" s="1"/>
      <c r="W808" s="1"/>
      <c r="X808" s="1"/>
      <c r="Y808" s="1"/>
    </row>
    <row r="809" spans="19:25" x14ac:dyDescent="0.25">
      <c r="S809" s="1"/>
      <c r="T809" s="1"/>
      <c r="U809" s="1"/>
      <c r="V809" s="1"/>
      <c r="W809" s="1"/>
      <c r="X809" s="1"/>
      <c r="Y809" s="1"/>
    </row>
    <row r="810" spans="19:25" x14ac:dyDescent="0.25">
      <c r="S810" s="1"/>
      <c r="T810" s="1"/>
      <c r="U810" s="1"/>
      <c r="V810" s="1"/>
      <c r="W810" s="1"/>
      <c r="X810" s="1"/>
      <c r="Y810" s="1"/>
    </row>
    <row r="811" spans="19:25" x14ac:dyDescent="0.25">
      <c r="S811" s="1"/>
      <c r="T811" s="1"/>
      <c r="U811" s="1"/>
      <c r="V811" s="1"/>
      <c r="W811" s="1"/>
      <c r="X811" s="1"/>
      <c r="Y811" s="1"/>
    </row>
    <row r="812" spans="19:25" x14ac:dyDescent="0.25">
      <c r="S812" s="1"/>
      <c r="T812" s="1"/>
      <c r="U812" s="1"/>
      <c r="V812" s="1"/>
      <c r="W812" s="1"/>
      <c r="X812" s="1"/>
      <c r="Y812" s="1"/>
    </row>
    <row r="813" spans="19:25" x14ac:dyDescent="0.25">
      <c r="S813" s="1"/>
      <c r="T813" s="1"/>
      <c r="U813" s="1"/>
      <c r="V813" s="1"/>
      <c r="W813" s="1"/>
      <c r="X813" s="1"/>
      <c r="Y813" s="1"/>
    </row>
    <row r="814" spans="19:25" x14ac:dyDescent="0.25">
      <c r="S814" s="1"/>
      <c r="T814" s="1"/>
      <c r="U814" s="1"/>
      <c r="V814" s="1"/>
      <c r="W814" s="1"/>
      <c r="X814" s="1"/>
      <c r="Y814" s="1"/>
    </row>
    <row r="815" spans="19:25" x14ac:dyDescent="0.25">
      <c r="S815" s="1"/>
      <c r="T815" s="1"/>
      <c r="U815" s="1"/>
      <c r="V815" s="1"/>
      <c r="W815" s="1"/>
      <c r="X815" s="1"/>
      <c r="Y815" s="1"/>
    </row>
    <row r="816" spans="19:25" x14ac:dyDescent="0.25">
      <c r="S816" s="1"/>
      <c r="T816" s="1"/>
      <c r="U816" s="1"/>
      <c r="V816" s="1"/>
      <c r="W816" s="1"/>
      <c r="X816" s="1"/>
      <c r="Y816" s="1"/>
    </row>
    <row r="817" spans="19:25" x14ac:dyDescent="0.25">
      <c r="S817" s="1"/>
      <c r="T817" s="1"/>
      <c r="U817" s="1"/>
      <c r="V817" s="1"/>
      <c r="W817" s="1"/>
      <c r="X817" s="1"/>
      <c r="Y817" s="1"/>
    </row>
    <row r="818" spans="19:25" x14ac:dyDescent="0.25">
      <c r="S818" s="1"/>
      <c r="T818" s="1"/>
      <c r="U818" s="1"/>
      <c r="V818" s="1"/>
      <c r="W818" s="1"/>
      <c r="X818" s="1"/>
      <c r="Y818" s="1"/>
    </row>
    <row r="819" spans="19:25" x14ac:dyDescent="0.25">
      <c r="S819" s="1"/>
      <c r="T819" s="1"/>
      <c r="U819" s="1"/>
      <c r="V819" s="1"/>
      <c r="W819" s="1"/>
      <c r="X819" s="1"/>
      <c r="Y819" s="1"/>
    </row>
    <row r="820" spans="19:25" x14ac:dyDescent="0.25">
      <c r="S820" s="1"/>
      <c r="T820" s="1"/>
      <c r="U820" s="1"/>
      <c r="V820" s="1"/>
      <c r="W820" s="1"/>
      <c r="X820" s="1"/>
      <c r="Y820" s="1"/>
    </row>
    <row r="821" spans="19:25" x14ac:dyDescent="0.25">
      <c r="S821" s="1"/>
      <c r="T821" s="1"/>
      <c r="U821" s="1"/>
      <c r="V821" s="1"/>
      <c r="W821" s="1"/>
      <c r="X821" s="1"/>
      <c r="Y821" s="1"/>
    </row>
    <row r="822" spans="19:25" x14ac:dyDescent="0.25">
      <c r="S822" s="1"/>
      <c r="T822" s="1"/>
      <c r="U822" s="1"/>
      <c r="V822" s="1"/>
      <c r="W822" s="1"/>
      <c r="X822" s="1"/>
      <c r="Y822" s="1"/>
    </row>
    <row r="823" spans="19:25" x14ac:dyDescent="0.25">
      <c r="S823" s="1"/>
      <c r="T823" s="1"/>
      <c r="U823" s="1"/>
      <c r="V823" s="1"/>
      <c r="W823" s="1"/>
      <c r="X823" s="1"/>
      <c r="Y823" s="1"/>
    </row>
    <row r="824" spans="19:25" x14ac:dyDescent="0.25">
      <c r="S824" s="1"/>
      <c r="T824" s="1"/>
      <c r="U824" s="1"/>
      <c r="V824" s="1"/>
      <c r="W824" s="1"/>
      <c r="X824" s="1"/>
      <c r="Y824" s="1"/>
    </row>
    <row r="825" spans="19:25" x14ac:dyDescent="0.25">
      <c r="S825" s="1"/>
      <c r="T825" s="1"/>
      <c r="U825" s="1"/>
      <c r="V825" s="1"/>
      <c r="W825" s="1"/>
      <c r="X825" s="1"/>
      <c r="Y825" s="1"/>
    </row>
    <row r="826" spans="19:25" x14ac:dyDescent="0.25">
      <c r="S826" s="1"/>
      <c r="T826" s="1"/>
      <c r="U826" s="1"/>
      <c r="V826" s="1"/>
      <c r="W826" s="1"/>
      <c r="X826" s="1"/>
      <c r="Y826" s="1"/>
    </row>
    <row r="827" spans="19:25" x14ac:dyDescent="0.25">
      <c r="S827" s="1"/>
      <c r="T827" s="1"/>
      <c r="U827" s="1"/>
      <c r="V827" s="1"/>
      <c r="W827" s="1"/>
      <c r="X827" s="1"/>
      <c r="Y827" s="1"/>
    </row>
    <row r="828" spans="19:25" x14ac:dyDescent="0.25">
      <c r="S828" s="1"/>
      <c r="T828" s="1"/>
      <c r="U828" s="1"/>
      <c r="V828" s="1"/>
      <c r="W828" s="1"/>
      <c r="X828" s="1"/>
      <c r="Y828" s="1"/>
    </row>
    <row r="829" spans="19:25" x14ac:dyDescent="0.25">
      <c r="S829" s="1"/>
      <c r="T829" s="1"/>
      <c r="U829" s="1"/>
      <c r="V829" s="1"/>
      <c r="W829" s="1"/>
      <c r="X829" s="1"/>
      <c r="Y829" s="1"/>
    </row>
    <row r="830" spans="19:25" x14ac:dyDescent="0.25">
      <c r="S830" s="1"/>
      <c r="T830" s="1"/>
      <c r="U830" s="1"/>
      <c r="V830" s="1"/>
      <c r="W830" s="1"/>
      <c r="X830" s="1"/>
      <c r="Y830" s="1"/>
    </row>
    <row r="831" spans="19:25" x14ac:dyDescent="0.25">
      <c r="S831" s="1"/>
      <c r="T831" s="1"/>
      <c r="U831" s="1"/>
      <c r="V831" s="1"/>
      <c r="W831" s="1"/>
      <c r="X831" s="1"/>
      <c r="Y831" s="1"/>
    </row>
    <row r="832" spans="19:25" x14ac:dyDescent="0.25">
      <c r="S832" s="1"/>
      <c r="T832" s="1"/>
      <c r="U832" s="1"/>
      <c r="V832" s="1"/>
      <c r="W832" s="1"/>
      <c r="X832" s="1"/>
      <c r="Y832" s="1"/>
    </row>
    <row r="833" spans="19:25" x14ac:dyDescent="0.25">
      <c r="S833" s="1"/>
      <c r="T833" s="1"/>
      <c r="U833" s="1"/>
      <c r="V833" s="1"/>
      <c r="W833" s="1"/>
      <c r="X833" s="1"/>
      <c r="Y833" s="1"/>
    </row>
    <row r="834" spans="19:25" x14ac:dyDescent="0.25">
      <c r="S834" s="1"/>
      <c r="T834" s="1"/>
      <c r="U834" s="1"/>
      <c r="V834" s="1"/>
      <c r="W834" s="1"/>
      <c r="X834" s="1"/>
      <c r="Y834" s="1"/>
    </row>
    <row r="835" spans="19:25" x14ac:dyDescent="0.25">
      <c r="S835" s="1"/>
      <c r="T835" s="1"/>
      <c r="U835" s="1"/>
      <c r="V835" s="1"/>
      <c r="W835" s="1"/>
      <c r="X835" s="1"/>
      <c r="Y835" s="1"/>
    </row>
    <row r="836" spans="19:25" x14ac:dyDescent="0.25">
      <c r="S836" s="1"/>
      <c r="T836" s="1"/>
      <c r="U836" s="1"/>
      <c r="V836" s="1"/>
      <c r="W836" s="1"/>
      <c r="X836" s="1"/>
      <c r="Y836" s="1"/>
    </row>
    <row r="837" spans="19:25" x14ac:dyDescent="0.25">
      <c r="S837" s="1"/>
      <c r="T837" s="1"/>
      <c r="U837" s="1"/>
      <c r="V837" s="1"/>
      <c r="W837" s="1"/>
      <c r="X837" s="1"/>
      <c r="Y837" s="1"/>
    </row>
    <row r="838" spans="19:25" x14ac:dyDescent="0.25">
      <c r="S838" s="1"/>
      <c r="T838" s="1"/>
      <c r="U838" s="1"/>
      <c r="V838" s="1"/>
      <c r="W838" s="1"/>
      <c r="X838" s="1"/>
      <c r="Y838" s="1"/>
    </row>
    <row r="839" spans="19:25" x14ac:dyDescent="0.25">
      <c r="S839" s="1"/>
      <c r="T839" s="1"/>
      <c r="U839" s="1"/>
      <c r="V839" s="1"/>
      <c r="W839" s="1"/>
      <c r="X839" s="1"/>
      <c r="Y839" s="1"/>
    </row>
    <row r="840" spans="19:25" x14ac:dyDescent="0.25">
      <c r="S840" s="1"/>
      <c r="T840" s="1"/>
      <c r="U840" s="1"/>
      <c r="V840" s="1"/>
      <c r="W840" s="1"/>
      <c r="X840" s="1"/>
      <c r="Y840" s="1"/>
    </row>
    <row r="841" spans="19:25" x14ac:dyDescent="0.25">
      <c r="S841" s="1"/>
      <c r="T841" s="1"/>
      <c r="U841" s="1"/>
      <c r="V841" s="1"/>
      <c r="W841" s="1"/>
      <c r="X841" s="1"/>
      <c r="Y841" s="1"/>
    </row>
    <row r="842" spans="19:25" x14ac:dyDescent="0.25">
      <c r="S842" s="1"/>
      <c r="T842" s="1"/>
      <c r="U842" s="1"/>
      <c r="V842" s="1"/>
      <c r="W842" s="1"/>
      <c r="X842" s="1"/>
      <c r="Y842" s="1"/>
    </row>
    <row r="843" spans="19:25" x14ac:dyDescent="0.25">
      <c r="S843" s="1"/>
      <c r="T843" s="1"/>
      <c r="U843" s="1"/>
      <c r="V843" s="1"/>
      <c r="W843" s="1"/>
      <c r="X843" s="1"/>
      <c r="Y843" s="1"/>
    </row>
    <row r="844" spans="19:25" x14ac:dyDescent="0.25">
      <c r="S844" s="1"/>
      <c r="T844" s="1"/>
      <c r="U844" s="1"/>
      <c r="V844" s="1"/>
      <c r="W844" s="1"/>
      <c r="X844" s="1"/>
      <c r="Y844" s="1"/>
    </row>
    <row r="845" spans="19:25" x14ac:dyDescent="0.25">
      <c r="S845" s="1"/>
      <c r="T845" s="1"/>
      <c r="U845" s="1"/>
      <c r="V845" s="1"/>
      <c r="W845" s="1"/>
      <c r="X845" s="1"/>
      <c r="Y845" s="1"/>
    </row>
    <row r="846" spans="19:25" x14ac:dyDescent="0.25">
      <c r="S846" s="1"/>
      <c r="T846" s="1"/>
      <c r="U846" s="1"/>
      <c r="V846" s="1"/>
      <c r="W846" s="1"/>
      <c r="X846" s="1"/>
      <c r="Y846" s="1"/>
    </row>
    <row r="847" spans="19:25" x14ac:dyDescent="0.25">
      <c r="S847" s="1"/>
      <c r="T847" s="1"/>
      <c r="U847" s="1"/>
      <c r="V847" s="1"/>
      <c r="W847" s="1"/>
      <c r="X847" s="1"/>
      <c r="Y847" s="1"/>
    </row>
    <row r="848" spans="19:25" x14ac:dyDescent="0.25">
      <c r="S848" s="1"/>
      <c r="T848" s="1"/>
      <c r="U848" s="1"/>
      <c r="V848" s="1"/>
      <c r="W848" s="1"/>
      <c r="X848" s="1"/>
      <c r="Y848" s="1"/>
    </row>
    <row r="849" spans="19:25" x14ac:dyDescent="0.25">
      <c r="S849" s="1"/>
      <c r="T849" s="1"/>
      <c r="U849" s="1"/>
      <c r="V849" s="1"/>
      <c r="W849" s="1"/>
      <c r="X849" s="1"/>
      <c r="Y849" s="1"/>
    </row>
    <row r="850" spans="19:25" x14ac:dyDescent="0.25">
      <c r="S850" s="1"/>
      <c r="T850" s="1"/>
      <c r="U850" s="1"/>
      <c r="V850" s="1"/>
      <c r="W850" s="1"/>
      <c r="X850" s="1"/>
      <c r="Y850" s="1"/>
    </row>
    <row r="851" spans="19:25" x14ac:dyDescent="0.25">
      <c r="S851" s="1"/>
      <c r="T851" s="1"/>
      <c r="U851" s="1"/>
      <c r="V851" s="1"/>
      <c r="W851" s="1"/>
      <c r="X851" s="1"/>
      <c r="Y851" s="1"/>
    </row>
    <row r="852" spans="19:25" x14ac:dyDescent="0.25">
      <c r="S852" s="1"/>
      <c r="T852" s="1"/>
      <c r="U852" s="1"/>
      <c r="V852" s="1"/>
      <c r="W852" s="1"/>
      <c r="X852" s="1"/>
      <c r="Y852" s="1"/>
    </row>
    <row r="853" spans="19:25" x14ac:dyDescent="0.25">
      <c r="S853" s="1"/>
      <c r="T853" s="1"/>
      <c r="U853" s="1"/>
      <c r="V853" s="1"/>
      <c r="W853" s="1"/>
      <c r="X853" s="1"/>
      <c r="Y853" s="1"/>
    </row>
    <row r="854" spans="19:25" x14ac:dyDescent="0.25">
      <c r="S854" s="1"/>
      <c r="T854" s="1"/>
      <c r="U854" s="1"/>
      <c r="V854" s="1"/>
      <c r="W854" s="1"/>
      <c r="X854" s="1"/>
      <c r="Y854" s="1"/>
    </row>
    <row r="855" spans="19:25" x14ac:dyDescent="0.25">
      <c r="S855" s="1"/>
      <c r="T855" s="1"/>
      <c r="U855" s="1"/>
      <c r="V855" s="1"/>
      <c r="W855" s="1"/>
      <c r="X855" s="1"/>
      <c r="Y855" s="1"/>
    </row>
    <row r="856" spans="19:25" x14ac:dyDescent="0.25">
      <c r="S856" s="1"/>
      <c r="T856" s="1"/>
      <c r="U856" s="1"/>
      <c r="V856" s="1"/>
      <c r="W856" s="1"/>
      <c r="X856" s="1"/>
      <c r="Y856" s="1"/>
    </row>
    <row r="857" spans="19:25" x14ac:dyDescent="0.25">
      <c r="S857" s="1"/>
      <c r="T857" s="1"/>
      <c r="U857" s="1"/>
      <c r="V857" s="1"/>
      <c r="W857" s="1"/>
      <c r="X857" s="1"/>
      <c r="Y857" s="1"/>
    </row>
    <row r="858" spans="19:25" x14ac:dyDescent="0.25">
      <c r="S858" s="1"/>
      <c r="T858" s="1"/>
      <c r="U858" s="1"/>
      <c r="V858" s="1"/>
      <c r="W858" s="1"/>
      <c r="X858" s="1"/>
      <c r="Y858" s="1"/>
    </row>
    <row r="859" spans="19:25" x14ac:dyDescent="0.25">
      <c r="S859" s="1"/>
      <c r="T859" s="1"/>
      <c r="U859" s="1"/>
      <c r="V859" s="1"/>
      <c r="W859" s="1"/>
      <c r="X859" s="1"/>
      <c r="Y859" s="1"/>
    </row>
    <row r="860" spans="19:25" x14ac:dyDescent="0.25">
      <c r="S860" s="1"/>
      <c r="T860" s="1"/>
      <c r="U860" s="1"/>
      <c r="V860" s="1"/>
      <c r="W860" s="1"/>
      <c r="X860" s="1"/>
      <c r="Y860" s="1"/>
    </row>
    <row r="861" spans="19:25" x14ac:dyDescent="0.25">
      <c r="S861" s="1"/>
      <c r="T861" s="1"/>
      <c r="U861" s="1"/>
      <c r="V861" s="1"/>
      <c r="W861" s="1"/>
      <c r="X861" s="1"/>
      <c r="Y861" s="1"/>
    </row>
    <row r="862" spans="19:25" x14ac:dyDescent="0.25">
      <c r="S862" s="1"/>
      <c r="T862" s="1"/>
      <c r="U862" s="1"/>
      <c r="V862" s="1"/>
      <c r="W862" s="1"/>
      <c r="X862" s="1"/>
      <c r="Y862" s="1"/>
    </row>
    <row r="863" spans="19:25" x14ac:dyDescent="0.25">
      <c r="S863" s="1"/>
      <c r="T863" s="1"/>
      <c r="U863" s="1"/>
      <c r="V863" s="1"/>
      <c r="W863" s="1"/>
      <c r="X863" s="1"/>
      <c r="Y863" s="1"/>
    </row>
    <row r="864" spans="19:25" x14ac:dyDescent="0.25">
      <c r="S864" s="1"/>
      <c r="T864" s="1"/>
      <c r="U864" s="1"/>
      <c r="V864" s="1"/>
      <c r="W864" s="1"/>
      <c r="X864" s="1"/>
      <c r="Y864" s="1"/>
    </row>
    <row r="865" spans="19:25" x14ac:dyDescent="0.25">
      <c r="S865" s="1"/>
      <c r="T865" s="1"/>
      <c r="U865" s="1"/>
      <c r="V865" s="1"/>
      <c r="W865" s="1"/>
      <c r="X865" s="1"/>
      <c r="Y865" s="1"/>
    </row>
    <row r="866" spans="19:25" x14ac:dyDescent="0.25">
      <c r="S866" s="1"/>
      <c r="T866" s="1"/>
      <c r="U866" s="1"/>
      <c r="V866" s="1"/>
      <c r="W866" s="1"/>
      <c r="X866" s="1"/>
      <c r="Y866" s="1"/>
    </row>
    <row r="867" spans="19:25" x14ac:dyDescent="0.25">
      <c r="S867" s="1"/>
      <c r="T867" s="1"/>
      <c r="U867" s="1"/>
      <c r="V867" s="1"/>
      <c r="W867" s="1"/>
      <c r="X867" s="1"/>
      <c r="Y867" s="1"/>
    </row>
    <row r="868" spans="19:25" x14ac:dyDescent="0.25">
      <c r="S868" s="1"/>
      <c r="T868" s="1"/>
      <c r="U868" s="1"/>
      <c r="V868" s="1"/>
      <c r="W868" s="1"/>
      <c r="X868" s="1"/>
      <c r="Y868" s="1"/>
    </row>
    <row r="869" spans="19:25" x14ac:dyDescent="0.25">
      <c r="S869" s="1"/>
      <c r="T869" s="1"/>
      <c r="U869" s="1"/>
      <c r="V869" s="1"/>
      <c r="W869" s="1"/>
      <c r="X869" s="1"/>
      <c r="Y869" s="1"/>
    </row>
    <row r="870" spans="19:25" x14ac:dyDescent="0.25">
      <c r="S870" s="1"/>
      <c r="T870" s="1"/>
      <c r="U870" s="1"/>
      <c r="V870" s="1"/>
      <c r="W870" s="1"/>
      <c r="X870" s="1"/>
      <c r="Y870" s="1"/>
    </row>
    <row r="871" spans="19:25" x14ac:dyDescent="0.25">
      <c r="S871" s="1"/>
      <c r="T871" s="1"/>
      <c r="U871" s="1"/>
      <c r="V871" s="1"/>
      <c r="W871" s="1"/>
      <c r="X871" s="1"/>
      <c r="Y871" s="1"/>
    </row>
    <row r="872" spans="19:25" x14ac:dyDescent="0.25">
      <c r="S872" s="1"/>
      <c r="T872" s="1"/>
      <c r="U872" s="1"/>
      <c r="V872" s="1"/>
      <c r="W872" s="1"/>
      <c r="X872" s="1"/>
      <c r="Y872" s="1"/>
    </row>
    <row r="873" spans="19:25" x14ac:dyDescent="0.25">
      <c r="S873" s="1"/>
      <c r="T873" s="1"/>
      <c r="U873" s="1"/>
      <c r="V873" s="1"/>
      <c r="W873" s="1"/>
      <c r="X873" s="1"/>
      <c r="Y873" s="1"/>
    </row>
    <row r="874" spans="19:25" x14ac:dyDescent="0.25">
      <c r="S874" s="1"/>
      <c r="T874" s="1"/>
      <c r="U874" s="1"/>
      <c r="V874" s="1"/>
      <c r="W874" s="1"/>
      <c r="X874" s="1"/>
      <c r="Y874" s="1"/>
    </row>
    <row r="875" spans="19:25" x14ac:dyDescent="0.25">
      <c r="S875" s="1"/>
      <c r="T875" s="1"/>
      <c r="U875" s="1"/>
      <c r="V875" s="1"/>
      <c r="W875" s="1"/>
      <c r="X875" s="1"/>
      <c r="Y875" s="1"/>
    </row>
    <row r="876" spans="19:25" x14ac:dyDescent="0.25">
      <c r="S876" s="1"/>
      <c r="T876" s="1"/>
      <c r="U876" s="1"/>
      <c r="V876" s="1"/>
      <c r="W876" s="1"/>
      <c r="X876" s="1"/>
      <c r="Y876" s="1"/>
    </row>
    <row r="877" spans="19:25" x14ac:dyDescent="0.25">
      <c r="S877" s="1"/>
      <c r="T877" s="1"/>
      <c r="U877" s="1"/>
      <c r="V877" s="1"/>
      <c r="W877" s="1"/>
      <c r="X877" s="1"/>
      <c r="Y877" s="1"/>
    </row>
    <row r="878" spans="19:25" x14ac:dyDescent="0.25">
      <c r="S878" s="1"/>
      <c r="T878" s="1"/>
      <c r="U878" s="1"/>
      <c r="V878" s="1"/>
      <c r="W878" s="1"/>
      <c r="X878" s="1"/>
      <c r="Y878" s="1"/>
    </row>
    <row r="879" spans="19:25" x14ac:dyDescent="0.25">
      <c r="S879" s="1"/>
      <c r="T879" s="1"/>
      <c r="U879" s="1"/>
      <c r="V879" s="1"/>
      <c r="W879" s="1"/>
      <c r="X879" s="1"/>
      <c r="Y879" s="1"/>
    </row>
    <row r="880" spans="19:25" x14ac:dyDescent="0.25">
      <c r="S880" s="1"/>
      <c r="T880" s="1"/>
      <c r="U880" s="1"/>
      <c r="V880" s="1"/>
      <c r="W880" s="1"/>
      <c r="X880" s="1"/>
      <c r="Y880" s="1"/>
    </row>
    <row r="881" spans="19:25" x14ac:dyDescent="0.25">
      <c r="S881" s="1"/>
      <c r="T881" s="1"/>
      <c r="U881" s="1"/>
      <c r="V881" s="1"/>
      <c r="W881" s="1"/>
      <c r="X881" s="1"/>
      <c r="Y881" s="1"/>
    </row>
    <row r="882" spans="19:25" x14ac:dyDescent="0.25">
      <c r="S882" s="1"/>
      <c r="T882" s="1"/>
      <c r="U882" s="1"/>
      <c r="V882" s="1"/>
      <c r="W882" s="1"/>
      <c r="X882" s="1"/>
      <c r="Y882" s="1"/>
    </row>
    <row r="883" spans="19:25" x14ac:dyDescent="0.25">
      <c r="S883" s="1"/>
      <c r="T883" s="1"/>
      <c r="U883" s="1"/>
      <c r="V883" s="1"/>
      <c r="W883" s="1"/>
      <c r="X883" s="1"/>
      <c r="Y883" s="1"/>
    </row>
    <row r="884" spans="19:25" x14ac:dyDescent="0.25">
      <c r="S884" s="1"/>
      <c r="T884" s="1"/>
      <c r="U884" s="1"/>
      <c r="V884" s="1"/>
      <c r="W884" s="1"/>
      <c r="X884" s="1"/>
      <c r="Y884" s="1"/>
    </row>
    <row r="885" spans="19:25" x14ac:dyDescent="0.25">
      <c r="S885" s="1"/>
      <c r="T885" s="1"/>
      <c r="U885" s="1"/>
      <c r="V885" s="1"/>
      <c r="W885" s="1"/>
      <c r="X885" s="1"/>
      <c r="Y885" s="1"/>
    </row>
    <row r="886" spans="19:25" x14ac:dyDescent="0.25">
      <c r="S886" s="1"/>
      <c r="T886" s="1"/>
      <c r="U886" s="1"/>
      <c r="V886" s="1"/>
      <c r="W886" s="1"/>
      <c r="X886" s="1"/>
      <c r="Y886" s="1"/>
    </row>
    <row r="887" spans="19:25" x14ac:dyDescent="0.25">
      <c r="S887" s="1"/>
      <c r="T887" s="1"/>
      <c r="U887" s="1"/>
      <c r="V887" s="1"/>
      <c r="W887" s="1"/>
      <c r="X887" s="1"/>
      <c r="Y887" s="1"/>
    </row>
    <row r="888" spans="19:25" x14ac:dyDescent="0.25">
      <c r="S888" s="1"/>
      <c r="T888" s="1"/>
      <c r="U888" s="1"/>
      <c r="V888" s="1"/>
      <c r="W888" s="1"/>
      <c r="X888" s="1"/>
      <c r="Y888" s="1"/>
    </row>
    <row r="889" spans="19:25" x14ac:dyDescent="0.25">
      <c r="S889" s="1"/>
      <c r="T889" s="1"/>
      <c r="U889" s="1"/>
      <c r="V889" s="1"/>
      <c r="W889" s="1"/>
      <c r="X889" s="1"/>
      <c r="Y889" s="1"/>
    </row>
    <row r="890" spans="19:25" x14ac:dyDescent="0.25">
      <c r="S890" s="1"/>
      <c r="T890" s="1"/>
      <c r="U890" s="1"/>
      <c r="V890" s="1"/>
      <c r="W890" s="1"/>
      <c r="X890" s="1"/>
      <c r="Y890" s="1"/>
    </row>
    <row r="891" spans="19:25" x14ac:dyDescent="0.25">
      <c r="S891" s="1"/>
      <c r="T891" s="1"/>
      <c r="U891" s="1"/>
      <c r="V891" s="1"/>
      <c r="W891" s="1"/>
      <c r="X891" s="1"/>
      <c r="Y891" s="1"/>
    </row>
    <row r="892" spans="19:25" x14ac:dyDescent="0.25">
      <c r="S892" s="1"/>
      <c r="T892" s="1"/>
      <c r="U892" s="1"/>
      <c r="V892" s="1"/>
      <c r="W892" s="1"/>
      <c r="X892" s="1"/>
      <c r="Y892" s="1"/>
    </row>
    <row r="893" spans="19:25" x14ac:dyDescent="0.25">
      <c r="S893" s="1"/>
      <c r="T893" s="1"/>
      <c r="U893" s="1"/>
      <c r="V893" s="1"/>
      <c r="W893" s="1"/>
      <c r="X893" s="1"/>
      <c r="Y893" s="1"/>
    </row>
    <row r="894" spans="19:25" x14ac:dyDescent="0.25">
      <c r="S894" s="1"/>
      <c r="T894" s="1"/>
      <c r="U894" s="1"/>
      <c r="V894" s="1"/>
      <c r="W894" s="1"/>
      <c r="X894" s="1"/>
      <c r="Y894" s="1"/>
    </row>
    <row r="895" spans="19:25" x14ac:dyDescent="0.25">
      <c r="S895" s="1"/>
      <c r="T895" s="1"/>
      <c r="U895" s="1"/>
      <c r="V895" s="1"/>
      <c r="W895" s="1"/>
      <c r="X895" s="1"/>
      <c r="Y895" s="1"/>
    </row>
    <row r="896" spans="19:25" x14ac:dyDescent="0.25">
      <c r="S896" s="1"/>
      <c r="T896" s="1"/>
      <c r="U896" s="1"/>
      <c r="V896" s="1"/>
      <c r="W896" s="1"/>
      <c r="X896" s="1"/>
      <c r="Y896" s="1"/>
    </row>
    <row r="897" spans="19:25" x14ac:dyDescent="0.25">
      <c r="S897" s="1"/>
      <c r="T897" s="1"/>
      <c r="U897" s="1"/>
      <c r="V897" s="1"/>
      <c r="W897" s="1"/>
      <c r="X897" s="1"/>
      <c r="Y897" s="1"/>
    </row>
    <row r="898" spans="19:25" x14ac:dyDescent="0.25">
      <c r="S898" s="1"/>
      <c r="T898" s="1"/>
      <c r="U898" s="1"/>
      <c r="V898" s="1"/>
      <c r="W898" s="1"/>
      <c r="X898" s="1"/>
      <c r="Y898" s="1"/>
    </row>
    <row r="899" spans="19:25" x14ac:dyDescent="0.25">
      <c r="S899" s="1"/>
      <c r="T899" s="1"/>
      <c r="U899" s="1"/>
      <c r="V899" s="1"/>
      <c r="W899" s="1"/>
      <c r="X899" s="1"/>
      <c r="Y899" s="1"/>
    </row>
    <row r="900" spans="19:25" x14ac:dyDescent="0.25">
      <c r="S900" s="1"/>
      <c r="T900" s="1"/>
      <c r="U900" s="1"/>
      <c r="V900" s="1"/>
      <c r="W900" s="1"/>
      <c r="X900" s="1"/>
      <c r="Y900" s="1"/>
    </row>
    <row r="901" spans="19:25" x14ac:dyDescent="0.25">
      <c r="S901" s="1"/>
      <c r="T901" s="1"/>
      <c r="U901" s="1"/>
      <c r="V901" s="1"/>
      <c r="W901" s="1"/>
      <c r="X901" s="1"/>
      <c r="Y901" s="1"/>
    </row>
    <row r="902" spans="19:25" x14ac:dyDescent="0.25">
      <c r="S902" s="1"/>
      <c r="T902" s="1"/>
      <c r="U902" s="1"/>
      <c r="V902" s="1"/>
      <c r="W902" s="1"/>
      <c r="X902" s="1"/>
      <c r="Y902" s="1"/>
    </row>
    <row r="903" spans="19:25" x14ac:dyDescent="0.25">
      <c r="S903" s="1"/>
      <c r="T903" s="1"/>
      <c r="U903" s="1"/>
      <c r="V903" s="1"/>
      <c r="W903" s="1"/>
      <c r="X903" s="1"/>
      <c r="Y903" s="1"/>
    </row>
    <row r="904" spans="19:25" x14ac:dyDescent="0.25">
      <c r="S904" s="1"/>
      <c r="T904" s="1"/>
      <c r="U904" s="1"/>
      <c r="V904" s="1"/>
      <c r="W904" s="1"/>
      <c r="X904" s="1"/>
      <c r="Y904" s="1"/>
    </row>
    <row r="905" spans="19:25" x14ac:dyDescent="0.25">
      <c r="S905" s="1"/>
      <c r="T905" s="1"/>
      <c r="U905" s="1"/>
      <c r="V905" s="1"/>
      <c r="W905" s="1"/>
      <c r="X905" s="1"/>
      <c r="Y905" s="1"/>
    </row>
    <row r="906" spans="19:25" x14ac:dyDescent="0.25">
      <c r="S906" s="1"/>
      <c r="T906" s="1"/>
      <c r="U906" s="1"/>
      <c r="V906" s="1"/>
      <c r="W906" s="1"/>
      <c r="X906" s="1"/>
      <c r="Y906" s="1"/>
    </row>
    <row r="907" spans="19:25" x14ac:dyDescent="0.25">
      <c r="S907" s="1"/>
      <c r="T907" s="1"/>
      <c r="U907" s="1"/>
      <c r="V907" s="1"/>
      <c r="W907" s="1"/>
      <c r="X907" s="1"/>
      <c r="Y907" s="1"/>
    </row>
    <row r="908" spans="19:25" x14ac:dyDescent="0.25">
      <c r="S908" s="1"/>
      <c r="T908" s="1"/>
      <c r="U908" s="1"/>
      <c r="V908" s="1"/>
      <c r="W908" s="1"/>
      <c r="X908" s="1"/>
      <c r="Y908" s="1"/>
    </row>
    <row r="909" spans="19:25" x14ac:dyDescent="0.25">
      <c r="S909" s="1"/>
      <c r="T909" s="1"/>
      <c r="U909" s="1"/>
      <c r="V909" s="1"/>
      <c r="W909" s="1"/>
      <c r="X909" s="1"/>
      <c r="Y909" s="1"/>
    </row>
    <row r="910" spans="19:25" x14ac:dyDescent="0.25">
      <c r="S910" s="1"/>
      <c r="T910" s="1"/>
      <c r="U910" s="1"/>
      <c r="V910" s="1"/>
      <c r="W910" s="1"/>
      <c r="X910" s="1"/>
      <c r="Y910" s="1"/>
    </row>
    <row r="911" spans="19:25" x14ac:dyDescent="0.25">
      <c r="S911" s="1"/>
      <c r="T911" s="1"/>
      <c r="U911" s="1"/>
      <c r="V911" s="1"/>
      <c r="W911" s="1"/>
      <c r="X911" s="1"/>
      <c r="Y911" s="1"/>
    </row>
    <row r="912" spans="19:25" x14ac:dyDescent="0.25">
      <c r="S912" s="1"/>
      <c r="T912" s="1"/>
      <c r="U912" s="1"/>
      <c r="V912" s="1"/>
      <c r="W912" s="1"/>
      <c r="X912" s="1"/>
      <c r="Y912" s="1"/>
    </row>
    <row r="913" spans="19:25" x14ac:dyDescent="0.25">
      <c r="S913" s="1"/>
      <c r="T913" s="1"/>
      <c r="U913" s="1"/>
      <c r="V913" s="1"/>
      <c r="W913" s="1"/>
      <c r="X913" s="1"/>
      <c r="Y913" s="1"/>
    </row>
    <row r="914" spans="19:25" x14ac:dyDescent="0.25">
      <c r="S914" s="1"/>
      <c r="T914" s="1"/>
      <c r="U914" s="1"/>
      <c r="V914" s="1"/>
      <c r="W914" s="1"/>
      <c r="X914" s="1"/>
      <c r="Y914" s="1"/>
    </row>
    <row r="915" spans="19:25" x14ac:dyDescent="0.25">
      <c r="S915" s="1"/>
      <c r="T915" s="1"/>
      <c r="U915" s="1"/>
      <c r="V915" s="1"/>
      <c r="W915" s="1"/>
      <c r="X915" s="1"/>
      <c r="Y915" s="1"/>
    </row>
    <row r="916" spans="19:25" x14ac:dyDescent="0.25">
      <c r="S916" s="1"/>
      <c r="T916" s="1"/>
      <c r="U916" s="1"/>
      <c r="V916" s="1"/>
      <c r="W916" s="1"/>
      <c r="X916" s="1"/>
      <c r="Y916" s="1"/>
    </row>
    <row r="917" spans="19:25" x14ac:dyDescent="0.25">
      <c r="S917" s="1"/>
      <c r="T917" s="1"/>
      <c r="U917" s="1"/>
      <c r="V917" s="1"/>
      <c r="W917" s="1"/>
      <c r="X917" s="1"/>
      <c r="Y917" s="1"/>
    </row>
    <row r="918" spans="19:25" x14ac:dyDescent="0.25">
      <c r="S918" s="1"/>
      <c r="T918" s="1"/>
      <c r="U918" s="1"/>
      <c r="V918" s="1"/>
      <c r="W918" s="1"/>
      <c r="X918" s="1"/>
      <c r="Y918" s="1"/>
    </row>
    <row r="919" spans="19:25" x14ac:dyDescent="0.25">
      <c r="S919" s="1"/>
      <c r="T919" s="1"/>
      <c r="U919" s="1"/>
      <c r="V919" s="1"/>
      <c r="W919" s="1"/>
      <c r="X919" s="1"/>
      <c r="Y919" s="1"/>
    </row>
    <row r="920" spans="19:25" x14ac:dyDescent="0.25">
      <c r="S920" s="1"/>
      <c r="T920" s="1"/>
      <c r="U920" s="1"/>
      <c r="V920" s="1"/>
      <c r="W920" s="1"/>
      <c r="X920" s="1"/>
      <c r="Y920" s="1"/>
    </row>
    <row r="921" spans="19:25" x14ac:dyDescent="0.25">
      <c r="S921" s="1"/>
      <c r="T921" s="1"/>
      <c r="U921" s="1"/>
      <c r="V921" s="1"/>
      <c r="W921" s="1"/>
      <c r="X921" s="1"/>
      <c r="Y921" s="1"/>
    </row>
    <row r="922" spans="19:25" x14ac:dyDescent="0.25">
      <c r="S922" s="1"/>
      <c r="T922" s="1"/>
      <c r="U922" s="1"/>
      <c r="V922" s="1"/>
      <c r="W922" s="1"/>
      <c r="X922" s="1"/>
      <c r="Y922" s="1"/>
    </row>
    <row r="923" spans="19:25" x14ac:dyDescent="0.25">
      <c r="S923" s="1"/>
      <c r="T923" s="1"/>
      <c r="U923" s="1"/>
      <c r="V923" s="1"/>
      <c r="W923" s="1"/>
      <c r="X923" s="1"/>
      <c r="Y923" s="1"/>
    </row>
    <row r="924" spans="19:25" x14ac:dyDescent="0.25">
      <c r="S924" s="1"/>
      <c r="T924" s="1"/>
      <c r="U924" s="1"/>
      <c r="V924" s="1"/>
      <c r="W924" s="1"/>
      <c r="X924" s="1"/>
      <c r="Y924" s="1"/>
    </row>
    <row r="925" spans="19:25" x14ac:dyDescent="0.25">
      <c r="S925" s="1"/>
      <c r="T925" s="1"/>
      <c r="U925" s="1"/>
      <c r="V925" s="1"/>
      <c r="W925" s="1"/>
      <c r="X925" s="1"/>
      <c r="Y925" s="1"/>
    </row>
    <row r="926" spans="19:25" x14ac:dyDescent="0.25">
      <c r="S926" s="1"/>
      <c r="T926" s="1"/>
      <c r="U926" s="1"/>
      <c r="V926" s="1"/>
      <c r="W926" s="1"/>
      <c r="X926" s="1"/>
      <c r="Y926" s="1"/>
    </row>
    <row r="927" spans="19:25" x14ac:dyDescent="0.25">
      <c r="S927" s="1"/>
      <c r="T927" s="1"/>
      <c r="U927" s="1"/>
      <c r="V927" s="1"/>
      <c r="W927" s="1"/>
      <c r="X927" s="1"/>
      <c r="Y927" s="1"/>
    </row>
    <row r="928" spans="19:25" x14ac:dyDescent="0.25">
      <c r="S928" s="1"/>
      <c r="T928" s="1"/>
      <c r="U928" s="1"/>
      <c r="V928" s="1"/>
      <c r="W928" s="1"/>
      <c r="X928" s="1"/>
      <c r="Y928" s="1"/>
    </row>
    <row r="929" spans="19:25" x14ac:dyDescent="0.25">
      <c r="S929" s="1"/>
      <c r="T929" s="1"/>
      <c r="U929" s="1"/>
      <c r="V929" s="1"/>
      <c r="W929" s="1"/>
      <c r="X929" s="1"/>
      <c r="Y929" s="1"/>
    </row>
    <row r="930" spans="19:25" x14ac:dyDescent="0.25">
      <c r="S930" s="1"/>
      <c r="T930" s="1"/>
      <c r="U930" s="1"/>
      <c r="V930" s="1"/>
      <c r="W930" s="1"/>
      <c r="X930" s="1"/>
      <c r="Y930" s="1"/>
    </row>
    <row r="931" spans="19:25" x14ac:dyDescent="0.25">
      <c r="S931" s="1"/>
      <c r="T931" s="1"/>
      <c r="U931" s="1"/>
      <c r="V931" s="1"/>
      <c r="W931" s="1"/>
      <c r="X931" s="1"/>
      <c r="Y931" s="1"/>
    </row>
    <row r="932" spans="19:25" x14ac:dyDescent="0.25">
      <c r="S932" s="1"/>
      <c r="T932" s="1"/>
      <c r="U932" s="1"/>
      <c r="V932" s="1"/>
      <c r="W932" s="1"/>
      <c r="X932" s="1"/>
      <c r="Y932" s="1"/>
    </row>
    <row r="933" spans="19:25" x14ac:dyDescent="0.25">
      <c r="S933" s="1"/>
      <c r="T933" s="1"/>
      <c r="U933" s="1"/>
      <c r="V933" s="1"/>
      <c r="W933" s="1"/>
      <c r="X933" s="1"/>
      <c r="Y933" s="1"/>
    </row>
    <row r="934" spans="19:25" x14ac:dyDescent="0.25">
      <c r="S934" s="1"/>
      <c r="T934" s="1"/>
      <c r="U934" s="1"/>
      <c r="V934" s="1"/>
      <c r="W934" s="1"/>
      <c r="X934" s="1"/>
      <c r="Y934" s="1"/>
    </row>
    <row r="935" spans="19:25" x14ac:dyDescent="0.25">
      <c r="S935" s="1"/>
      <c r="T935" s="1"/>
      <c r="U935" s="1"/>
      <c r="V935" s="1"/>
      <c r="W935" s="1"/>
      <c r="X935" s="1"/>
      <c r="Y935" s="1"/>
    </row>
    <row r="936" spans="19:25" x14ac:dyDescent="0.25">
      <c r="S936" s="1"/>
      <c r="T936" s="1"/>
      <c r="U936" s="1"/>
      <c r="V936" s="1"/>
      <c r="W936" s="1"/>
      <c r="X936" s="1"/>
      <c r="Y936" s="1"/>
    </row>
    <row r="937" spans="19:25" x14ac:dyDescent="0.25">
      <c r="S937" s="1"/>
      <c r="T937" s="1"/>
      <c r="U937" s="1"/>
      <c r="V937" s="1"/>
      <c r="W937" s="1"/>
      <c r="X937" s="1"/>
      <c r="Y937" s="1"/>
    </row>
    <row r="938" spans="19:25" x14ac:dyDescent="0.25">
      <c r="S938" s="1"/>
      <c r="T938" s="1"/>
      <c r="U938" s="1"/>
      <c r="V938" s="1"/>
      <c r="W938" s="1"/>
      <c r="X938" s="1"/>
      <c r="Y938" s="1"/>
    </row>
    <row r="939" spans="19:25" x14ac:dyDescent="0.25">
      <c r="S939" s="1"/>
      <c r="T939" s="1"/>
      <c r="U939" s="1"/>
      <c r="V939" s="1"/>
      <c r="W939" s="1"/>
      <c r="X939" s="1"/>
      <c r="Y939" s="1"/>
    </row>
    <row r="940" spans="19:25" x14ac:dyDescent="0.25">
      <c r="S940" s="1"/>
      <c r="T940" s="1"/>
      <c r="U940" s="1"/>
      <c r="V940" s="1"/>
      <c r="W940" s="1"/>
      <c r="X940" s="1"/>
      <c r="Y940" s="1"/>
    </row>
    <row r="941" spans="19:25" x14ac:dyDescent="0.25">
      <c r="S941" s="1"/>
      <c r="T941" s="1"/>
      <c r="U941" s="1"/>
      <c r="V941" s="1"/>
      <c r="W941" s="1"/>
      <c r="X941" s="1"/>
      <c r="Y941" s="1"/>
    </row>
    <row r="942" spans="19:25" x14ac:dyDescent="0.25">
      <c r="S942" s="1"/>
      <c r="T942" s="1"/>
      <c r="U942" s="1"/>
      <c r="V942" s="1"/>
      <c r="W942" s="1"/>
      <c r="X942" s="1"/>
      <c r="Y942" s="1"/>
    </row>
    <row r="943" spans="19:25" x14ac:dyDescent="0.25">
      <c r="S943" s="1"/>
      <c r="T943" s="1"/>
      <c r="U943" s="1"/>
      <c r="V943" s="1"/>
      <c r="W943" s="1"/>
      <c r="X943" s="1"/>
      <c r="Y943" s="1"/>
    </row>
    <row r="944" spans="19:25" x14ac:dyDescent="0.25">
      <c r="S944" s="1"/>
      <c r="T944" s="1"/>
      <c r="U944" s="1"/>
      <c r="V944" s="1"/>
      <c r="W944" s="1"/>
      <c r="X944" s="1"/>
      <c r="Y944" s="1"/>
    </row>
    <row r="945" spans="19:25" x14ac:dyDescent="0.25">
      <c r="S945" s="1"/>
      <c r="T945" s="1"/>
      <c r="U945" s="1"/>
      <c r="V945" s="1"/>
      <c r="W945" s="1"/>
      <c r="X945" s="1"/>
      <c r="Y945" s="1"/>
    </row>
    <row r="946" spans="19:25" x14ac:dyDescent="0.25">
      <c r="S946" s="1"/>
      <c r="T946" s="1"/>
      <c r="U946" s="1"/>
      <c r="V946" s="1"/>
      <c r="W946" s="1"/>
      <c r="X946" s="1"/>
      <c r="Y946" s="1"/>
    </row>
    <row r="947" spans="19:25" x14ac:dyDescent="0.25">
      <c r="S947" s="1"/>
      <c r="T947" s="1"/>
      <c r="U947" s="1"/>
      <c r="V947" s="1"/>
      <c r="W947" s="1"/>
      <c r="X947" s="1"/>
      <c r="Y947" s="1"/>
    </row>
    <row r="948" spans="19:25" x14ac:dyDescent="0.25">
      <c r="S948" s="1"/>
      <c r="T948" s="1"/>
      <c r="U948" s="1"/>
      <c r="V948" s="1"/>
      <c r="W948" s="1"/>
      <c r="X948" s="1"/>
      <c r="Y948" s="1"/>
    </row>
    <row r="949" spans="19:25" x14ac:dyDescent="0.25">
      <c r="S949" s="1"/>
      <c r="T949" s="1"/>
      <c r="U949" s="1"/>
      <c r="V949" s="1"/>
      <c r="W949" s="1"/>
      <c r="X949" s="1"/>
      <c r="Y949" s="1"/>
    </row>
    <row r="950" spans="19:25" x14ac:dyDescent="0.25">
      <c r="S950" s="1"/>
      <c r="T950" s="1"/>
      <c r="U950" s="1"/>
      <c r="V950" s="1"/>
      <c r="W950" s="1"/>
      <c r="X950" s="1"/>
      <c r="Y950" s="1"/>
    </row>
    <row r="951" spans="19:25" x14ac:dyDescent="0.25">
      <c r="S951" s="1"/>
      <c r="T951" s="1"/>
      <c r="U951" s="1"/>
      <c r="V951" s="1"/>
      <c r="W951" s="1"/>
      <c r="X951" s="1"/>
      <c r="Y951" s="1"/>
    </row>
    <row r="952" spans="19:25" x14ac:dyDescent="0.25">
      <c r="S952" s="1"/>
      <c r="T952" s="1"/>
      <c r="U952" s="1"/>
      <c r="V952" s="1"/>
      <c r="W952" s="1"/>
      <c r="X952" s="1"/>
      <c r="Y952" s="1"/>
    </row>
    <row r="953" spans="19:25" x14ac:dyDescent="0.25">
      <c r="S953" s="1"/>
      <c r="T953" s="1"/>
      <c r="U953" s="1"/>
      <c r="V953" s="1"/>
      <c r="W953" s="1"/>
      <c r="X953" s="1"/>
      <c r="Y953" s="1"/>
    </row>
    <row r="954" spans="19:25" x14ac:dyDescent="0.25">
      <c r="S954" s="1"/>
      <c r="T954" s="1"/>
      <c r="U954" s="1"/>
      <c r="V954" s="1"/>
      <c r="W954" s="1"/>
      <c r="X954" s="1"/>
      <c r="Y954" s="1"/>
    </row>
    <row r="955" spans="19:25" x14ac:dyDescent="0.25">
      <c r="S955" s="1"/>
      <c r="T955" s="1"/>
      <c r="U955" s="1"/>
      <c r="V955" s="1"/>
      <c r="W955" s="1"/>
      <c r="X955" s="1"/>
      <c r="Y955" s="1"/>
    </row>
    <row r="956" spans="19:25" x14ac:dyDescent="0.25">
      <c r="S956" s="1"/>
      <c r="T956" s="1"/>
      <c r="U956" s="1"/>
      <c r="V956" s="1"/>
      <c r="W956" s="1"/>
      <c r="X956" s="1"/>
      <c r="Y956" s="1"/>
    </row>
    <row r="957" spans="19:25" x14ac:dyDescent="0.25">
      <c r="S957" s="1"/>
      <c r="T957" s="1"/>
      <c r="U957" s="1"/>
      <c r="V957" s="1"/>
      <c r="W957" s="1"/>
      <c r="X957" s="1"/>
      <c r="Y957" s="1"/>
    </row>
    <row r="958" spans="19:25" x14ac:dyDescent="0.25">
      <c r="S958" s="1"/>
      <c r="T958" s="1"/>
      <c r="U958" s="1"/>
      <c r="V958" s="1"/>
      <c r="W958" s="1"/>
      <c r="X958" s="1"/>
      <c r="Y958" s="1"/>
    </row>
    <row r="959" spans="19:25" x14ac:dyDescent="0.25">
      <c r="S959" s="1"/>
      <c r="T959" s="1"/>
      <c r="U959" s="1"/>
      <c r="V959" s="1"/>
      <c r="W959" s="1"/>
      <c r="X959" s="1"/>
      <c r="Y959" s="1"/>
    </row>
    <row r="960" spans="19:25" x14ac:dyDescent="0.25">
      <c r="S960" s="1"/>
      <c r="T960" s="1"/>
      <c r="U960" s="1"/>
      <c r="V960" s="1"/>
      <c r="W960" s="1"/>
      <c r="X960" s="1"/>
      <c r="Y960" s="1"/>
    </row>
    <row r="961" spans="19:25" x14ac:dyDescent="0.25">
      <c r="S961" s="1"/>
      <c r="T961" s="1"/>
      <c r="U961" s="1"/>
      <c r="V961" s="1"/>
      <c r="W961" s="1"/>
      <c r="X961" s="1"/>
      <c r="Y961" s="1"/>
    </row>
    <row r="962" spans="19:25" x14ac:dyDescent="0.25">
      <c r="S962" s="1"/>
      <c r="T962" s="1"/>
      <c r="U962" s="1"/>
      <c r="V962" s="1"/>
      <c r="W962" s="1"/>
      <c r="X962" s="1"/>
      <c r="Y962" s="1"/>
    </row>
    <row r="963" spans="19:25" x14ac:dyDescent="0.25">
      <c r="S963" s="1"/>
      <c r="T963" s="1"/>
      <c r="U963" s="1"/>
      <c r="V963" s="1"/>
      <c r="W963" s="1"/>
      <c r="X963" s="1"/>
      <c r="Y963" s="1"/>
    </row>
    <row r="964" spans="19:25" x14ac:dyDescent="0.25">
      <c r="S964" s="1"/>
      <c r="T964" s="1"/>
      <c r="U964" s="1"/>
      <c r="V964" s="1"/>
      <c r="W964" s="1"/>
      <c r="X964" s="1"/>
      <c r="Y964" s="1"/>
    </row>
    <row r="965" spans="19:25" x14ac:dyDescent="0.25">
      <c r="S965" s="1"/>
      <c r="T965" s="1"/>
      <c r="U965" s="1"/>
      <c r="V965" s="1"/>
      <c r="W965" s="1"/>
      <c r="X965" s="1"/>
      <c r="Y965" s="1"/>
    </row>
    <row r="966" spans="19:25" x14ac:dyDescent="0.25">
      <c r="S966" s="1"/>
      <c r="T966" s="1"/>
      <c r="U966" s="1"/>
      <c r="V966" s="1"/>
      <c r="W966" s="1"/>
      <c r="X966" s="1"/>
      <c r="Y966" s="1"/>
    </row>
    <row r="967" spans="19:25" x14ac:dyDescent="0.25">
      <c r="S967" s="1"/>
      <c r="T967" s="1"/>
      <c r="U967" s="1"/>
      <c r="V967" s="1"/>
      <c r="W967" s="1"/>
      <c r="X967" s="1"/>
      <c r="Y967" s="1"/>
    </row>
    <row r="968" spans="19:25" x14ac:dyDescent="0.25">
      <c r="S968" s="1"/>
      <c r="T968" s="1"/>
      <c r="U968" s="1"/>
      <c r="V968" s="1"/>
      <c r="W968" s="1"/>
      <c r="X968" s="1"/>
      <c r="Y968" s="1"/>
    </row>
    <row r="969" spans="19:25" x14ac:dyDescent="0.25">
      <c r="S969" s="1"/>
      <c r="T969" s="1"/>
      <c r="U969" s="1"/>
      <c r="V969" s="1"/>
      <c r="W969" s="1"/>
      <c r="X969" s="1"/>
      <c r="Y969" s="1"/>
    </row>
    <row r="970" spans="19:25" x14ac:dyDescent="0.25">
      <c r="S970" s="1"/>
      <c r="T970" s="1"/>
      <c r="U970" s="1"/>
      <c r="V970" s="1"/>
      <c r="W970" s="1"/>
      <c r="X970" s="1"/>
      <c r="Y970" s="1"/>
    </row>
    <row r="971" spans="19:25" x14ac:dyDescent="0.25">
      <c r="S971" s="1"/>
      <c r="T971" s="1"/>
      <c r="U971" s="1"/>
      <c r="V971" s="1"/>
      <c r="W971" s="1"/>
      <c r="X971" s="1"/>
      <c r="Y971" s="1"/>
    </row>
    <row r="972" spans="19:25" x14ac:dyDescent="0.25">
      <c r="S972" s="1"/>
      <c r="T972" s="1"/>
      <c r="U972" s="1"/>
      <c r="V972" s="1"/>
      <c r="W972" s="1"/>
      <c r="X972" s="1"/>
      <c r="Y972" s="1"/>
    </row>
    <row r="973" spans="19:25" x14ac:dyDescent="0.25">
      <c r="S973" s="1"/>
      <c r="T973" s="1"/>
      <c r="U973" s="1"/>
      <c r="V973" s="1"/>
      <c r="W973" s="1"/>
      <c r="X973" s="1"/>
      <c r="Y973" s="1"/>
    </row>
    <row r="974" spans="19:25" x14ac:dyDescent="0.25">
      <c r="S974" s="1"/>
      <c r="T974" s="1"/>
      <c r="U974" s="1"/>
      <c r="V974" s="1"/>
      <c r="W974" s="1"/>
      <c r="X974" s="1"/>
      <c r="Y974" s="1"/>
    </row>
    <row r="975" spans="19:25" x14ac:dyDescent="0.25">
      <c r="S975" s="1"/>
      <c r="T975" s="1"/>
      <c r="U975" s="1"/>
      <c r="V975" s="1"/>
      <c r="W975" s="1"/>
      <c r="X975" s="1"/>
      <c r="Y975" s="1"/>
    </row>
    <row r="976" spans="19:25" x14ac:dyDescent="0.25">
      <c r="S976" s="1"/>
      <c r="T976" s="1"/>
      <c r="U976" s="1"/>
      <c r="V976" s="1"/>
      <c r="W976" s="1"/>
      <c r="X976" s="1"/>
      <c r="Y976" s="1"/>
    </row>
    <row r="977" spans="19:25" x14ac:dyDescent="0.25">
      <c r="S977" s="1"/>
      <c r="T977" s="1"/>
      <c r="U977" s="1"/>
      <c r="V977" s="1"/>
      <c r="W977" s="1"/>
      <c r="X977" s="1"/>
      <c r="Y977" s="1"/>
    </row>
    <row r="978" spans="19:25" x14ac:dyDescent="0.25">
      <c r="S978" s="1"/>
      <c r="T978" s="1"/>
      <c r="U978" s="1"/>
      <c r="V978" s="1"/>
      <c r="W978" s="1"/>
      <c r="X978" s="1"/>
      <c r="Y978" s="1"/>
    </row>
    <row r="979" spans="19:25" x14ac:dyDescent="0.25">
      <c r="S979" s="1"/>
      <c r="T979" s="1"/>
      <c r="U979" s="1"/>
      <c r="V979" s="1"/>
      <c r="W979" s="1"/>
      <c r="X979" s="1"/>
      <c r="Y979" s="1"/>
    </row>
    <row r="980" spans="19:25" x14ac:dyDescent="0.25">
      <c r="S980" s="1"/>
      <c r="T980" s="1"/>
      <c r="U980" s="1"/>
      <c r="V980" s="1"/>
      <c r="W980" s="1"/>
      <c r="X980" s="1"/>
      <c r="Y980" s="1"/>
    </row>
    <row r="981" spans="19:25" x14ac:dyDescent="0.25">
      <c r="S981" s="1"/>
      <c r="T981" s="1"/>
      <c r="U981" s="1"/>
      <c r="V981" s="1"/>
      <c r="W981" s="1"/>
      <c r="X981" s="1"/>
      <c r="Y981" s="1"/>
    </row>
    <row r="982" spans="19:25" x14ac:dyDescent="0.25">
      <c r="S982" s="1"/>
      <c r="T982" s="1"/>
      <c r="U982" s="1"/>
      <c r="V982" s="1"/>
      <c r="W982" s="1"/>
      <c r="X982" s="1"/>
      <c r="Y982" s="1"/>
    </row>
    <row r="983" spans="19:25" x14ac:dyDescent="0.25">
      <c r="S983" s="1"/>
      <c r="T983" s="1"/>
      <c r="U983" s="1"/>
      <c r="V983" s="1"/>
      <c r="W983" s="1"/>
      <c r="X983" s="1"/>
      <c r="Y983" s="1"/>
    </row>
    <row r="984" spans="19:25" x14ac:dyDescent="0.25">
      <c r="S984" s="1"/>
      <c r="T984" s="1"/>
      <c r="U984" s="1"/>
      <c r="V984" s="1"/>
      <c r="W984" s="1"/>
      <c r="X984" s="1"/>
      <c r="Y984" s="1"/>
    </row>
    <row r="985" spans="19:25" x14ac:dyDescent="0.25">
      <c r="S985" s="1"/>
      <c r="T985" s="1"/>
      <c r="U985" s="1"/>
      <c r="V985" s="1"/>
      <c r="W985" s="1"/>
      <c r="X985" s="1"/>
      <c r="Y985" s="1"/>
    </row>
    <row r="986" spans="19:25" x14ac:dyDescent="0.25">
      <c r="S986" s="1"/>
      <c r="T986" s="1"/>
      <c r="U986" s="1"/>
      <c r="V986" s="1"/>
      <c r="W986" s="1"/>
      <c r="X986" s="1"/>
      <c r="Y986" s="1"/>
    </row>
    <row r="987" spans="19:25" x14ac:dyDescent="0.25">
      <c r="S987" s="1"/>
      <c r="T987" s="1"/>
      <c r="U987" s="1"/>
      <c r="V987" s="1"/>
      <c r="W987" s="1"/>
      <c r="X987" s="1"/>
      <c r="Y987" s="1"/>
    </row>
    <row r="988" spans="19:25" x14ac:dyDescent="0.25">
      <c r="S988" s="1"/>
      <c r="T988" s="1"/>
      <c r="U988" s="1"/>
      <c r="V988" s="1"/>
      <c r="W988" s="1"/>
      <c r="X988" s="1"/>
      <c r="Y988" s="1"/>
    </row>
    <row r="989" spans="19:25" x14ac:dyDescent="0.25">
      <c r="S989" s="1"/>
      <c r="T989" s="1"/>
      <c r="U989" s="1"/>
      <c r="V989" s="1"/>
      <c r="W989" s="1"/>
      <c r="X989" s="1"/>
      <c r="Y989" s="1"/>
    </row>
    <row r="990" spans="19:25" x14ac:dyDescent="0.25">
      <c r="S990" s="1"/>
      <c r="T990" s="1"/>
      <c r="U990" s="1"/>
      <c r="V990" s="1"/>
      <c r="W990" s="1"/>
      <c r="X990" s="1"/>
      <c r="Y990" s="1"/>
    </row>
    <row r="991" spans="19:25" x14ac:dyDescent="0.25">
      <c r="S991" s="1"/>
      <c r="T991" s="1"/>
      <c r="U991" s="1"/>
      <c r="V991" s="1"/>
      <c r="W991" s="1"/>
      <c r="X991" s="1"/>
      <c r="Y991" s="1"/>
    </row>
    <row r="992" spans="19:25" x14ac:dyDescent="0.25">
      <c r="S992" s="1"/>
      <c r="T992" s="1"/>
      <c r="U992" s="1"/>
      <c r="V992" s="1"/>
      <c r="W992" s="1"/>
      <c r="X992" s="1"/>
      <c r="Y992" s="1"/>
    </row>
    <row r="993" spans="19:25" x14ac:dyDescent="0.25">
      <c r="S993" s="1"/>
      <c r="T993" s="1"/>
      <c r="U993" s="1"/>
      <c r="V993" s="1"/>
      <c r="W993" s="1"/>
      <c r="X993" s="1"/>
      <c r="Y993" s="1"/>
    </row>
    <row r="994" spans="19:25" x14ac:dyDescent="0.25">
      <c r="S994" s="1"/>
      <c r="T994" s="1"/>
      <c r="U994" s="1"/>
      <c r="V994" s="1"/>
      <c r="W994" s="1"/>
      <c r="X994" s="1"/>
      <c r="Y994" s="1"/>
    </row>
    <row r="995" spans="19:25" x14ac:dyDescent="0.25">
      <c r="S995" s="1"/>
      <c r="T995" s="1"/>
      <c r="U995" s="1"/>
      <c r="V995" s="1"/>
      <c r="W995" s="1"/>
      <c r="X995" s="1"/>
      <c r="Y995" s="1"/>
    </row>
    <row r="996" spans="19:25" x14ac:dyDescent="0.25">
      <c r="S996" s="1"/>
      <c r="T996" s="1"/>
      <c r="U996" s="1"/>
      <c r="V996" s="1"/>
      <c r="W996" s="1"/>
      <c r="X996" s="1"/>
      <c r="Y996" s="1"/>
    </row>
    <row r="997" spans="19:25" x14ac:dyDescent="0.25">
      <c r="S997" s="1"/>
      <c r="T997" s="1"/>
      <c r="U997" s="1"/>
      <c r="V997" s="1"/>
      <c r="W997" s="1"/>
      <c r="X997" s="1"/>
      <c r="Y997" s="1"/>
    </row>
    <row r="998" spans="19:25" x14ac:dyDescent="0.25">
      <c r="S998" s="1"/>
      <c r="T998" s="1"/>
      <c r="U998" s="1"/>
      <c r="V998" s="1"/>
      <c r="W998" s="1"/>
      <c r="X998" s="1"/>
      <c r="Y998" s="1"/>
    </row>
    <row r="999" spans="19:25" x14ac:dyDescent="0.25">
      <c r="S999" s="1"/>
      <c r="T999" s="1"/>
      <c r="U999" s="1"/>
      <c r="V999" s="1"/>
      <c r="W999" s="1"/>
      <c r="X999" s="1"/>
      <c r="Y999" s="1"/>
    </row>
    <row r="1000" spans="19:25" x14ac:dyDescent="0.25">
      <c r="S1000" s="1"/>
      <c r="T1000" s="1"/>
      <c r="U1000" s="1"/>
      <c r="V1000" s="1"/>
      <c r="W1000" s="1"/>
      <c r="X1000" s="1"/>
      <c r="Y1000" s="1"/>
    </row>
    <row r="1001" spans="19:25" x14ac:dyDescent="0.25">
      <c r="S1001" s="1"/>
      <c r="T1001" s="1"/>
      <c r="U1001" s="1"/>
      <c r="V1001" s="1"/>
      <c r="W1001" s="1"/>
      <c r="X1001" s="1"/>
      <c r="Y1001" s="1"/>
    </row>
    <row r="1002" spans="19:25" x14ac:dyDescent="0.25">
      <c r="S1002" s="1"/>
      <c r="T1002" s="1"/>
      <c r="U1002" s="1"/>
      <c r="V1002" s="1"/>
      <c r="W1002" s="1"/>
      <c r="X1002" s="1"/>
      <c r="Y1002" s="1"/>
    </row>
    <row r="1003" spans="19:25" x14ac:dyDescent="0.25">
      <c r="S1003" s="1"/>
      <c r="T1003" s="1"/>
      <c r="U1003" s="1"/>
      <c r="V1003" s="1"/>
      <c r="W1003" s="1"/>
      <c r="X1003" s="1"/>
      <c r="Y1003" s="1"/>
    </row>
    <row r="1004" spans="19:25" x14ac:dyDescent="0.25">
      <c r="S1004" s="1"/>
      <c r="T1004" s="1"/>
      <c r="U1004" s="1"/>
      <c r="V1004" s="1"/>
      <c r="W1004" s="1"/>
      <c r="X1004" s="1"/>
      <c r="Y1004" s="1"/>
    </row>
    <row r="1005" spans="19:25" x14ac:dyDescent="0.25">
      <c r="S1005" s="1"/>
      <c r="T1005" s="1"/>
      <c r="U1005" s="1"/>
      <c r="V1005" s="1"/>
      <c r="W1005" s="1"/>
      <c r="X1005" s="1"/>
      <c r="Y1005" s="1"/>
    </row>
    <row r="1006" spans="19:25" x14ac:dyDescent="0.25">
      <c r="S1006" s="1"/>
      <c r="T1006" s="1"/>
      <c r="U1006" s="1"/>
      <c r="V1006" s="1"/>
      <c r="W1006" s="1"/>
      <c r="X1006" s="1"/>
      <c r="Y1006" s="1"/>
    </row>
    <row r="1007" spans="19:25" x14ac:dyDescent="0.25">
      <c r="S1007" s="1"/>
      <c r="T1007" s="1"/>
      <c r="U1007" s="1"/>
      <c r="V1007" s="1"/>
      <c r="W1007" s="1"/>
      <c r="X1007" s="1"/>
      <c r="Y1007" s="1"/>
    </row>
    <row r="1008" spans="19:25" x14ac:dyDescent="0.25">
      <c r="S1008" s="1"/>
      <c r="T1008" s="1"/>
      <c r="U1008" s="1"/>
      <c r="V1008" s="1"/>
      <c r="W1008" s="1"/>
      <c r="X1008" s="1"/>
      <c r="Y1008" s="1"/>
    </row>
    <row r="1009" spans="19:25" x14ac:dyDescent="0.25">
      <c r="S1009" s="1"/>
      <c r="T1009" s="1"/>
      <c r="U1009" s="1"/>
      <c r="V1009" s="1"/>
      <c r="W1009" s="1"/>
      <c r="X1009" s="1"/>
      <c r="Y1009" s="1"/>
    </row>
    <row r="1010" spans="19:25" x14ac:dyDescent="0.25">
      <c r="S1010" s="1"/>
      <c r="T1010" s="1"/>
      <c r="U1010" s="1"/>
      <c r="V1010" s="1"/>
      <c r="W1010" s="1"/>
      <c r="X1010" s="1"/>
      <c r="Y1010" s="1"/>
    </row>
    <row r="1011" spans="19:25" x14ac:dyDescent="0.25">
      <c r="S1011" s="1"/>
      <c r="T1011" s="1"/>
      <c r="U1011" s="1"/>
      <c r="V1011" s="1"/>
      <c r="W1011" s="1"/>
      <c r="X1011" s="1"/>
      <c r="Y1011" s="1"/>
    </row>
    <row r="1012" spans="19:25" x14ac:dyDescent="0.25">
      <c r="S1012" s="1"/>
      <c r="T1012" s="1"/>
      <c r="U1012" s="1"/>
      <c r="V1012" s="1"/>
      <c r="W1012" s="1"/>
      <c r="X1012" s="1"/>
      <c r="Y1012" s="1"/>
    </row>
    <row r="1013" spans="19:25" x14ac:dyDescent="0.25">
      <c r="S1013" s="1"/>
      <c r="T1013" s="1"/>
      <c r="U1013" s="1"/>
      <c r="V1013" s="1"/>
      <c r="W1013" s="1"/>
      <c r="X1013" s="1"/>
      <c r="Y1013" s="1"/>
    </row>
    <row r="1014" spans="19:25" x14ac:dyDescent="0.25">
      <c r="S1014" s="1"/>
      <c r="T1014" s="1"/>
      <c r="U1014" s="1"/>
      <c r="V1014" s="1"/>
      <c r="W1014" s="1"/>
      <c r="X1014" s="1"/>
      <c r="Y1014" s="1"/>
    </row>
    <row r="1015" spans="19:25" x14ac:dyDescent="0.25">
      <c r="S1015" s="1"/>
      <c r="T1015" s="1"/>
      <c r="U1015" s="1"/>
      <c r="V1015" s="1"/>
      <c r="W1015" s="1"/>
      <c r="X1015" s="1"/>
      <c r="Y1015" s="1"/>
    </row>
    <row r="1016" spans="19:25" x14ac:dyDescent="0.25">
      <c r="S1016" s="1"/>
      <c r="T1016" s="1"/>
      <c r="U1016" s="1"/>
      <c r="V1016" s="1"/>
      <c r="W1016" s="1"/>
      <c r="X1016" s="1"/>
      <c r="Y1016" s="1"/>
    </row>
    <row r="1017" spans="19:25" x14ac:dyDescent="0.25">
      <c r="S1017" s="1"/>
      <c r="T1017" s="1"/>
      <c r="U1017" s="1"/>
      <c r="V1017" s="1"/>
      <c r="W1017" s="1"/>
      <c r="X1017" s="1"/>
      <c r="Y1017" s="1"/>
    </row>
    <row r="1018" spans="19:25" x14ac:dyDescent="0.25">
      <c r="S1018" s="1"/>
      <c r="T1018" s="1"/>
      <c r="U1018" s="1"/>
      <c r="V1018" s="1"/>
      <c r="W1018" s="1"/>
      <c r="X1018" s="1"/>
      <c r="Y1018" s="1"/>
    </row>
    <row r="1019" spans="19:25" x14ac:dyDescent="0.25">
      <c r="S1019" s="1"/>
      <c r="T1019" s="1"/>
      <c r="U1019" s="1"/>
      <c r="V1019" s="1"/>
      <c r="W1019" s="1"/>
      <c r="X1019" s="1"/>
      <c r="Y1019" s="1"/>
    </row>
    <row r="1020" spans="19:25" x14ac:dyDescent="0.25">
      <c r="S1020" s="1"/>
      <c r="T1020" s="1"/>
      <c r="U1020" s="1"/>
      <c r="V1020" s="1"/>
      <c r="W1020" s="1"/>
      <c r="X1020" s="1"/>
      <c r="Y1020" s="1"/>
    </row>
    <row r="1021" spans="19:25" x14ac:dyDescent="0.25">
      <c r="S1021" s="1"/>
      <c r="T1021" s="1"/>
      <c r="U1021" s="1"/>
      <c r="V1021" s="1"/>
      <c r="W1021" s="1"/>
      <c r="X1021" s="1"/>
      <c r="Y1021" s="1"/>
    </row>
    <row r="1022" spans="19:25" x14ac:dyDescent="0.25">
      <c r="S1022" s="1"/>
      <c r="T1022" s="1"/>
      <c r="U1022" s="1"/>
      <c r="V1022" s="1"/>
      <c r="W1022" s="1"/>
      <c r="X1022" s="1"/>
      <c r="Y1022" s="1"/>
    </row>
    <row r="1023" spans="19:25" x14ac:dyDescent="0.25">
      <c r="S1023" s="1"/>
      <c r="T1023" s="1"/>
      <c r="U1023" s="1"/>
      <c r="V1023" s="1"/>
      <c r="W1023" s="1"/>
      <c r="X1023" s="1"/>
      <c r="Y1023" s="1"/>
    </row>
    <row r="1024" spans="19:25" x14ac:dyDescent="0.25">
      <c r="S1024" s="1"/>
      <c r="T1024" s="1"/>
      <c r="U1024" s="1"/>
      <c r="V1024" s="1"/>
      <c r="W1024" s="1"/>
      <c r="X1024" s="1"/>
      <c r="Y1024" s="1"/>
    </row>
    <row r="1025" spans="19:25" x14ac:dyDescent="0.25">
      <c r="S1025" s="1"/>
      <c r="T1025" s="1"/>
      <c r="U1025" s="1"/>
      <c r="V1025" s="1"/>
      <c r="W1025" s="1"/>
      <c r="X1025" s="1"/>
      <c r="Y1025" s="1"/>
    </row>
    <row r="1026" spans="19:25" x14ac:dyDescent="0.25">
      <c r="S1026" s="1"/>
      <c r="T1026" s="1"/>
      <c r="U1026" s="1"/>
      <c r="V1026" s="1"/>
      <c r="W1026" s="1"/>
      <c r="X1026" s="1"/>
      <c r="Y1026" s="1"/>
    </row>
    <row r="1027" spans="19:25" x14ac:dyDescent="0.25">
      <c r="S1027" s="1"/>
      <c r="T1027" s="1"/>
      <c r="U1027" s="1"/>
      <c r="V1027" s="1"/>
      <c r="W1027" s="1"/>
      <c r="X1027" s="1"/>
      <c r="Y1027" s="1"/>
    </row>
    <row r="1028" spans="19:25" x14ac:dyDescent="0.25">
      <c r="S1028" s="1"/>
      <c r="T1028" s="1"/>
      <c r="U1028" s="1"/>
      <c r="V1028" s="1"/>
      <c r="W1028" s="1"/>
      <c r="X1028" s="1"/>
      <c r="Y1028" s="1"/>
    </row>
    <row r="1029" spans="19:25" x14ac:dyDescent="0.25">
      <c r="S1029" s="1"/>
      <c r="T1029" s="1"/>
      <c r="U1029" s="1"/>
      <c r="V1029" s="1"/>
      <c r="W1029" s="1"/>
      <c r="X1029" s="1"/>
      <c r="Y1029" s="1"/>
    </row>
    <row r="1030" spans="19:25" x14ac:dyDescent="0.25">
      <c r="S1030" s="1"/>
      <c r="T1030" s="1"/>
      <c r="U1030" s="1"/>
      <c r="V1030" s="1"/>
      <c r="W1030" s="1"/>
      <c r="X1030" s="1"/>
      <c r="Y1030" s="1"/>
    </row>
    <row r="1031" spans="19:25" x14ac:dyDescent="0.25">
      <c r="S1031" s="1"/>
      <c r="T1031" s="1"/>
      <c r="U1031" s="1"/>
      <c r="V1031" s="1"/>
      <c r="W1031" s="1"/>
      <c r="X1031" s="1"/>
      <c r="Y1031" s="1"/>
    </row>
    <row r="1032" spans="19:25" x14ac:dyDescent="0.25">
      <c r="S1032" s="1"/>
      <c r="T1032" s="1"/>
      <c r="U1032" s="1"/>
      <c r="V1032" s="1"/>
      <c r="W1032" s="1"/>
      <c r="X1032" s="1"/>
      <c r="Y1032" s="1"/>
    </row>
    <row r="1033" spans="19:25" x14ac:dyDescent="0.25">
      <c r="S1033" s="1"/>
      <c r="T1033" s="1"/>
      <c r="U1033" s="1"/>
      <c r="V1033" s="1"/>
      <c r="W1033" s="1"/>
      <c r="X1033" s="1"/>
      <c r="Y1033" s="1"/>
    </row>
    <row r="1034" spans="19:25" x14ac:dyDescent="0.25">
      <c r="S1034" s="1"/>
      <c r="T1034" s="1"/>
      <c r="U1034" s="1"/>
      <c r="V1034" s="1"/>
      <c r="W1034" s="1"/>
      <c r="X1034" s="1"/>
      <c r="Y1034" s="1"/>
    </row>
    <row r="1035" spans="19:25" x14ac:dyDescent="0.25">
      <c r="S1035" s="1"/>
      <c r="T1035" s="1"/>
      <c r="U1035" s="1"/>
      <c r="V1035" s="1"/>
      <c r="W1035" s="1"/>
      <c r="X1035" s="1"/>
      <c r="Y1035" s="1"/>
    </row>
    <row r="1036" spans="19:25" x14ac:dyDescent="0.25">
      <c r="S1036" s="1"/>
      <c r="T1036" s="1"/>
      <c r="U1036" s="1"/>
      <c r="V1036" s="1"/>
      <c r="W1036" s="1"/>
      <c r="X1036" s="1"/>
      <c r="Y1036" s="1"/>
    </row>
    <row r="1037" spans="19:25" x14ac:dyDescent="0.25">
      <c r="S1037" s="1"/>
      <c r="T1037" s="1"/>
      <c r="U1037" s="1"/>
      <c r="V1037" s="1"/>
      <c r="W1037" s="1"/>
      <c r="X1037" s="1"/>
      <c r="Y1037" s="1"/>
    </row>
    <row r="1038" spans="19:25" x14ac:dyDescent="0.25">
      <c r="S1038" s="1"/>
      <c r="T1038" s="1"/>
      <c r="U1038" s="1"/>
      <c r="V1038" s="1"/>
      <c r="W1038" s="1"/>
      <c r="X1038" s="1"/>
      <c r="Y1038" s="1"/>
    </row>
    <row r="1039" spans="19:25" x14ac:dyDescent="0.25">
      <c r="S1039" s="1"/>
      <c r="T1039" s="1"/>
      <c r="U1039" s="1"/>
      <c r="V1039" s="1"/>
      <c r="W1039" s="1"/>
      <c r="X1039" s="1"/>
      <c r="Y1039" s="1"/>
    </row>
    <row r="1040" spans="19:25" x14ac:dyDescent="0.25">
      <c r="S1040" s="1"/>
      <c r="T1040" s="1"/>
      <c r="U1040" s="1"/>
      <c r="V1040" s="1"/>
      <c r="W1040" s="1"/>
      <c r="X1040" s="1"/>
      <c r="Y1040" s="1"/>
    </row>
    <row r="1041" spans="19:25" x14ac:dyDescent="0.25">
      <c r="S1041" s="1"/>
      <c r="T1041" s="1"/>
      <c r="U1041" s="1"/>
      <c r="V1041" s="1"/>
      <c r="W1041" s="1"/>
      <c r="X1041" s="1"/>
      <c r="Y1041" s="1"/>
    </row>
    <row r="1042" spans="19:25" x14ac:dyDescent="0.25">
      <c r="S1042" s="1"/>
      <c r="T1042" s="1"/>
      <c r="U1042" s="1"/>
      <c r="V1042" s="1"/>
      <c r="W1042" s="1"/>
      <c r="X1042" s="1"/>
      <c r="Y1042" s="1"/>
    </row>
    <row r="1043" spans="19:25" x14ac:dyDescent="0.25">
      <c r="S1043" s="1"/>
      <c r="T1043" s="1"/>
      <c r="U1043" s="1"/>
      <c r="V1043" s="1"/>
      <c r="W1043" s="1"/>
      <c r="X1043" s="1"/>
      <c r="Y1043" s="1"/>
    </row>
    <row r="1044" spans="19:25" x14ac:dyDescent="0.25">
      <c r="S1044" s="1"/>
      <c r="T1044" s="1"/>
      <c r="U1044" s="1"/>
      <c r="V1044" s="1"/>
      <c r="W1044" s="1"/>
      <c r="X1044" s="1"/>
      <c r="Y1044" s="1"/>
    </row>
    <row r="1045" spans="19:25" x14ac:dyDescent="0.25">
      <c r="S1045" s="1"/>
      <c r="T1045" s="1"/>
      <c r="U1045" s="1"/>
      <c r="V1045" s="1"/>
      <c r="W1045" s="1"/>
      <c r="X1045" s="1"/>
      <c r="Y1045" s="1"/>
    </row>
    <row r="1046" spans="19:25" x14ac:dyDescent="0.25">
      <c r="S1046" s="1"/>
      <c r="T1046" s="1"/>
      <c r="U1046" s="1"/>
      <c r="V1046" s="1"/>
      <c r="W1046" s="1"/>
      <c r="X1046" s="1"/>
      <c r="Y1046" s="1"/>
    </row>
    <row r="1047" spans="19:25" x14ac:dyDescent="0.25">
      <c r="S1047" s="1"/>
      <c r="T1047" s="1"/>
      <c r="U1047" s="1"/>
      <c r="V1047" s="1"/>
      <c r="W1047" s="1"/>
      <c r="X1047" s="1"/>
      <c r="Y1047" s="1"/>
    </row>
    <row r="1048" spans="19:25" x14ac:dyDescent="0.25">
      <c r="S1048" s="1"/>
      <c r="T1048" s="1"/>
      <c r="U1048" s="1"/>
      <c r="V1048" s="1"/>
      <c r="W1048" s="1"/>
      <c r="X1048" s="1"/>
      <c r="Y1048" s="1"/>
    </row>
    <row r="1049" spans="19:25" x14ac:dyDescent="0.25">
      <c r="S1049" s="1"/>
      <c r="T1049" s="1"/>
      <c r="U1049" s="1"/>
      <c r="V1049" s="1"/>
      <c r="W1049" s="1"/>
      <c r="X1049" s="1"/>
      <c r="Y1049" s="1"/>
    </row>
    <row r="1050" spans="19:25" x14ac:dyDescent="0.25">
      <c r="S1050" s="1"/>
      <c r="T1050" s="1"/>
      <c r="U1050" s="1"/>
      <c r="V1050" s="1"/>
      <c r="W1050" s="1"/>
      <c r="X1050" s="1"/>
      <c r="Y1050" s="1"/>
    </row>
    <row r="1051" spans="19:25" x14ac:dyDescent="0.25">
      <c r="S1051" s="1"/>
      <c r="T1051" s="1"/>
      <c r="U1051" s="1"/>
      <c r="V1051" s="1"/>
      <c r="W1051" s="1"/>
      <c r="X1051" s="1"/>
      <c r="Y1051" s="1"/>
    </row>
    <row r="1052" spans="19:25" x14ac:dyDescent="0.25">
      <c r="S1052" s="1"/>
      <c r="T1052" s="1"/>
      <c r="U1052" s="1"/>
      <c r="V1052" s="1"/>
      <c r="W1052" s="1"/>
      <c r="X1052" s="1"/>
      <c r="Y1052" s="1"/>
    </row>
    <row r="1053" spans="19:25" x14ac:dyDescent="0.25">
      <c r="S1053" s="1"/>
      <c r="T1053" s="1"/>
      <c r="U1053" s="1"/>
      <c r="V1053" s="1"/>
      <c r="W1053" s="1"/>
      <c r="X1053" s="1"/>
      <c r="Y1053" s="1"/>
    </row>
    <row r="1054" spans="19:25" x14ac:dyDescent="0.25">
      <c r="S1054" s="1"/>
      <c r="T1054" s="1"/>
      <c r="U1054" s="1"/>
      <c r="V1054" s="1"/>
      <c r="W1054" s="1"/>
      <c r="X1054" s="1"/>
      <c r="Y1054" s="1"/>
    </row>
    <row r="1055" spans="19:25" x14ac:dyDescent="0.25">
      <c r="S1055" s="1"/>
      <c r="T1055" s="1"/>
      <c r="U1055" s="1"/>
      <c r="V1055" s="1"/>
      <c r="W1055" s="1"/>
      <c r="X1055" s="1"/>
      <c r="Y1055" s="1"/>
    </row>
    <row r="1056" spans="19:25" x14ac:dyDescent="0.25">
      <c r="S1056" s="1"/>
      <c r="T1056" s="1"/>
      <c r="U1056" s="1"/>
      <c r="V1056" s="1"/>
      <c r="W1056" s="1"/>
      <c r="X1056" s="1"/>
      <c r="Y1056" s="1"/>
    </row>
    <row r="1057" spans="19:25" x14ac:dyDescent="0.25">
      <c r="S1057" s="1"/>
      <c r="T1057" s="1"/>
      <c r="U1057" s="1"/>
      <c r="V1057" s="1"/>
      <c r="W1057" s="1"/>
      <c r="X1057" s="1"/>
      <c r="Y1057" s="1"/>
    </row>
    <row r="1058" spans="19:25" x14ac:dyDescent="0.25">
      <c r="S1058" s="1"/>
      <c r="T1058" s="1"/>
      <c r="U1058" s="1"/>
      <c r="V1058" s="1"/>
      <c r="W1058" s="1"/>
      <c r="X1058" s="1"/>
      <c r="Y1058" s="1"/>
    </row>
    <row r="1059" spans="19:25" x14ac:dyDescent="0.25">
      <c r="S1059" s="1"/>
      <c r="T1059" s="1"/>
      <c r="U1059" s="1"/>
      <c r="V1059" s="1"/>
      <c r="W1059" s="1"/>
      <c r="X1059" s="1"/>
      <c r="Y1059" s="1"/>
    </row>
    <row r="1060" spans="19:25" x14ac:dyDescent="0.25">
      <c r="S1060" s="1"/>
      <c r="T1060" s="1"/>
      <c r="U1060" s="1"/>
      <c r="V1060" s="1"/>
      <c r="W1060" s="1"/>
      <c r="X1060" s="1"/>
      <c r="Y1060" s="1"/>
    </row>
    <row r="1061" spans="19:25" x14ac:dyDescent="0.25">
      <c r="S1061" s="1"/>
      <c r="T1061" s="1"/>
      <c r="U1061" s="1"/>
      <c r="V1061" s="1"/>
      <c r="W1061" s="1"/>
      <c r="X1061" s="1"/>
      <c r="Y1061" s="1"/>
    </row>
    <row r="1062" spans="19:25" x14ac:dyDescent="0.25">
      <c r="S1062" s="1"/>
      <c r="T1062" s="1"/>
      <c r="U1062" s="1"/>
      <c r="V1062" s="1"/>
      <c r="W1062" s="1"/>
      <c r="X1062" s="1"/>
      <c r="Y1062" s="1"/>
    </row>
    <row r="1063" spans="19:25" x14ac:dyDescent="0.25">
      <c r="S1063" s="1"/>
      <c r="T1063" s="1"/>
      <c r="U1063" s="1"/>
      <c r="V1063" s="1"/>
      <c r="W1063" s="1"/>
      <c r="X1063" s="1"/>
      <c r="Y1063" s="1"/>
    </row>
    <row r="1064" spans="19:25" x14ac:dyDescent="0.25">
      <c r="S1064" s="1"/>
      <c r="T1064" s="1"/>
      <c r="U1064" s="1"/>
      <c r="V1064" s="1"/>
      <c r="W1064" s="1"/>
      <c r="X1064" s="1"/>
      <c r="Y1064" s="1"/>
    </row>
    <row r="1065" spans="19:25" x14ac:dyDescent="0.25">
      <c r="S1065" s="1"/>
      <c r="T1065" s="1"/>
      <c r="U1065" s="1"/>
      <c r="V1065" s="1"/>
      <c r="W1065" s="1"/>
      <c r="X1065" s="1"/>
      <c r="Y1065" s="1"/>
    </row>
    <row r="1066" spans="19:25" x14ac:dyDescent="0.25">
      <c r="S1066" s="1"/>
      <c r="T1066" s="1"/>
      <c r="U1066" s="1"/>
      <c r="V1066" s="1"/>
      <c r="W1066" s="1"/>
      <c r="X1066" s="1"/>
      <c r="Y1066" s="1"/>
    </row>
    <row r="1067" spans="19:25" x14ac:dyDescent="0.25">
      <c r="S1067" s="1"/>
      <c r="T1067" s="1"/>
      <c r="U1067" s="1"/>
      <c r="V1067" s="1"/>
      <c r="W1067" s="1"/>
      <c r="X1067" s="1"/>
      <c r="Y1067" s="1"/>
    </row>
    <row r="1068" spans="19:25" x14ac:dyDescent="0.25">
      <c r="S1068" s="1"/>
      <c r="T1068" s="1"/>
      <c r="U1068" s="1"/>
      <c r="V1068" s="1"/>
      <c r="W1068" s="1"/>
      <c r="X1068" s="1"/>
      <c r="Y1068" s="1"/>
    </row>
    <row r="1069" spans="19:25" x14ac:dyDescent="0.25">
      <c r="S1069" s="1"/>
      <c r="T1069" s="1"/>
      <c r="U1069" s="1"/>
      <c r="V1069" s="1"/>
      <c r="W1069" s="1"/>
      <c r="X1069" s="1"/>
      <c r="Y1069" s="1"/>
    </row>
    <row r="1070" spans="19:25" x14ac:dyDescent="0.25">
      <c r="S1070" s="1"/>
      <c r="T1070" s="1"/>
      <c r="U1070" s="1"/>
      <c r="V1070" s="1"/>
      <c r="W1070" s="1"/>
      <c r="X1070" s="1"/>
      <c r="Y1070" s="1"/>
    </row>
    <row r="1071" spans="19:25" x14ac:dyDescent="0.25">
      <c r="S1071" s="1"/>
      <c r="T1071" s="1"/>
      <c r="U1071" s="1"/>
      <c r="V1071" s="1"/>
      <c r="W1071" s="1"/>
      <c r="X1071" s="1"/>
      <c r="Y1071" s="1"/>
    </row>
    <row r="1072" spans="19:25" x14ac:dyDescent="0.25">
      <c r="S1072" s="1"/>
      <c r="T1072" s="1"/>
      <c r="U1072" s="1"/>
      <c r="V1072" s="1"/>
      <c r="W1072" s="1"/>
      <c r="X1072" s="1"/>
      <c r="Y1072" s="1"/>
    </row>
    <row r="1073" spans="19:25" x14ac:dyDescent="0.25">
      <c r="S1073" s="1"/>
      <c r="T1073" s="1"/>
      <c r="U1073" s="1"/>
      <c r="V1073" s="1"/>
      <c r="W1073" s="1"/>
      <c r="X1073" s="1"/>
      <c r="Y1073" s="1"/>
    </row>
    <row r="1074" spans="19:25" x14ac:dyDescent="0.25">
      <c r="S1074" s="1"/>
      <c r="T1074" s="1"/>
      <c r="U1074" s="1"/>
      <c r="V1074" s="1"/>
      <c r="W1074" s="1"/>
      <c r="X1074" s="1"/>
      <c r="Y1074" s="1"/>
    </row>
    <row r="1075" spans="19:25" x14ac:dyDescent="0.25">
      <c r="S1075" s="1"/>
      <c r="T1075" s="1"/>
      <c r="U1075" s="1"/>
      <c r="V1075" s="1"/>
      <c r="W1075" s="1"/>
      <c r="X1075" s="1"/>
      <c r="Y1075" s="1"/>
    </row>
    <row r="1076" spans="19:25" x14ac:dyDescent="0.25">
      <c r="S1076" s="1"/>
      <c r="T1076" s="1"/>
      <c r="U1076" s="1"/>
      <c r="V1076" s="1"/>
      <c r="W1076" s="1"/>
      <c r="X1076" s="1"/>
      <c r="Y1076" s="1"/>
    </row>
    <row r="1077" spans="19:25" x14ac:dyDescent="0.25">
      <c r="S1077" s="1"/>
      <c r="T1077" s="1"/>
      <c r="U1077" s="1"/>
      <c r="V1077" s="1"/>
      <c r="W1077" s="1"/>
      <c r="X1077" s="1"/>
      <c r="Y1077" s="1"/>
    </row>
    <row r="1078" spans="19:25" x14ac:dyDescent="0.25">
      <c r="S1078" s="1"/>
      <c r="T1078" s="1"/>
      <c r="U1078" s="1"/>
      <c r="V1078" s="1"/>
      <c r="W1078" s="1"/>
      <c r="X1078" s="1"/>
      <c r="Y1078" s="1"/>
    </row>
    <row r="1079" spans="19:25" x14ac:dyDescent="0.25">
      <c r="S1079" s="1"/>
      <c r="T1079" s="1"/>
      <c r="U1079" s="1"/>
      <c r="V1079" s="1"/>
      <c r="W1079" s="1"/>
      <c r="X1079" s="1"/>
      <c r="Y1079" s="1"/>
    </row>
    <row r="1080" spans="19:25" x14ac:dyDescent="0.25">
      <c r="S1080" s="1"/>
      <c r="T1080" s="1"/>
      <c r="U1080" s="1"/>
      <c r="V1080" s="1"/>
      <c r="W1080" s="1"/>
      <c r="X1080" s="1"/>
      <c r="Y1080" s="1"/>
    </row>
    <row r="1081" spans="19:25" x14ac:dyDescent="0.25">
      <c r="S1081" s="1"/>
      <c r="T1081" s="1"/>
      <c r="U1081" s="1"/>
      <c r="V1081" s="1"/>
      <c r="W1081" s="1"/>
      <c r="X1081" s="1"/>
      <c r="Y1081" s="1"/>
    </row>
    <row r="1082" spans="19:25" x14ac:dyDescent="0.25">
      <c r="S1082" s="1"/>
      <c r="T1082" s="1"/>
      <c r="U1082" s="1"/>
      <c r="V1082" s="1"/>
      <c r="W1082" s="1"/>
      <c r="X1082" s="1"/>
      <c r="Y1082" s="1"/>
    </row>
    <row r="1083" spans="19:25" x14ac:dyDescent="0.25">
      <c r="S1083" s="1"/>
      <c r="T1083" s="1"/>
      <c r="U1083" s="1"/>
      <c r="V1083" s="1"/>
      <c r="W1083" s="1"/>
      <c r="X1083" s="1"/>
      <c r="Y1083" s="1"/>
    </row>
    <row r="1084" spans="19:25" x14ac:dyDescent="0.25">
      <c r="S1084" s="1"/>
      <c r="T1084" s="1"/>
      <c r="U1084" s="1"/>
      <c r="V1084" s="1"/>
      <c r="W1084" s="1"/>
      <c r="X1084" s="1"/>
      <c r="Y1084" s="1"/>
    </row>
    <row r="1085" spans="19:25" x14ac:dyDescent="0.25">
      <c r="S1085" s="1"/>
      <c r="T1085" s="1"/>
      <c r="U1085" s="1"/>
      <c r="V1085" s="1"/>
      <c r="W1085" s="1"/>
      <c r="X1085" s="1"/>
      <c r="Y1085" s="1"/>
    </row>
    <row r="1086" spans="19:25" x14ac:dyDescent="0.25">
      <c r="S1086" s="1"/>
      <c r="T1086" s="1"/>
      <c r="U1086" s="1"/>
      <c r="V1086" s="1"/>
      <c r="W1086" s="1"/>
      <c r="X1086" s="1"/>
      <c r="Y1086" s="1"/>
    </row>
    <row r="1087" spans="19:25" x14ac:dyDescent="0.25">
      <c r="S1087" s="1"/>
      <c r="T1087" s="1"/>
      <c r="U1087" s="1"/>
      <c r="V1087" s="1"/>
      <c r="W1087" s="1"/>
      <c r="X1087" s="1"/>
      <c r="Y1087" s="1"/>
    </row>
    <row r="1088" spans="19:25" x14ac:dyDescent="0.25">
      <c r="S1088" s="1"/>
      <c r="T1088" s="1"/>
      <c r="U1088" s="1"/>
      <c r="V1088" s="1"/>
      <c r="W1088" s="1"/>
      <c r="X1088" s="1"/>
      <c r="Y1088" s="1"/>
    </row>
    <row r="1089" spans="19:25" x14ac:dyDescent="0.25">
      <c r="S1089" s="1"/>
      <c r="T1089" s="1"/>
      <c r="U1089" s="1"/>
      <c r="V1089" s="1"/>
      <c r="W1089" s="1"/>
      <c r="X1089" s="1"/>
      <c r="Y1089" s="1"/>
    </row>
    <row r="1090" spans="19:25" x14ac:dyDescent="0.25">
      <c r="S1090" s="1"/>
      <c r="T1090" s="1"/>
      <c r="U1090" s="1"/>
      <c r="V1090" s="1"/>
      <c r="W1090" s="1"/>
      <c r="X1090" s="1"/>
      <c r="Y1090" s="1"/>
    </row>
    <row r="1091" spans="19:25" x14ac:dyDescent="0.25">
      <c r="S1091" s="1"/>
      <c r="T1091" s="1"/>
      <c r="U1091" s="1"/>
      <c r="V1091" s="1"/>
      <c r="W1091" s="1"/>
      <c r="X1091" s="1"/>
      <c r="Y1091" s="1"/>
    </row>
    <row r="1092" spans="19:25" x14ac:dyDescent="0.25">
      <c r="S1092" s="1"/>
      <c r="T1092" s="1"/>
      <c r="U1092" s="1"/>
      <c r="V1092" s="1"/>
      <c r="W1092" s="1"/>
      <c r="X1092" s="1"/>
      <c r="Y1092" s="1"/>
    </row>
    <row r="1093" spans="19:25" x14ac:dyDescent="0.25">
      <c r="S1093" s="1"/>
      <c r="T1093" s="1"/>
      <c r="U1093" s="1"/>
      <c r="V1093" s="1"/>
      <c r="W1093" s="1"/>
      <c r="X1093" s="1"/>
      <c r="Y1093" s="1"/>
    </row>
    <row r="1094" spans="19:25" x14ac:dyDescent="0.25">
      <c r="S1094" s="1"/>
      <c r="T1094" s="1"/>
      <c r="U1094" s="1"/>
      <c r="V1094" s="1"/>
      <c r="W1094" s="1"/>
      <c r="X1094" s="1"/>
      <c r="Y1094" s="1"/>
    </row>
    <row r="1095" spans="19:25" x14ac:dyDescent="0.25">
      <c r="S1095" s="1"/>
      <c r="T1095" s="1"/>
      <c r="U1095" s="1"/>
      <c r="V1095" s="1"/>
      <c r="W1095" s="1"/>
      <c r="X1095" s="1"/>
      <c r="Y1095" s="1"/>
    </row>
    <row r="1096" spans="19:25" x14ac:dyDescent="0.25">
      <c r="S1096" s="1"/>
      <c r="T1096" s="1"/>
      <c r="U1096" s="1"/>
      <c r="V1096" s="1"/>
      <c r="W1096" s="1"/>
      <c r="X1096" s="1"/>
      <c r="Y1096" s="1"/>
    </row>
    <row r="1097" spans="19:25" x14ac:dyDescent="0.25">
      <c r="S1097" s="1"/>
      <c r="T1097" s="1"/>
      <c r="U1097" s="1"/>
      <c r="V1097" s="1"/>
      <c r="W1097" s="1"/>
      <c r="X1097" s="1"/>
      <c r="Y1097" s="1"/>
    </row>
    <row r="1098" spans="19:25" x14ac:dyDescent="0.25">
      <c r="S1098" s="1"/>
      <c r="T1098" s="1"/>
      <c r="U1098" s="1"/>
      <c r="V1098" s="1"/>
      <c r="W1098" s="1"/>
      <c r="X1098" s="1"/>
      <c r="Y1098" s="1"/>
    </row>
    <row r="1099" spans="19:25" x14ac:dyDescent="0.25">
      <c r="S1099" s="1"/>
      <c r="T1099" s="1"/>
      <c r="U1099" s="1"/>
      <c r="V1099" s="1"/>
      <c r="W1099" s="1"/>
      <c r="X1099" s="1"/>
      <c r="Y1099" s="1"/>
    </row>
    <row r="1100" spans="19:25" x14ac:dyDescent="0.25">
      <c r="S1100" s="1"/>
      <c r="T1100" s="1"/>
      <c r="U1100" s="1"/>
      <c r="V1100" s="1"/>
      <c r="W1100" s="1"/>
      <c r="X1100" s="1"/>
      <c r="Y1100" s="1"/>
    </row>
    <row r="1101" spans="19:25" x14ac:dyDescent="0.25">
      <c r="S1101" s="1"/>
      <c r="T1101" s="1"/>
      <c r="U1101" s="1"/>
      <c r="V1101" s="1"/>
      <c r="W1101" s="1"/>
      <c r="X1101" s="1"/>
      <c r="Y1101" s="1"/>
    </row>
    <row r="1102" spans="19:25" x14ac:dyDescent="0.25">
      <c r="S1102" s="1"/>
      <c r="T1102" s="1"/>
      <c r="U1102" s="1"/>
      <c r="V1102" s="1"/>
      <c r="W1102" s="1"/>
      <c r="X1102" s="1"/>
      <c r="Y1102" s="1"/>
    </row>
    <row r="1103" spans="19:25" x14ac:dyDescent="0.25">
      <c r="S1103" s="1"/>
      <c r="T1103" s="1"/>
      <c r="U1103" s="1"/>
      <c r="V1103" s="1"/>
      <c r="W1103" s="1"/>
      <c r="X1103" s="1"/>
      <c r="Y1103" s="1"/>
    </row>
    <row r="1104" spans="19:25" x14ac:dyDescent="0.25">
      <c r="S1104" s="1"/>
      <c r="T1104" s="1"/>
      <c r="U1104" s="1"/>
      <c r="V1104" s="1"/>
      <c r="W1104" s="1"/>
      <c r="X1104" s="1"/>
      <c r="Y1104" s="1"/>
    </row>
    <row r="1105" spans="19:25" x14ac:dyDescent="0.25">
      <c r="S1105" s="1"/>
      <c r="T1105" s="1"/>
      <c r="U1105" s="1"/>
      <c r="V1105" s="1"/>
      <c r="W1105" s="1"/>
      <c r="X1105" s="1"/>
      <c r="Y1105" s="1"/>
    </row>
    <row r="1106" spans="19:25" x14ac:dyDescent="0.25">
      <c r="S1106" s="1"/>
      <c r="T1106" s="1"/>
      <c r="U1106" s="1"/>
      <c r="V1106" s="1"/>
      <c r="W1106" s="1"/>
      <c r="X1106" s="1"/>
      <c r="Y1106" s="1"/>
    </row>
    <row r="1107" spans="19:25" x14ac:dyDescent="0.25">
      <c r="S1107" s="1"/>
      <c r="T1107" s="1"/>
      <c r="U1107" s="1"/>
      <c r="V1107" s="1"/>
      <c r="W1107" s="1"/>
      <c r="X1107" s="1"/>
      <c r="Y1107" s="1"/>
    </row>
    <row r="1108" spans="19:25" x14ac:dyDescent="0.25">
      <c r="S1108" s="1"/>
      <c r="T1108" s="1"/>
      <c r="U1108" s="1"/>
      <c r="V1108" s="1"/>
      <c r="W1108" s="1"/>
      <c r="X1108" s="1"/>
      <c r="Y1108" s="1"/>
    </row>
    <row r="1109" spans="19:25" x14ac:dyDescent="0.25">
      <c r="S1109" s="1"/>
      <c r="T1109" s="1"/>
      <c r="U1109" s="1"/>
      <c r="V1109" s="1"/>
      <c r="W1109" s="1"/>
      <c r="X1109" s="1"/>
      <c r="Y1109" s="1"/>
    </row>
    <row r="1110" spans="19:25" x14ac:dyDescent="0.25">
      <c r="S1110" s="1"/>
      <c r="T1110" s="1"/>
      <c r="U1110" s="1"/>
      <c r="V1110" s="1"/>
      <c r="W1110" s="1"/>
      <c r="X1110" s="1"/>
      <c r="Y1110" s="1"/>
    </row>
    <row r="1111" spans="19:25" x14ac:dyDescent="0.25">
      <c r="S1111" s="1"/>
      <c r="T1111" s="1"/>
      <c r="U1111" s="1"/>
      <c r="V1111" s="1"/>
      <c r="W1111" s="1"/>
      <c r="X1111" s="1"/>
      <c r="Y1111" s="1"/>
    </row>
    <row r="1112" spans="19:25" x14ac:dyDescent="0.25">
      <c r="S1112" s="1"/>
      <c r="T1112" s="1"/>
      <c r="U1112" s="1"/>
      <c r="V1112" s="1"/>
      <c r="W1112" s="1"/>
      <c r="X1112" s="1"/>
      <c r="Y1112" s="1"/>
    </row>
    <row r="1113" spans="19:25" x14ac:dyDescent="0.25">
      <c r="S1113" s="1"/>
      <c r="T1113" s="1"/>
      <c r="U1113" s="1"/>
      <c r="V1113" s="1"/>
      <c r="W1113" s="1"/>
      <c r="X1113" s="1"/>
      <c r="Y1113" s="1"/>
    </row>
    <row r="1114" spans="19:25" x14ac:dyDescent="0.25">
      <c r="S1114" s="1"/>
      <c r="T1114" s="1"/>
      <c r="U1114" s="1"/>
      <c r="V1114" s="1"/>
      <c r="W1114" s="1"/>
      <c r="X1114" s="1"/>
      <c r="Y1114" s="1"/>
    </row>
    <row r="1115" spans="19:25" x14ac:dyDescent="0.25">
      <c r="S1115" s="1"/>
      <c r="T1115" s="1"/>
      <c r="U1115" s="1"/>
      <c r="V1115" s="1"/>
      <c r="W1115" s="1"/>
      <c r="X1115" s="1"/>
      <c r="Y1115" s="1"/>
    </row>
    <row r="1116" spans="19:25" x14ac:dyDescent="0.25">
      <c r="S1116" s="1"/>
      <c r="T1116" s="1"/>
      <c r="U1116" s="1"/>
      <c r="V1116" s="1"/>
      <c r="W1116" s="1"/>
      <c r="X1116" s="1"/>
      <c r="Y1116" s="1"/>
    </row>
    <row r="1117" spans="19:25" x14ac:dyDescent="0.25">
      <c r="S1117" s="1"/>
      <c r="T1117" s="1"/>
      <c r="U1117" s="1"/>
      <c r="V1117" s="1"/>
      <c r="W1117" s="1"/>
      <c r="X1117" s="1"/>
      <c r="Y1117" s="1"/>
    </row>
    <row r="1118" spans="19:25" x14ac:dyDescent="0.25">
      <c r="S1118" s="1"/>
      <c r="T1118" s="1"/>
      <c r="U1118" s="1"/>
      <c r="V1118" s="1"/>
      <c r="W1118" s="1"/>
      <c r="X1118" s="1"/>
      <c r="Y1118" s="1"/>
    </row>
    <row r="1119" spans="19:25" x14ac:dyDescent="0.25">
      <c r="S1119" s="1"/>
      <c r="T1119" s="1"/>
      <c r="U1119" s="1"/>
      <c r="V1119" s="1"/>
      <c r="W1119" s="1"/>
      <c r="X1119" s="1"/>
      <c r="Y1119" s="1"/>
    </row>
    <row r="1120" spans="19:25" x14ac:dyDescent="0.25">
      <c r="S1120" s="1"/>
      <c r="T1120" s="1"/>
      <c r="U1120" s="1"/>
      <c r="V1120" s="1"/>
      <c r="W1120" s="1"/>
      <c r="X1120" s="1"/>
      <c r="Y1120" s="1"/>
    </row>
    <row r="1121" spans="19:25" x14ac:dyDescent="0.25">
      <c r="S1121" s="1"/>
      <c r="T1121" s="1"/>
      <c r="U1121" s="1"/>
      <c r="V1121" s="1"/>
      <c r="W1121" s="1"/>
      <c r="X1121" s="1"/>
      <c r="Y1121" s="1"/>
    </row>
    <row r="1122" spans="19:25" x14ac:dyDescent="0.25">
      <c r="S1122" s="1"/>
      <c r="T1122" s="1"/>
      <c r="U1122" s="1"/>
      <c r="V1122" s="1"/>
      <c r="W1122" s="1"/>
      <c r="X1122" s="1"/>
      <c r="Y1122" s="1"/>
    </row>
    <row r="1123" spans="19:25" x14ac:dyDescent="0.25">
      <c r="S1123" s="1"/>
      <c r="T1123" s="1"/>
      <c r="U1123" s="1"/>
      <c r="V1123" s="1"/>
      <c r="W1123" s="1"/>
      <c r="X1123" s="1"/>
      <c r="Y1123" s="1"/>
    </row>
    <row r="1124" spans="19:25" x14ac:dyDescent="0.25">
      <c r="S1124" s="1"/>
      <c r="T1124" s="1"/>
      <c r="U1124" s="1"/>
      <c r="V1124" s="1"/>
      <c r="W1124" s="1"/>
      <c r="X1124" s="1"/>
      <c r="Y1124" s="1"/>
    </row>
    <row r="1125" spans="19:25" x14ac:dyDescent="0.25">
      <c r="S1125" s="1"/>
      <c r="T1125" s="1"/>
      <c r="U1125" s="1"/>
      <c r="V1125" s="1"/>
      <c r="W1125" s="1"/>
      <c r="X1125" s="1"/>
      <c r="Y1125" s="1"/>
    </row>
    <row r="1126" spans="19:25" x14ac:dyDescent="0.25">
      <c r="S1126" s="1"/>
      <c r="T1126" s="1"/>
      <c r="U1126" s="1"/>
      <c r="V1126" s="1"/>
      <c r="W1126" s="1"/>
      <c r="X1126" s="1"/>
      <c r="Y1126" s="1"/>
    </row>
    <row r="1127" spans="19:25" x14ac:dyDescent="0.25">
      <c r="S1127" s="1"/>
      <c r="T1127" s="1"/>
      <c r="U1127" s="1"/>
      <c r="V1127" s="1"/>
      <c r="W1127" s="1"/>
      <c r="X1127" s="1"/>
      <c r="Y1127" s="1"/>
    </row>
    <row r="1128" spans="19:25" x14ac:dyDescent="0.25">
      <c r="S1128" s="1"/>
      <c r="T1128" s="1"/>
      <c r="U1128" s="1"/>
      <c r="V1128" s="1"/>
      <c r="W1128" s="1"/>
      <c r="X1128" s="1"/>
      <c r="Y1128" s="1"/>
    </row>
    <row r="1129" spans="19:25" x14ac:dyDescent="0.25">
      <c r="S1129" s="1"/>
      <c r="T1129" s="1"/>
      <c r="U1129" s="1"/>
      <c r="V1129" s="1"/>
      <c r="W1129" s="1"/>
      <c r="X1129" s="1"/>
      <c r="Y1129" s="1"/>
    </row>
    <row r="1130" spans="19:25" x14ac:dyDescent="0.25">
      <c r="S1130" s="1"/>
      <c r="T1130" s="1"/>
      <c r="U1130" s="1"/>
      <c r="V1130" s="1"/>
      <c r="W1130" s="1"/>
      <c r="X1130" s="1"/>
      <c r="Y1130" s="1"/>
    </row>
    <row r="1131" spans="19:25" x14ac:dyDescent="0.25">
      <c r="S1131" s="1"/>
      <c r="T1131" s="1"/>
      <c r="U1131" s="1"/>
      <c r="V1131" s="1"/>
      <c r="W1131" s="1"/>
      <c r="X1131" s="1"/>
      <c r="Y1131" s="1"/>
    </row>
    <row r="1132" spans="19:25" x14ac:dyDescent="0.25">
      <c r="S1132" s="1"/>
      <c r="T1132" s="1"/>
      <c r="U1132" s="1"/>
      <c r="V1132" s="1"/>
      <c r="W1132" s="1"/>
      <c r="X1132" s="1"/>
      <c r="Y1132" s="1"/>
    </row>
    <row r="1133" spans="19:25" x14ac:dyDescent="0.25">
      <c r="S1133" s="1"/>
      <c r="T1133" s="1"/>
      <c r="U1133" s="1"/>
      <c r="V1133" s="1"/>
      <c r="W1133" s="1"/>
      <c r="X1133" s="1"/>
      <c r="Y1133" s="1"/>
    </row>
    <row r="1134" spans="19:25" x14ac:dyDescent="0.25">
      <c r="S1134" s="1"/>
      <c r="T1134" s="1"/>
      <c r="U1134" s="1"/>
      <c r="V1134" s="1"/>
      <c r="W1134" s="1"/>
      <c r="X1134" s="1"/>
      <c r="Y1134" s="1"/>
    </row>
    <row r="1135" spans="19:25" x14ac:dyDescent="0.25">
      <c r="S1135" s="1"/>
      <c r="T1135" s="1"/>
      <c r="U1135" s="1"/>
      <c r="V1135" s="1"/>
      <c r="W1135" s="1"/>
      <c r="X1135" s="1"/>
      <c r="Y1135" s="1"/>
    </row>
    <row r="1136" spans="19:25" x14ac:dyDescent="0.25">
      <c r="S1136" s="1"/>
      <c r="T1136" s="1"/>
      <c r="U1136" s="1"/>
      <c r="V1136" s="1"/>
      <c r="W1136" s="1"/>
      <c r="X1136" s="1"/>
      <c r="Y1136" s="1"/>
    </row>
    <row r="1137" spans="19:25" x14ac:dyDescent="0.25">
      <c r="S1137" s="1"/>
      <c r="T1137" s="1"/>
      <c r="U1137" s="1"/>
      <c r="V1137" s="1"/>
      <c r="W1137" s="1"/>
      <c r="X1137" s="1"/>
      <c r="Y1137" s="1"/>
    </row>
    <row r="1138" spans="19:25" x14ac:dyDescent="0.25">
      <c r="S1138" s="1"/>
      <c r="T1138" s="1"/>
      <c r="U1138" s="1"/>
      <c r="V1138" s="1"/>
      <c r="W1138" s="1"/>
      <c r="X1138" s="1"/>
      <c r="Y1138" s="1"/>
    </row>
    <row r="1139" spans="19:25" x14ac:dyDescent="0.25">
      <c r="S1139" s="1"/>
      <c r="T1139" s="1"/>
      <c r="U1139" s="1"/>
      <c r="V1139" s="1"/>
      <c r="W1139" s="1"/>
      <c r="X1139" s="1"/>
      <c r="Y1139" s="1"/>
    </row>
    <row r="1140" spans="19:25" x14ac:dyDescent="0.25">
      <c r="S1140" s="1"/>
      <c r="T1140" s="1"/>
      <c r="U1140" s="1"/>
      <c r="V1140" s="1"/>
      <c r="W1140" s="1"/>
      <c r="X1140" s="1"/>
      <c r="Y1140" s="1"/>
    </row>
    <row r="1141" spans="19:25" x14ac:dyDescent="0.25">
      <c r="S1141" s="1"/>
      <c r="T1141" s="1"/>
      <c r="U1141" s="1"/>
      <c r="V1141" s="1"/>
      <c r="W1141" s="1"/>
      <c r="X1141" s="1"/>
      <c r="Y1141" s="1"/>
    </row>
    <row r="1142" spans="19:25" x14ac:dyDescent="0.25">
      <c r="S1142" s="1"/>
      <c r="T1142" s="1"/>
      <c r="U1142" s="1"/>
      <c r="V1142" s="1"/>
      <c r="W1142" s="1"/>
      <c r="X1142" s="1"/>
      <c r="Y1142" s="1"/>
    </row>
    <row r="1143" spans="19:25" x14ac:dyDescent="0.25">
      <c r="S1143" s="1"/>
      <c r="T1143" s="1"/>
      <c r="U1143" s="1"/>
      <c r="V1143" s="1"/>
      <c r="W1143" s="1"/>
      <c r="X1143" s="1"/>
      <c r="Y1143" s="1"/>
    </row>
    <row r="1144" spans="19:25" x14ac:dyDescent="0.25">
      <c r="S1144" s="1"/>
      <c r="T1144" s="1"/>
      <c r="U1144" s="1"/>
      <c r="V1144" s="1"/>
      <c r="W1144" s="1"/>
      <c r="X1144" s="1"/>
      <c r="Y1144" s="1"/>
    </row>
    <row r="1145" spans="19:25" x14ac:dyDescent="0.25">
      <c r="S1145" s="1"/>
      <c r="T1145" s="1"/>
      <c r="U1145" s="1"/>
      <c r="V1145" s="1"/>
      <c r="W1145" s="1"/>
      <c r="X1145" s="1"/>
      <c r="Y1145" s="1"/>
    </row>
    <row r="1146" spans="19:25" x14ac:dyDescent="0.25">
      <c r="S1146" s="1"/>
      <c r="T1146" s="1"/>
      <c r="U1146" s="1"/>
      <c r="V1146" s="1"/>
      <c r="W1146" s="1"/>
      <c r="X1146" s="1"/>
      <c r="Y1146" s="1"/>
    </row>
    <row r="1147" spans="19:25" x14ac:dyDescent="0.25">
      <c r="S1147" s="1"/>
      <c r="T1147" s="1"/>
      <c r="U1147" s="1"/>
      <c r="V1147" s="1"/>
      <c r="W1147" s="1"/>
      <c r="X1147" s="1"/>
      <c r="Y1147" s="1"/>
    </row>
    <row r="1148" spans="19:25" x14ac:dyDescent="0.25">
      <c r="S1148" s="1"/>
      <c r="T1148" s="1"/>
      <c r="U1148" s="1"/>
      <c r="V1148" s="1"/>
      <c r="W1148" s="1"/>
      <c r="X1148" s="1"/>
      <c r="Y1148" s="1"/>
    </row>
    <row r="1149" spans="19:25" x14ac:dyDescent="0.25">
      <c r="S1149" s="1"/>
      <c r="T1149" s="1"/>
      <c r="U1149" s="1"/>
      <c r="V1149" s="1"/>
      <c r="W1149" s="1"/>
      <c r="X1149" s="1"/>
      <c r="Y1149" s="1"/>
    </row>
    <row r="1150" spans="19:25" x14ac:dyDescent="0.25">
      <c r="S1150" s="1"/>
      <c r="T1150" s="1"/>
      <c r="U1150" s="1"/>
      <c r="V1150" s="1"/>
      <c r="W1150" s="1"/>
      <c r="X1150" s="1"/>
      <c r="Y1150" s="1"/>
    </row>
    <row r="1151" spans="19:25" x14ac:dyDescent="0.25">
      <c r="S1151" s="1"/>
      <c r="T1151" s="1"/>
      <c r="U1151" s="1"/>
      <c r="V1151" s="1"/>
      <c r="W1151" s="1"/>
      <c r="X1151" s="1"/>
      <c r="Y1151" s="1"/>
    </row>
    <row r="1152" spans="19:25" x14ac:dyDescent="0.25">
      <c r="S1152" s="1"/>
      <c r="T1152" s="1"/>
      <c r="U1152" s="1"/>
      <c r="V1152" s="1"/>
      <c r="W1152" s="1"/>
      <c r="X1152" s="1"/>
      <c r="Y1152" s="1"/>
    </row>
    <row r="1153" spans="19:25" x14ac:dyDescent="0.25">
      <c r="S1153" s="1"/>
      <c r="T1153" s="1"/>
      <c r="U1153" s="1"/>
      <c r="V1153" s="1"/>
      <c r="W1153" s="1"/>
      <c r="X1153" s="1"/>
      <c r="Y1153" s="1"/>
    </row>
    <row r="1154" spans="19:25" x14ac:dyDescent="0.25">
      <c r="S1154" s="1"/>
      <c r="T1154" s="1"/>
      <c r="U1154" s="1"/>
      <c r="V1154" s="1"/>
      <c r="W1154" s="1"/>
      <c r="X1154" s="1"/>
      <c r="Y1154" s="1"/>
    </row>
    <row r="1155" spans="19:25" x14ac:dyDescent="0.25">
      <c r="S1155" s="1"/>
      <c r="T1155" s="1"/>
      <c r="U1155" s="1"/>
      <c r="V1155" s="1"/>
      <c r="W1155" s="1"/>
      <c r="X1155" s="1"/>
      <c r="Y1155" s="1"/>
    </row>
    <row r="1156" spans="19:25" x14ac:dyDescent="0.25">
      <c r="S1156" s="1"/>
      <c r="T1156" s="1"/>
      <c r="U1156" s="1"/>
      <c r="V1156" s="1"/>
      <c r="W1156" s="1"/>
      <c r="X1156" s="1"/>
      <c r="Y1156" s="1"/>
    </row>
    <row r="1157" spans="19:25" x14ac:dyDescent="0.25">
      <c r="S1157" s="1"/>
      <c r="T1157" s="1"/>
      <c r="U1157" s="1"/>
      <c r="V1157" s="1"/>
      <c r="W1157" s="1"/>
      <c r="X1157" s="1"/>
      <c r="Y1157" s="1"/>
    </row>
    <row r="1158" spans="19:25" x14ac:dyDescent="0.25">
      <c r="S1158" s="1"/>
      <c r="T1158" s="1"/>
      <c r="U1158" s="1"/>
      <c r="V1158" s="1"/>
      <c r="W1158" s="1"/>
      <c r="X1158" s="1"/>
      <c r="Y1158" s="1"/>
    </row>
    <row r="1159" spans="19:25" x14ac:dyDescent="0.25">
      <c r="S1159" s="1"/>
      <c r="T1159" s="1"/>
      <c r="U1159" s="1"/>
      <c r="V1159" s="1"/>
      <c r="W1159" s="1"/>
      <c r="X1159" s="1"/>
      <c r="Y1159" s="1"/>
    </row>
    <row r="1160" spans="19:25" x14ac:dyDescent="0.25">
      <c r="S1160" s="1"/>
      <c r="T1160" s="1"/>
      <c r="U1160" s="1"/>
      <c r="V1160" s="1"/>
      <c r="W1160" s="1"/>
      <c r="X1160" s="1"/>
      <c r="Y1160" s="1"/>
    </row>
    <row r="1161" spans="19:25" x14ac:dyDescent="0.25">
      <c r="S1161" s="1"/>
      <c r="T1161" s="1"/>
      <c r="U1161" s="1"/>
      <c r="V1161" s="1"/>
      <c r="W1161" s="1"/>
      <c r="X1161" s="1"/>
      <c r="Y1161" s="1"/>
    </row>
    <row r="1162" spans="19:25" x14ac:dyDescent="0.25">
      <c r="S1162" s="1"/>
      <c r="T1162" s="1"/>
      <c r="U1162" s="1"/>
      <c r="V1162" s="1"/>
      <c r="W1162" s="1"/>
      <c r="X1162" s="1"/>
      <c r="Y1162" s="1"/>
    </row>
    <row r="1163" spans="19:25" x14ac:dyDescent="0.25">
      <c r="S1163" s="1"/>
      <c r="T1163" s="1"/>
      <c r="U1163" s="1"/>
      <c r="V1163" s="1"/>
      <c r="W1163" s="1"/>
      <c r="X1163" s="1"/>
      <c r="Y1163" s="1"/>
    </row>
    <row r="1164" spans="19:25" x14ac:dyDescent="0.25">
      <c r="S1164" s="1"/>
      <c r="T1164" s="1"/>
      <c r="U1164" s="1"/>
      <c r="V1164" s="1"/>
      <c r="W1164" s="1"/>
      <c r="X1164" s="1"/>
      <c r="Y1164" s="1"/>
    </row>
    <row r="1165" spans="19:25" x14ac:dyDescent="0.25">
      <c r="S1165" s="1"/>
      <c r="T1165" s="1"/>
      <c r="U1165" s="1"/>
      <c r="V1165" s="1"/>
      <c r="W1165" s="1"/>
      <c r="X1165" s="1"/>
      <c r="Y1165" s="1"/>
    </row>
    <row r="1166" spans="19:25" x14ac:dyDescent="0.25">
      <c r="S1166" s="1"/>
      <c r="T1166" s="1"/>
      <c r="U1166" s="1"/>
      <c r="V1166" s="1"/>
      <c r="W1166" s="1"/>
      <c r="X1166" s="1"/>
      <c r="Y1166" s="1"/>
    </row>
    <row r="1167" spans="19:25" x14ac:dyDescent="0.25">
      <c r="S1167" s="1"/>
      <c r="T1167" s="1"/>
      <c r="U1167" s="1"/>
      <c r="V1167" s="1"/>
      <c r="W1167" s="1"/>
      <c r="X1167" s="1"/>
      <c r="Y1167" s="1"/>
    </row>
    <row r="1168" spans="19:25" x14ac:dyDescent="0.25">
      <c r="S1168" s="1"/>
      <c r="T1168" s="1"/>
      <c r="U1168" s="1"/>
      <c r="V1168" s="1"/>
      <c r="W1168" s="1"/>
      <c r="X1168" s="1"/>
      <c r="Y1168" s="1"/>
    </row>
    <row r="1169" spans="19:25" x14ac:dyDescent="0.25">
      <c r="S1169" s="1"/>
      <c r="T1169" s="1"/>
      <c r="U1169" s="1"/>
      <c r="V1169" s="1"/>
      <c r="W1169" s="1"/>
      <c r="X1169" s="1"/>
      <c r="Y1169" s="1"/>
    </row>
    <row r="1170" spans="19:25" x14ac:dyDescent="0.25">
      <c r="S1170" s="1"/>
      <c r="T1170" s="1"/>
      <c r="U1170" s="1"/>
      <c r="V1170" s="1"/>
      <c r="W1170" s="1"/>
      <c r="X1170" s="1"/>
      <c r="Y1170" s="1"/>
    </row>
    <row r="1171" spans="19:25" x14ac:dyDescent="0.25">
      <c r="S1171" s="1"/>
      <c r="T1171" s="1"/>
      <c r="U1171" s="1"/>
      <c r="V1171" s="1"/>
      <c r="W1171" s="1"/>
      <c r="X1171" s="1"/>
      <c r="Y1171" s="1"/>
    </row>
    <row r="1172" spans="19:25" x14ac:dyDescent="0.25">
      <c r="S1172" s="1"/>
      <c r="T1172" s="1"/>
      <c r="U1172" s="1"/>
      <c r="V1172" s="1"/>
      <c r="W1172" s="1"/>
      <c r="X1172" s="1"/>
      <c r="Y1172" s="1"/>
    </row>
    <row r="1173" spans="19:25" x14ac:dyDescent="0.25">
      <c r="S1173" s="1"/>
      <c r="T1173" s="1"/>
      <c r="U1173" s="1"/>
      <c r="V1173" s="1"/>
      <c r="W1173" s="1"/>
      <c r="X1173" s="1"/>
      <c r="Y1173" s="1"/>
    </row>
    <row r="1174" spans="19:25" x14ac:dyDescent="0.25">
      <c r="S1174" s="1"/>
      <c r="T1174" s="1"/>
      <c r="U1174" s="1"/>
      <c r="V1174" s="1"/>
      <c r="W1174" s="1"/>
      <c r="X1174" s="1"/>
      <c r="Y1174" s="1"/>
    </row>
    <row r="1175" spans="19:25" x14ac:dyDescent="0.25">
      <c r="S1175" s="1"/>
      <c r="T1175" s="1"/>
      <c r="U1175" s="1"/>
      <c r="V1175" s="1"/>
      <c r="W1175" s="1"/>
      <c r="X1175" s="1"/>
      <c r="Y1175" s="1"/>
    </row>
    <row r="1176" spans="19:25" x14ac:dyDescent="0.25">
      <c r="S1176" s="1"/>
      <c r="T1176" s="1"/>
      <c r="U1176" s="1"/>
      <c r="V1176" s="1"/>
      <c r="W1176" s="1"/>
      <c r="X1176" s="1"/>
      <c r="Y1176" s="1"/>
    </row>
    <row r="1177" spans="19:25" x14ac:dyDescent="0.25">
      <c r="S1177" s="1"/>
      <c r="T1177" s="1"/>
      <c r="U1177" s="1"/>
      <c r="V1177" s="1"/>
      <c r="W1177" s="1"/>
      <c r="X1177" s="1"/>
      <c r="Y1177" s="1"/>
    </row>
    <row r="1178" spans="19:25" x14ac:dyDescent="0.25">
      <c r="S1178" s="1"/>
      <c r="T1178" s="1"/>
      <c r="U1178" s="1"/>
      <c r="V1178" s="1"/>
      <c r="W1178" s="1"/>
      <c r="X1178" s="1"/>
      <c r="Y1178" s="1"/>
    </row>
    <row r="1179" spans="19:25" x14ac:dyDescent="0.25">
      <c r="S1179" s="1"/>
      <c r="T1179" s="1"/>
      <c r="U1179" s="1"/>
      <c r="V1179" s="1"/>
      <c r="W1179" s="1"/>
      <c r="X1179" s="1"/>
      <c r="Y1179" s="1"/>
    </row>
    <row r="1180" spans="19:25" x14ac:dyDescent="0.25">
      <c r="S1180" s="1"/>
      <c r="T1180" s="1"/>
      <c r="U1180" s="1"/>
      <c r="V1180" s="1"/>
      <c r="W1180" s="1"/>
      <c r="X1180" s="1"/>
      <c r="Y1180" s="1"/>
    </row>
    <row r="1181" spans="19:25" x14ac:dyDescent="0.25">
      <c r="S1181" s="1"/>
      <c r="T1181" s="1"/>
      <c r="U1181" s="1"/>
      <c r="V1181" s="1"/>
      <c r="W1181" s="1"/>
      <c r="X1181" s="1"/>
      <c r="Y1181" s="1"/>
    </row>
    <row r="1182" spans="19:25" x14ac:dyDescent="0.25">
      <c r="S1182" s="1"/>
      <c r="T1182" s="1"/>
      <c r="U1182" s="1"/>
      <c r="V1182" s="1"/>
      <c r="W1182" s="1"/>
      <c r="X1182" s="1"/>
      <c r="Y1182" s="1"/>
    </row>
    <row r="1183" spans="19:25" x14ac:dyDescent="0.25">
      <c r="S1183" s="1"/>
      <c r="T1183" s="1"/>
      <c r="U1183" s="1"/>
      <c r="V1183" s="1"/>
      <c r="W1183" s="1"/>
      <c r="X1183" s="1"/>
      <c r="Y1183" s="1"/>
    </row>
    <row r="1184" spans="19:25" x14ac:dyDescent="0.25">
      <c r="S1184" s="1"/>
      <c r="T1184" s="1"/>
      <c r="U1184" s="1"/>
      <c r="V1184" s="1"/>
      <c r="W1184" s="1"/>
      <c r="X1184" s="1"/>
      <c r="Y1184" s="1"/>
    </row>
    <row r="1185" spans="19:25" x14ac:dyDescent="0.25">
      <c r="S1185" s="1"/>
      <c r="T1185" s="1"/>
      <c r="U1185" s="1"/>
      <c r="V1185" s="1"/>
      <c r="W1185" s="1"/>
      <c r="X1185" s="1"/>
      <c r="Y1185" s="1"/>
    </row>
    <row r="1186" spans="19:25" x14ac:dyDescent="0.25">
      <c r="S1186" s="1"/>
      <c r="T1186" s="1"/>
      <c r="U1186" s="1"/>
      <c r="V1186" s="1"/>
      <c r="W1186" s="1"/>
      <c r="X1186" s="1"/>
      <c r="Y1186" s="1"/>
    </row>
    <row r="1187" spans="19:25" x14ac:dyDescent="0.25">
      <c r="S1187" s="1"/>
      <c r="T1187" s="1"/>
      <c r="U1187" s="1"/>
      <c r="V1187" s="1"/>
      <c r="W1187" s="1"/>
      <c r="X1187" s="1"/>
      <c r="Y1187" s="1"/>
    </row>
    <row r="1188" spans="19:25" x14ac:dyDescent="0.25">
      <c r="S1188" s="1"/>
      <c r="T1188" s="1"/>
      <c r="U1188" s="1"/>
      <c r="V1188" s="1"/>
      <c r="W1188" s="1"/>
      <c r="X1188" s="1"/>
      <c r="Y1188" s="1"/>
    </row>
    <row r="1189" spans="19:25" x14ac:dyDescent="0.25">
      <c r="S1189" s="1"/>
      <c r="T1189" s="1"/>
      <c r="U1189" s="1"/>
      <c r="V1189" s="1"/>
      <c r="W1189" s="1"/>
      <c r="X1189" s="1"/>
      <c r="Y1189" s="1"/>
    </row>
    <row r="1190" spans="19:25" x14ac:dyDescent="0.25">
      <c r="S1190" s="1"/>
      <c r="T1190" s="1"/>
      <c r="U1190" s="1"/>
      <c r="V1190" s="1"/>
      <c r="W1190" s="1"/>
      <c r="X1190" s="1"/>
      <c r="Y1190" s="1"/>
    </row>
    <row r="1191" spans="19:25" x14ac:dyDescent="0.25">
      <c r="S1191" s="1"/>
      <c r="T1191" s="1"/>
      <c r="U1191" s="1"/>
      <c r="V1191" s="1"/>
      <c r="W1191" s="1"/>
      <c r="X1191" s="1"/>
      <c r="Y1191" s="1"/>
    </row>
    <row r="1192" spans="19:25" x14ac:dyDescent="0.25">
      <c r="S1192" s="1"/>
      <c r="T1192" s="1"/>
      <c r="U1192" s="1"/>
      <c r="V1192" s="1"/>
      <c r="W1192" s="1"/>
      <c r="X1192" s="1"/>
      <c r="Y1192" s="1"/>
    </row>
    <row r="1193" spans="19:25" x14ac:dyDescent="0.25">
      <c r="S1193" s="1"/>
      <c r="T1193" s="1"/>
      <c r="U1193" s="1"/>
      <c r="V1193" s="1"/>
      <c r="W1193" s="1"/>
      <c r="X1193" s="1"/>
      <c r="Y1193" s="1"/>
    </row>
    <row r="1194" spans="19:25" x14ac:dyDescent="0.25">
      <c r="S1194" s="1"/>
      <c r="T1194" s="1"/>
      <c r="U1194" s="1"/>
      <c r="V1194" s="1"/>
      <c r="W1194" s="1"/>
      <c r="X1194" s="1"/>
      <c r="Y1194" s="1"/>
    </row>
    <row r="1195" spans="19:25" x14ac:dyDescent="0.25">
      <c r="S1195" s="1"/>
      <c r="T1195" s="1"/>
      <c r="U1195" s="1"/>
      <c r="V1195" s="1"/>
      <c r="W1195" s="1"/>
      <c r="X1195" s="1"/>
      <c r="Y1195" s="1"/>
    </row>
    <row r="1196" spans="19:25" x14ac:dyDescent="0.25">
      <c r="S1196" s="1"/>
      <c r="T1196" s="1"/>
      <c r="U1196" s="1"/>
      <c r="V1196" s="1"/>
      <c r="W1196" s="1"/>
      <c r="X1196" s="1"/>
      <c r="Y1196" s="1"/>
    </row>
    <row r="1197" spans="19:25" x14ac:dyDescent="0.25">
      <c r="S1197" s="1"/>
      <c r="T1197" s="1"/>
      <c r="U1197" s="1"/>
      <c r="V1197" s="1"/>
      <c r="W1197" s="1"/>
      <c r="X1197" s="1"/>
      <c r="Y1197" s="1"/>
    </row>
    <row r="1198" spans="19:25" x14ac:dyDescent="0.25">
      <c r="S1198" s="1"/>
      <c r="T1198" s="1"/>
      <c r="U1198" s="1"/>
      <c r="V1198" s="1"/>
      <c r="W1198" s="1"/>
      <c r="X1198" s="1"/>
      <c r="Y1198" s="1"/>
    </row>
    <row r="1199" spans="19:25" x14ac:dyDescent="0.25">
      <c r="S1199" s="1"/>
      <c r="T1199" s="1"/>
      <c r="U1199" s="1"/>
      <c r="V1199" s="1"/>
      <c r="W1199" s="1"/>
      <c r="X1199" s="1"/>
      <c r="Y1199" s="1"/>
    </row>
    <row r="1200" spans="19:25" x14ac:dyDescent="0.25">
      <c r="S1200" s="1"/>
      <c r="T1200" s="1"/>
      <c r="U1200" s="1"/>
      <c r="V1200" s="1"/>
      <c r="W1200" s="1"/>
      <c r="X1200" s="1"/>
      <c r="Y1200" s="1"/>
    </row>
    <row r="1201" spans="19:25" x14ac:dyDescent="0.25">
      <c r="S1201" s="1"/>
      <c r="T1201" s="1"/>
      <c r="U1201" s="1"/>
      <c r="V1201" s="1"/>
      <c r="W1201" s="1"/>
      <c r="X1201" s="1"/>
      <c r="Y1201" s="1"/>
    </row>
    <row r="1202" spans="19:25" x14ac:dyDescent="0.25">
      <c r="S1202" s="1"/>
      <c r="T1202" s="1"/>
      <c r="U1202" s="1"/>
      <c r="V1202" s="1"/>
      <c r="W1202" s="1"/>
      <c r="X1202" s="1"/>
      <c r="Y1202" s="1"/>
    </row>
    <row r="1203" spans="19:25" x14ac:dyDescent="0.25">
      <c r="S1203" s="1"/>
      <c r="T1203" s="1"/>
      <c r="U1203" s="1"/>
      <c r="V1203" s="1"/>
      <c r="W1203" s="1"/>
      <c r="X1203" s="1"/>
      <c r="Y1203" s="1"/>
    </row>
    <row r="1204" spans="19:25" x14ac:dyDescent="0.25">
      <c r="S1204" s="1"/>
      <c r="T1204" s="1"/>
      <c r="U1204" s="1"/>
      <c r="V1204" s="1"/>
      <c r="W1204" s="1"/>
      <c r="X1204" s="1"/>
      <c r="Y1204" s="1"/>
    </row>
    <row r="1205" spans="19:25" x14ac:dyDescent="0.25">
      <c r="S1205" s="1"/>
      <c r="T1205" s="1"/>
      <c r="U1205" s="1"/>
      <c r="V1205" s="1"/>
      <c r="W1205" s="1"/>
      <c r="X1205" s="1"/>
      <c r="Y1205" s="1"/>
    </row>
    <row r="1206" spans="19:25" x14ac:dyDescent="0.25">
      <c r="S1206" s="1"/>
      <c r="T1206" s="1"/>
      <c r="U1206" s="1"/>
      <c r="V1206" s="1"/>
      <c r="W1206" s="1"/>
      <c r="X1206" s="1"/>
      <c r="Y1206" s="1"/>
    </row>
    <row r="1207" spans="19:25" x14ac:dyDescent="0.25">
      <c r="S1207" s="1"/>
      <c r="T1207" s="1"/>
      <c r="U1207" s="1"/>
      <c r="V1207" s="1"/>
      <c r="W1207" s="1"/>
      <c r="X1207" s="1"/>
      <c r="Y1207" s="1"/>
    </row>
    <row r="1208" spans="19:25" x14ac:dyDescent="0.25">
      <c r="S1208" s="1"/>
      <c r="T1208" s="1"/>
      <c r="U1208" s="1"/>
      <c r="V1208" s="1"/>
      <c r="W1208" s="1"/>
      <c r="X1208" s="1"/>
      <c r="Y1208" s="1"/>
    </row>
    <row r="1209" spans="19:25" x14ac:dyDescent="0.25">
      <c r="S1209" s="1"/>
      <c r="T1209" s="1"/>
      <c r="U1209" s="1"/>
      <c r="V1209" s="1"/>
      <c r="W1209" s="1"/>
      <c r="X1209" s="1"/>
      <c r="Y1209" s="1"/>
    </row>
    <row r="1210" spans="19:25" x14ac:dyDescent="0.25">
      <c r="S1210" s="1"/>
      <c r="T1210" s="1"/>
      <c r="U1210" s="1"/>
      <c r="V1210" s="1"/>
      <c r="W1210" s="1"/>
      <c r="X1210" s="1"/>
      <c r="Y1210" s="1"/>
    </row>
    <row r="1211" spans="19:25" x14ac:dyDescent="0.25">
      <c r="S1211" s="1"/>
      <c r="T1211" s="1"/>
      <c r="U1211" s="1"/>
      <c r="V1211" s="1"/>
      <c r="W1211" s="1"/>
      <c r="X1211" s="1"/>
      <c r="Y1211" s="1"/>
    </row>
    <row r="1212" spans="19:25" x14ac:dyDescent="0.25">
      <c r="S1212" s="1"/>
      <c r="T1212" s="1"/>
      <c r="U1212" s="1"/>
      <c r="V1212" s="1"/>
      <c r="W1212" s="1"/>
      <c r="X1212" s="1"/>
      <c r="Y1212" s="1"/>
    </row>
    <row r="1213" spans="19:25" x14ac:dyDescent="0.25">
      <c r="S1213" s="1"/>
      <c r="T1213" s="1"/>
      <c r="U1213" s="1"/>
      <c r="V1213" s="1"/>
      <c r="W1213" s="1"/>
      <c r="X1213" s="1"/>
      <c r="Y1213" s="1"/>
    </row>
    <row r="1214" spans="19:25" x14ac:dyDescent="0.25">
      <c r="S1214" s="1"/>
      <c r="T1214" s="1"/>
      <c r="U1214" s="1"/>
      <c r="V1214" s="1"/>
      <c r="W1214" s="1"/>
      <c r="X1214" s="1"/>
      <c r="Y1214" s="1"/>
    </row>
    <row r="1215" spans="19:25" x14ac:dyDescent="0.25">
      <c r="S1215" s="1"/>
      <c r="T1215" s="1"/>
      <c r="U1215" s="1"/>
      <c r="V1215" s="1"/>
      <c r="W1215" s="1"/>
      <c r="X1215" s="1"/>
      <c r="Y1215" s="1"/>
    </row>
    <row r="1216" spans="19:25" x14ac:dyDescent="0.25">
      <c r="S1216" s="1"/>
      <c r="T1216" s="1"/>
      <c r="U1216" s="1"/>
      <c r="V1216" s="1"/>
      <c r="W1216" s="1"/>
      <c r="X1216" s="1"/>
      <c r="Y1216" s="1"/>
    </row>
    <row r="1217" spans="19:25" x14ac:dyDescent="0.25">
      <c r="S1217" s="1"/>
      <c r="T1217" s="1"/>
      <c r="U1217" s="1"/>
      <c r="V1217" s="1"/>
      <c r="W1217" s="1"/>
      <c r="X1217" s="1"/>
      <c r="Y1217" s="1"/>
    </row>
    <row r="1218" spans="19:25" x14ac:dyDescent="0.25">
      <c r="S1218" s="1"/>
      <c r="T1218" s="1"/>
      <c r="U1218" s="1"/>
      <c r="V1218" s="1"/>
      <c r="W1218" s="1"/>
      <c r="X1218" s="1"/>
      <c r="Y1218" s="1"/>
    </row>
    <row r="1219" spans="19:25" x14ac:dyDescent="0.25">
      <c r="S1219" s="1"/>
      <c r="T1219" s="1"/>
      <c r="U1219" s="1"/>
      <c r="V1219" s="1"/>
      <c r="W1219" s="1"/>
      <c r="X1219" s="1"/>
      <c r="Y1219" s="1"/>
    </row>
    <row r="1220" spans="19:25" x14ac:dyDescent="0.25">
      <c r="S1220" s="1"/>
      <c r="T1220" s="1"/>
      <c r="U1220" s="1"/>
      <c r="V1220" s="1"/>
      <c r="W1220" s="1"/>
      <c r="X1220" s="1"/>
      <c r="Y1220" s="1"/>
    </row>
    <row r="1221" spans="19:25" x14ac:dyDescent="0.25">
      <c r="S1221" s="1"/>
      <c r="T1221" s="1"/>
      <c r="U1221" s="1"/>
      <c r="V1221" s="1"/>
      <c r="W1221" s="1"/>
      <c r="X1221" s="1"/>
      <c r="Y1221" s="1"/>
    </row>
    <row r="1222" spans="19:25" x14ac:dyDescent="0.25">
      <c r="S1222" s="1"/>
      <c r="T1222" s="1"/>
      <c r="U1222" s="1"/>
      <c r="V1222" s="1"/>
      <c r="W1222" s="1"/>
      <c r="X1222" s="1"/>
      <c r="Y1222" s="1"/>
    </row>
    <row r="1223" spans="19:25" x14ac:dyDescent="0.25">
      <c r="S1223" s="1"/>
      <c r="T1223" s="1"/>
      <c r="U1223" s="1"/>
      <c r="V1223" s="1"/>
      <c r="W1223" s="1"/>
      <c r="X1223" s="1"/>
      <c r="Y1223" s="1"/>
    </row>
    <row r="1224" spans="19:25" x14ac:dyDescent="0.25">
      <c r="S1224" s="1"/>
      <c r="T1224" s="1"/>
      <c r="U1224" s="1"/>
      <c r="V1224" s="1"/>
      <c r="W1224" s="1"/>
      <c r="X1224" s="1"/>
      <c r="Y1224" s="1"/>
    </row>
    <row r="1225" spans="19:25" x14ac:dyDescent="0.25">
      <c r="S1225" s="1"/>
      <c r="T1225" s="1"/>
      <c r="U1225" s="1"/>
      <c r="V1225" s="1"/>
      <c r="W1225" s="1"/>
      <c r="X1225" s="1"/>
      <c r="Y1225" s="1"/>
    </row>
    <row r="1226" spans="19:25" x14ac:dyDescent="0.25">
      <c r="S1226" s="1"/>
      <c r="T1226" s="1"/>
      <c r="U1226" s="1"/>
      <c r="V1226" s="1"/>
      <c r="W1226" s="1"/>
      <c r="X1226" s="1"/>
      <c r="Y1226" s="1"/>
    </row>
    <row r="1227" spans="19:25" x14ac:dyDescent="0.25">
      <c r="S1227" s="1"/>
      <c r="T1227" s="1"/>
      <c r="U1227" s="1"/>
      <c r="V1227" s="1"/>
      <c r="W1227" s="1"/>
      <c r="X1227" s="1"/>
      <c r="Y1227" s="1"/>
    </row>
    <row r="1228" spans="19:25" x14ac:dyDescent="0.25">
      <c r="S1228" s="1"/>
      <c r="T1228" s="1"/>
      <c r="U1228" s="1"/>
      <c r="V1228" s="1"/>
      <c r="W1228" s="1"/>
      <c r="X1228" s="1"/>
      <c r="Y1228" s="1"/>
    </row>
    <row r="1229" spans="19:25" x14ac:dyDescent="0.25">
      <c r="S1229" s="1"/>
      <c r="T1229" s="1"/>
      <c r="U1229" s="1"/>
      <c r="V1229" s="1"/>
      <c r="W1229" s="1"/>
      <c r="X1229" s="1"/>
      <c r="Y1229" s="1"/>
    </row>
    <row r="1230" spans="19:25" x14ac:dyDescent="0.25">
      <c r="S1230" s="1"/>
      <c r="T1230" s="1"/>
      <c r="U1230" s="1"/>
      <c r="V1230" s="1"/>
      <c r="W1230" s="1"/>
      <c r="X1230" s="1"/>
      <c r="Y1230" s="1"/>
    </row>
    <row r="1231" spans="19:25" x14ac:dyDescent="0.25">
      <c r="S1231" s="1"/>
      <c r="T1231" s="1"/>
      <c r="U1231" s="1"/>
      <c r="V1231" s="1"/>
      <c r="W1231" s="1"/>
      <c r="X1231" s="1"/>
      <c r="Y1231" s="1"/>
    </row>
    <row r="1232" spans="19:25" x14ac:dyDescent="0.25">
      <c r="S1232" s="1"/>
      <c r="T1232" s="1"/>
      <c r="U1232" s="1"/>
      <c r="V1232" s="1"/>
      <c r="W1232" s="1"/>
      <c r="X1232" s="1"/>
      <c r="Y1232" s="1"/>
    </row>
    <row r="1233" spans="19:25" x14ac:dyDescent="0.25">
      <c r="S1233" s="1"/>
      <c r="T1233" s="1"/>
      <c r="U1233" s="1"/>
      <c r="V1233" s="1"/>
      <c r="W1233" s="1"/>
      <c r="X1233" s="1"/>
      <c r="Y1233" s="1"/>
    </row>
    <row r="1234" spans="19:25" x14ac:dyDescent="0.25">
      <c r="S1234" s="1"/>
      <c r="T1234" s="1"/>
      <c r="U1234" s="1"/>
      <c r="V1234" s="1"/>
      <c r="W1234" s="1"/>
      <c r="X1234" s="1"/>
      <c r="Y1234" s="1"/>
    </row>
    <row r="1235" spans="19:25" x14ac:dyDescent="0.25">
      <c r="S1235" s="1"/>
      <c r="T1235" s="1"/>
      <c r="U1235" s="1"/>
      <c r="V1235" s="1"/>
      <c r="W1235" s="1"/>
      <c r="X1235" s="1"/>
      <c r="Y1235" s="1"/>
    </row>
    <row r="1236" spans="19:25" x14ac:dyDescent="0.25">
      <c r="S1236" s="1"/>
      <c r="T1236" s="1"/>
      <c r="U1236" s="1"/>
      <c r="V1236" s="1"/>
      <c r="W1236" s="1"/>
      <c r="X1236" s="1"/>
      <c r="Y1236" s="1"/>
    </row>
    <row r="1237" spans="19:25" x14ac:dyDescent="0.25">
      <c r="S1237" s="1"/>
      <c r="T1237" s="1"/>
      <c r="U1237" s="1"/>
      <c r="V1237" s="1"/>
      <c r="W1237" s="1"/>
      <c r="X1237" s="1"/>
      <c r="Y1237" s="1"/>
    </row>
    <row r="1238" spans="19:25" x14ac:dyDescent="0.25">
      <c r="S1238" s="1"/>
      <c r="T1238" s="1"/>
      <c r="U1238" s="1"/>
      <c r="V1238" s="1"/>
      <c r="W1238" s="1"/>
      <c r="X1238" s="1"/>
      <c r="Y1238" s="1"/>
    </row>
    <row r="1239" spans="19:25" x14ac:dyDescent="0.25">
      <c r="S1239" s="1"/>
      <c r="T1239" s="1"/>
      <c r="U1239" s="1"/>
      <c r="V1239" s="1"/>
      <c r="W1239" s="1"/>
      <c r="X1239" s="1"/>
      <c r="Y1239" s="1"/>
    </row>
    <row r="1240" spans="19:25" x14ac:dyDescent="0.25">
      <c r="S1240" s="1"/>
      <c r="T1240" s="1"/>
      <c r="U1240" s="1"/>
      <c r="V1240" s="1"/>
      <c r="W1240" s="1"/>
      <c r="X1240" s="1"/>
      <c r="Y1240" s="1"/>
    </row>
    <row r="1241" spans="19:25" x14ac:dyDescent="0.25">
      <c r="S1241" s="1"/>
      <c r="T1241" s="1"/>
      <c r="U1241" s="1"/>
      <c r="V1241" s="1"/>
      <c r="W1241" s="1"/>
      <c r="X1241" s="1"/>
      <c r="Y1241" s="1"/>
    </row>
    <row r="1242" spans="19:25" x14ac:dyDescent="0.25">
      <c r="S1242" s="1"/>
      <c r="T1242" s="1"/>
      <c r="U1242" s="1"/>
      <c r="V1242" s="1"/>
      <c r="W1242" s="1"/>
      <c r="X1242" s="1"/>
      <c r="Y1242" s="1"/>
    </row>
    <row r="1243" spans="19:25" x14ac:dyDescent="0.25">
      <c r="S1243" s="1"/>
      <c r="T1243" s="1"/>
      <c r="U1243" s="1"/>
      <c r="V1243" s="1"/>
      <c r="W1243" s="1"/>
      <c r="X1243" s="1"/>
      <c r="Y1243" s="1"/>
    </row>
    <row r="1244" spans="19:25" x14ac:dyDescent="0.25">
      <c r="S1244" s="1"/>
      <c r="T1244" s="1"/>
      <c r="U1244" s="1"/>
      <c r="V1244" s="1"/>
      <c r="W1244" s="1"/>
      <c r="X1244" s="1"/>
      <c r="Y1244" s="1"/>
    </row>
    <row r="1245" spans="19:25" x14ac:dyDescent="0.25">
      <c r="S1245" s="1"/>
      <c r="T1245" s="1"/>
      <c r="U1245" s="1"/>
      <c r="V1245" s="1"/>
      <c r="W1245" s="1"/>
      <c r="X1245" s="1"/>
      <c r="Y1245" s="1"/>
    </row>
    <row r="1246" spans="19:25" x14ac:dyDescent="0.25">
      <c r="S1246" s="1"/>
      <c r="T1246" s="1"/>
      <c r="U1246" s="1"/>
      <c r="V1246" s="1"/>
      <c r="W1246" s="1"/>
      <c r="X1246" s="1"/>
      <c r="Y1246" s="1"/>
    </row>
    <row r="1247" spans="19:25" x14ac:dyDescent="0.25">
      <c r="S1247" s="1"/>
      <c r="T1247" s="1"/>
      <c r="U1247" s="1"/>
      <c r="V1247" s="1"/>
      <c r="W1247" s="1"/>
      <c r="X1247" s="1"/>
      <c r="Y1247" s="1"/>
    </row>
    <row r="1248" spans="19:25" x14ac:dyDescent="0.25">
      <c r="S1248" s="1"/>
      <c r="T1248" s="1"/>
      <c r="U1248" s="1"/>
      <c r="V1248" s="1"/>
      <c r="W1248" s="1"/>
      <c r="X1248" s="1"/>
      <c r="Y1248" s="1"/>
    </row>
    <row r="1249" spans="19:25" x14ac:dyDescent="0.25">
      <c r="S1249" s="1"/>
      <c r="T1249" s="1"/>
      <c r="U1249" s="1"/>
      <c r="V1249" s="1"/>
      <c r="W1249" s="1"/>
      <c r="X1249" s="1"/>
      <c r="Y1249" s="1"/>
    </row>
    <row r="1250" spans="19:25" x14ac:dyDescent="0.25">
      <c r="S1250" s="1"/>
      <c r="T1250" s="1"/>
      <c r="U1250" s="1"/>
      <c r="V1250" s="1"/>
      <c r="W1250" s="1"/>
      <c r="X1250" s="1"/>
      <c r="Y1250" s="1"/>
    </row>
    <row r="1251" spans="19:25" x14ac:dyDescent="0.25">
      <c r="S1251" s="1"/>
      <c r="T1251" s="1"/>
      <c r="U1251" s="1"/>
      <c r="V1251" s="1"/>
      <c r="W1251" s="1"/>
      <c r="X1251" s="1"/>
      <c r="Y1251" s="1"/>
    </row>
    <row r="1252" spans="19:25" x14ac:dyDescent="0.25">
      <c r="S1252" s="1"/>
      <c r="T1252" s="1"/>
      <c r="U1252" s="1"/>
      <c r="V1252" s="1"/>
      <c r="W1252" s="1"/>
      <c r="X1252" s="1"/>
      <c r="Y1252" s="1"/>
    </row>
    <row r="1253" spans="19:25" x14ac:dyDescent="0.25">
      <c r="S1253" s="1"/>
      <c r="T1253" s="1"/>
      <c r="U1253" s="1"/>
      <c r="V1253" s="1"/>
      <c r="W1253" s="1"/>
      <c r="X1253" s="1"/>
      <c r="Y1253" s="1"/>
    </row>
    <row r="1254" spans="19:25" x14ac:dyDescent="0.25">
      <c r="S1254" s="1"/>
      <c r="T1254" s="1"/>
      <c r="U1254" s="1"/>
      <c r="V1254" s="1"/>
      <c r="W1254" s="1"/>
      <c r="X1254" s="1"/>
      <c r="Y1254" s="1"/>
    </row>
    <row r="1255" spans="19:25" x14ac:dyDescent="0.25">
      <c r="S1255" s="1"/>
      <c r="T1255" s="1"/>
      <c r="U1255" s="1"/>
      <c r="V1255" s="1"/>
      <c r="W1255" s="1"/>
      <c r="X1255" s="1"/>
      <c r="Y1255" s="1"/>
    </row>
    <row r="1256" spans="19:25" x14ac:dyDescent="0.25">
      <c r="S1256" s="1"/>
      <c r="T1256" s="1"/>
      <c r="U1256" s="1"/>
      <c r="V1256" s="1"/>
      <c r="W1256" s="1"/>
      <c r="X1256" s="1"/>
      <c r="Y1256" s="1"/>
    </row>
    <row r="1257" spans="19:25" x14ac:dyDescent="0.25">
      <c r="S1257" s="1"/>
      <c r="T1257" s="1"/>
      <c r="U1257" s="1"/>
      <c r="V1257" s="1"/>
      <c r="W1257" s="1"/>
      <c r="X1257" s="1"/>
      <c r="Y1257" s="1"/>
    </row>
    <row r="1258" spans="19:25" x14ac:dyDescent="0.25">
      <c r="S1258" s="1"/>
      <c r="T1258" s="1"/>
      <c r="U1258" s="1"/>
      <c r="V1258" s="1"/>
      <c r="W1258" s="1"/>
      <c r="X1258" s="1"/>
      <c r="Y1258" s="1"/>
    </row>
    <row r="1259" spans="19:25" x14ac:dyDescent="0.25">
      <c r="S1259" s="1"/>
      <c r="T1259" s="1"/>
      <c r="U1259" s="1"/>
      <c r="V1259" s="1"/>
      <c r="W1259" s="1"/>
      <c r="X1259" s="1"/>
      <c r="Y1259" s="1"/>
    </row>
    <row r="1260" spans="19:25" x14ac:dyDescent="0.25">
      <c r="S1260" s="1"/>
      <c r="T1260" s="1"/>
      <c r="U1260" s="1"/>
      <c r="V1260" s="1"/>
      <c r="W1260" s="1"/>
      <c r="X1260" s="1"/>
      <c r="Y1260" s="1"/>
    </row>
    <row r="1261" spans="19:25" x14ac:dyDescent="0.25">
      <c r="S1261" s="1"/>
      <c r="T1261" s="1"/>
      <c r="U1261" s="1"/>
      <c r="V1261" s="1"/>
      <c r="W1261" s="1"/>
      <c r="X1261" s="1"/>
      <c r="Y1261" s="1"/>
    </row>
    <row r="1262" spans="19:25" x14ac:dyDescent="0.25">
      <c r="S1262" s="1"/>
      <c r="T1262" s="1"/>
      <c r="U1262" s="1"/>
      <c r="V1262" s="1"/>
      <c r="W1262" s="1"/>
      <c r="X1262" s="1"/>
      <c r="Y1262" s="1"/>
    </row>
    <row r="1263" spans="19:25" x14ac:dyDescent="0.25">
      <c r="S1263" s="1"/>
      <c r="T1263" s="1"/>
      <c r="U1263" s="1"/>
      <c r="V1263" s="1"/>
      <c r="W1263" s="1"/>
      <c r="X1263" s="1"/>
      <c r="Y1263" s="1"/>
    </row>
    <row r="1264" spans="19:25" x14ac:dyDescent="0.25">
      <c r="S1264" s="1"/>
      <c r="T1264" s="1"/>
      <c r="U1264" s="1"/>
      <c r="V1264" s="1"/>
      <c r="W1264" s="1"/>
      <c r="X1264" s="1"/>
      <c r="Y1264" s="1"/>
    </row>
    <row r="1265" spans="19:25" x14ac:dyDescent="0.25">
      <c r="S1265" s="1"/>
      <c r="T1265" s="1"/>
      <c r="U1265" s="1"/>
      <c r="V1265" s="1"/>
      <c r="W1265" s="1"/>
      <c r="X1265" s="1"/>
      <c r="Y1265" s="1"/>
    </row>
    <row r="1266" spans="19:25" x14ac:dyDescent="0.25">
      <c r="S1266" s="1"/>
      <c r="T1266" s="1"/>
      <c r="U1266" s="1"/>
      <c r="V1266" s="1"/>
      <c r="W1266" s="1"/>
      <c r="X1266" s="1"/>
      <c r="Y1266" s="1"/>
    </row>
    <row r="1267" spans="19:25" x14ac:dyDescent="0.25">
      <c r="S1267" s="1"/>
      <c r="T1267" s="1"/>
      <c r="U1267" s="1"/>
      <c r="V1267" s="1"/>
      <c r="W1267" s="1"/>
      <c r="X1267" s="1"/>
      <c r="Y1267" s="1"/>
    </row>
    <row r="1268" spans="19:25" x14ac:dyDescent="0.25">
      <c r="S1268" s="1"/>
      <c r="T1268" s="1"/>
      <c r="U1268" s="1"/>
      <c r="V1268" s="1"/>
      <c r="W1268" s="1"/>
      <c r="X1268" s="1"/>
      <c r="Y1268" s="1"/>
    </row>
    <row r="1269" spans="19:25" x14ac:dyDescent="0.25">
      <c r="S1269" s="1"/>
      <c r="T1269" s="1"/>
      <c r="U1269" s="1"/>
      <c r="V1269" s="1"/>
      <c r="W1269" s="1"/>
      <c r="X1269" s="1"/>
      <c r="Y1269" s="1"/>
    </row>
    <row r="1270" spans="19:25" x14ac:dyDescent="0.25">
      <c r="S1270" s="1"/>
      <c r="T1270" s="1"/>
      <c r="U1270" s="1"/>
      <c r="V1270" s="1"/>
      <c r="W1270" s="1"/>
      <c r="X1270" s="1"/>
      <c r="Y1270" s="1"/>
    </row>
    <row r="1271" spans="19:25" x14ac:dyDescent="0.25">
      <c r="S1271" s="1"/>
      <c r="T1271" s="1"/>
      <c r="U1271" s="1"/>
      <c r="V1271" s="1"/>
      <c r="W1271" s="1"/>
      <c r="X1271" s="1"/>
      <c r="Y1271" s="1"/>
    </row>
    <row r="1272" spans="19:25" x14ac:dyDescent="0.25">
      <c r="S1272" s="1"/>
      <c r="T1272" s="1"/>
      <c r="U1272" s="1"/>
      <c r="V1272" s="1"/>
      <c r="W1272" s="1"/>
      <c r="X1272" s="1"/>
      <c r="Y1272" s="1"/>
    </row>
    <row r="1273" spans="19:25" x14ac:dyDescent="0.25">
      <c r="S1273" s="1"/>
      <c r="T1273" s="1"/>
      <c r="U1273" s="1"/>
      <c r="V1273" s="1"/>
      <c r="W1273" s="1"/>
      <c r="X1273" s="1"/>
      <c r="Y1273" s="1"/>
    </row>
    <row r="1274" spans="19:25" x14ac:dyDescent="0.25">
      <c r="S1274" s="1"/>
      <c r="T1274" s="1"/>
      <c r="U1274" s="1"/>
      <c r="V1274" s="1"/>
      <c r="W1274" s="1"/>
      <c r="X1274" s="1"/>
      <c r="Y1274" s="1"/>
    </row>
    <row r="1275" spans="19:25" x14ac:dyDescent="0.25">
      <c r="S1275" s="1"/>
      <c r="T1275" s="1"/>
      <c r="U1275" s="1"/>
      <c r="V1275" s="1"/>
      <c r="W1275" s="1"/>
      <c r="X1275" s="1"/>
      <c r="Y1275" s="1"/>
    </row>
    <row r="1276" spans="19:25" x14ac:dyDescent="0.25">
      <c r="S1276" s="1"/>
      <c r="T1276" s="1"/>
      <c r="U1276" s="1"/>
      <c r="V1276" s="1"/>
      <c r="W1276" s="1"/>
      <c r="X1276" s="1"/>
      <c r="Y1276" s="1"/>
    </row>
    <row r="1277" spans="19:25" x14ac:dyDescent="0.25">
      <c r="S1277" s="1"/>
      <c r="T1277" s="1"/>
      <c r="U1277" s="1"/>
      <c r="V1277" s="1"/>
      <c r="W1277" s="1"/>
      <c r="X1277" s="1"/>
      <c r="Y1277" s="1"/>
    </row>
    <row r="1278" spans="19:25" x14ac:dyDescent="0.25">
      <c r="S1278" s="1"/>
      <c r="T1278" s="1"/>
      <c r="U1278" s="1"/>
      <c r="V1278" s="1"/>
      <c r="W1278" s="1"/>
      <c r="X1278" s="1"/>
      <c r="Y1278" s="1"/>
    </row>
    <row r="1279" spans="19:25" x14ac:dyDescent="0.25">
      <c r="S1279" s="1"/>
      <c r="T1279" s="1"/>
      <c r="U1279" s="1"/>
      <c r="V1279" s="1"/>
      <c r="W1279" s="1"/>
      <c r="X1279" s="1"/>
      <c r="Y1279" s="1"/>
    </row>
    <row r="1280" spans="19:25" x14ac:dyDescent="0.25">
      <c r="S1280" s="1"/>
      <c r="T1280" s="1"/>
      <c r="U1280" s="1"/>
      <c r="V1280" s="1"/>
      <c r="W1280" s="1"/>
      <c r="X1280" s="1"/>
      <c r="Y1280" s="1"/>
    </row>
    <row r="1281" spans="19:25" x14ac:dyDescent="0.25">
      <c r="S1281" s="1"/>
      <c r="T1281" s="1"/>
      <c r="U1281" s="1"/>
      <c r="V1281" s="1"/>
      <c r="W1281" s="1"/>
      <c r="X1281" s="1"/>
      <c r="Y1281" s="1"/>
    </row>
    <row r="1282" spans="19:25" x14ac:dyDescent="0.25">
      <c r="S1282" s="1"/>
      <c r="T1282" s="1"/>
      <c r="U1282" s="1"/>
      <c r="V1282" s="1"/>
      <c r="W1282" s="1"/>
      <c r="X1282" s="1"/>
      <c r="Y1282" s="1"/>
    </row>
    <row r="1283" spans="19:25" x14ac:dyDescent="0.25">
      <c r="S1283" s="1"/>
      <c r="T1283" s="1"/>
      <c r="U1283" s="1"/>
      <c r="V1283" s="1"/>
      <c r="W1283" s="1"/>
      <c r="X1283" s="1"/>
      <c r="Y1283" s="1"/>
    </row>
    <row r="1284" spans="19:25" x14ac:dyDescent="0.25">
      <c r="S1284" s="1"/>
      <c r="T1284" s="1"/>
      <c r="U1284" s="1"/>
      <c r="V1284" s="1"/>
      <c r="W1284" s="1"/>
      <c r="X1284" s="1"/>
      <c r="Y1284" s="1"/>
    </row>
    <row r="1285" spans="19:25" x14ac:dyDescent="0.25">
      <c r="S1285" s="1"/>
      <c r="T1285" s="1"/>
      <c r="U1285" s="1"/>
      <c r="V1285" s="1"/>
      <c r="W1285" s="1"/>
      <c r="X1285" s="1"/>
      <c r="Y1285" s="1"/>
    </row>
    <row r="1286" spans="19:25" x14ac:dyDescent="0.25">
      <c r="S1286" s="1"/>
      <c r="T1286" s="1"/>
      <c r="U1286" s="1"/>
      <c r="V1286" s="1"/>
      <c r="W1286" s="1"/>
      <c r="X1286" s="1"/>
      <c r="Y1286" s="1"/>
    </row>
    <row r="1287" spans="19:25" x14ac:dyDescent="0.25">
      <c r="S1287" s="1"/>
      <c r="T1287" s="1"/>
      <c r="U1287" s="1"/>
      <c r="V1287" s="1"/>
      <c r="W1287" s="1"/>
      <c r="X1287" s="1"/>
      <c r="Y1287" s="1"/>
    </row>
    <row r="1288" spans="19:25" x14ac:dyDescent="0.25">
      <c r="S1288" s="1"/>
      <c r="T1288" s="1"/>
      <c r="U1288" s="1"/>
      <c r="V1288" s="1"/>
      <c r="W1288" s="1"/>
      <c r="X1288" s="1"/>
      <c r="Y1288" s="1"/>
    </row>
    <row r="1289" spans="19:25" x14ac:dyDescent="0.25">
      <c r="S1289" s="1"/>
      <c r="T1289" s="1"/>
      <c r="U1289" s="1"/>
      <c r="V1289" s="1"/>
      <c r="W1289" s="1"/>
      <c r="X1289" s="1"/>
      <c r="Y1289" s="1"/>
    </row>
    <row r="1290" spans="19:25" x14ac:dyDescent="0.25">
      <c r="S1290" s="1"/>
      <c r="T1290" s="1"/>
      <c r="U1290" s="1"/>
      <c r="V1290" s="1"/>
      <c r="W1290" s="1"/>
      <c r="X1290" s="1"/>
      <c r="Y1290" s="1"/>
    </row>
    <row r="1291" spans="19:25" x14ac:dyDescent="0.25">
      <c r="S1291" s="1"/>
      <c r="T1291" s="1"/>
      <c r="U1291" s="1"/>
      <c r="V1291" s="1"/>
      <c r="W1291" s="1"/>
      <c r="X1291" s="1"/>
      <c r="Y1291" s="1"/>
    </row>
    <row r="1292" spans="19:25" x14ac:dyDescent="0.25">
      <c r="S1292" s="1"/>
      <c r="T1292" s="1"/>
      <c r="U1292" s="1"/>
      <c r="V1292" s="1"/>
      <c r="W1292" s="1"/>
      <c r="X1292" s="1"/>
      <c r="Y1292" s="1"/>
    </row>
    <row r="1293" spans="19:25" x14ac:dyDescent="0.25">
      <c r="S1293" s="1"/>
      <c r="T1293" s="1"/>
      <c r="U1293" s="1"/>
      <c r="V1293" s="1"/>
      <c r="W1293" s="1"/>
      <c r="X1293" s="1"/>
      <c r="Y1293" s="1"/>
    </row>
    <row r="1294" spans="19:25" x14ac:dyDescent="0.25">
      <c r="S1294" s="1"/>
      <c r="T1294" s="1"/>
      <c r="U1294" s="1"/>
      <c r="V1294" s="1"/>
      <c r="W1294" s="1"/>
      <c r="X1294" s="1"/>
      <c r="Y1294" s="1"/>
    </row>
    <row r="1295" spans="19:25" x14ac:dyDescent="0.25">
      <c r="S1295" s="1"/>
      <c r="T1295" s="1"/>
      <c r="U1295" s="1"/>
      <c r="V1295" s="1"/>
      <c r="W1295" s="1"/>
      <c r="X1295" s="1"/>
      <c r="Y1295" s="1"/>
    </row>
    <row r="1296" spans="19:25" x14ac:dyDescent="0.25">
      <c r="S1296" s="1"/>
      <c r="T1296" s="1"/>
      <c r="U1296" s="1"/>
      <c r="V1296" s="1"/>
      <c r="W1296" s="1"/>
      <c r="X1296" s="1"/>
      <c r="Y1296" s="1"/>
    </row>
    <row r="1297" spans="19:25" x14ac:dyDescent="0.25">
      <c r="S1297" s="1"/>
      <c r="T1297" s="1"/>
      <c r="U1297" s="1"/>
      <c r="V1297" s="1"/>
      <c r="W1297" s="1"/>
      <c r="X1297" s="1"/>
      <c r="Y1297" s="1"/>
    </row>
    <row r="1298" spans="19:25" x14ac:dyDescent="0.25">
      <c r="S1298" s="1"/>
      <c r="T1298" s="1"/>
      <c r="U1298" s="1"/>
      <c r="V1298" s="1"/>
      <c r="W1298" s="1"/>
      <c r="X1298" s="1"/>
      <c r="Y1298" s="1"/>
    </row>
    <row r="1299" spans="19:25" x14ac:dyDescent="0.25">
      <c r="S1299" s="1"/>
      <c r="T1299" s="1"/>
      <c r="U1299" s="1"/>
      <c r="V1299" s="1"/>
      <c r="W1299" s="1"/>
      <c r="X1299" s="1"/>
      <c r="Y1299" s="1"/>
    </row>
    <row r="1300" spans="19:25" x14ac:dyDescent="0.25">
      <c r="S1300" s="1"/>
      <c r="T1300" s="1"/>
      <c r="U1300" s="1"/>
      <c r="V1300" s="1"/>
      <c r="W1300" s="1"/>
      <c r="X1300" s="1"/>
      <c r="Y1300" s="1"/>
    </row>
    <row r="1301" spans="19:25" x14ac:dyDescent="0.25">
      <c r="S1301" s="1"/>
      <c r="T1301" s="1"/>
      <c r="U1301" s="1"/>
      <c r="V1301" s="1"/>
      <c r="W1301" s="1"/>
      <c r="X1301" s="1"/>
      <c r="Y1301" s="1"/>
    </row>
    <row r="1302" spans="19:25" x14ac:dyDescent="0.25">
      <c r="S1302" s="1"/>
      <c r="T1302" s="1"/>
      <c r="U1302" s="1"/>
      <c r="V1302" s="1"/>
      <c r="W1302" s="1"/>
      <c r="X1302" s="1"/>
      <c r="Y1302" s="1"/>
    </row>
    <row r="1303" spans="19:25" x14ac:dyDescent="0.25">
      <c r="S1303" s="1"/>
      <c r="T1303" s="1"/>
      <c r="U1303" s="1"/>
      <c r="V1303" s="1"/>
      <c r="W1303" s="1"/>
      <c r="X1303" s="1"/>
      <c r="Y1303" s="1"/>
    </row>
    <row r="1304" spans="19:25" x14ac:dyDescent="0.25">
      <c r="S1304" s="1"/>
      <c r="T1304" s="1"/>
      <c r="U1304" s="1"/>
      <c r="V1304" s="1"/>
      <c r="W1304" s="1"/>
      <c r="X1304" s="1"/>
      <c r="Y1304" s="1"/>
    </row>
    <row r="1305" spans="19:25" x14ac:dyDescent="0.25">
      <c r="S1305" s="1"/>
      <c r="T1305" s="1"/>
      <c r="U1305" s="1"/>
      <c r="V1305" s="1"/>
      <c r="W1305" s="1"/>
      <c r="X1305" s="1"/>
      <c r="Y1305" s="1"/>
    </row>
    <row r="1306" spans="19:25" x14ac:dyDescent="0.25">
      <c r="S1306" s="1"/>
      <c r="T1306" s="1"/>
      <c r="U1306" s="1"/>
      <c r="V1306" s="1"/>
      <c r="W1306" s="1"/>
      <c r="X1306" s="1"/>
      <c r="Y1306" s="1"/>
    </row>
    <row r="1307" spans="19:25" x14ac:dyDescent="0.25">
      <c r="S1307" s="1"/>
      <c r="T1307" s="1"/>
      <c r="U1307" s="1"/>
      <c r="V1307" s="1"/>
      <c r="W1307" s="1"/>
      <c r="X1307" s="1"/>
      <c r="Y1307" s="1"/>
    </row>
    <row r="1308" spans="19:25" x14ac:dyDescent="0.25">
      <c r="S1308" s="1"/>
      <c r="T1308" s="1"/>
      <c r="U1308" s="1"/>
      <c r="V1308" s="1"/>
      <c r="W1308" s="1"/>
      <c r="X1308" s="1"/>
      <c r="Y1308" s="1"/>
    </row>
    <row r="1309" spans="19:25" x14ac:dyDescent="0.25">
      <c r="S1309" s="1"/>
      <c r="T1309" s="1"/>
      <c r="U1309" s="1"/>
      <c r="V1309" s="1"/>
      <c r="W1309" s="1"/>
      <c r="X1309" s="1"/>
      <c r="Y1309" s="1"/>
    </row>
    <row r="1310" spans="19:25" x14ac:dyDescent="0.25">
      <c r="S1310" s="1"/>
      <c r="T1310" s="1"/>
      <c r="U1310" s="1"/>
      <c r="V1310" s="1"/>
      <c r="W1310" s="1"/>
      <c r="X1310" s="1"/>
      <c r="Y1310" s="1"/>
    </row>
    <row r="1311" spans="19:25" x14ac:dyDescent="0.25">
      <c r="S1311" s="1"/>
      <c r="T1311" s="1"/>
      <c r="U1311" s="1"/>
      <c r="V1311" s="1"/>
      <c r="W1311" s="1"/>
      <c r="X1311" s="1"/>
      <c r="Y1311" s="1"/>
    </row>
    <row r="1312" spans="19:25" x14ac:dyDescent="0.25">
      <c r="S1312" s="1"/>
      <c r="T1312" s="1"/>
      <c r="U1312" s="1"/>
      <c r="V1312" s="1"/>
      <c r="W1312" s="1"/>
      <c r="X1312" s="1"/>
      <c r="Y1312" s="1"/>
    </row>
    <row r="1313" spans="19:25" x14ac:dyDescent="0.25">
      <c r="S1313" s="1"/>
      <c r="T1313" s="1"/>
      <c r="U1313" s="1"/>
      <c r="V1313" s="1"/>
      <c r="W1313" s="1"/>
      <c r="X1313" s="1"/>
      <c r="Y1313" s="1"/>
    </row>
    <row r="1314" spans="19:25" x14ac:dyDescent="0.25">
      <c r="S1314" s="1"/>
      <c r="T1314" s="1"/>
      <c r="U1314" s="1"/>
      <c r="V1314" s="1"/>
      <c r="W1314" s="1"/>
      <c r="X1314" s="1"/>
      <c r="Y1314" s="1"/>
    </row>
    <row r="1315" spans="19:25" x14ac:dyDescent="0.25">
      <c r="S1315" s="1"/>
      <c r="T1315" s="1"/>
      <c r="U1315" s="1"/>
      <c r="V1315" s="1"/>
      <c r="W1315" s="1"/>
      <c r="X1315" s="1"/>
      <c r="Y1315" s="1"/>
    </row>
    <row r="1316" spans="19:25" x14ac:dyDescent="0.25">
      <c r="S1316" s="1"/>
      <c r="T1316" s="1"/>
      <c r="U1316" s="1"/>
      <c r="V1316" s="1"/>
      <c r="W1316" s="1"/>
      <c r="X1316" s="1"/>
      <c r="Y1316" s="1"/>
    </row>
    <row r="1317" spans="19:25" x14ac:dyDescent="0.25">
      <c r="S1317" s="1"/>
      <c r="T1317" s="1"/>
      <c r="U1317" s="1"/>
      <c r="V1317" s="1"/>
      <c r="W1317" s="1"/>
      <c r="X1317" s="1"/>
      <c r="Y1317" s="1"/>
    </row>
    <row r="1318" spans="19:25" x14ac:dyDescent="0.25">
      <c r="S1318" s="1"/>
      <c r="T1318" s="1"/>
      <c r="U1318" s="1"/>
      <c r="V1318" s="1"/>
      <c r="W1318" s="1"/>
      <c r="X1318" s="1"/>
      <c r="Y1318" s="1"/>
    </row>
    <row r="1319" spans="19:25" x14ac:dyDescent="0.25">
      <c r="S1319" s="1"/>
      <c r="T1319" s="1"/>
      <c r="U1319" s="1"/>
      <c r="V1319" s="1"/>
      <c r="W1319" s="1"/>
      <c r="X1319" s="1"/>
      <c r="Y1319" s="1"/>
    </row>
    <row r="1320" spans="19:25" x14ac:dyDescent="0.25">
      <c r="S1320" s="1"/>
      <c r="T1320" s="1"/>
      <c r="U1320" s="1"/>
      <c r="V1320" s="1"/>
      <c r="W1320" s="1"/>
      <c r="X1320" s="1"/>
      <c r="Y1320" s="1"/>
    </row>
    <row r="1321" spans="19:25" x14ac:dyDescent="0.25">
      <c r="S1321" s="1"/>
      <c r="T1321" s="1"/>
      <c r="U1321" s="1"/>
      <c r="V1321" s="1"/>
      <c r="W1321" s="1"/>
      <c r="X1321" s="1"/>
      <c r="Y1321" s="1"/>
    </row>
    <row r="1322" spans="19:25" x14ac:dyDescent="0.25">
      <c r="S1322" s="1"/>
      <c r="T1322" s="1"/>
      <c r="U1322" s="1"/>
      <c r="V1322" s="1"/>
      <c r="W1322" s="1"/>
      <c r="X1322" s="1"/>
      <c r="Y1322" s="1"/>
    </row>
    <row r="1323" spans="19:25" x14ac:dyDescent="0.25">
      <c r="S1323" s="1"/>
      <c r="T1323" s="1"/>
      <c r="U1323" s="1"/>
      <c r="V1323" s="1"/>
      <c r="W1323" s="1"/>
      <c r="X1323" s="1"/>
      <c r="Y1323" s="1"/>
    </row>
    <row r="1324" spans="19:25" x14ac:dyDescent="0.25">
      <c r="S1324" s="1"/>
      <c r="T1324" s="1"/>
      <c r="U1324" s="1"/>
      <c r="V1324" s="1"/>
      <c r="W1324" s="1"/>
      <c r="X1324" s="1"/>
      <c r="Y1324" s="1"/>
    </row>
    <row r="1325" spans="19:25" x14ac:dyDescent="0.25">
      <c r="S1325" s="1"/>
      <c r="T1325" s="1"/>
      <c r="U1325" s="1"/>
      <c r="V1325" s="1"/>
      <c r="W1325" s="1"/>
      <c r="X1325" s="1"/>
      <c r="Y1325" s="1"/>
    </row>
    <row r="1326" spans="19:25" x14ac:dyDescent="0.25">
      <c r="S1326" s="1"/>
      <c r="T1326" s="1"/>
      <c r="U1326" s="1"/>
      <c r="V1326" s="1"/>
      <c r="W1326" s="1"/>
      <c r="X1326" s="1"/>
      <c r="Y1326" s="1"/>
    </row>
    <row r="1327" spans="19:25" x14ac:dyDescent="0.25">
      <c r="S1327" s="1"/>
      <c r="T1327" s="1"/>
      <c r="U1327" s="1"/>
      <c r="V1327" s="1"/>
      <c r="W1327" s="1"/>
      <c r="X1327" s="1"/>
      <c r="Y1327" s="1"/>
    </row>
    <row r="1328" spans="19:25" x14ac:dyDescent="0.25">
      <c r="S1328" s="1"/>
      <c r="T1328" s="1"/>
      <c r="U1328" s="1"/>
      <c r="V1328" s="1"/>
      <c r="W1328" s="1"/>
      <c r="X1328" s="1"/>
      <c r="Y1328" s="1"/>
    </row>
    <row r="1329" spans="19:25" x14ac:dyDescent="0.25">
      <c r="S1329" s="1"/>
      <c r="T1329" s="1"/>
      <c r="U1329" s="1"/>
      <c r="V1329" s="1"/>
      <c r="W1329" s="1"/>
      <c r="X1329" s="1"/>
      <c r="Y1329" s="1"/>
    </row>
    <row r="1330" spans="19:25" x14ac:dyDescent="0.25">
      <c r="S1330" s="1"/>
      <c r="T1330" s="1"/>
      <c r="U1330" s="1"/>
      <c r="V1330" s="1"/>
      <c r="W1330" s="1"/>
      <c r="X1330" s="1"/>
      <c r="Y1330" s="1"/>
    </row>
    <row r="1331" spans="19:25" x14ac:dyDescent="0.25">
      <c r="S1331" s="1"/>
      <c r="T1331" s="1"/>
      <c r="U1331" s="1"/>
      <c r="V1331" s="1"/>
      <c r="W1331" s="1"/>
      <c r="X1331" s="1"/>
      <c r="Y1331" s="1"/>
    </row>
    <row r="1332" spans="19:25" x14ac:dyDescent="0.25">
      <c r="S1332" s="1"/>
      <c r="T1332" s="1"/>
      <c r="U1332" s="1"/>
      <c r="V1332" s="1"/>
      <c r="W1332" s="1"/>
      <c r="X1332" s="1"/>
      <c r="Y1332" s="1"/>
    </row>
    <row r="1333" spans="19:25" x14ac:dyDescent="0.25">
      <c r="S1333" s="1"/>
      <c r="T1333" s="1"/>
      <c r="U1333" s="1"/>
      <c r="V1333" s="1"/>
      <c r="W1333" s="1"/>
      <c r="X1333" s="1"/>
      <c r="Y1333" s="1"/>
    </row>
    <row r="1334" spans="19:25" x14ac:dyDescent="0.25">
      <c r="S1334" s="1"/>
      <c r="T1334" s="1"/>
      <c r="U1334" s="1"/>
      <c r="V1334" s="1"/>
      <c r="W1334" s="1"/>
      <c r="X1334" s="1"/>
      <c r="Y1334" s="1"/>
    </row>
    <row r="1335" spans="19:25" x14ac:dyDescent="0.25">
      <c r="S1335" s="1"/>
      <c r="T1335" s="1"/>
      <c r="U1335" s="1"/>
      <c r="V1335" s="1"/>
      <c r="W1335" s="1"/>
      <c r="X1335" s="1"/>
      <c r="Y1335" s="1"/>
    </row>
    <row r="1336" spans="19:25" x14ac:dyDescent="0.25">
      <c r="S1336" s="1"/>
      <c r="T1336" s="1"/>
      <c r="U1336" s="1"/>
      <c r="V1336" s="1"/>
      <c r="W1336" s="1"/>
      <c r="X1336" s="1"/>
      <c r="Y1336" s="1"/>
    </row>
    <row r="1337" spans="19:25" x14ac:dyDescent="0.25">
      <c r="S1337" s="1"/>
      <c r="T1337" s="1"/>
      <c r="U1337" s="1"/>
      <c r="V1337" s="1"/>
      <c r="W1337" s="1"/>
      <c r="X1337" s="1"/>
      <c r="Y1337" s="1"/>
    </row>
    <row r="1338" spans="19:25" x14ac:dyDescent="0.25">
      <c r="S1338" s="1"/>
      <c r="T1338" s="1"/>
      <c r="U1338" s="1"/>
      <c r="V1338" s="1"/>
      <c r="W1338" s="1"/>
      <c r="X1338" s="1"/>
      <c r="Y1338" s="1"/>
    </row>
    <row r="1339" spans="19:25" x14ac:dyDescent="0.25">
      <c r="S1339" s="1"/>
      <c r="T1339" s="1"/>
      <c r="U1339" s="1"/>
      <c r="V1339" s="1"/>
      <c r="W1339" s="1"/>
      <c r="X1339" s="1"/>
      <c r="Y1339" s="1"/>
    </row>
    <row r="1340" spans="19:25" x14ac:dyDescent="0.25">
      <c r="S1340" s="1"/>
      <c r="T1340" s="1"/>
      <c r="U1340" s="1"/>
      <c r="V1340" s="1"/>
      <c r="W1340" s="1"/>
      <c r="X1340" s="1"/>
      <c r="Y1340" s="1"/>
    </row>
    <row r="1341" spans="19:25" x14ac:dyDescent="0.25">
      <c r="S1341" s="1"/>
      <c r="T1341" s="1"/>
      <c r="U1341" s="1"/>
      <c r="V1341" s="1"/>
      <c r="W1341" s="1"/>
      <c r="X1341" s="1"/>
      <c r="Y1341" s="1"/>
    </row>
    <row r="1342" spans="19:25" x14ac:dyDescent="0.25">
      <c r="S1342" s="1"/>
      <c r="T1342" s="1"/>
      <c r="U1342" s="1"/>
      <c r="V1342" s="1"/>
      <c r="W1342" s="1"/>
      <c r="X1342" s="1"/>
      <c r="Y1342" s="1"/>
    </row>
    <row r="1343" spans="19:25" x14ac:dyDescent="0.25">
      <c r="S1343" s="1"/>
      <c r="T1343" s="1"/>
      <c r="U1343" s="1"/>
      <c r="V1343" s="1"/>
      <c r="W1343" s="1"/>
      <c r="X1343" s="1"/>
      <c r="Y1343" s="1"/>
    </row>
    <row r="1344" spans="19:25" x14ac:dyDescent="0.25">
      <c r="S1344" s="1"/>
      <c r="T1344" s="1"/>
      <c r="U1344" s="1"/>
      <c r="V1344" s="1"/>
      <c r="W1344" s="1"/>
      <c r="X1344" s="1"/>
      <c r="Y1344" s="1"/>
    </row>
    <row r="1345" spans="19:25" x14ac:dyDescent="0.25">
      <c r="S1345" s="1"/>
      <c r="T1345" s="1"/>
      <c r="U1345" s="1"/>
      <c r="V1345" s="1"/>
      <c r="W1345" s="1"/>
      <c r="X1345" s="1"/>
      <c r="Y1345" s="1"/>
    </row>
    <row r="1346" spans="19:25" x14ac:dyDescent="0.25">
      <c r="S1346" s="1"/>
      <c r="T1346" s="1"/>
      <c r="U1346" s="1"/>
      <c r="V1346" s="1"/>
      <c r="W1346" s="1"/>
      <c r="X1346" s="1"/>
      <c r="Y1346" s="1"/>
    </row>
    <row r="1347" spans="19:25" x14ac:dyDescent="0.25">
      <c r="S1347" s="1"/>
      <c r="T1347" s="1"/>
      <c r="U1347" s="1"/>
      <c r="V1347" s="1"/>
      <c r="W1347" s="1"/>
      <c r="X1347" s="1"/>
      <c r="Y1347" s="1"/>
    </row>
    <row r="1348" spans="19:25" x14ac:dyDescent="0.25">
      <c r="S1348" s="1"/>
      <c r="T1348" s="1"/>
      <c r="U1348" s="1"/>
      <c r="V1348" s="1"/>
      <c r="W1348" s="1"/>
      <c r="X1348" s="1"/>
      <c r="Y1348" s="1"/>
    </row>
    <row r="1349" spans="19:25" x14ac:dyDescent="0.25">
      <c r="S1349" s="1"/>
      <c r="T1349" s="1"/>
      <c r="U1349" s="1"/>
      <c r="V1349" s="1"/>
      <c r="W1349" s="1"/>
      <c r="X1349" s="1"/>
      <c r="Y1349" s="1"/>
    </row>
    <row r="1350" spans="19:25" x14ac:dyDescent="0.25">
      <c r="S1350" s="1"/>
      <c r="T1350" s="1"/>
      <c r="U1350" s="1"/>
      <c r="V1350" s="1"/>
      <c r="W1350" s="1"/>
      <c r="X1350" s="1"/>
      <c r="Y1350" s="1"/>
    </row>
    <row r="1351" spans="19:25" x14ac:dyDescent="0.25">
      <c r="S1351" s="1"/>
      <c r="T1351" s="1"/>
      <c r="U1351" s="1"/>
      <c r="V1351" s="1"/>
      <c r="W1351" s="1"/>
      <c r="X1351" s="1"/>
      <c r="Y1351" s="1"/>
    </row>
    <row r="1352" spans="19:25" x14ac:dyDescent="0.25">
      <c r="S1352" s="1"/>
      <c r="T1352" s="1"/>
      <c r="U1352" s="1"/>
      <c r="V1352" s="1"/>
      <c r="W1352" s="1"/>
      <c r="X1352" s="1"/>
      <c r="Y1352" s="1"/>
    </row>
    <row r="1353" spans="19:25" x14ac:dyDescent="0.25">
      <c r="S1353" s="1"/>
      <c r="T1353" s="1"/>
      <c r="U1353" s="1"/>
      <c r="V1353" s="1"/>
      <c r="W1353" s="1"/>
      <c r="X1353" s="1"/>
      <c r="Y1353" s="1"/>
    </row>
    <row r="1354" spans="19:25" x14ac:dyDescent="0.25">
      <c r="S1354" s="1"/>
      <c r="T1354" s="1"/>
      <c r="U1354" s="1"/>
      <c r="V1354" s="1"/>
      <c r="W1354" s="1"/>
      <c r="X1354" s="1"/>
      <c r="Y1354" s="1"/>
    </row>
    <row r="1355" spans="19:25" x14ac:dyDescent="0.25">
      <c r="S1355" s="1"/>
      <c r="T1355" s="1"/>
      <c r="U1355" s="1"/>
      <c r="V1355" s="1"/>
      <c r="W1355" s="1"/>
      <c r="X1355" s="1"/>
      <c r="Y1355" s="1"/>
    </row>
    <row r="1356" spans="19:25" x14ac:dyDescent="0.25">
      <c r="S1356" s="1"/>
      <c r="T1356" s="1"/>
      <c r="U1356" s="1"/>
      <c r="V1356" s="1"/>
      <c r="W1356" s="1"/>
      <c r="X1356" s="1"/>
      <c r="Y1356" s="1"/>
    </row>
    <row r="1357" spans="19:25" x14ac:dyDescent="0.25">
      <c r="S1357" s="1"/>
      <c r="T1357" s="1"/>
      <c r="U1357" s="1"/>
      <c r="V1357" s="1"/>
      <c r="W1357" s="1"/>
      <c r="X1357" s="1"/>
      <c r="Y1357" s="1"/>
    </row>
    <row r="1358" spans="19:25" x14ac:dyDescent="0.25">
      <c r="S1358" s="1"/>
      <c r="T1358" s="1"/>
      <c r="U1358" s="1"/>
      <c r="V1358" s="1"/>
      <c r="W1358" s="1"/>
      <c r="X1358" s="1"/>
      <c r="Y1358" s="1"/>
    </row>
    <row r="1359" spans="19:25" x14ac:dyDescent="0.25">
      <c r="S1359" s="1"/>
      <c r="T1359" s="1"/>
      <c r="U1359" s="1"/>
      <c r="V1359" s="1"/>
      <c r="W1359" s="1"/>
      <c r="X1359" s="1"/>
      <c r="Y1359" s="1"/>
    </row>
    <row r="1360" spans="19:25" x14ac:dyDescent="0.25">
      <c r="S1360" s="1"/>
      <c r="T1360" s="1"/>
      <c r="U1360" s="1"/>
      <c r="V1360" s="1"/>
      <c r="W1360" s="1"/>
      <c r="X1360" s="1"/>
      <c r="Y1360" s="1"/>
    </row>
    <row r="1361" spans="19:25" x14ac:dyDescent="0.25">
      <c r="S1361" s="1"/>
      <c r="T1361" s="1"/>
      <c r="U1361" s="1"/>
      <c r="V1361" s="1"/>
      <c r="W1361" s="1"/>
      <c r="X1361" s="1"/>
      <c r="Y1361" s="1"/>
    </row>
    <row r="1362" spans="19:25" x14ac:dyDescent="0.25">
      <c r="S1362" s="1"/>
      <c r="T1362" s="1"/>
      <c r="U1362" s="1"/>
      <c r="V1362" s="1"/>
      <c r="W1362" s="1"/>
      <c r="X1362" s="1"/>
      <c r="Y1362" s="1"/>
    </row>
    <row r="1363" spans="19:25" x14ac:dyDescent="0.25">
      <c r="S1363" s="1"/>
      <c r="T1363" s="1"/>
      <c r="U1363" s="1"/>
      <c r="V1363" s="1"/>
      <c r="W1363" s="1"/>
      <c r="X1363" s="1"/>
      <c r="Y1363" s="1"/>
    </row>
    <row r="1364" spans="19:25" x14ac:dyDescent="0.25">
      <c r="S1364" s="1"/>
      <c r="T1364" s="1"/>
      <c r="U1364" s="1"/>
      <c r="V1364" s="1"/>
      <c r="W1364" s="1"/>
      <c r="X1364" s="1"/>
      <c r="Y1364" s="1"/>
    </row>
    <row r="1365" spans="19:25" x14ac:dyDescent="0.25">
      <c r="S1365" s="1"/>
      <c r="T1365" s="1"/>
      <c r="U1365" s="1"/>
      <c r="V1365" s="1"/>
      <c r="W1365" s="1"/>
      <c r="X1365" s="1"/>
      <c r="Y1365" s="1"/>
    </row>
    <row r="1366" spans="19:25" x14ac:dyDescent="0.25">
      <c r="S1366" s="1"/>
      <c r="T1366" s="1"/>
      <c r="U1366" s="1"/>
      <c r="V1366" s="1"/>
      <c r="W1366" s="1"/>
      <c r="X1366" s="1"/>
      <c r="Y1366" s="1"/>
    </row>
    <row r="1367" spans="19:25" x14ac:dyDescent="0.25">
      <c r="S1367" s="1"/>
      <c r="T1367" s="1"/>
      <c r="U1367" s="1"/>
      <c r="V1367" s="1"/>
      <c r="W1367" s="1"/>
      <c r="X1367" s="1"/>
      <c r="Y1367" s="1"/>
    </row>
    <row r="1368" spans="19:25" x14ac:dyDescent="0.25">
      <c r="S1368" s="1"/>
      <c r="T1368" s="1"/>
      <c r="U1368" s="1"/>
      <c r="V1368" s="1"/>
      <c r="W1368" s="1"/>
      <c r="X1368" s="1"/>
      <c r="Y1368" s="1"/>
    </row>
    <row r="1369" spans="19:25" x14ac:dyDescent="0.25">
      <c r="S1369" s="1"/>
      <c r="T1369" s="1"/>
      <c r="U1369" s="1"/>
      <c r="V1369" s="1"/>
      <c r="W1369" s="1"/>
      <c r="X1369" s="1"/>
      <c r="Y1369" s="1"/>
    </row>
    <row r="1370" spans="19:25" x14ac:dyDescent="0.25">
      <c r="S1370" s="1"/>
      <c r="T1370" s="1"/>
      <c r="U1370" s="1"/>
      <c r="V1370" s="1"/>
      <c r="W1370" s="1"/>
      <c r="X1370" s="1"/>
      <c r="Y1370" s="1"/>
    </row>
    <row r="1371" spans="19:25" x14ac:dyDescent="0.25">
      <c r="S1371" s="1"/>
      <c r="T1371" s="1"/>
      <c r="U1371" s="1"/>
      <c r="V1371" s="1"/>
      <c r="W1371" s="1"/>
      <c r="X1371" s="1"/>
      <c r="Y1371" s="1"/>
    </row>
    <row r="1372" spans="19:25" x14ac:dyDescent="0.25">
      <c r="S1372" s="1"/>
      <c r="T1372" s="1"/>
      <c r="U1372" s="1"/>
      <c r="V1372" s="1"/>
      <c r="W1372" s="1"/>
      <c r="X1372" s="1"/>
      <c r="Y1372" s="1"/>
    </row>
    <row r="1373" spans="19:25" x14ac:dyDescent="0.25">
      <c r="S1373" s="1"/>
      <c r="T1373" s="1"/>
      <c r="U1373" s="1"/>
      <c r="V1373" s="1"/>
      <c r="W1373" s="1"/>
      <c r="X1373" s="1"/>
      <c r="Y1373" s="1"/>
    </row>
    <row r="1374" spans="19:25" x14ac:dyDescent="0.25">
      <c r="S1374" s="1"/>
      <c r="T1374" s="1"/>
      <c r="U1374" s="1"/>
      <c r="V1374" s="1"/>
      <c r="W1374" s="1"/>
      <c r="X1374" s="1"/>
      <c r="Y1374" s="1"/>
    </row>
    <row r="1375" spans="19:25" x14ac:dyDescent="0.25">
      <c r="S1375" s="1"/>
      <c r="T1375" s="1"/>
      <c r="U1375" s="1"/>
      <c r="V1375" s="1"/>
      <c r="W1375" s="1"/>
      <c r="X1375" s="1"/>
      <c r="Y1375" s="1"/>
    </row>
    <row r="1376" spans="19:25" x14ac:dyDescent="0.25">
      <c r="S1376" s="1"/>
      <c r="T1376" s="1"/>
      <c r="U1376" s="1"/>
      <c r="V1376" s="1"/>
      <c r="W1376" s="1"/>
      <c r="X1376" s="1"/>
      <c r="Y1376" s="1"/>
    </row>
    <row r="1377" spans="19:25" x14ac:dyDescent="0.25">
      <c r="S1377" s="1"/>
      <c r="T1377" s="1"/>
      <c r="U1377" s="1"/>
      <c r="V1377" s="1"/>
      <c r="W1377" s="1"/>
      <c r="X1377" s="1"/>
      <c r="Y1377" s="1"/>
    </row>
    <row r="1378" spans="19:25" x14ac:dyDescent="0.25">
      <c r="S1378" s="1"/>
      <c r="T1378" s="1"/>
      <c r="U1378" s="1"/>
      <c r="V1378" s="1"/>
      <c r="W1378" s="1"/>
      <c r="X1378" s="1"/>
      <c r="Y1378" s="1"/>
    </row>
    <row r="1379" spans="19:25" x14ac:dyDescent="0.25">
      <c r="S1379" s="1"/>
      <c r="T1379" s="1"/>
      <c r="U1379" s="1"/>
      <c r="V1379" s="1"/>
      <c r="W1379" s="1"/>
      <c r="X1379" s="1"/>
      <c r="Y1379" s="1"/>
    </row>
    <row r="1380" spans="19:25" x14ac:dyDescent="0.25">
      <c r="S1380" s="1"/>
      <c r="T1380" s="1"/>
      <c r="U1380" s="1"/>
      <c r="V1380" s="1"/>
      <c r="W1380" s="1"/>
      <c r="X1380" s="1"/>
      <c r="Y1380" s="1"/>
    </row>
    <row r="1381" spans="19:25" x14ac:dyDescent="0.25">
      <c r="S1381" s="1"/>
      <c r="T1381" s="1"/>
      <c r="U1381" s="1"/>
      <c r="V1381" s="1"/>
      <c r="W1381" s="1"/>
      <c r="X1381" s="1"/>
      <c r="Y1381" s="1"/>
    </row>
    <row r="1382" spans="19:25" x14ac:dyDescent="0.25">
      <c r="S1382" s="1"/>
      <c r="T1382" s="1"/>
      <c r="U1382" s="1"/>
      <c r="V1382" s="1"/>
      <c r="W1382" s="1"/>
      <c r="X1382" s="1"/>
      <c r="Y1382" s="1"/>
    </row>
    <row r="1383" spans="19:25" x14ac:dyDescent="0.25">
      <c r="S1383" s="1"/>
      <c r="T1383" s="1"/>
      <c r="U1383" s="1"/>
      <c r="V1383" s="1"/>
      <c r="W1383" s="1"/>
      <c r="X1383" s="1"/>
      <c r="Y1383" s="1"/>
    </row>
    <row r="1384" spans="19:25" x14ac:dyDescent="0.25">
      <c r="S1384" s="1"/>
      <c r="T1384" s="1"/>
      <c r="U1384" s="1"/>
      <c r="V1384" s="1"/>
      <c r="W1384" s="1"/>
      <c r="X1384" s="1"/>
      <c r="Y1384" s="1"/>
    </row>
    <row r="1385" spans="19:25" x14ac:dyDescent="0.25">
      <c r="S1385" s="1"/>
      <c r="T1385" s="1"/>
      <c r="U1385" s="1"/>
      <c r="V1385" s="1"/>
      <c r="W1385" s="1"/>
      <c r="X1385" s="1"/>
      <c r="Y1385" s="1"/>
    </row>
    <row r="1386" spans="19:25" x14ac:dyDescent="0.25">
      <c r="S1386" s="1"/>
      <c r="T1386" s="1"/>
      <c r="U1386" s="1"/>
      <c r="V1386" s="1"/>
      <c r="W1386" s="1"/>
      <c r="X1386" s="1"/>
      <c r="Y1386" s="1"/>
    </row>
    <row r="1387" spans="19:25" x14ac:dyDescent="0.25">
      <c r="S1387" s="1"/>
      <c r="T1387" s="1"/>
      <c r="U1387" s="1"/>
      <c r="V1387" s="1"/>
      <c r="W1387" s="1"/>
      <c r="X1387" s="1"/>
      <c r="Y1387" s="1"/>
    </row>
    <row r="1388" spans="19:25" x14ac:dyDescent="0.25">
      <c r="S1388" s="1"/>
      <c r="T1388" s="1"/>
      <c r="U1388" s="1"/>
      <c r="V1388" s="1"/>
      <c r="W1388" s="1"/>
      <c r="X1388" s="1"/>
      <c r="Y1388" s="1"/>
    </row>
    <row r="1389" spans="19:25" x14ac:dyDescent="0.25">
      <c r="S1389" s="1"/>
      <c r="T1389" s="1"/>
      <c r="U1389" s="1"/>
      <c r="V1389" s="1"/>
      <c r="W1389" s="1"/>
      <c r="X1389" s="1"/>
      <c r="Y1389" s="1"/>
    </row>
    <row r="1390" spans="19:25" x14ac:dyDescent="0.25">
      <c r="S1390" s="1"/>
      <c r="T1390" s="1"/>
      <c r="U1390" s="1"/>
      <c r="V1390" s="1"/>
      <c r="W1390" s="1"/>
      <c r="X1390" s="1"/>
      <c r="Y1390" s="1"/>
    </row>
    <row r="1391" spans="19:25" x14ac:dyDescent="0.25">
      <c r="S1391" s="1"/>
      <c r="T1391" s="1"/>
      <c r="U1391" s="1"/>
      <c r="V1391" s="1"/>
      <c r="W1391" s="1"/>
      <c r="X1391" s="1"/>
      <c r="Y1391" s="1"/>
    </row>
    <row r="1392" spans="19:25" x14ac:dyDescent="0.25">
      <c r="S1392" s="1"/>
      <c r="T1392" s="1"/>
      <c r="U1392" s="1"/>
      <c r="V1392" s="1"/>
      <c r="W1392" s="1"/>
      <c r="X1392" s="1"/>
      <c r="Y1392" s="1"/>
    </row>
    <row r="1393" spans="19:25" x14ac:dyDescent="0.25">
      <c r="S1393" s="1"/>
      <c r="T1393" s="1"/>
      <c r="U1393" s="1"/>
      <c r="V1393" s="1"/>
      <c r="W1393" s="1"/>
      <c r="X1393" s="1"/>
      <c r="Y1393" s="1"/>
    </row>
    <row r="1394" spans="19:25" x14ac:dyDescent="0.25">
      <c r="S1394" s="1"/>
      <c r="T1394" s="1"/>
      <c r="U1394" s="1"/>
      <c r="V1394" s="1"/>
      <c r="W1394" s="1"/>
      <c r="X1394" s="1"/>
      <c r="Y1394" s="1"/>
    </row>
    <row r="1395" spans="19:25" x14ac:dyDescent="0.25">
      <c r="S1395" s="1"/>
      <c r="T1395" s="1"/>
      <c r="U1395" s="1"/>
      <c r="V1395" s="1"/>
      <c r="W1395" s="1"/>
      <c r="X1395" s="1"/>
      <c r="Y1395" s="1"/>
    </row>
    <row r="1396" spans="19:25" x14ac:dyDescent="0.25">
      <c r="S1396" s="1"/>
      <c r="T1396" s="1"/>
      <c r="U1396" s="1"/>
      <c r="V1396" s="1"/>
      <c r="W1396" s="1"/>
      <c r="X1396" s="1"/>
      <c r="Y1396" s="1"/>
    </row>
    <row r="1397" spans="19:25" x14ac:dyDescent="0.25">
      <c r="S1397" s="1"/>
      <c r="T1397" s="1"/>
      <c r="U1397" s="1"/>
      <c r="V1397" s="1"/>
      <c r="W1397" s="1"/>
      <c r="X1397" s="1"/>
      <c r="Y1397" s="1"/>
    </row>
    <row r="1398" spans="19:25" x14ac:dyDescent="0.25">
      <c r="S1398" s="1"/>
      <c r="T1398" s="1"/>
      <c r="U1398" s="1"/>
      <c r="V1398" s="1"/>
      <c r="W1398" s="1"/>
      <c r="X1398" s="1"/>
      <c r="Y1398" s="1"/>
    </row>
    <row r="1399" spans="19:25" x14ac:dyDescent="0.25">
      <c r="S1399" s="1"/>
      <c r="T1399" s="1"/>
      <c r="U1399" s="1"/>
      <c r="V1399" s="1"/>
      <c r="W1399" s="1"/>
      <c r="X1399" s="1"/>
      <c r="Y1399" s="1"/>
    </row>
    <row r="1400" spans="19:25" x14ac:dyDescent="0.25">
      <c r="S1400" s="1"/>
      <c r="T1400" s="1"/>
      <c r="U1400" s="1"/>
      <c r="V1400" s="1"/>
      <c r="W1400" s="1"/>
      <c r="X1400" s="1"/>
      <c r="Y1400" s="1"/>
    </row>
    <row r="1401" spans="19:25" x14ac:dyDescent="0.25">
      <c r="S1401" s="1"/>
      <c r="T1401" s="1"/>
      <c r="U1401" s="1"/>
      <c r="V1401" s="1"/>
      <c r="W1401" s="1"/>
      <c r="X1401" s="1"/>
      <c r="Y1401" s="1"/>
    </row>
    <row r="1402" spans="19:25" x14ac:dyDescent="0.25">
      <c r="S1402" s="1"/>
      <c r="T1402" s="1"/>
      <c r="U1402" s="1"/>
      <c r="V1402" s="1"/>
      <c r="W1402" s="1"/>
      <c r="X1402" s="1"/>
      <c r="Y1402" s="1"/>
    </row>
    <row r="1403" spans="19:25" x14ac:dyDescent="0.25">
      <c r="S1403" s="1"/>
      <c r="T1403" s="1"/>
      <c r="U1403" s="1"/>
      <c r="V1403" s="1"/>
      <c r="W1403" s="1"/>
      <c r="X1403" s="1"/>
      <c r="Y1403" s="1"/>
    </row>
    <row r="1404" spans="19:25" x14ac:dyDescent="0.25">
      <c r="S1404" s="1"/>
      <c r="T1404" s="1"/>
      <c r="U1404" s="1"/>
      <c r="V1404" s="1"/>
      <c r="W1404" s="1"/>
      <c r="X1404" s="1"/>
      <c r="Y1404" s="1"/>
    </row>
    <row r="1405" spans="19:25" x14ac:dyDescent="0.25">
      <c r="S1405" s="1"/>
      <c r="T1405" s="1"/>
      <c r="U1405" s="1"/>
      <c r="V1405" s="1"/>
      <c r="W1405" s="1"/>
      <c r="X1405" s="1"/>
      <c r="Y1405" s="1"/>
    </row>
    <row r="1406" spans="19:25" x14ac:dyDescent="0.25">
      <c r="S1406" s="1"/>
      <c r="T1406" s="1"/>
      <c r="U1406" s="1"/>
      <c r="V1406" s="1"/>
      <c r="W1406" s="1"/>
      <c r="X1406" s="1"/>
      <c r="Y1406" s="1"/>
    </row>
    <row r="1407" spans="19:25" x14ac:dyDescent="0.25">
      <c r="S1407" s="1"/>
      <c r="T1407" s="1"/>
      <c r="U1407" s="1"/>
      <c r="V1407" s="1"/>
      <c r="W1407" s="1"/>
      <c r="X1407" s="1"/>
      <c r="Y1407" s="1"/>
    </row>
    <row r="1408" spans="19:25" x14ac:dyDescent="0.25">
      <c r="S1408" s="1"/>
      <c r="T1408" s="1"/>
      <c r="U1408" s="1"/>
      <c r="V1408" s="1"/>
      <c r="W1408" s="1"/>
      <c r="X1408" s="1"/>
      <c r="Y1408" s="1"/>
    </row>
    <row r="1409" spans="19:25" x14ac:dyDescent="0.25">
      <c r="S1409" s="1"/>
      <c r="T1409" s="1"/>
      <c r="U1409" s="1"/>
      <c r="V1409" s="1"/>
      <c r="W1409" s="1"/>
      <c r="X1409" s="1"/>
      <c r="Y1409" s="1"/>
    </row>
    <row r="1410" spans="19:25" x14ac:dyDescent="0.25">
      <c r="S1410" s="1"/>
      <c r="T1410" s="1"/>
      <c r="U1410" s="1"/>
      <c r="V1410" s="1"/>
      <c r="W1410" s="1"/>
      <c r="X1410" s="1"/>
      <c r="Y1410" s="1"/>
    </row>
    <row r="1411" spans="19:25" x14ac:dyDescent="0.25">
      <c r="S1411" s="1"/>
      <c r="T1411" s="1"/>
      <c r="U1411" s="1"/>
      <c r="V1411" s="1"/>
      <c r="W1411" s="1"/>
      <c r="X1411" s="1"/>
      <c r="Y1411" s="1"/>
    </row>
    <row r="1412" spans="19:25" x14ac:dyDescent="0.25">
      <c r="S1412" s="1"/>
      <c r="T1412" s="1"/>
      <c r="U1412" s="1"/>
      <c r="V1412" s="1"/>
      <c r="W1412" s="1"/>
      <c r="X1412" s="1"/>
      <c r="Y1412" s="1"/>
    </row>
    <row r="1413" spans="19:25" x14ac:dyDescent="0.25">
      <c r="S1413" s="1"/>
      <c r="T1413" s="1"/>
      <c r="U1413" s="1"/>
      <c r="V1413" s="1"/>
      <c r="W1413" s="1"/>
      <c r="X1413" s="1"/>
      <c r="Y1413" s="1"/>
    </row>
    <row r="1414" spans="19:25" x14ac:dyDescent="0.25">
      <c r="S1414" s="1"/>
      <c r="T1414" s="1"/>
      <c r="U1414" s="1"/>
      <c r="V1414" s="1"/>
      <c r="W1414" s="1"/>
      <c r="X1414" s="1"/>
      <c r="Y1414" s="1"/>
    </row>
    <row r="1415" spans="19:25" x14ac:dyDescent="0.25">
      <c r="S1415" s="1"/>
      <c r="T1415" s="1"/>
      <c r="U1415" s="1"/>
      <c r="V1415" s="1"/>
      <c r="W1415" s="1"/>
      <c r="X1415" s="1"/>
      <c r="Y1415" s="1"/>
    </row>
    <row r="1416" spans="19:25" x14ac:dyDescent="0.25">
      <c r="S1416" s="1"/>
      <c r="T1416" s="1"/>
      <c r="U1416" s="1"/>
      <c r="V1416" s="1"/>
      <c r="W1416" s="1"/>
      <c r="X1416" s="1"/>
      <c r="Y1416" s="1"/>
    </row>
    <row r="1417" spans="19:25" x14ac:dyDescent="0.25">
      <c r="S1417" s="1"/>
      <c r="T1417" s="1"/>
      <c r="U1417" s="1"/>
      <c r="V1417" s="1"/>
      <c r="W1417" s="1"/>
      <c r="X1417" s="1"/>
      <c r="Y1417" s="1"/>
    </row>
    <row r="1418" spans="19:25" x14ac:dyDescent="0.25">
      <c r="S1418" s="1"/>
      <c r="T1418" s="1"/>
      <c r="U1418" s="1"/>
      <c r="V1418" s="1"/>
      <c r="W1418" s="1"/>
      <c r="X1418" s="1"/>
      <c r="Y1418" s="1"/>
    </row>
    <row r="1419" spans="19:25" x14ac:dyDescent="0.25">
      <c r="S1419" s="1"/>
      <c r="T1419" s="1"/>
      <c r="U1419" s="1"/>
      <c r="V1419" s="1"/>
      <c r="W1419" s="1"/>
      <c r="X1419" s="1"/>
      <c r="Y1419" s="1"/>
    </row>
    <row r="1420" spans="19:25" x14ac:dyDescent="0.25">
      <c r="S1420" s="1"/>
      <c r="T1420" s="1"/>
      <c r="U1420" s="1"/>
      <c r="V1420" s="1"/>
      <c r="W1420" s="1"/>
      <c r="X1420" s="1"/>
      <c r="Y1420" s="1"/>
    </row>
    <row r="1421" spans="19:25" x14ac:dyDescent="0.25">
      <c r="S1421" s="1"/>
      <c r="T1421" s="1"/>
      <c r="U1421" s="1"/>
      <c r="V1421" s="1"/>
      <c r="W1421" s="1"/>
      <c r="X1421" s="1"/>
      <c r="Y1421" s="1"/>
    </row>
    <row r="1422" spans="19:25" x14ac:dyDescent="0.25">
      <c r="S1422" s="1"/>
      <c r="T1422" s="1"/>
      <c r="U1422" s="1"/>
      <c r="V1422" s="1"/>
      <c r="W1422" s="1"/>
      <c r="X1422" s="1"/>
      <c r="Y1422" s="1"/>
    </row>
    <row r="1423" spans="19:25" x14ac:dyDescent="0.25">
      <c r="S1423" s="1"/>
      <c r="T1423" s="1"/>
      <c r="U1423" s="1"/>
      <c r="V1423" s="1"/>
      <c r="W1423" s="1"/>
      <c r="X1423" s="1"/>
      <c r="Y1423" s="1"/>
    </row>
    <row r="1424" spans="19:25" x14ac:dyDescent="0.25">
      <c r="S1424" s="1"/>
      <c r="T1424" s="1"/>
      <c r="U1424" s="1"/>
      <c r="V1424" s="1"/>
      <c r="W1424" s="1"/>
      <c r="X1424" s="1"/>
      <c r="Y1424" s="1"/>
    </row>
    <row r="1425" spans="19:25" x14ac:dyDescent="0.25">
      <c r="S1425" s="1"/>
      <c r="T1425" s="1"/>
      <c r="U1425" s="1"/>
      <c r="V1425" s="1"/>
      <c r="W1425" s="1"/>
      <c r="X1425" s="1"/>
      <c r="Y1425" s="1"/>
    </row>
    <row r="1426" spans="19:25" x14ac:dyDescent="0.25">
      <c r="S1426" s="1"/>
      <c r="T1426" s="1"/>
      <c r="U1426" s="1"/>
      <c r="V1426" s="1"/>
      <c r="W1426" s="1"/>
      <c r="X1426" s="1"/>
      <c r="Y1426" s="1"/>
    </row>
    <row r="1427" spans="19:25" x14ac:dyDescent="0.25">
      <c r="S1427" s="1"/>
      <c r="T1427" s="1"/>
      <c r="U1427" s="1"/>
      <c r="V1427" s="1"/>
      <c r="W1427" s="1"/>
      <c r="X1427" s="1"/>
      <c r="Y1427" s="1"/>
    </row>
    <row r="1428" spans="19:25" x14ac:dyDescent="0.25">
      <c r="S1428" s="1"/>
      <c r="T1428" s="1"/>
      <c r="U1428" s="1"/>
      <c r="V1428" s="1"/>
      <c r="W1428" s="1"/>
      <c r="X1428" s="1"/>
      <c r="Y1428" s="1"/>
    </row>
    <row r="1429" spans="19:25" x14ac:dyDescent="0.25">
      <c r="S1429" s="1"/>
      <c r="T1429" s="1"/>
      <c r="U1429" s="1"/>
      <c r="V1429" s="1"/>
      <c r="W1429" s="1"/>
      <c r="X1429" s="1"/>
      <c r="Y1429" s="1"/>
    </row>
    <row r="1430" spans="19:25" x14ac:dyDescent="0.25">
      <c r="S1430" s="1"/>
      <c r="T1430" s="1"/>
      <c r="U1430" s="1"/>
      <c r="V1430" s="1"/>
      <c r="W1430" s="1"/>
      <c r="X1430" s="1"/>
      <c r="Y1430" s="1"/>
    </row>
    <row r="1431" spans="19:25" x14ac:dyDescent="0.25">
      <c r="S1431" s="1"/>
      <c r="T1431" s="1"/>
      <c r="U1431" s="1"/>
      <c r="V1431" s="1"/>
      <c r="W1431" s="1"/>
      <c r="X1431" s="1"/>
      <c r="Y1431" s="1"/>
    </row>
    <row r="1432" spans="19:25" x14ac:dyDescent="0.25">
      <c r="S1432" s="1"/>
      <c r="T1432" s="1"/>
      <c r="U1432" s="1"/>
      <c r="V1432" s="1"/>
      <c r="W1432" s="1"/>
      <c r="X1432" s="1"/>
      <c r="Y1432" s="1"/>
    </row>
    <row r="1433" spans="19:25" x14ac:dyDescent="0.25">
      <c r="S1433" s="1"/>
      <c r="T1433" s="1"/>
      <c r="U1433" s="1"/>
      <c r="V1433" s="1"/>
      <c r="W1433" s="1"/>
      <c r="X1433" s="1"/>
      <c r="Y1433" s="1"/>
    </row>
    <row r="1434" spans="19:25" x14ac:dyDescent="0.25">
      <c r="S1434" s="1"/>
      <c r="T1434" s="1"/>
      <c r="U1434" s="1"/>
      <c r="V1434" s="1"/>
      <c r="W1434" s="1"/>
      <c r="X1434" s="1"/>
      <c r="Y1434" s="1"/>
    </row>
    <row r="1435" spans="19:25" x14ac:dyDescent="0.25">
      <c r="S1435" s="1"/>
      <c r="T1435" s="1"/>
      <c r="U1435" s="1"/>
      <c r="V1435" s="1"/>
      <c r="W1435" s="1"/>
      <c r="X1435" s="1"/>
      <c r="Y1435" s="1"/>
    </row>
    <row r="1436" spans="19:25" x14ac:dyDescent="0.25">
      <c r="S1436" s="1"/>
      <c r="T1436" s="1"/>
      <c r="U1436" s="1"/>
      <c r="V1436" s="1"/>
      <c r="W1436" s="1"/>
      <c r="X1436" s="1"/>
      <c r="Y1436" s="1"/>
    </row>
    <row r="1437" spans="19:25" x14ac:dyDescent="0.25">
      <c r="S1437" s="1"/>
      <c r="T1437" s="1"/>
      <c r="U1437" s="1"/>
      <c r="V1437" s="1"/>
      <c r="W1437" s="1"/>
      <c r="X1437" s="1"/>
      <c r="Y1437" s="1"/>
    </row>
    <row r="1438" spans="19:25" x14ac:dyDescent="0.25">
      <c r="S1438" s="1"/>
      <c r="T1438" s="1"/>
      <c r="U1438" s="1"/>
      <c r="V1438" s="1"/>
      <c r="W1438" s="1"/>
      <c r="X1438" s="1"/>
      <c r="Y1438" s="1"/>
    </row>
    <row r="1439" spans="19:25" x14ac:dyDescent="0.25">
      <c r="S1439" s="1"/>
      <c r="T1439" s="1"/>
      <c r="U1439" s="1"/>
      <c r="V1439" s="1"/>
      <c r="W1439" s="1"/>
      <c r="X1439" s="1"/>
      <c r="Y1439" s="1"/>
    </row>
    <row r="1440" spans="19:25" x14ac:dyDescent="0.25">
      <c r="S1440" s="1"/>
      <c r="T1440" s="1"/>
      <c r="U1440" s="1"/>
      <c r="V1440" s="1"/>
      <c r="W1440" s="1"/>
      <c r="X1440" s="1"/>
      <c r="Y1440" s="1"/>
    </row>
    <row r="1441" spans="19:25" x14ac:dyDescent="0.25">
      <c r="S1441" s="1"/>
      <c r="T1441" s="1"/>
      <c r="U1441" s="1"/>
      <c r="V1441" s="1"/>
      <c r="W1441" s="1"/>
      <c r="X1441" s="1"/>
      <c r="Y1441" s="1"/>
    </row>
    <row r="1442" spans="19:25" x14ac:dyDescent="0.25">
      <c r="S1442" s="1"/>
      <c r="T1442" s="1"/>
      <c r="U1442" s="1"/>
      <c r="V1442" s="1"/>
      <c r="W1442" s="1"/>
      <c r="X1442" s="1"/>
      <c r="Y1442" s="1"/>
    </row>
    <row r="1443" spans="19:25" x14ac:dyDescent="0.25">
      <c r="S1443" s="1"/>
      <c r="T1443" s="1"/>
      <c r="U1443" s="1"/>
      <c r="V1443" s="1"/>
      <c r="W1443" s="1"/>
      <c r="X1443" s="1"/>
      <c r="Y1443" s="1"/>
    </row>
    <row r="1444" spans="19:25" x14ac:dyDescent="0.25">
      <c r="S1444" s="1"/>
      <c r="T1444" s="1"/>
      <c r="U1444" s="1"/>
      <c r="V1444" s="1"/>
      <c r="W1444" s="1"/>
      <c r="X1444" s="1"/>
      <c r="Y1444" s="1"/>
    </row>
    <row r="1445" spans="19:25" x14ac:dyDescent="0.25">
      <c r="S1445" s="1"/>
      <c r="T1445" s="1"/>
      <c r="U1445" s="1"/>
      <c r="V1445" s="1"/>
      <c r="W1445" s="1"/>
      <c r="X1445" s="1"/>
      <c r="Y1445" s="1"/>
    </row>
    <row r="1446" spans="19:25" x14ac:dyDescent="0.25">
      <c r="S1446" s="1"/>
      <c r="T1446" s="1"/>
      <c r="U1446" s="1"/>
      <c r="V1446" s="1"/>
      <c r="W1446" s="1"/>
      <c r="X1446" s="1"/>
      <c r="Y1446" s="1"/>
    </row>
    <row r="1447" spans="19:25" x14ac:dyDescent="0.25">
      <c r="S1447" s="1"/>
      <c r="T1447" s="1"/>
      <c r="U1447" s="1"/>
      <c r="V1447" s="1"/>
      <c r="W1447" s="1"/>
      <c r="X1447" s="1"/>
      <c r="Y1447" s="1"/>
    </row>
    <row r="1448" spans="19:25" x14ac:dyDescent="0.25">
      <c r="S1448" s="1"/>
      <c r="T1448" s="1"/>
      <c r="U1448" s="1"/>
      <c r="V1448" s="1"/>
      <c r="W1448" s="1"/>
      <c r="X1448" s="1"/>
      <c r="Y1448" s="1"/>
    </row>
    <row r="1449" spans="19:25" x14ac:dyDescent="0.25">
      <c r="S1449" s="1"/>
      <c r="T1449" s="1"/>
      <c r="U1449" s="1"/>
      <c r="V1449" s="1"/>
      <c r="W1449" s="1"/>
      <c r="X1449" s="1"/>
      <c r="Y1449" s="1"/>
    </row>
    <row r="1450" spans="19:25" x14ac:dyDescent="0.25">
      <c r="S1450" s="1"/>
      <c r="T1450" s="1"/>
      <c r="U1450" s="1"/>
      <c r="V1450" s="1"/>
      <c r="W1450" s="1"/>
      <c r="X1450" s="1"/>
      <c r="Y1450" s="1"/>
    </row>
    <row r="1451" spans="19:25" x14ac:dyDescent="0.25">
      <c r="S1451" s="1"/>
      <c r="T1451" s="1"/>
      <c r="U1451" s="1"/>
      <c r="V1451" s="1"/>
      <c r="W1451" s="1"/>
      <c r="X1451" s="1"/>
      <c r="Y1451" s="1"/>
    </row>
    <row r="1452" spans="19:25" x14ac:dyDescent="0.25">
      <c r="S1452" s="1"/>
      <c r="T1452" s="1"/>
      <c r="U1452" s="1"/>
      <c r="V1452" s="1"/>
      <c r="W1452" s="1"/>
      <c r="X1452" s="1"/>
      <c r="Y1452" s="1"/>
    </row>
    <row r="1453" spans="19:25" x14ac:dyDescent="0.25">
      <c r="S1453" s="1"/>
      <c r="T1453" s="1"/>
      <c r="U1453" s="1"/>
      <c r="V1453" s="1"/>
      <c r="W1453" s="1"/>
      <c r="X1453" s="1"/>
      <c r="Y1453" s="1"/>
    </row>
    <row r="1454" spans="19:25" x14ac:dyDescent="0.25">
      <c r="S1454" s="1"/>
      <c r="T1454" s="1"/>
      <c r="U1454" s="1"/>
      <c r="V1454" s="1"/>
      <c r="W1454" s="1"/>
      <c r="X1454" s="1"/>
      <c r="Y1454" s="1"/>
    </row>
    <row r="1455" spans="19:25" x14ac:dyDescent="0.25">
      <c r="S1455" s="1"/>
      <c r="T1455" s="1"/>
      <c r="U1455" s="1"/>
      <c r="V1455" s="1"/>
      <c r="W1455" s="1"/>
      <c r="X1455" s="1"/>
      <c r="Y1455" s="1"/>
    </row>
    <row r="1456" spans="19:25" x14ac:dyDescent="0.25">
      <c r="S1456" s="1"/>
      <c r="T1456" s="1"/>
      <c r="U1456" s="1"/>
      <c r="V1456" s="1"/>
      <c r="W1456" s="1"/>
      <c r="X1456" s="1"/>
      <c r="Y1456" s="1"/>
    </row>
    <row r="1457" spans="19:25" x14ac:dyDescent="0.25">
      <c r="S1457" s="1"/>
      <c r="T1457" s="1"/>
      <c r="U1457" s="1"/>
      <c r="V1457" s="1"/>
      <c r="W1457" s="1"/>
      <c r="X1457" s="1"/>
      <c r="Y1457" s="1"/>
    </row>
    <row r="1458" spans="19:25" x14ac:dyDescent="0.25">
      <c r="S1458" s="1"/>
      <c r="T1458" s="1"/>
      <c r="U1458" s="1"/>
      <c r="V1458" s="1"/>
      <c r="W1458" s="1"/>
      <c r="X1458" s="1"/>
      <c r="Y1458" s="1"/>
    </row>
    <row r="1459" spans="19:25" x14ac:dyDescent="0.25">
      <c r="S1459" s="1"/>
      <c r="T1459" s="1"/>
      <c r="U1459" s="1"/>
      <c r="V1459" s="1"/>
      <c r="W1459" s="1"/>
      <c r="X1459" s="1"/>
      <c r="Y1459" s="1"/>
    </row>
    <row r="1460" spans="19:25" x14ac:dyDescent="0.25">
      <c r="S1460" s="1"/>
      <c r="T1460" s="1"/>
      <c r="U1460" s="1"/>
      <c r="V1460" s="1"/>
      <c r="W1460" s="1"/>
      <c r="X1460" s="1"/>
      <c r="Y1460" s="1"/>
    </row>
    <row r="1461" spans="19:25" x14ac:dyDescent="0.25">
      <c r="S1461" s="1"/>
      <c r="T1461" s="1"/>
      <c r="U1461" s="1"/>
      <c r="V1461" s="1"/>
      <c r="W1461" s="1"/>
      <c r="X1461" s="1"/>
      <c r="Y1461" s="1"/>
    </row>
    <row r="1462" spans="19:25" x14ac:dyDescent="0.25">
      <c r="S1462" s="1"/>
      <c r="T1462" s="1"/>
      <c r="U1462" s="1"/>
      <c r="V1462" s="1"/>
      <c r="W1462" s="1"/>
      <c r="X1462" s="1"/>
      <c r="Y1462" s="1"/>
    </row>
    <row r="1463" spans="19:25" x14ac:dyDescent="0.25">
      <c r="S1463" s="1"/>
      <c r="T1463" s="1"/>
      <c r="U1463" s="1"/>
      <c r="V1463" s="1"/>
      <c r="W1463" s="1"/>
      <c r="X1463" s="1"/>
      <c r="Y1463" s="1"/>
    </row>
    <row r="1464" spans="19:25" x14ac:dyDescent="0.25">
      <c r="S1464" s="1"/>
      <c r="T1464" s="1"/>
      <c r="U1464" s="1"/>
      <c r="V1464" s="1"/>
      <c r="W1464" s="1"/>
      <c r="X1464" s="1"/>
      <c r="Y1464" s="1"/>
    </row>
    <row r="1465" spans="19:25" x14ac:dyDescent="0.25">
      <c r="S1465" s="1"/>
      <c r="T1465" s="1"/>
      <c r="U1465" s="1"/>
      <c r="V1465" s="1"/>
      <c r="W1465" s="1"/>
      <c r="X1465" s="1"/>
      <c r="Y1465" s="1"/>
    </row>
    <row r="1466" spans="19:25" x14ac:dyDescent="0.25">
      <c r="S1466" s="1"/>
      <c r="T1466" s="1"/>
      <c r="U1466" s="1"/>
      <c r="V1466" s="1"/>
      <c r="W1466" s="1"/>
      <c r="X1466" s="1"/>
      <c r="Y1466" s="1"/>
    </row>
    <row r="1467" spans="19:25" x14ac:dyDescent="0.25">
      <c r="S1467" s="1"/>
      <c r="T1467" s="1"/>
      <c r="U1467" s="1"/>
      <c r="V1467" s="1"/>
      <c r="W1467" s="1"/>
      <c r="X1467" s="1"/>
      <c r="Y1467" s="1"/>
    </row>
    <row r="1468" spans="19:25" x14ac:dyDescent="0.25">
      <c r="S1468" s="1"/>
      <c r="T1468" s="1"/>
      <c r="U1468" s="1"/>
      <c r="V1468" s="1"/>
      <c r="W1468" s="1"/>
      <c r="X1468" s="1"/>
      <c r="Y1468" s="1"/>
    </row>
    <row r="1469" spans="19:25" x14ac:dyDescent="0.25">
      <c r="S1469" s="1"/>
      <c r="T1469" s="1"/>
      <c r="U1469" s="1"/>
      <c r="V1469" s="1"/>
      <c r="W1469" s="1"/>
      <c r="X1469" s="1"/>
      <c r="Y1469" s="1"/>
    </row>
    <row r="1470" spans="19:25" x14ac:dyDescent="0.25">
      <c r="S1470" s="1"/>
      <c r="T1470" s="1"/>
      <c r="U1470" s="1"/>
      <c r="V1470" s="1"/>
      <c r="W1470" s="1"/>
      <c r="X1470" s="1"/>
      <c r="Y1470" s="1"/>
    </row>
    <row r="1471" spans="19:25" x14ac:dyDescent="0.25">
      <c r="S1471" s="1"/>
      <c r="T1471" s="1"/>
      <c r="U1471" s="1"/>
      <c r="V1471" s="1"/>
      <c r="W1471" s="1"/>
      <c r="X1471" s="1"/>
      <c r="Y1471" s="1"/>
    </row>
    <row r="1472" spans="19:25" x14ac:dyDescent="0.25">
      <c r="S1472" s="1"/>
      <c r="T1472" s="1"/>
      <c r="U1472" s="1"/>
      <c r="V1472" s="1"/>
      <c r="W1472" s="1"/>
      <c r="X1472" s="1"/>
      <c r="Y1472" s="1"/>
    </row>
    <row r="1473" spans="19:25" x14ac:dyDescent="0.25">
      <c r="S1473" s="1"/>
      <c r="T1473" s="1"/>
      <c r="U1473" s="1"/>
      <c r="V1473" s="1"/>
      <c r="W1473" s="1"/>
      <c r="X1473" s="1"/>
      <c r="Y1473" s="1"/>
    </row>
    <row r="1474" spans="19:25" x14ac:dyDescent="0.25">
      <c r="S1474" s="1"/>
      <c r="T1474" s="1"/>
      <c r="U1474" s="1"/>
      <c r="V1474" s="1"/>
      <c r="W1474" s="1"/>
      <c r="X1474" s="1"/>
      <c r="Y1474" s="1"/>
    </row>
    <row r="1475" spans="19:25" x14ac:dyDescent="0.25">
      <c r="S1475" s="1"/>
      <c r="T1475" s="1"/>
      <c r="U1475" s="1"/>
      <c r="V1475" s="1"/>
      <c r="W1475" s="1"/>
      <c r="X1475" s="1"/>
      <c r="Y1475" s="1"/>
    </row>
    <row r="1476" spans="19:25" x14ac:dyDescent="0.25">
      <c r="S1476" s="1"/>
      <c r="T1476" s="1"/>
      <c r="U1476" s="1"/>
      <c r="V1476" s="1"/>
      <c r="W1476" s="1"/>
      <c r="X1476" s="1"/>
      <c r="Y1476" s="1"/>
    </row>
    <row r="1477" spans="19:25" x14ac:dyDescent="0.25">
      <c r="S1477" s="1"/>
      <c r="T1477" s="1"/>
      <c r="U1477" s="1"/>
      <c r="V1477" s="1"/>
      <c r="W1477" s="1"/>
      <c r="X1477" s="1"/>
      <c r="Y1477" s="1"/>
    </row>
    <row r="1478" spans="19:25" x14ac:dyDescent="0.25">
      <c r="S1478" s="1"/>
      <c r="T1478" s="1"/>
      <c r="U1478" s="1"/>
      <c r="V1478" s="1"/>
      <c r="W1478" s="1"/>
      <c r="X1478" s="1"/>
      <c r="Y1478" s="1"/>
    </row>
    <row r="1479" spans="19:25" x14ac:dyDescent="0.25">
      <c r="S1479" s="1"/>
      <c r="T1479" s="1"/>
      <c r="U1479" s="1"/>
      <c r="V1479" s="1"/>
      <c r="W1479" s="1"/>
      <c r="X1479" s="1"/>
      <c r="Y1479" s="1"/>
    </row>
    <row r="1480" spans="19:25" x14ac:dyDescent="0.25">
      <c r="S1480" s="1"/>
      <c r="T1480" s="1"/>
      <c r="U1480" s="1"/>
      <c r="V1480" s="1"/>
      <c r="W1480" s="1"/>
      <c r="X1480" s="1"/>
      <c r="Y1480" s="1"/>
    </row>
    <row r="1481" spans="19:25" x14ac:dyDescent="0.25">
      <c r="S1481" s="1"/>
      <c r="T1481" s="1"/>
      <c r="U1481" s="1"/>
      <c r="V1481" s="1"/>
      <c r="W1481" s="1"/>
      <c r="X1481" s="1"/>
      <c r="Y1481" s="1"/>
    </row>
    <row r="1482" spans="19:25" x14ac:dyDescent="0.25">
      <c r="S1482" s="1"/>
      <c r="T1482" s="1"/>
      <c r="U1482" s="1"/>
      <c r="V1482" s="1"/>
      <c r="W1482" s="1"/>
      <c r="X1482" s="1"/>
      <c r="Y1482" s="1"/>
    </row>
    <row r="1483" spans="19:25" x14ac:dyDescent="0.25">
      <c r="S1483" s="1"/>
      <c r="T1483" s="1"/>
      <c r="U1483" s="1"/>
      <c r="V1483" s="1"/>
      <c r="W1483" s="1"/>
      <c r="X1483" s="1"/>
      <c r="Y1483" s="1"/>
    </row>
    <row r="1484" spans="19:25" x14ac:dyDescent="0.25">
      <c r="S1484" s="1"/>
      <c r="T1484" s="1"/>
      <c r="U1484" s="1"/>
      <c r="V1484" s="1"/>
      <c r="W1484" s="1"/>
      <c r="X1484" s="1"/>
      <c r="Y1484" s="1"/>
    </row>
    <row r="1485" spans="19:25" x14ac:dyDescent="0.25">
      <c r="S1485" s="1"/>
      <c r="T1485" s="1"/>
      <c r="U1485" s="1"/>
      <c r="V1485" s="1"/>
      <c r="W1485" s="1"/>
      <c r="X1485" s="1"/>
      <c r="Y1485" s="1"/>
    </row>
    <row r="1486" spans="19:25" x14ac:dyDescent="0.25">
      <c r="S1486" s="1"/>
      <c r="T1486" s="1"/>
      <c r="U1486" s="1"/>
      <c r="V1486" s="1"/>
      <c r="W1486" s="1"/>
      <c r="X1486" s="1"/>
      <c r="Y1486" s="1"/>
    </row>
    <row r="1487" spans="19:25" x14ac:dyDescent="0.25">
      <c r="S1487" s="1"/>
      <c r="T1487" s="1"/>
      <c r="U1487" s="1"/>
      <c r="V1487" s="1"/>
      <c r="W1487" s="1"/>
      <c r="X1487" s="1"/>
      <c r="Y1487" s="1"/>
    </row>
    <row r="1488" spans="19:25" x14ac:dyDescent="0.25">
      <c r="S1488" s="1"/>
      <c r="T1488" s="1"/>
      <c r="U1488" s="1"/>
      <c r="V1488" s="1"/>
      <c r="W1488" s="1"/>
      <c r="X1488" s="1"/>
      <c r="Y1488" s="1"/>
    </row>
    <row r="1489" spans="19:25" x14ac:dyDescent="0.25">
      <c r="S1489" s="1"/>
      <c r="T1489" s="1"/>
      <c r="U1489" s="1"/>
      <c r="V1489" s="1"/>
      <c r="W1489" s="1"/>
      <c r="X1489" s="1"/>
      <c r="Y1489" s="1"/>
    </row>
    <row r="1490" spans="19:25" x14ac:dyDescent="0.25">
      <c r="S1490" s="1"/>
      <c r="T1490" s="1"/>
      <c r="U1490" s="1"/>
      <c r="V1490" s="1"/>
      <c r="W1490" s="1"/>
      <c r="X1490" s="1"/>
      <c r="Y1490" s="1"/>
    </row>
    <row r="1491" spans="19:25" x14ac:dyDescent="0.25">
      <c r="S1491" s="1"/>
      <c r="T1491" s="1"/>
      <c r="U1491" s="1"/>
      <c r="V1491" s="1"/>
      <c r="W1491" s="1"/>
      <c r="X1491" s="1"/>
      <c r="Y1491" s="1"/>
    </row>
    <row r="1492" spans="19:25" x14ac:dyDescent="0.25">
      <c r="S1492" s="1"/>
      <c r="T1492" s="1"/>
      <c r="U1492" s="1"/>
      <c r="V1492" s="1"/>
      <c r="W1492" s="1"/>
      <c r="X1492" s="1"/>
      <c r="Y1492" s="1"/>
    </row>
    <row r="1493" spans="19:25" x14ac:dyDescent="0.25">
      <c r="S1493" s="1"/>
      <c r="T1493" s="1"/>
      <c r="U1493" s="1"/>
      <c r="V1493" s="1"/>
      <c r="W1493" s="1"/>
      <c r="X1493" s="1"/>
      <c r="Y1493" s="1"/>
    </row>
    <row r="1494" spans="19:25" x14ac:dyDescent="0.25">
      <c r="S1494" s="1"/>
      <c r="T1494" s="1"/>
      <c r="U1494" s="1"/>
      <c r="V1494" s="1"/>
      <c r="W1494" s="1"/>
      <c r="X1494" s="1"/>
      <c r="Y1494" s="1"/>
    </row>
    <row r="1495" spans="19:25" x14ac:dyDescent="0.25">
      <c r="S1495" s="1"/>
      <c r="T1495" s="1"/>
      <c r="U1495" s="1"/>
      <c r="V1495" s="1"/>
      <c r="W1495" s="1"/>
      <c r="X1495" s="1"/>
      <c r="Y1495" s="1"/>
    </row>
    <row r="1496" spans="19:25" x14ac:dyDescent="0.25">
      <c r="S1496" s="1"/>
      <c r="T1496" s="1"/>
      <c r="U1496" s="1"/>
      <c r="V1496" s="1"/>
      <c r="W1496" s="1"/>
      <c r="X1496" s="1"/>
      <c r="Y1496" s="1"/>
    </row>
    <row r="1497" spans="19:25" x14ac:dyDescent="0.25">
      <c r="S1497" s="1"/>
      <c r="T1497" s="1"/>
      <c r="U1497" s="1"/>
      <c r="V1497" s="1"/>
      <c r="W1497" s="1"/>
      <c r="X1497" s="1"/>
      <c r="Y1497" s="1"/>
    </row>
    <row r="1498" spans="19:25" x14ac:dyDescent="0.25">
      <c r="S1498" s="1"/>
      <c r="T1498" s="1"/>
      <c r="U1498" s="1"/>
      <c r="V1498" s="1"/>
      <c r="W1498" s="1"/>
      <c r="X1498" s="1"/>
      <c r="Y1498" s="1"/>
    </row>
    <row r="1499" spans="19:25" x14ac:dyDescent="0.25">
      <c r="S1499" s="1"/>
      <c r="T1499" s="1"/>
      <c r="U1499" s="1"/>
      <c r="V1499" s="1"/>
      <c r="W1499" s="1"/>
      <c r="X1499" s="1"/>
      <c r="Y1499" s="1"/>
    </row>
    <row r="1500" spans="19:25" x14ac:dyDescent="0.25">
      <c r="S1500" s="1"/>
      <c r="T1500" s="1"/>
      <c r="U1500" s="1"/>
      <c r="V1500" s="1"/>
      <c r="W1500" s="1"/>
      <c r="X1500" s="1"/>
      <c r="Y1500" s="1"/>
    </row>
    <row r="1501" spans="19:25" x14ac:dyDescent="0.25">
      <c r="S1501" s="1"/>
      <c r="T1501" s="1"/>
      <c r="U1501" s="1"/>
      <c r="V1501" s="1"/>
      <c r="W1501" s="1"/>
      <c r="X1501" s="1"/>
      <c r="Y1501" s="1"/>
    </row>
    <row r="1502" spans="19:25" x14ac:dyDescent="0.25">
      <c r="S1502" s="1"/>
      <c r="T1502" s="1"/>
      <c r="U1502" s="1"/>
      <c r="V1502" s="1"/>
      <c r="W1502" s="1"/>
      <c r="X1502" s="1"/>
      <c r="Y1502" s="1"/>
    </row>
    <row r="1503" spans="19:25" x14ac:dyDescent="0.25">
      <c r="S1503" s="1"/>
      <c r="T1503" s="1"/>
      <c r="U1503" s="1"/>
      <c r="V1503" s="1"/>
      <c r="W1503" s="1"/>
      <c r="X1503" s="1"/>
      <c r="Y1503" s="1"/>
    </row>
    <row r="1504" spans="19:25" x14ac:dyDescent="0.25">
      <c r="S1504" s="1"/>
      <c r="T1504" s="1"/>
      <c r="U1504" s="1"/>
      <c r="V1504" s="1"/>
      <c r="W1504" s="1"/>
      <c r="X1504" s="1"/>
      <c r="Y1504" s="1"/>
    </row>
    <row r="1505" spans="19:25" x14ac:dyDescent="0.25">
      <c r="S1505" s="1"/>
      <c r="T1505" s="1"/>
      <c r="U1505" s="1"/>
      <c r="V1505" s="1"/>
      <c r="W1505" s="1"/>
      <c r="X1505" s="1"/>
      <c r="Y1505" s="1"/>
    </row>
    <row r="1506" spans="19:25" x14ac:dyDescent="0.25">
      <c r="S1506" s="1"/>
      <c r="T1506" s="1"/>
      <c r="U1506" s="1"/>
      <c r="V1506" s="1"/>
      <c r="W1506" s="1"/>
      <c r="X1506" s="1"/>
      <c r="Y1506" s="1"/>
    </row>
    <row r="1507" spans="19:25" x14ac:dyDescent="0.25">
      <c r="S1507" s="1"/>
      <c r="T1507" s="1"/>
      <c r="U1507" s="1"/>
      <c r="V1507" s="1"/>
      <c r="W1507" s="1"/>
      <c r="X1507" s="1"/>
      <c r="Y1507" s="1"/>
    </row>
    <row r="1508" spans="19:25" x14ac:dyDescent="0.25">
      <c r="S1508" s="1"/>
      <c r="T1508" s="1"/>
      <c r="U1508" s="1"/>
      <c r="V1508" s="1"/>
      <c r="W1508" s="1"/>
      <c r="X1508" s="1"/>
      <c r="Y1508" s="1"/>
    </row>
    <row r="1509" spans="19:25" x14ac:dyDescent="0.25">
      <c r="S1509" s="1"/>
      <c r="T1509" s="1"/>
      <c r="U1509" s="1"/>
      <c r="V1509" s="1"/>
      <c r="W1509" s="1"/>
      <c r="X1509" s="1"/>
      <c r="Y1509" s="1"/>
    </row>
    <row r="1510" spans="19:25" x14ac:dyDescent="0.25">
      <c r="S1510" s="1"/>
      <c r="T1510" s="1"/>
      <c r="U1510" s="1"/>
      <c r="V1510" s="1"/>
      <c r="W1510" s="1"/>
      <c r="X1510" s="1"/>
      <c r="Y1510" s="1"/>
    </row>
    <row r="1511" spans="19:25" x14ac:dyDescent="0.25">
      <c r="S1511" s="1"/>
      <c r="T1511" s="1"/>
      <c r="U1511" s="1"/>
      <c r="V1511" s="1"/>
      <c r="W1511" s="1"/>
      <c r="X1511" s="1"/>
      <c r="Y1511" s="1"/>
    </row>
    <row r="1512" spans="19:25" x14ac:dyDescent="0.25">
      <c r="S1512" s="1"/>
      <c r="T1512" s="1"/>
      <c r="U1512" s="1"/>
      <c r="V1512" s="1"/>
      <c r="W1512" s="1"/>
      <c r="X1512" s="1"/>
      <c r="Y1512" s="1"/>
    </row>
    <row r="1513" spans="19:25" x14ac:dyDescent="0.25">
      <c r="S1513" s="1"/>
      <c r="T1513" s="1"/>
      <c r="U1513" s="1"/>
      <c r="V1513" s="1"/>
      <c r="W1513" s="1"/>
      <c r="X1513" s="1"/>
      <c r="Y1513" s="1"/>
    </row>
    <row r="1514" spans="19:25" x14ac:dyDescent="0.25">
      <c r="S1514" s="1"/>
      <c r="T1514" s="1"/>
      <c r="U1514" s="1"/>
      <c r="V1514" s="1"/>
      <c r="W1514" s="1"/>
      <c r="X1514" s="1"/>
      <c r="Y1514" s="1"/>
    </row>
    <row r="1515" spans="19:25" x14ac:dyDescent="0.25">
      <c r="S1515" s="1"/>
      <c r="T1515" s="1"/>
      <c r="U1515" s="1"/>
      <c r="V1515" s="1"/>
      <c r="W1515" s="1"/>
      <c r="X1515" s="1"/>
      <c r="Y1515" s="1"/>
    </row>
    <row r="1516" spans="19:25" x14ac:dyDescent="0.25">
      <c r="S1516" s="1"/>
      <c r="T1516" s="1"/>
      <c r="U1516" s="1"/>
      <c r="V1516" s="1"/>
      <c r="W1516" s="1"/>
      <c r="X1516" s="1"/>
      <c r="Y1516" s="1"/>
    </row>
    <row r="1517" spans="19:25" x14ac:dyDescent="0.25">
      <c r="S1517" s="1"/>
      <c r="T1517" s="1"/>
      <c r="U1517" s="1"/>
      <c r="V1517" s="1"/>
      <c r="W1517" s="1"/>
      <c r="X1517" s="1"/>
      <c r="Y1517" s="1"/>
    </row>
    <row r="1518" spans="19:25" x14ac:dyDescent="0.25">
      <c r="S1518" s="1"/>
      <c r="T1518" s="1"/>
      <c r="U1518" s="1"/>
      <c r="V1518" s="1"/>
      <c r="W1518" s="1"/>
      <c r="X1518" s="1"/>
      <c r="Y1518" s="1"/>
    </row>
    <row r="1519" spans="19:25" x14ac:dyDescent="0.25">
      <c r="S1519" s="1"/>
      <c r="T1519" s="1"/>
      <c r="U1519" s="1"/>
      <c r="V1519" s="1"/>
      <c r="W1519" s="1"/>
      <c r="X1519" s="1"/>
      <c r="Y1519" s="1"/>
    </row>
    <row r="1520" spans="19:25" x14ac:dyDescent="0.25">
      <c r="S1520" s="1"/>
      <c r="T1520" s="1"/>
      <c r="U1520" s="1"/>
      <c r="V1520" s="1"/>
      <c r="W1520" s="1"/>
      <c r="X1520" s="1"/>
      <c r="Y1520" s="1"/>
    </row>
    <row r="1521" spans="19:25" x14ac:dyDescent="0.25">
      <c r="S1521" s="1"/>
      <c r="T1521" s="1"/>
      <c r="U1521" s="1"/>
      <c r="V1521" s="1"/>
      <c r="W1521" s="1"/>
      <c r="X1521" s="1"/>
      <c r="Y1521" s="1"/>
    </row>
    <row r="1522" spans="19:25" x14ac:dyDescent="0.25">
      <c r="S1522" s="1"/>
      <c r="T1522" s="1"/>
      <c r="U1522" s="1"/>
      <c r="V1522" s="1"/>
      <c r="W1522" s="1"/>
      <c r="X1522" s="1"/>
      <c r="Y1522" s="1"/>
    </row>
    <row r="1523" spans="19:25" x14ac:dyDescent="0.25">
      <c r="S1523" s="1"/>
      <c r="T1523" s="1"/>
      <c r="U1523" s="1"/>
      <c r="V1523" s="1"/>
      <c r="W1523" s="1"/>
      <c r="X1523" s="1"/>
      <c r="Y1523" s="1"/>
    </row>
    <row r="1524" spans="19:25" x14ac:dyDescent="0.25">
      <c r="S1524" s="1"/>
      <c r="T1524" s="1"/>
      <c r="U1524" s="1"/>
      <c r="V1524" s="1"/>
      <c r="W1524" s="1"/>
      <c r="X1524" s="1"/>
      <c r="Y1524" s="1"/>
    </row>
    <row r="1525" spans="19:25" x14ac:dyDescent="0.25">
      <c r="S1525" s="1"/>
      <c r="T1525" s="1"/>
      <c r="U1525" s="1"/>
      <c r="V1525" s="1"/>
      <c r="W1525" s="1"/>
      <c r="X1525" s="1"/>
      <c r="Y1525" s="1"/>
    </row>
    <row r="1526" spans="19:25" x14ac:dyDescent="0.25">
      <c r="S1526" s="1"/>
      <c r="T1526" s="1"/>
      <c r="U1526" s="1"/>
      <c r="V1526" s="1"/>
      <c r="W1526" s="1"/>
      <c r="X1526" s="1"/>
      <c r="Y1526" s="1"/>
    </row>
    <row r="1527" spans="19:25" x14ac:dyDescent="0.25">
      <c r="S1527" s="1"/>
      <c r="T1527" s="1"/>
      <c r="U1527" s="1"/>
      <c r="V1527" s="1"/>
      <c r="W1527" s="1"/>
      <c r="X1527" s="1"/>
      <c r="Y1527" s="1"/>
    </row>
    <row r="1528" spans="19:25" x14ac:dyDescent="0.25">
      <c r="S1528" s="1"/>
      <c r="T1528" s="1"/>
      <c r="U1528" s="1"/>
      <c r="V1528" s="1"/>
      <c r="W1528" s="1"/>
      <c r="X1528" s="1"/>
      <c r="Y1528" s="1"/>
    </row>
    <row r="1529" spans="19:25" x14ac:dyDescent="0.25">
      <c r="S1529" s="1"/>
      <c r="T1529" s="1"/>
      <c r="U1529" s="1"/>
      <c r="V1529" s="1"/>
      <c r="W1529" s="1"/>
      <c r="X1529" s="1"/>
      <c r="Y1529" s="1"/>
    </row>
    <row r="1530" spans="19:25" x14ac:dyDescent="0.25">
      <c r="S1530" s="1"/>
      <c r="T1530" s="1"/>
      <c r="U1530" s="1"/>
      <c r="V1530" s="1"/>
      <c r="W1530" s="1"/>
      <c r="X1530" s="1"/>
      <c r="Y1530" s="1"/>
    </row>
    <row r="1531" spans="19:25" x14ac:dyDescent="0.25">
      <c r="S1531" s="1"/>
      <c r="T1531" s="1"/>
      <c r="U1531" s="1"/>
      <c r="V1531" s="1"/>
      <c r="W1531" s="1"/>
      <c r="X1531" s="1"/>
      <c r="Y1531" s="1"/>
    </row>
    <row r="1532" spans="19:25" x14ac:dyDescent="0.25">
      <c r="S1532" s="1"/>
      <c r="T1532" s="1"/>
      <c r="U1532" s="1"/>
      <c r="V1532" s="1"/>
      <c r="W1532" s="1"/>
      <c r="X1532" s="1"/>
      <c r="Y1532" s="1"/>
    </row>
    <row r="1533" spans="19:25" x14ac:dyDescent="0.25">
      <c r="S1533" s="1"/>
      <c r="T1533" s="1"/>
      <c r="U1533" s="1"/>
      <c r="V1533" s="1"/>
      <c r="W1533" s="1"/>
      <c r="X1533" s="1"/>
      <c r="Y1533" s="1"/>
    </row>
    <row r="1534" spans="19:25" x14ac:dyDescent="0.25">
      <c r="S1534" s="1"/>
      <c r="T1534" s="1"/>
      <c r="U1534" s="1"/>
      <c r="V1534" s="1"/>
      <c r="W1534" s="1"/>
      <c r="X1534" s="1"/>
      <c r="Y1534" s="1"/>
    </row>
    <row r="1535" spans="19:25" x14ac:dyDescent="0.25">
      <c r="S1535" s="1"/>
      <c r="T1535" s="1"/>
      <c r="U1535" s="1"/>
      <c r="V1535" s="1"/>
      <c r="W1535" s="1"/>
      <c r="X1535" s="1"/>
      <c r="Y1535" s="1"/>
    </row>
    <row r="1536" spans="19:25" x14ac:dyDescent="0.25">
      <c r="S1536" s="1"/>
      <c r="T1536" s="1"/>
      <c r="U1536" s="1"/>
      <c r="V1536" s="1"/>
      <c r="W1536" s="1"/>
      <c r="X1536" s="1"/>
      <c r="Y1536" s="1"/>
    </row>
    <row r="1537" spans="19:25" x14ac:dyDescent="0.25">
      <c r="S1537" s="1"/>
      <c r="T1537" s="1"/>
      <c r="U1537" s="1"/>
      <c r="V1537" s="1"/>
      <c r="W1537" s="1"/>
      <c r="X1537" s="1"/>
      <c r="Y1537" s="1"/>
    </row>
    <row r="1538" spans="19:25" x14ac:dyDescent="0.25">
      <c r="S1538" s="1"/>
      <c r="T1538" s="1"/>
      <c r="U1538" s="1"/>
      <c r="V1538" s="1"/>
      <c r="W1538" s="1"/>
      <c r="X1538" s="1"/>
      <c r="Y1538" s="1"/>
    </row>
    <row r="1539" spans="19:25" x14ac:dyDescent="0.25">
      <c r="S1539" s="1"/>
      <c r="T1539" s="1"/>
      <c r="U1539" s="1"/>
      <c r="V1539" s="1"/>
      <c r="W1539" s="1"/>
      <c r="X1539" s="1"/>
      <c r="Y1539" s="1"/>
    </row>
    <row r="1540" spans="19:25" x14ac:dyDescent="0.25">
      <c r="S1540" s="1"/>
      <c r="T1540" s="1"/>
      <c r="U1540" s="1"/>
      <c r="V1540" s="1"/>
      <c r="W1540" s="1"/>
      <c r="X1540" s="1"/>
      <c r="Y1540" s="1"/>
    </row>
    <row r="1541" spans="19:25" x14ac:dyDescent="0.25">
      <c r="S1541" s="1"/>
      <c r="T1541" s="1"/>
      <c r="U1541" s="1"/>
      <c r="V1541" s="1"/>
      <c r="W1541" s="1"/>
      <c r="X1541" s="1"/>
      <c r="Y1541" s="1"/>
    </row>
    <row r="1542" spans="19:25" x14ac:dyDescent="0.25">
      <c r="S1542" s="1"/>
      <c r="T1542" s="1"/>
      <c r="U1542" s="1"/>
      <c r="V1542" s="1"/>
      <c r="W1542" s="1"/>
      <c r="X1542" s="1"/>
      <c r="Y1542" s="1"/>
    </row>
    <row r="1543" spans="19:25" x14ac:dyDescent="0.25">
      <c r="S1543" s="1"/>
      <c r="T1543" s="1"/>
      <c r="U1543" s="1"/>
      <c r="V1543" s="1"/>
      <c r="W1543" s="1"/>
      <c r="X1543" s="1"/>
      <c r="Y1543" s="1"/>
    </row>
    <row r="1544" spans="19:25" x14ac:dyDescent="0.25">
      <c r="S1544" s="1"/>
      <c r="T1544" s="1"/>
      <c r="U1544" s="1"/>
      <c r="V1544" s="1"/>
      <c r="W1544" s="1"/>
      <c r="X1544" s="1"/>
      <c r="Y1544" s="1"/>
    </row>
    <row r="1545" spans="19:25" x14ac:dyDescent="0.25">
      <c r="S1545" s="1"/>
      <c r="T1545" s="1"/>
      <c r="U1545" s="1"/>
      <c r="V1545" s="1"/>
      <c r="W1545" s="1"/>
      <c r="X1545" s="1"/>
      <c r="Y1545" s="1"/>
    </row>
    <row r="1546" spans="19:25" x14ac:dyDescent="0.25">
      <c r="S1546" s="1"/>
      <c r="T1546" s="1"/>
      <c r="U1546" s="1"/>
      <c r="V1546" s="1"/>
      <c r="W1546" s="1"/>
      <c r="X1546" s="1"/>
      <c r="Y1546" s="1"/>
    </row>
    <row r="1547" spans="19:25" x14ac:dyDescent="0.25">
      <c r="S1547" s="1"/>
      <c r="T1547" s="1"/>
      <c r="U1547" s="1"/>
      <c r="V1547" s="1"/>
      <c r="W1547" s="1"/>
      <c r="X1547" s="1"/>
      <c r="Y1547" s="1"/>
    </row>
    <row r="1548" spans="19:25" x14ac:dyDescent="0.25">
      <c r="S1548" s="1"/>
      <c r="T1548" s="1"/>
      <c r="U1548" s="1"/>
      <c r="V1548" s="1"/>
      <c r="W1548" s="1"/>
      <c r="X1548" s="1"/>
      <c r="Y1548" s="1"/>
    </row>
    <row r="1549" spans="19:25" x14ac:dyDescent="0.25">
      <c r="S1549" s="1"/>
      <c r="T1549" s="1"/>
      <c r="U1549" s="1"/>
      <c r="V1549" s="1"/>
      <c r="W1549" s="1"/>
      <c r="X1549" s="1"/>
      <c r="Y1549" s="1"/>
    </row>
    <row r="1550" spans="19:25" x14ac:dyDescent="0.25">
      <c r="S1550" s="1"/>
      <c r="T1550" s="1"/>
      <c r="U1550" s="1"/>
      <c r="V1550" s="1"/>
      <c r="W1550" s="1"/>
      <c r="X1550" s="1"/>
      <c r="Y1550" s="1"/>
    </row>
    <row r="1551" spans="19:25" x14ac:dyDescent="0.25">
      <c r="S1551" s="1"/>
      <c r="T1551" s="1"/>
      <c r="U1551" s="1"/>
      <c r="V1551" s="1"/>
      <c r="W1551" s="1"/>
      <c r="X1551" s="1"/>
      <c r="Y1551" s="1"/>
    </row>
    <row r="1552" spans="19:25" x14ac:dyDescent="0.25">
      <c r="S1552" s="1"/>
      <c r="T1552" s="1"/>
      <c r="U1552" s="1"/>
      <c r="V1552" s="1"/>
      <c r="W1552" s="1"/>
      <c r="X1552" s="1"/>
      <c r="Y1552" s="1"/>
    </row>
    <row r="1553" spans="19:25" x14ac:dyDescent="0.25">
      <c r="S1553" s="1"/>
      <c r="T1553" s="1"/>
      <c r="U1553" s="1"/>
      <c r="V1553" s="1"/>
      <c r="W1553" s="1"/>
      <c r="X1553" s="1"/>
      <c r="Y1553" s="1"/>
    </row>
    <row r="1554" spans="19:25" x14ac:dyDescent="0.25">
      <c r="S1554" s="1"/>
      <c r="T1554" s="1"/>
      <c r="U1554" s="1"/>
      <c r="V1554" s="1"/>
      <c r="W1554" s="1"/>
      <c r="X1554" s="1"/>
      <c r="Y1554" s="1"/>
    </row>
    <row r="1555" spans="19:25" x14ac:dyDescent="0.25">
      <c r="S1555" s="1"/>
      <c r="T1555" s="1"/>
      <c r="U1555" s="1"/>
      <c r="V1555" s="1"/>
      <c r="W1555" s="1"/>
      <c r="X1555" s="1"/>
      <c r="Y1555" s="1"/>
    </row>
    <row r="1556" spans="19:25" x14ac:dyDescent="0.25">
      <c r="S1556" s="1"/>
      <c r="T1556" s="1"/>
      <c r="U1556" s="1"/>
      <c r="V1556" s="1"/>
      <c r="W1556" s="1"/>
      <c r="X1556" s="1"/>
      <c r="Y1556" s="1"/>
    </row>
    <row r="1557" spans="19:25" x14ac:dyDescent="0.25">
      <c r="S1557" s="1"/>
      <c r="T1557" s="1"/>
      <c r="U1557" s="1"/>
      <c r="V1557" s="1"/>
      <c r="W1557" s="1"/>
      <c r="X1557" s="1"/>
      <c r="Y1557" s="1"/>
    </row>
    <row r="1558" spans="19:25" x14ac:dyDescent="0.25">
      <c r="S1558" s="1"/>
      <c r="T1558" s="1"/>
      <c r="U1558" s="1"/>
      <c r="V1558" s="1"/>
      <c r="W1558" s="1"/>
      <c r="X1558" s="1"/>
      <c r="Y1558" s="1"/>
    </row>
    <row r="1559" spans="19:25" x14ac:dyDescent="0.25">
      <c r="S1559" s="1"/>
      <c r="T1559" s="1"/>
      <c r="U1559" s="1"/>
      <c r="V1559" s="1"/>
      <c r="W1559" s="1"/>
      <c r="X1559" s="1"/>
      <c r="Y1559" s="1"/>
    </row>
    <row r="1560" spans="19:25" x14ac:dyDescent="0.25">
      <c r="S1560" s="1"/>
      <c r="T1560" s="1"/>
      <c r="U1560" s="1"/>
      <c r="V1560" s="1"/>
      <c r="W1560" s="1"/>
      <c r="X1560" s="1"/>
      <c r="Y1560" s="1"/>
    </row>
    <row r="1561" spans="19:25" x14ac:dyDescent="0.25">
      <c r="S1561" s="1"/>
      <c r="T1561" s="1"/>
      <c r="U1561" s="1"/>
      <c r="V1561" s="1"/>
      <c r="W1561" s="1"/>
      <c r="X1561" s="1"/>
      <c r="Y1561" s="1"/>
    </row>
    <row r="1562" spans="19:25" x14ac:dyDescent="0.25">
      <c r="S1562" s="1"/>
      <c r="T1562" s="1"/>
      <c r="U1562" s="1"/>
      <c r="V1562" s="1"/>
      <c r="W1562" s="1"/>
      <c r="X1562" s="1"/>
      <c r="Y1562" s="1"/>
    </row>
    <row r="1563" spans="19:25" x14ac:dyDescent="0.25">
      <c r="S1563" s="1"/>
      <c r="T1563" s="1"/>
      <c r="U1563" s="1"/>
      <c r="V1563" s="1"/>
      <c r="W1563" s="1"/>
      <c r="X1563" s="1"/>
      <c r="Y1563" s="1"/>
    </row>
    <row r="1564" spans="19:25" x14ac:dyDescent="0.25">
      <c r="S1564" s="1"/>
      <c r="T1564" s="1"/>
      <c r="U1564" s="1"/>
      <c r="V1564" s="1"/>
      <c r="W1564" s="1"/>
      <c r="X1564" s="1"/>
      <c r="Y1564" s="1"/>
    </row>
    <row r="1565" spans="19:25" x14ac:dyDescent="0.25">
      <c r="S1565" s="1"/>
      <c r="T1565" s="1"/>
      <c r="U1565" s="1"/>
      <c r="V1565" s="1"/>
      <c r="W1565" s="1"/>
      <c r="X1565" s="1"/>
      <c r="Y1565" s="1"/>
    </row>
    <row r="1566" spans="19:25" x14ac:dyDescent="0.25">
      <c r="S1566" s="1"/>
      <c r="T1566" s="1"/>
      <c r="U1566" s="1"/>
      <c r="V1566" s="1"/>
      <c r="W1566" s="1"/>
      <c r="X1566" s="1"/>
      <c r="Y1566" s="1"/>
    </row>
    <row r="1567" spans="19:25" x14ac:dyDescent="0.25">
      <c r="S1567" s="1"/>
      <c r="T1567" s="1"/>
      <c r="U1567" s="1"/>
      <c r="V1567" s="1"/>
      <c r="W1567" s="1"/>
      <c r="X1567" s="1"/>
      <c r="Y1567" s="1"/>
    </row>
    <row r="1568" spans="19:25" x14ac:dyDescent="0.25">
      <c r="S1568" s="1"/>
      <c r="T1568" s="1"/>
      <c r="U1568" s="1"/>
      <c r="V1568" s="1"/>
      <c r="W1568" s="1"/>
      <c r="X1568" s="1"/>
      <c r="Y1568" s="1"/>
    </row>
    <row r="1569" spans="19:25" x14ac:dyDescent="0.25">
      <c r="S1569" s="1"/>
      <c r="T1569" s="1"/>
      <c r="U1569" s="1"/>
      <c r="V1569" s="1"/>
      <c r="W1569" s="1"/>
      <c r="X1569" s="1"/>
      <c r="Y1569" s="1"/>
    </row>
    <row r="1570" spans="19:25" x14ac:dyDescent="0.25">
      <c r="S1570" s="1"/>
      <c r="T1570" s="1"/>
      <c r="U1570" s="1"/>
      <c r="V1570" s="1"/>
      <c r="W1570" s="1"/>
      <c r="X1570" s="1"/>
      <c r="Y1570" s="1"/>
    </row>
    <row r="1571" spans="19:25" x14ac:dyDescent="0.25">
      <c r="S1571" s="1"/>
      <c r="T1571" s="1"/>
      <c r="U1571" s="1"/>
      <c r="V1571" s="1"/>
      <c r="W1571" s="1"/>
      <c r="X1571" s="1"/>
      <c r="Y1571" s="1"/>
    </row>
    <row r="1572" spans="19:25" x14ac:dyDescent="0.25">
      <c r="S1572" s="1"/>
      <c r="T1572" s="1"/>
      <c r="U1572" s="1"/>
      <c r="V1572" s="1"/>
      <c r="W1572" s="1"/>
      <c r="X1572" s="1"/>
      <c r="Y1572" s="1"/>
    </row>
    <row r="1573" spans="19:25" x14ac:dyDescent="0.25">
      <c r="S1573" s="1"/>
      <c r="T1573" s="1"/>
      <c r="U1573" s="1"/>
      <c r="V1573" s="1"/>
      <c r="W1573" s="1"/>
      <c r="X1573" s="1"/>
      <c r="Y1573" s="1"/>
    </row>
    <row r="1574" spans="19:25" x14ac:dyDescent="0.25">
      <c r="S1574" s="1"/>
      <c r="T1574" s="1"/>
      <c r="U1574" s="1"/>
      <c r="V1574" s="1"/>
      <c r="W1574" s="1"/>
      <c r="X1574" s="1"/>
      <c r="Y1574" s="1"/>
    </row>
    <row r="1575" spans="19:25" x14ac:dyDescent="0.25">
      <c r="S1575" s="1"/>
      <c r="T1575" s="1"/>
      <c r="U1575" s="1"/>
      <c r="V1575" s="1"/>
      <c r="W1575" s="1"/>
      <c r="X1575" s="1"/>
      <c r="Y1575" s="1"/>
    </row>
    <row r="1576" spans="19:25" x14ac:dyDescent="0.25">
      <c r="S1576" s="1"/>
      <c r="T1576" s="1"/>
      <c r="U1576" s="1"/>
      <c r="V1576" s="1"/>
      <c r="W1576" s="1"/>
      <c r="X1576" s="1"/>
      <c r="Y1576" s="1"/>
    </row>
    <row r="1577" spans="19:25" x14ac:dyDescent="0.25">
      <c r="S1577" s="1"/>
      <c r="T1577" s="1"/>
      <c r="U1577" s="1"/>
      <c r="V1577" s="1"/>
      <c r="W1577" s="1"/>
      <c r="X1577" s="1"/>
      <c r="Y1577" s="1"/>
    </row>
    <row r="1578" spans="19:25" x14ac:dyDescent="0.25">
      <c r="S1578" s="1"/>
      <c r="T1578" s="1"/>
      <c r="U1578" s="1"/>
      <c r="V1578" s="1"/>
      <c r="W1578" s="1"/>
      <c r="X1578" s="1"/>
      <c r="Y1578" s="1"/>
    </row>
    <row r="1579" spans="19:25" x14ac:dyDescent="0.25">
      <c r="S1579" s="1"/>
      <c r="T1579" s="1"/>
      <c r="U1579" s="1"/>
      <c r="V1579" s="1"/>
      <c r="W1579" s="1"/>
      <c r="X1579" s="1"/>
      <c r="Y1579" s="1"/>
    </row>
    <row r="1580" spans="19:25" x14ac:dyDescent="0.25">
      <c r="S1580" s="1"/>
      <c r="T1580" s="1"/>
      <c r="U1580" s="1"/>
      <c r="V1580" s="1"/>
      <c r="W1580" s="1"/>
      <c r="X1580" s="1"/>
      <c r="Y1580" s="1"/>
    </row>
    <row r="1581" spans="19:25" x14ac:dyDescent="0.25">
      <c r="S1581" s="1"/>
      <c r="T1581" s="1"/>
      <c r="U1581" s="1"/>
      <c r="V1581" s="1"/>
      <c r="W1581" s="1"/>
      <c r="X1581" s="1"/>
      <c r="Y1581" s="1"/>
    </row>
    <row r="1582" spans="19:25" x14ac:dyDescent="0.25">
      <c r="S1582" s="1"/>
      <c r="T1582" s="1"/>
      <c r="U1582" s="1"/>
      <c r="V1582" s="1"/>
      <c r="W1582" s="1"/>
      <c r="X1582" s="1"/>
      <c r="Y1582" s="1"/>
    </row>
    <row r="1583" spans="19:25" x14ac:dyDescent="0.25">
      <c r="S1583" s="1"/>
      <c r="T1583" s="1"/>
      <c r="U1583" s="1"/>
      <c r="V1583" s="1"/>
      <c r="W1583" s="1"/>
      <c r="X1583" s="1"/>
      <c r="Y1583" s="1"/>
    </row>
    <row r="1584" spans="19:25" x14ac:dyDescent="0.25">
      <c r="S1584" s="1"/>
      <c r="T1584" s="1"/>
      <c r="U1584" s="1"/>
      <c r="V1584" s="1"/>
      <c r="W1584" s="1"/>
      <c r="X1584" s="1"/>
      <c r="Y1584" s="1"/>
    </row>
    <row r="1585" spans="19:25" x14ac:dyDescent="0.25">
      <c r="S1585" s="1"/>
      <c r="T1585" s="1"/>
      <c r="U1585" s="1"/>
      <c r="V1585" s="1"/>
      <c r="W1585" s="1"/>
      <c r="X1585" s="1"/>
      <c r="Y1585" s="1"/>
    </row>
    <row r="1586" spans="19:25" x14ac:dyDescent="0.25">
      <c r="S1586" s="1"/>
      <c r="T1586" s="1"/>
      <c r="U1586" s="1"/>
      <c r="V1586" s="1"/>
      <c r="W1586" s="1"/>
      <c r="X1586" s="1"/>
      <c r="Y1586" s="1"/>
    </row>
    <row r="1587" spans="19:25" x14ac:dyDescent="0.25">
      <c r="S1587" s="1"/>
      <c r="T1587" s="1"/>
      <c r="U1587" s="1"/>
      <c r="V1587" s="1"/>
      <c r="W1587" s="1"/>
      <c r="X1587" s="1"/>
      <c r="Y1587" s="1"/>
    </row>
    <row r="1588" spans="19:25" x14ac:dyDescent="0.25">
      <c r="S1588" s="1"/>
      <c r="T1588" s="1"/>
      <c r="U1588" s="1"/>
      <c r="V1588" s="1"/>
      <c r="W1588" s="1"/>
      <c r="X1588" s="1"/>
      <c r="Y1588" s="1"/>
    </row>
    <row r="1589" spans="19:25" x14ac:dyDescent="0.25">
      <c r="S1589" s="1"/>
      <c r="T1589" s="1"/>
      <c r="U1589" s="1"/>
      <c r="V1589" s="1"/>
      <c r="W1589" s="1"/>
      <c r="X1589" s="1"/>
      <c r="Y1589" s="1"/>
    </row>
    <row r="1590" spans="19:25" x14ac:dyDescent="0.25">
      <c r="S1590" s="1"/>
      <c r="T1590" s="1"/>
      <c r="U1590" s="1"/>
      <c r="V1590" s="1"/>
      <c r="W1590" s="1"/>
      <c r="X1590" s="1"/>
      <c r="Y1590" s="1"/>
    </row>
    <row r="1591" spans="19:25" x14ac:dyDescent="0.25">
      <c r="S1591" s="1"/>
      <c r="T1591" s="1"/>
      <c r="U1591" s="1"/>
      <c r="V1591" s="1"/>
      <c r="W1591" s="1"/>
      <c r="X1591" s="1"/>
      <c r="Y1591" s="1"/>
    </row>
    <row r="1592" spans="19:25" x14ac:dyDescent="0.25">
      <c r="S1592" s="1"/>
      <c r="T1592" s="1"/>
      <c r="U1592" s="1"/>
      <c r="V1592" s="1"/>
      <c r="W1592" s="1"/>
      <c r="X1592" s="1"/>
      <c r="Y1592" s="1"/>
    </row>
    <row r="1593" spans="19:25" x14ac:dyDescent="0.25">
      <c r="S1593" s="1"/>
      <c r="T1593" s="1"/>
      <c r="U1593" s="1"/>
      <c r="V1593" s="1"/>
      <c r="W1593" s="1"/>
      <c r="X1593" s="1"/>
      <c r="Y1593" s="1"/>
    </row>
    <row r="1594" spans="19:25" x14ac:dyDescent="0.25">
      <c r="S1594" s="1"/>
      <c r="T1594" s="1"/>
      <c r="U1594" s="1"/>
      <c r="V1594" s="1"/>
      <c r="W1594" s="1"/>
      <c r="X1594" s="1"/>
      <c r="Y1594" s="1"/>
    </row>
    <row r="1595" spans="19:25" x14ac:dyDescent="0.25">
      <c r="S1595" s="1"/>
      <c r="T1595" s="1"/>
      <c r="U1595" s="1"/>
      <c r="V1595" s="1"/>
      <c r="W1595" s="1"/>
      <c r="X1595" s="1"/>
      <c r="Y1595" s="1"/>
    </row>
    <row r="1596" spans="19:25" x14ac:dyDescent="0.25">
      <c r="S1596" s="1"/>
      <c r="T1596" s="1"/>
      <c r="U1596" s="1"/>
      <c r="V1596" s="1"/>
      <c r="W1596" s="1"/>
      <c r="X1596" s="1"/>
      <c r="Y1596" s="1"/>
    </row>
    <row r="1597" spans="19:25" x14ac:dyDescent="0.25">
      <c r="S1597" s="1"/>
      <c r="T1597" s="1"/>
      <c r="U1597" s="1"/>
      <c r="V1597" s="1"/>
      <c r="W1597" s="1"/>
      <c r="X1597" s="1"/>
      <c r="Y1597" s="1"/>
    </row>
    <row r="1598" spans="19:25" x14ac:dyDescent="0.25">
      <c r="S1598" s="1"/>
      <c r="T1598" s="1"/>
      <c r="U1598" s="1"/>
      <c r="V1598" s="1"/>
      <c r="W1598" s="1"/>
      <c r="X1598" s="1"/>
      <c r="Y1598" s="1"/>
    </row>
    <row r="1599" spans="19:25" x14ac:dyDescent="0.25">
      <c r="S1599" s="1"/>
      <c r="T1599" s="1"/>
      <c r="U1599" s="1"/>
      <c r="V1599" s="1"/>
      <c r="W1599" s="1"/>
      <c r="X1599" s="1"/>
      <c r="Y1599" s="1"/>
    </row>
    <row r="1600" spans="19:25" x14ac:dyDescent="0.25">
      <c r="S1600" s="1"/>
      <c r="T1600" s="1"/>
      <c r="U1600" s="1"/>
      <c r="V1600" s="1"/>
      <c r="W1600" s="1"/>
      <c r="X1600" s="1"/>
      <c r="Y1600" s="1"/>
    </row>
    <row r="1601" spans="19:25" x14ac:dyDescent="0.25">
      <c r="S1601" s="1"/>
      <c r="T1601" s="1"/>
      <c r="U1601" s="1"/>
      <c r="V1601" s="1"/>
      <c r="W1601" s="1"/>
      <c r="X1601" s="1"/>
      <c r="Y1601" s="1"/>
    </row>
    <row r="1602" spans="19:25" x14ac:dyDescent="0.25">
      <c r="S1602" s="1"/>
      <c r="T1602" s="1"/>
      <c r="U1602" s="1"/>
      <c r="V1602" s="1"/>
      <c r="W1602" s="1"/>
      <c r="X1602" s="1"/>
      <c r="Y1602" s="1"/>
    </row>
    <row r="1603" spans="19:25" x14ac:dyDescent="0.25">
      <c r="S1603" s="1"/>
      <c r="T1603" s="1"/>
      <c r="U1603" s="1"/>
      <c r="V1603" s="1"/>
      <c r="W1603" s="1"/>
      <c r="X1603" s="1"/>
      <c r="Y1603" s="1"/>
    </row>
    <row r="1604" spans="19:25" x14ac:dyDescent="0.25">
      <c r="S1604" s="1"/>
      <c r="T1604" s="1"/>
      <c r="U1604" s="1"/>
      <c r="V1604" s="1"/>
      <c r="W1604" s="1"/>
      <c r="X1604" s="1"/>
      <c r="Y1604" s="1"/>
    </row>
    <row r="1605" spans="19:25" x14ac:dyDescent="0.25">
      <c r="S1605" s="1"/>
      <c r="T1605" s="1"/>
      <c r="U1605" s="1"/>
      <c r="V1605" s="1"/>
      <c r="W1605" s="1"/>
      <c r="X1605" s="1"/>
      <c r="Y1605" s="1"/>
    </row>
    <row r="1606" spans="19:25" x14ac:dyDescent="0.25">
      <c r="S1606" s="1"/>
      <c r="T1606" s="1"/>
      <c r="U1606" s="1"/>
      <c r="V1606" s="1"/>
      <c r="W1606" s="1"/>
      <c r="X1606" s="1"/>
      <c r="Y1606" s="1"/>
    </row>
    <row r="1607" spans="19:25" x14ac:dyDescent="0.25">
      <c r="S1607" s="1"/>
      <c r="T1607" s="1"/>
      <c r="U1607" s="1"/>
      <c r="V1607" s="1"/>
      <c r="W1607" s="1"/>
      <c r="X1607" s="1"/>
      <c r="Y1607" s="1"/>
    </row>
    <row r="1608" spans="19:25" x14ac:dyDescent="0.25">
      <c r="S1608" s="1"/>
      <c r="T1608" s="1"/>
      <c r="U1608" s="1"/>
      <c r="V1608" s="1"/>
      <c r="W1608" s="1"/>
      <c r="X1608" s="1"/>
      <c r="Y1608" s="1"/>
    </row>
    <row r="1609" spans="19:25" x14ac:dyDescent="0.25">
      <c r="S1609" s="1"/>
      <c r="T1609" s="1"/>
      <c r="U1609" s="1"/>
      <c r="V1609" s="1"/>
      <c r="W1609" s="1"/>
      <c r="X1609" s="1"/>
      <c r="Y1609" s="1"/>
    </row>
    <row r="1610" spans="19:25" x14ac:dyDescent="0.25">
      <c r="S1610" s="1"/>
      <c r="T1610" s="1"/>
      <c r="U1610" s="1"/>
      <c r="V1610" s="1"/>
      <c r="W1610" s="1"/>
      <c r="X1610" s="1"/>
      <c r="Y1610" s="1"/>
    </row>
    <row r="1611" spans="19:25" x14ac:dyDescent="0.25">
      <c r="S1611" s="1"/>
      <c r="T1611" s="1"/>
      <c r="U1611" s="1"/>
      <c r="V1611" s="1"/>
      <c r="W1611" s="1"/>
      <c r="X1611" s="1"/>
      <c r="Y1611" s="1"/>
    </row>
    <row r="1612" spans="19:25" x14ac:dyDescent="0.25">
      <c r="S1612" s="1"/>
      <c r="T1612" s="1"/>
      <c r="U1612" s="1"/>
      <c r="V1612" s="1"/>
      <c r="W1612" s="1"/>
      <c r="X1612" s="1"/>
      <c r="Y1612" s="1"/>
    </row>
    <row r="1613" spans="19:25" x14ac:dyDescent="0.25">
      <c r="S1613" s="1"/>
      <c r="T1613" s="1"/>
      <c r="U1613" s="1"/>
      <c r="V1613" s="1"/>
      <c r="W1613" s="1"/>
      <c r="X1613" s="1"/>
      <c r="Y1613" s="1"/>
    </row>
    <row r="1614" spans="19:25" x14ac:dyDescent="0.25">
      <c r="S1614" s="1"/>
      <c r="T1614" s="1"/>
      <c r="U1614" s="1"/>
      <c r="V1614" s="1"/>
      <c r="W1614" s="1"/>
      <c r="X1614" s="1"/>
      <c r="Y1614" s="1"/>
    </row>
    <row r="1615" spans="19:25" x14ac:dyDescent="0.25">
      <c r="S1615" s="1"/>
      <c r="T1615" s="1"/>
      <c r="U1615" s="1"/>
      <c r="V1615" s="1"/>
      <c r="W1615" s="1"/>
      <c r="X1615" s="1"/>
      <c r="Y1615" s="1"/>
    </row>
    <row r="1616" spans="19:25" x14ac:dyDescent="0.25">
      <c r="S1616" s="1"/>
      <c r="T1616" s="1"/>
      <c r="U1616" s="1"/>
      <c r="V1616" s="1"/>
      <c r="W1616" s="1"/>
      <c r="X1616" s="1"/>
      <c r="Y1616" s="1"/>
    </row>
    <row r="1617" spans="19:25" x14ac:dyDescent="0.25">
      <c r="S1617" s="1"/>
      <c r="T1617" s="1"/>
      <c r="U1617" s="1"/>
      <c r="V1617" s="1"/>
      <c r="W1617" s="1"/>
      <c r="X1617" s="1"/>
      <c r="Y1617" s="1"/>
    </row>
    <row r="1618" spans="19:25" x14ac:dyDescent="0.25">
      <c r="S1618" s="1"/>
      <c r="T1618" s="1"/>
      <c r="U1618" s="1"/>
      <c r="V1618" s="1"/>
      <c r="W1618" s="1"/>
      <c r="X1618" s="1"/>
      <c r="Y1618" s="1"/>
    </row>
    <row r="1619" spans="19:25" x14ac:dyDescent="0.25">
      <c r="S1619" s="1"/>
      <c r="T1619" s="1"/>
      <c r="U1619" s="1"/>
      <c r="V1619" s="1"/>
      <c r="W1619" s="1"/>
      <c r="X1619" s="1"/>
      <c r="Y1619" s="1"/>
    </row>
    <row r="1620" spans="19:25" x14ac:dyDescent="0.25">
      <c r="S1620" s="1"/>
      <c r="T1620" s="1"/>
      <c r="U1620" s="1"/>
      <c r="V1620" s="1"/>
      <c r="W1620" s="1"/>
      <c r="X1620" s="1"/>
      <c r="Y1620" s="1"/>
    </row>
    <row r="1621" spans="19:25" x14ac:dyDescent="0.25">
      <c r="S1621" s="1"/>
      <c r="T1621" s="1"/>
      <c r="U1621" s="1"/>
      <c r="V1621" s="1"/>
      <c r="W1621" s="1"/>
      <c r="X1621" s="1"/>
      <c r="Y1621" s="1"/>
    </row>
    <row r="1622" spans="19:25" x14ac:dyDescent="0.25">
      <c r="S1622" s="1"/>
      <c r="T1622" s="1"/>
      <c r="U1622" s="1"/>
      <c r="V1622" s="1"/>
      <c r="W1622" s="1"/>
      <c r="X1622" s="1"/>
      <c r="Y1622" s="1"/>
    </row>
    <row r="1623" spans="19:25" x14ac:dyDescent="0.25">
      <c r="S1623" s="1"/>
      <c r="T1623" s="1"/>
      <c r="U1623" s="1"/>
      <c r="V1623" s="1"/>
      <c r="W1623" s="1"/>
      <c r="X1623" s="1"/>
      <c r="Y1623" s="1"/>
    </row>
    <row r="1624" spans="19:25" x14ac:dyDescent="0.25">
      <c r="S1624" s="1"/>
      <c r="T1624" s="1"/>
      <c r="U1624" s="1"/>
      <c r="V1624" s="1"/>
      <c r="W1624" s="1"/>
      <c r="X1624" s="1"/>
      <c r="Y1624" s="1"/>
    </row>
    <row r="1625" spans="19:25" x14ac:dyDescent="0.25">
      <c r="S1625" s="1"/>
      <c r="T1625" s="1"/>
      <c r="U1625" s="1"/>
      <c r="V1625" s="1"/>
      <c r="W1625" s="1"/>
      <c r="X1625" s="1"/>
      <c r="Y1625" s="1"/>
    </row>
    <row r="1626" spans="19:25" x14ac:dyDescent="0.25">
      <c r="S1626" s="1"/>
      <c r="T1626" s="1"/>
      <c r="U1626" s="1"/>
      <c r="V1626" s="1"/>
      <c r="W1626" s="1"/>
      <c r="X1626" s="1"/>
      <c r="Y1626" s="1"/>
    </row>
    <row r="1627" spans="19:25" x14ac:dyDescent="0.25">
      <c r="S1627" s="1"/>
      <c r="T1627" s="1"/>
      <c r="U1627" s="1"/>
      <c r="V1627" s="1"/>
      <c r="W1627" s="1"/>
      <c r="X1627" s="1"/>
      <c r="Y1627" s="1"/>
    </row>
    <row r="1628" spans="19:25" x14ac:dyDescent="0.25">
      <c r="S1628" s="1"/>
      <c r="T1628" s="1"/>
      <c r="U1628" s="1"/>
      <c r="V1628" s="1"/>
      <c r="W1628" s="1"/>
      <c r="X1628" s="1"/>
      <c r="Y1628" s="1"/>
    </row>
    <row r="1629" spans="19:25" x14ac:dyDescent="0.25">
      <c r="S1629" s="1"/>
      <c r="T1629" s="1"/>
      <c r="U1629" s="1"/>
      <c r="V1629" s="1"/>
      <c r="W1629" s="1"/>
      <c r="X1629" s="1"/>
      <c r="Y1629" s="1"/>
    </row>
    <row r="1630" spans="19:25" x14ac:dyDescent="0.25">
      <c r="S1630" s="1"/>
      <c r="T1630" s="1"/>
      <c r="U1630" s="1"/>
      <c r="V1630" s="1"/>
      <c r="W1630" s="1"/>
      <c r="X1630" s="1"/>
      <c r="Y1630" s="1"/>
    </row>
    <row r="1631" spans="19:25" x14ac:dyDescent="0.25">
      <c r="S1631" s="1"/>
      <c r="T1631" s="1"/>
      <c r="U1631" s="1"/>
      <c r="V1631" s="1"/>
      <c r="W1631" s="1"/>
      <c r="X1631" s="1"/>
      <c r="Y1631" s="1"/>
    </row>
    <row r="1632" spans="19:25" x14ac:dyDescent="0.25">
      <c r="S1632" s="1"/>
      <c r="T1632" s="1"/>
      <c r="U1632" s="1"/>
      <c r="V1632" s="1"/>
      <c r="W1632" s="1"/>
      <c r="X1632" s="1"/>
      <c r="Y1632" s="1"/>
    </row>
    <row r="1633" spans="19:25" x14ac:dyDescent="0.25">
      <c r="S1633" s="1"/>
      <c r="T1633" s="1"/>
      <c r="U1633" s="1"/>
      <c r="V1633" s="1"/>
      <c r="W1633" s="1"/>
      <c r="X1633" s="1"/>
      <c r="Y1633" s="1"/>
    </row>
    <row r="1634" spans="19:25" x14ac:dyDescent="0.25">
      <c r="S1634" s="1"/>
      <c r="T1634" s="1"/>
      <c r="U1634" s="1"/>
      <c r="V1634" s="1"/>
      <c r="W1634" s="1"/>
      <c r="X1634" s="1"/>
      <c r="Y1634" s="1"/>
    </row>
    <row r="1635" spans="19:25" x14ac:dyDescent="0.25">
      <c r="S1635" s="1"/>
      <c r="T1635" s="1"/>
      <c r="U1635" s="1"/>
      <c r="V1635" s="1"/>
      <c r="W1635" s="1"/>
      <c r="X1635" s="1"/>
      <c r="Y1635" s="1"/>
    </row>
    <row r="1636" spans="19:25" x14ac:dyDescent="0.25">
      <c r="S1636" s="1"/>
      <c r="T1636" s="1"/>
      <c r="U1636" s="1"/>
      <c r="V1636" s="1"/>
      <c r="W1636" s="1"/>
      <c r="X1636" s="1"/>
      <c r="Y1636" s="1"/>
    </row>
    <row r="1637" spans="19:25" x14ac:dyDescent="0.25">
      <c r="S1637" s="1"/>
      <c r="T1637" s="1"/>
      <c r="U1637" s="1"/>
      <c r="V1637" s="1"/>
      <c r="W1637" s="1"/>
      <c r="X1637" s="1"/>
      <c r="Y1637" s="1"/>
    </row>
    <row r="1638" spans="19:25" x14ac:dyDescent="0.25">
      <c r="S1638" s="1"/>
      <c r="T1638" s="1"/>
      <c r="U1638" s="1"/>
      <c r="V1638" s="1"/>
      <c r="W1638" s="1"/>
      <c r="X1638" s="1"/>
      <c r="Y1638" s="1"/>
    </row>
    <row r="1639" spans="19:25" x14ac:dyDescent="0.25">
      <c r="S1639" s="1"/>
      <c r="T1639" s="1"/>
      <c r="U1639" s="1"/>
      <c r="V1639" s="1"/>
      <c r="W1639" s="1"/>
      <c r="X1639" s="1"/>
      <c r="Y1639" s="1"/>
    </row>
    <row r="1640" spans="19:25" x14ac:dyDescent="0.25">
      <c r="S1640" s="1"/>
      <c r="T1640" s="1"/>
      <c r="U1640" s="1"/>
      <c r="V1640" s="1"/>
      <c r="W1640" s="1"/>
      <c r="X1640" s="1"/>
      <c r="Y1640" s="1"/>
    </row>
    <row r="1641" spans="19:25" x14ac:dyDescent="0.25">
      <c r="S1641" s="1"/>
      <c r="T1641" s="1"/>
      <c r="U1641" s="1"/>
      <c r="V1641" s="1"/>
      <c r="W1641" s="1"/>
      <c r="X1641" s="1"/>
      <c r="Y1641" s="1"/>
    </row>
    <row r="1642" spans="19:25" x14ac:dyDescent="0.25">
      <c r="S1642" s="1"/>
      <c r="T1642" s="1"/>
      <c r="U1642" s="1"/>
      <c r="V1642" s="1"/>
      <c r="W1642" s="1"/>
      <c r="X1642" s="1"/>
      <c r="Y1642" s="1"/>
    </row>
    <row r="1643" spans="19:25" x14ac:dyDescent="0.25">
      <c r="S1643" s="1"/>
      <c r="T1643" s="1"/>
      <c r="U1643" s="1"/>
      <c r="V1643" s="1"/>
      <c r="W1643" s="1"/>
      <c r="X1643" s="1"/>
      <c r="Y1643" s="1"/>
    </row>
    <row r="1644" spans="19:25" x14ac:dyDescent="0.25">
      <c r="S1644" s="1"/>
      <c r="T1644" s="1"/>
      <c r="U1644" s="1"/>
      <c r="V1644" s="1"/>
      <c r="W1644" s="1"/>
      <c r="X1644" s="1"/>
      <c r="Y1644" s="1"/>
    </row>
    <row r="1645" spans="19:25" x14ac:dyDescent="0.25">
      <c r="S1645" s="1"/>
      <c r="T1645" s="1"/>
      <c r="U1645" s="1"/>
      <c r="V1645" s="1"/>
      <c r="W1645" s="1"/>
      <c r="X1645" s="1"/>
      <c r="Y1645" s="1"/>
    </row>
    <row r="1646" spans="19:25" x14ac:dyDescent="0.25">
      <c r="S1646" s="1"/>
      <c r="T1646" s="1"/>
      <c r="U1646" s="1"/>
      <c r="V1646" s="1"/>
      <c r="W1646" s="1"/>
      <c r="X1646" s="1"/>
      <c r="Y1646" s="1"/>
    </row>
    <row r="1647" spans="19:25" x14ac:dyDescent="0.25">
      <c r="S1647" s="1"/>
      <c r="T1647" s="1"/>
      <c r="U1647" s="1"/>
      <c r="V1647" s="1"/>
      <c r="W1647" s="1"/>
      <c r="X1647" s="1"/>
      <c r="Y1647" s="1"/>
    </row>
    <row r="1648" spans="19:25" x14ac:dyDescent="0.25">
      <c r="S1648" s="1"/>
      <c r="T1648" s="1"/>
      <c r="U1648" s="1"/>
      <c r="V1648" s="1"/>
      <c r="W1648" s="1"/>
      <c r="X1648" s="1"/>
      <c r="Y1648" s="1"/>
    </row>
    <row r="1649" spans="19:25" x14ac:dyDescent="0.25">
      <c r="S1649" s="1"/>
      <c r="T1649" s="1"/>
      <c r="U1649" s="1"/>
      <c r="V1649" s="1"/>
      <c r="W1649" s="1"/>
      <c r="X1649" s="1"/>
      <c r="Y1649" s="1"/>
    </row>
    <row r="1650" spans="19:25" x14ac:dyDescent="0.25">
      <c r="S1650" s="1"/>
      <c r="T1650" s="1"/>
      <c r="U1650" s="1"/>
      <c r="V1650" s="1"/>
      <c r="W1650" s="1"/>
      <c r="X1650" s="1"/>
      <c r="Y1650" s="1"/>
    </row>
    <row r="1651" spans="19:25" x14ac:dyDescent="0.25">
      <c r="S1651" s="1"/>
      <c r="T1651" s="1"/>
      <c r="U1651" s="1"/>
      <c r="V1651" s="1"/>
      <c r="W1651" s="1"/>
      <c r="X1651" s="1"/>
      <c r="Y1651" s="1"/>
    </row>
    <row r="1652" spans="19:25" x14ac:dyDescent="0.25">
      <c r="S1652" s="1"/>
      <c r="T1652" s="1"/>
      <c r="U1652" s="1"/>
      <c r="V1652" s="1"/>
      <c r="W1652" s="1"/>
      <c r="X1652" s="1"/>
      <c r="Y1652" s="1"/>
    </row>
    <row r="1653" spans="19:25" x14ac:dyDescent="0.25">
      <c r="S1653" s="1"/>
      <c r="T1653" s="1"/>
      <c r="U1653" s="1"/>
      <c r="V1653" s="1"/>
      <c r="W1653" s="1"/>
      <c r="X1653" s="1"/>
      <c r="Y1653" s="1"/>
    </row>
    <row r="1654" spans="19:25" x14ac:dyDescent="0.25">
      <c r="S1654" s="1"/>
      <c r="T1654" s="1"/>
      <c r="U1654" s="1"/>
      <c r="V1654" s="1"/>
      <c r="W1654" s="1"/>
      <c r="X1654" s="1"/>
      <c r="Y1654" s="1"/>
    </row>
    <row r="1655" spans="19:25" x14ac:dyDescent="0.25">
      <c r="S1655" s="1"/>
      <c r="T1655" s="1"/>
      <c r="U1655" s="1"/>
      <c r="V1655" s="1"/>
      <c r="W1655" s="1"/>
      <c r="X1655" s="1"/>
      <c r="Y1655" s="1"/>
    </row>
    <row r="1656" spans="19:25" x14ac:dyDescent="0.25">
      <c r="S1656" s="1"/>
      <c r="T1656" s="1"/>
      <c r="U1656" s="1"/>
      <c r="V1656" s="1"/>
      <c r="W1656" s="1"/>
      <c r="X1656" s="1"/>
      <c r="Y1656" s="1"/>
    </row>
    <row r="1657" spans="19:25" x14ac:dyDescent="0.25">
      <c r="S1657" s="1"/>
      <c r="T1657" s="1"/>
      <c r="U1657" s="1"/>
      <c r="V1657" s="1"/>
      <c r="W1657" s="1"/>
      <c r="X1657" s="1"/>
      <c r="Y1657" s="1"/>
    </row>
    <row r="1658" spans="19:25" x14ac:dyDescent="0.25">
      <c r="S1658" s="1"/>
      <c r="T1658" s="1"/>
      <c r="U1658" s="1"/>
      <c r="V1658" s="1"/>
      <c r="W1658" s="1"/>
      <c r="X1658" s="1"/>
      <c r="Y1658" s="1"/>
    </row>
    <row r="1659" spans="19:25" x14ac:dyDescent="0.25">
      <c r="S1659" s="1"/>
      <c r="T1659" s="1"/>
      <c r="U1659" s="1"/>
      <c r="V1659" s="1"/>
      <c r="W1659" s="1"/>
      <c r="X1659" s="1"/>
      <c r="Y1659" s="1"/>
    </row>
    <row r="1660" spans="19:25" x14ac:dyDescent="0.25">
      <c r="S1660" s="1"/>
      <c r="T1660" s="1"/>
      <c r="U1660" s="1"/>
      <c r="V1660" s="1"/>
      <c r="W1660" s="1"/>
      <c r="X1660" s="1"/>
      <c r="Y1660" s="1"/>
    </row>
    <row r="1661" spans="19:25" x14ac:dyDescent="0.25">
      <c r="S1661" s="1"/>
      <c r="T1661" s="1"/>
      <c r="U1661" s="1"/>
      <c r="V1661" s="1"/>
      <c r="W1661" s="1"/>
      <c r="X1661" s="1"/>
      <c r="Y1661" s="1"/>
    </row>
    <row r="1662" spans="19:25" x14ac:dyDescent="0.25">
      <c r="S1662" s="1"/>
      <c r="T1662" s="1"/>
      <c r="U1662" s="1"/>
      <c r="V1662" s="1"/>
      <c r="W1662" s="1"/>
      <c r="X1662" s="1"/>
      <c r="Y1662" s="1"/>
    </row>
    <row r="1663" spans="19:25" x14ac:dyDescent="0.25">
      <c r="S1663" s="1"/>
      <c r="T1663" s="1"/>
      <c r="U1663" s="1"/>
      <c r="V1663" s="1"/>
      <c r="W1663" s="1"/>
      <c r="X1663" s="1"/>
      <c r="Y1663" s="1"/>
    </row>
    <row r="1664" spans="19:25" x14ac:dyDescent="0.25">
      <c r="S1664" s="1"/>
      <c r="T1664" s="1"/>
      <c r="U1664" s="1"/>
      <c r="V1664" s="1"/>
      <c r="W1664" s="1"/>
      <c r="X1664" s="1"/>
      <c r="Y1664" s="1"/>
    </row>
    <row r="1665" spans="19:25" x14ac:dyDescent="0.25">
      <c r="S1665" s="1"/>
      <c r="T1665" s="1"/>
      <c r="U1665" s="1"/>
      <c r="V1665" s="1"/>
      <c r="W1665" s="1"/>
      <c r="X1665" s="1"/>
      <c r="Y1665" s="1"/>
    </row>
    <row r="1666" spans="19:25" x14ac:dyDescent="0.25">
      <c r="S1666" s="1"/>
      <c r="T1666" s="1"/>
      <c r="U1666" s="1"/>
      <c r="V1666" s="1"/>
      <c r="W1666" s="1"/>
      <c r="X1666" s="1"/>
      <c r="Y1666" s="1"/>
    </row>
    <row r="1667" spans="19:25" x14ac:dyDescent="0.25">
      <c r="S1667" s="1"/>
      <c r="T1667" s="1"/>
      <c r="U1667" s="1"/>
      <c r="V1667" s="1"/>
      <c r="W1667" s="1"/>
      <c r="X1667" s="1"/>
      <c r="Y1667" s="1"/>
    </row>
    <row r="1668" spans="19:25" x14ac:dyDescent="0.25">
      <c r="S1668" s="1"/>
      <c r="T1668" s="1"/>
      <c r="U1668" s="1"/>
      <c r="V1668" s="1"/>
      <c r="W1668" s="1"/>
      <c r="X1668" s="1"/>
      <c r="Y1668" s="1"/>
    </row>
    <row r="1669" spans="19:25" x14ac:dyDescent="0.25">
      <c r="S1669" s="1"/>
      <c r="T1669" s="1"/>
      <c r="U1669" s="1"/>
      <c r="V1669" s="1"/>
      <c r="W1669" s="1"/>
      <c r="X1669" s="1"/>
      <c r="Y1669" s="1"/>
    </row>
    <row r="1670" spans="19:25" x14ac:dyDescent="0.25">
      <c r="S1670" s="1"/>
      <c r="T1670" s="1"/>
      <c r="U1670" s="1"/>
      <c r="V1670" s="1"/>
      <c r="W1670" s="1"/>
      <c r="X1670" s="1"/>
      <c r="Y1670" s="1"/>
    </row>
    <row r="1671" spans="19:25" x14ac:dyDescent="0.25">
      <c r="S1671" s="1"/>
      <c r="T1671" s="1"/>
      <c r="U1671" s="1"/>
      <c r="V1671" s="1"/>
      <c r="W1671" s="1"/>
      <c r="X1671" s="1"/>
      <c r="Y1671" s="1"/>
    </row>
    <row r="1672" spans="19:25" x14ac:dyDescent="0.25">
      <c r="S1672" s="1"/>
      <c r="T1672" s="1"/>
      <c r="U1672" s="1"/>
      <c r="V1672" s="1"/>
      <c r="W1672" s="1"/>
      <c r="X1672" s="1"/>
      <c r="Y1672" s="1"/>
    </row>
    <row r="1673" spans="19:25" x14ac:dyDescent="0.25">
      <c r="S1673" s="1"/>
      <c r="T1673" s="1"/>
      <c r="U1673" s="1"/>
      <c r="V1673" s="1"/>
      <c r="W1673" s="1"/>
      <c r="X1673" s="1"/>
      <c r="Y1673" s="1"/>
    </row>
    <row r="1674" spans="19:25" x14ac:dyDescent="0.25">
      <c r="S1674" s="1"/>
      <c r="T1674" s="1"/>
      <c r="U1674" s="1"/>
      <c r="V1674" s="1"/>
      <c r="W1674" s="1"/>
      <c r="X1674" s="1"/>
      <c r="Y1674" s="1"/>
    </row>
    <row r="1675" spans="19:25" x14ac:dyDescent="0.25">
      <c r="S1675" s="1"/>
      <c r="T1675" s="1"/>
      <c r="U1675" s="1"/>
      <c r="V1675" s="1"/>
      <c r="W1675" s="1"/>
      <c r="X1675" s="1"/>
      <c r="Y1675" s="1"/>
    </row>
    <row r="1676" spans="19:25" x14ac:dyDescent="0.25">
      <c r="S1676" s="1"/>
      <c r="T1676" s="1"/>
      <c r="U1676" s="1"/>
      <c r="V1676" s="1"/>
      <c r="W1676" s="1"/>
      <c r="X1676" s="1"/>
      <c r="Y1676" s="1"/>
    </row>
    <row r="1677" spans="19:25" x14ac:dyDescent="0.25">
      <c r="S1677" s="1"/>
      <c r="T1677" s="1"/>
      <c r="U1677" s="1"/>
      <c r="V1677" s="1"/>
      <c r="W1677" s="1"/>
      <c r="X1677" s="1"/>
      <c r="Y1677" s="1"/>
    </row>
    <row r="1678" spans="19:25" x14ac:dyDescent="0.25">
      <c r="S1678" s="1"/>
      <c r="T1678" s="1"/>
      <c r="U1678" s="1"/>
      <c r="V1678" s="1"/>
      <c r="W1678" s="1"/>
      <c r="X1678" s="1"/>
      <c r="Y1678" s="1"/>
    </row>
    <row r="1679" spans="19:25" x14ac:dyDescent="0.25">
      <c r="S1679" s="1"/>
      <c r="T1679" s="1"/>
      <c r="U1679" s="1"/>
      <c r="V1679" s="1"/>
      <c r="W1679" s="1"/>
      <c r="X1679" s="1"/>
      <c r="Y1679" s="1"/>
    </row>
    <row r="1680" spans="19:25" x14ac:dyDescent="0.25">
      <c r="S1680" s="1"/>
      <c r="T1680" s="1"/>
      <c r="U1680" s="1"/>
      <c r="V1680" s="1"/>
      <c r="W1680" s="1"/>
      <c r="X1680" s="1"/>
      <c r="Y1680" s="1"/>
    </row>
    <row r="1681" spans="19:25" x14ac:dyDescent="0.25">
      <c r="S1681" s="1"/>
      <c r="T1681" s="1"/>
      <c r="U1681" s="1"/>
      <c r="V1681" s="1"/>
      <c r="W1681" s="1"/>
      <c r="X1681" s="1"/>
      <c r="Y1681" s="1"/>
    </row>
    <row r="1682" spans="19:25" x14ac:dyDescent="0.25">
      <c r="S1682" s="1"/>
      <c r="T1682" s="1"/>
      <c r="U1682" s="1"/>
      <c r="V1682" s="1"/>
      <c r="W1682" s="1"/>
      <c r="X1682" s="1"/>
      <c r="Y1682" s="1"/>
    </row>
    <row r="1683" spans="19:25" x14ac:dyDescent="0.25">
      <c r="S1683" s="1"/>
      <c r="T1683" s="1"/>
      <c r="U1683" s="1"/>
      <c r="V1683" s="1"/>
      <c r="W1683" s="1"/>
      <c r="X1683" s="1"/>
      <c r="Y1683" s="1"/>
    </row>
    <row r="1684" spans="19:25" x14ac:dyDescent="0.25">
      <c r="S1684" s="1"/>
      <c r="T1684" s="1"/>
      <c r="U1684" s="1"/>
      <c r="V1684" s="1"/>
      <c r="W1684" s="1"/>
      <c r="X1684" s="1"/>
      <c r="Y1684" s="1"/>
    </row>
    <row r="1685" spans="19:25" x14ac:dyDescent="0.25">
      <c r="S1685" s="1"/>
      <c r="T1685" s="1"/>
      <c r="U1685" s="1"/>
      <c r="V1685" s="1"/>
      <c r="W1685" s="1"/>
      <c r="X1685" s="1"/>
      <c r="Y1685" s="1"/>
    </row>
    <row r="1686" spans="19:25" x14ac:dyDescent="0.25">
      <c r="S1686" s="1"/>
      <c r="T1686" s="1"/>
      <c r="U1686" s="1"/>
      <c r="V1686" s="1"/>
      <c r="W1686" s="1"/>
      <c r="X1686" s="1"/>
      <c r="Y1686" s="1"/>
    </row>
    <row r="1687" spans="19:25" x14ac:dyDescent="0.25">
      <c r="S1687" s="1"/>
      <c r="T1687" s="1"/>
      <c r="U1687" s="1"/>
      <c r="V1687" s="1"/>
      <c r="W1687" s="1"/>
      <c r="X1687" s="1"/>
      <c r="Y1687" s="1"/>
    </row>
    <row r="1688" spans="19:25" x14ac:dyDescent="0.25">
      <c r="S1688" s="1"/>
      <c r="T1688" s="1"/>
      <c r="U1688" s="1"/>
      <c r="V1688" s="1"/>
      <c r="W1688" s="1"/>
      <c r="X1688" s="1"/>
      <c r="Y1688" s="1"/>
    </row>
    <row r="1689" spans="19:25" x14ac:dyDescent="0.25">
      <c r="S1689" s="1"/>
      <c r="T1689" s="1"/>
      <c r="U1689" s="1"/>
      <c r="V1689" s="1"/>
      <c r="W1689" s="1"/>
      <c r="X1689" s="1"/>
      <c r="Y1689" s="1"/>
    </row>
    <row r="1690" spans="19:25" x14ac:dyDescent="0.25">
      <c r="S1690" s="1"/>
      <c r="T1690" s="1"/>
      <c r="U1690" s="1"/>
      <c r="V1690" s="1"/>
      <c r="W1690" s="1"/>
      <c r="X1690" s="1"/>
      <c r="Y1690" s="1"/>
    </row>
    <row r="1691" spans="19:25" x14ac:dyDescent="0.25">
      <c r="S1691" s="1"/>
      <c r="T1691" s="1"/>
      <c r="U1691" s="1"/>
      <c r="V1691" s="1"/>
      <c r="W1691" s="1"/>
      <c r="X1691" s="1"/>
      <c r="Y1691" s="1"/>
    </row>
    <row r="1692" spans="19:25" x14ac:dyDescent="0.25">
      <c r="S1692" s="1"/>
      <c r="T1692" s="1"/>
      <c r="U1692" s="1"/>
      <c r="V1692" s="1"/>
      <c r="W1692" s="1"/>
      <c r="X1692" s="1"/>
      <c r="Y1692" s="1"/>
    </row>
    <row r="1693" spans="19:25" x14ac:dyDescent="0.25">
      <c r="S1693" s="1"/>
      <c r="T1693" s="1"/>
      <c r="U1693" s="1"/>
      <c r="V1693" s="1"/>
      <c r="W1693" s="1"/>
      <c r="X1693" s="1"/>
      <c r="Y1693" s="1"/>
    </row>
    <row r="1694" spans="19:25" x14ac:dyDescent="0.25">
      <c r="S1694" s="1"/>
      <c r="T1694" s="1"/>
      <c r="U1694" s="1"/>
      <c r="V1694" s="1"/>
      <c r="W1694" s="1"/>
      <c r="X1694" s="1"/>
      <c r="Y1694" s="1"/>
    </row>
    <row r="1695" spans="19:25" x14ac:dyDescent="0.25">
      <c r="S1695" s="1"/>
      <c r="T1695" s="1"/>
      <c r="U1695" s="1"/>
      <c r="V1695" s="1"/>
      <c r="W1695" s="1"/>
      <c r="X1695" s="1"/>
      <c r="Y1695" s="1"/>
    </row>
    <row r="1696" spans="19:25" x14ac:dyDescent="0.25">
      <c r="S1696" s="1"/>
      <c r="T1696" s="1"/>
      <c r="U1696" s="1"/>
      <c r="V1696" s="1"/>
      <c r="W1696" s="1"/>
      <c r="X1696" s="1"/>
      <c r="Y1696" s="1"/>
    </row>
    <row r="1697" spans="19:25" x14ac:dyDescent="0.25">
      <c r="S1697" s="1"/>
      <c r="T1697" s="1"/>
      <c r="U1697" s="1"/>
      <c r="V1697" s="1"/>
      <c r="W1697" s="1"/>
      <c r="X1697" s="1"/>
      <c r="Y1697" s="1"/>
    </row>
    <row r="1698" spans="19:25" x14ac:dyDescent="0.25">
      <c r="S1698" s="1"/>
      <c r="T1698" s="1"/>
      <c r="U1698" s="1"/>
      <c r="V1698" s="1"/>
      <c r="W1698" s="1"/>
      <c r="X1698" s="1"/>
      <c r="Y1698" s="1"/>
    </row>
    <row r="1699" spans="19:25" x14ac:dyDescent="0.25">
      <c r="S1699" s="1"/>
      <c r="T1699" s="1"/>
      <c r="U1699" s="1"/>
      <c r="V1699" s="1"/>
      <c r="W1699" s="1"/>
      <c r="X1699" s="1"/>
      <c r="Y1699" s="1"/>
    </row>
    <row r="1700" spans="19:25" x14ac:dyDescent="0.25">
      <c r="S1700" s="1"/>
      <c r="T1700" s="1"/>
      <c r="U1700" s="1"/>
      <c r="V1700" s="1"/>
      <c r="W1700" s="1"/>
      <c r="X1700" s="1"/>
      <c r="Y1700" s="1"/>
    </row>
    <row r="1701" spans="19:25" x14ac:dyDescent="0.25">
      <c r="S1701" s="1"/>
      <c r="T1701" s="1"/>
      <c r="U1701" s="1"/>
      <c r="V1701" s="1"/>
      <c r="W1701" s="1"/>
      <c r="X1701" s="1"/>
      <c r="Y1701" s="1"/>
    </row>
    <row r="1702" spans="19:25" x14ac:dyDescent="0.25">
      <c r="S1702" s="1"/>
      <c r="T1702" s="1"/>
      <c r="U1702" s="1"/>
      <c r="V1702" s="1"/>
      <c r="W1702" s="1"/>
      <c r="X1702" s="1"/>
      <c r="Y1702" s="1"/>
    </row>
    <row r="1703" spans="19:25" x14ac:dyDescent="0.25">
      <c r="S1703" s="1"/>
      <c r="T1703" s="1"/>
      <c r="U1703" s="1"/>
      <c r="V1703" s="1"/>
      <c r="W1703" s="1"/>
      <c r="X1703" s="1"/>
      <c r="Y1703" s="1"/>
    </row>
    <row r="1704" spans="19:25" x14ac:dyDescent="0.25">
      <c r="S1704" s="1"/>
      <c r="T1704" s="1"/>
      <c r="U1704" s="1"/>
      <c r="V1704" s="1"/>
      <c r="W1704" s="1"/>
      <c r="X1704" s="1"/>
      <c r="Y1704" s="1"/>
    </row>
    <row r="1705" spans="19:25" x14ac:dyDescent="0.25">
      <c r="S1705" s="1"/>
      <c r="T1705" s="1"/>
      <c r="U1705" s="1"/>
      <c r="V1705" s="1"/>
      <c r="W1705" s="1"/>
      <c r="X1705" s="1"/>
      <c r="Y1705" s="1"/>
    </row>
    <row r="1706" spans="19:25" x14ac:dyDescent="0.25">
      <c r="S1706" s="1"/>
      <c r="T1706" s="1"/>
      <c r="U1706" s="1"/>
      <c r="V1706" s="1"/>
      <c r="W1706" s="1"/>
      <c r="X1706" s="1"/>
      <c r="Y1706" s="1"/>
    </row>
    <row r="1707" spans="19:25" x14ac:dyDescent="0.25">
      <c r="S1707" s="1"/>
      <c r="T1707" s="1"/>
      <c r="U1707" s="1"/>
      <c r="V1707" s="1"/>
      <c r="W1707" s="1"/>
      <c r="X1707" s="1"/>
      <c r="Y1707" s="1"/>
    </row>
    <row r="1708" spans="19:25" x14ac:dyDescent="0.25">
      <c r="S1708" s="1"/>
      <c r="T1708" s="1"/>
      <c r="U1708" s="1"/>
      <c r="V1708" s="1"/>
      <c r="W1708" s="1"/>
      <c r="X1708" s="1"/>
      <c r="Y1708" s="1"/>
    </row>
    <row r="1709" spans="19:25" x14ac:dyDescent="0.25">
      <c r="S1709" s="1"/>
      <c r="T1709" s="1"/>
      <c r="U1709" s="1"/>
      <c r="V1709" s="1"/>
      <c r="W1709" s="1"/>
      <c r="X1709" s="1"/>
      <c r="Y1709" s="1"/>
    </row>
    <row r="1710" spans="19:25" x14ac:dyDescent="0.25">
      <c r="S1710" s="1"/>
      <c r="T1710" s="1"/>
      <c r="U1710" s="1"/>
      <c r="V1710" s="1"/>
      <c r="W1710" s="1"/>
      <c r="X1710" s="1"/>
      <c r="Y1710" s="1"/>
    </row>
    <row r="1711" spans="19:25" x14ac:dyDescent="0.25">
      <c r="S1711" s="1"/>
      <c r="T1711" s="1"/>
      <c r="U1711" s="1"/>
      <c r="V1711" s="1"/>
      <c r="W1711" s="1"/>
      <c r="X1711" s="1"/>
      <c r="Y1711" s="1"/>
    </row>
    <row r="1712" spans="19:25" x14ac:dyDescent="0.25">
      <c r="S1712" s="1"/>
      <c r="T1712" s="1"/>
      <c r="U1712" s="1"/>
      <c r="V1712" s="1"/>
      <c r="W1712" s="1"/>
      <c r="X1712" s="1"/>
      <c r="Y1712" s="1"/>
    </row>
    <row r="1713" spans="19:25" x14ac:dyDescent="0.25">
      <c r="S1713" s="1"/>
      <c r="T1713" s="1"/>
      <c r="U1713" s="1"/>
      <c r="V1713" s="1"/>
      <c r="W1713" s="1"/>
      <c r="X1713" s="1"/>
      <c r="Y1713" s="1"/>
    </row>
    <row r="1714" spans="19:25" x14ac:dyDescent="0.25">
      <c r="S1714" s="1"/>
      <c r="T1714" s="1"/>
      <c r="U1714" s="1"/>
      <c r="V1714" s="1"/>
      <c r="W1714" s="1"/>
      <c r="X1714" s="1"/>
      <c r="Y1714" s="1"/>
    </row>
    <row r="1715" spans="19:25" x14ac:dyDescent="0.25">
      <c r="S1715" s="1"/>
      <c r="T1715" s="1"/>
      <c r="U1715" s="1"/>
      <c r="V1715" s="1"/>
      <c r="W1715" s="1"/>
      <c r="X1715" s="1"/>
      <c r="Y1715" s="1"/>
    </row>
    <row r="1716" spans="19:25" x14ac:dyDescent="0.25">
      <c r="S1716" s="1"/>
      <c r="T1716" s="1"/>
      <c r="U1716" s="1"/>
      <c r="V1716" s="1"/>
      <c r="W1716" s="1"/>
      <c r="X1716" s="1"/>
      <c r="Y1716" s="1"/>
    </row>
    <row r="1717" spans="19:25" x14ac:dyDescent="0.25">
      <c r="S1717" s="1"/>
      <c r="T1717" s="1"/>
      <c r="U1717" s="1"/>
      <c r="V1717" s="1"/>
      <c r="W1717" s="1"/>
      <c r="X1717" s="1"/>
      <c r="Y1717" s="1"/>
    </row>
    <row r="1718" spans="19:25" x14ac:dyDescent="0.25">
      <c r="S1718" s="1"/>
      <c r="T1718" s="1"/>
      <c r="U1718" s="1"/>
      <c r="V1718" s="1"/>
      <c r="W1718" s="1"/>
      <c r="X1718" s="1"/>
      <c r="Y1718" s="1"/>
    </row>
    <row r="1719" spans="19:25" x14ac:dyDescent="0.25">
      <c r="S1719" s="1"/>
      <c r="T1719" s="1"/>
      <c r="U1719" s="1"/>
      <c r="V1719" s="1"/>
      <c r="W1719" s="1"/>
      <c r="X1719" s="1"/>
      <c r="Y1719" s="1"/>
    </row>
    <row r="1720" spans="19:25" x14ac:dyDescent="0.25">
      <c r="S1720" s="1"/>
      <c r="T1720" s="1"/>
      <c r="U1720" s="1"/>
      <c r="V1720" s="1"/>
      <c r="W1720" s="1"/>
      <c r="X1720" s="1"/>
      <c r="Y1720" s="1"/>
    </row>
    <row r="1721" spans="19:25" x14ac:dyDescent="0.25">
      <c r="S1721" s="1"/>
      <c r="T1721" s="1"/>
      <c r="U1721" s="1"/>
      <c r="V1721" s="1"/>
      <c r="W1721" s="1"/>
      <c r="X1721" s="1"/>
      <c r="Y1721" s="1"/>
    </row>
    <row r="1722" spans="19:25" x14ac:dyDescent="0.25">
      <c r="S1722" s="1"/>
      <c r="T1722" s="1"/>
      <c r="U1722" s="1"/>
      <c r="V1722" s="1"/>
      <c r="W1722" s="1"/>
      <c r="X1722" s="1"/>
      <c r="Y1722" s="1"/>
    </row>
    <row r="1723" spans="19:25" x14ac:dyDescent="0.25">
      <c r="S1723" s="1"/>
      <c r="T1723" s="1"/>
      <c r="U1723" s="1"/>
      <c r="V1723" s="1"/>
      <c r="W1723" s="1"/>
      <c r="X1723" s="1"/>
      <c r="Y1723" s="1"/>
    </row>
    <row r="1724" spans="19:25" x14ac:dyDescent="0.25">
      <c r="S1724" s="1"/>
      <c r="T1724" s="1"/>
      <c r="U1724" s="1"/>
      <c r="V1724" s="1"/>
      <c r="W1724" s="1"/>
      <c r="X1724" s="1"/>
      <c r="Y1724" s="1"/>
    </row>
    <row r="1725" spans="19:25" x14ac:dyDescent="0.25">
      <c r="S1725" s="1"/>
      <c r="T1725" s="1"/>
      <c r="U1725" s="1"/>
      <c r="V1725" s="1"/>
      <c r="W1725" s="1"/>
      <c r="X1725" s="1"/>
      <c r="Y1725" s="1"/>
    </row>
    <row r="1726" spans="19:25" x14ac:dyDescent="0.25">
      <c r="S1726" s="1"/>
      <c r="T1726" s="1"/>
      <c r="U1726" s="1"/>
      <c r="V1726" s="1"/>
      <c r="W1726" s="1"/>
      <c r="X1726" s="1"/>
      <c r="Y1726" s="1"/>
    </row>
    <row r="1727" spans="19:25" x14ac:dyDescent="0.25">
      <c r="S1727" s="1"/>
      <c r="T1727" s="1"/>
      <c r="U1727" s="1"/>
      <c r="V1727" s="1"/>
      <c r="W1727" s="1"/>
      <c r="X1727" s="1"/>
      <c r="Y1727" s="1"/>
    </row>
    <row r="1728" spans="19:25" x14ac:dyDescent="0.25">
      <c r="S1728" s="1"/>
      <c r="T1728" s="1"/>
      <c r="U1728" s="1"/>
      <c r="V1728" s="1"/>
      <c r="W1728" s="1"/>
      <c r="X1728" s="1"/>
      <c r="Y1728" s="1"/>
    </row>
    <row r="1729" spans="19:25" x14ac:dyDescent="0.25">
      <c r="S1729" s="1"/>
      <c r="T1729" s="1"/>
      <c r="U1729" s="1"/>
      <c r="V1729" s="1"/>
      <c r="W1729" s="1"/>
      <c r="X1729" s="1"/>
      <c r="Y1729" s="1"/>
    </row>
    <row r="1730" spans="19:25" x14ac:dyDescent="0.25">
      <c r="S1730" s="1"/>
      <c r="T1730" s="1"/>
      <c r="U1730" s="1"/>
      <c r="V1730" s="1"/>
      <c r="W1730" s="1"/>
      <c r="X1730" s="1"/>
      <c r="Y1730" s="1"/>
    </row>
    <row r="1731" spans="19:25" x14ac:dyDescent="0.25">
      <c r="S1731" s="1"/>
      <c r="T1731" s="1"/>
      <c r="U1731" s="1"/>
      <c r="V1731" s="1"/>
      <c r="W1731" s="1"/>
      <c r="X1731" s="1"/>
      <c r="Y1731" s="1"/>
    </row>
    <row r="1732" spans="19:25" x14ac:dyDescent="0.25">
      <c r="S1732" s="1"/>
      <c r="T1732" s="1"/>
      <c r="U1732" s="1"/>
      <c r="V1732" s="1"/>
      <c r="W1732" s="1"/>
      <c r="X1732" s="1"/>
      <c r="Y1732" s="1"/>
    </row>
    <row r="1733" spans="19:25" x14ac:dyDescent="0.25">
      <c r="S1733" s="1"/>
      <c r="T1733" s="1"/>
      <c r="U1733" s="1"/>
      <c r="V1733" s="1"/>
      <c r="W1733" s="1"/>
      <c r="X1733" s="1"/>
      <c r="Y1733" s="1"/>
    </row>
    <row r="1734" spans="19:25" x14ac:dyDescent="0.25">
      <c r="S1734" s="1"/>
      <c r="T1734" s="1"/>
      <c r="U1734" s="1"/>
      <c r="V1734" s="1"/>
      <c r="W1734" s="1"/>
      <c r="X1734" s="1"/>
      <c r="Y1734" s="1"/>
    </row>
    <row r="1735" spans="19:25" x14ac:dyDescent="0.25">
      <c r="S1735" s="1"/>
      <c r="T1735" s="1"/>
      <c r="U1735" s="1"/>
      <c r="V1735" s="1"/>
      <c r="W1735" s="1"/>
      <c r="X1735" s="1"/>
      <c r="Y1735" s="1"/>
    </row>
    <row r="1736" spans="19:25" x14ac:dyDescent="0.25">
      <c r="S1736" s="1"/>
      <c r="T1736" s="1"/>
      <c r="U1736" s="1"/>
      <c r="V1736" s="1"/>
      <c r="W1736" s="1"/>
      <c r="X1736" s="1"/>
      <c r="Y1736" s="1"/>
    </row>
    <row r="1737" spans="19:25" x14ac:dyDescent="0.25">
      <c r="S1737" s="1"/>
      <c r="T1737" s="1"/>
      <c r="U1737" s="1"/>
      <c r="V1737" s="1"/>
      <c r="W1737" s="1"/>
      <c r="X1737" s="1"/>
      <c r="Y1737" s="1"/>
    </row>
    <row r="1738" spans="19:25" x14ac:dyDescent="0.25">
      <c r="S1738" s="1"/>
      <c r="T1738" s="1"/>
      <c r="U1738" s="1"/>
      <c r="V1738" s="1"/>
      <c r="W1738" s="1"/>
      <c r="X1738" s="1"/>
      <c r="Y1738" s="1"/>
    </row>
    <row r="1739" spans="19:25" x14ac:dyDescent="0.25">
      <c r="S1739" s="1"/>
      <c r="T1739" s="1"/>
      <c r="U1739" s="1"/>
      <c r="V1739" s="1"/>
      <c r="W1739" s="1"/>
      <c r="X1739" s="1"/>
      <c r="Y1739" s="1"/>
    </row>
    <row r="1740" spans="19:25" x14ac:dyDescent="0.25">
      <c r="S1740" s="1"/>
      <c r="T1740" s="1"/>
      <c r="U1740" s="1"/>
      <c r="V1740" s="1"/>
      <c r="W1740" s="1"/>
      <c r="X1740" s="1"/>
      <c r="Y1740" s="1"/>
    </row>
    <row r="1741" spans="19:25" x14ac:dyDescent="0.25">
      <c r="S1741" s="1"/>
      <c r="T1741" s="1"/>
      <c r="U1741" s="1"/>
      <c r="V1741" s="1"/>
      <c r="W1741" s="1"/>
      <c r="X1741" s="1"/>
      <c r="Y1741" s="1"/>
    </row>
    <row r="1742" spans="19:25" x14ac:dyDescent="0.25">
      <c r="S1742" s="1"/>
      <c r="T1742" s="1"/>
      <c r="U1742" s="1"/>
      <c r="V1742" s="1"/>
      <c r="W1742" s="1"/>
      <c r="X1742" s="1"/>
      <c r="Y1742" s="1"/>
    </row>
    <row r="1743" spans="19:25" x14ac:dyDescent="0.25">
      <c r="S1743" s="1"/>
      <c r="T1743" s="1"/>
      <c r="U1743" s="1"/>
      <c r="V1743" s="1"/>
      <c r="W1743" s="1"/>
      <c r="X1743" s="1"/>
      <c r="Y1743" s="1"/>
    </row>
    <row r="1744" spans="19:25" x14ac:dyDescent="0.25">
      <c r="S1744" s="1"/>
      <c r="T1744" s="1"/>
      <c r="U1744" s="1"/>
      <c r="V1744" s="1"/>
      <c r="W1744" s="1"/>
      <c r="X1744" s="1"/>
      <c r="Y1744" s="1"/>
    </row>
    <row r="1745" spans="19:25" x14ac:dyDescent="0.25">
      <c r="S1745" s="1"/>
      <c r="T1745" s="1"/>
      <c r="U1745" s="1"/>
      <c r="V1745" s="1"/>
      <c r="W1745" s="1"/>
      <c r="X1745" s="1"/>
      <c r="Y1745" s="1"/>
    </row>
    <row r="1746" spans="19:25" x14ac:dyDescent="0.25">
      <c r="S1746" s="1"/>
      <c r="T1746" s="1"/>
      <c r="U1746" s="1"/>
      <c r="V1746" s="1"/>
      <c r="W1746" s="1"/>
      <c r="X1746" s="1"/>
      <c r="Y1746" s="1"/>
    </row>
    <row r="1747" spans="19:25" x14ac:dyDescent="0.25">
      <c r="S1747" s="1"/>
      <c r="T1747" s="1"/>
      <c r="U1747" s="1"/>
      <c r="V1747" s="1"/>
      <c r="W1747" s="1"/>
      <c r="X1747" s="1"/>
      <c r="Y1747" s="1"/>
    </row>
    <row r="1748" spans="19:25" x14ac:dyDescent="0.25">
      <c r="S1748" s="1"/>
      <c r="T1748" s="1"/>
      <c r="U1748" s="1"/>
      <c r="V1748" s="1"/>
      <c r="W1748" s="1"/>
      <c r="X1748" s="1"/>
      <c r="Y1748" s="1"/>
    </row>
    <row r="1749" spans="19:25" x14ac:dyDescent="0.25">
      <c r="S1749" s="1"/>
      <c r="T1749" s="1"/>
      <c r="U1749" s="1"/>
      <c r="V1749" s="1"/>
      <c r="W1749" s="1"/>
      <c r="X1749" s="1"/>
      <c r="Y1749" s="1"/>
    </row>
    <row r="1750" spans="19:25" x14ac:dyDescent="0.25">
      <c r="S1750" s="1"/>
      <c r="T1750" s="1"/>
      <c r="U1750" s="1"/>
      <c r="V1750" s="1"/>
      <c r="W1750" s="1"/>
      <c r="X1750" s="1"/>
      <c r="Y1750" s="1"/>
    </row>
    <row r="1751" spans="19:25" x14ac:dyDescent="0.25">
      <c r="S1751" s="1"/>
      <c r="T1751" s="1"/>
      <c r="U1751" s="1"/>
      <c r="V1751" s="1"/>
      <c r="W1751" s="1"/>
      <c r="X1751" s="1"/>
      <c r="Y1751" s="1"/>
    </row>
    <row r="1752" spans="19:25" x14ac:dyDescent="0.25">
      <c r="S1752" s="1"/>
      <c r="T1752" s="1"/>
      <c r="U1752" s="1"/>
      <c r="V1752" s="1"/>
      <c r="W1752" s="1"/>
      <c r="X1752" s="1"/>
      <c r="Y1752" s="1"/>
    </row>
    <row r="1753" spans="19:25" x14ac:dyDescent="0.25">
      <c r="S1753" s="1"/>
      <c r="T1753" s="1"/>
      <c r="U1753" s="1"/>
      <c r="V1753" s="1"/>
      <c r="W1753" s="1"/>
      <c r="X1753" s="1"/>
      <c r="Y1753" s="1"/>
    </row>
    <row r="1754" spans="19:25" x14ac:dyDescent="0.25">
      <c r="S1754" s="1"/>
      <c r="T1754" s="1"/>
      <c r="U1754" s="1"/>
      <c r="V1754" s="1"/>
      <c r="W1754" s="1"/>
      <c r="X1754" s="1"/>
      <c r="Y1754" s="1"/>
    </row>
    <row r="1755" spans="19:25" x14ac:dyDescent="0.25">
      <c r="S1755" s="1"/>
      <c r="T1755" s="1"/>
      <c r="U1755" s="1"/>
      <c r="V1755" s="1"/>
      <c r="W1755" s="1"/>
      <c r="X1755" s="1"/>
      <c r="Y1755" s="1"/>
    </row>
    <row r="1756" spans="19:25" x14ac:dyDescent="0.25">
      <c r="S1756" s="1"/>
      <c r="T1756" s="1"/>
      <c r="U1756" s="1"/>
      <c r="V1756" s="1"/>
      <c r="W1756" s="1"/>
      <c r="X1756" s="1"/>
      <c r="Y1756" s="1"/>
    </row>
    <row r="1757" spans="19:25" x14ac:dyDescent="0.25">
      <c r="S1757" s="1"/>
      <c r="T1757" s="1"/>
      <c r="U1757" s="1"/>
      <c r="V1757" s="1"/>
      <c r="W1757" s="1"/>
      <c r="X1757" s="1"/>
      <c r="Y1757" s="1"/>
    </row>
    <row r="1758" spans="19:25" x14ac:dyDescent="0.25">
      <c r="S1758" s="1"/>
      <c r="T1758" s="1"/>
      <c r="U1758" s="1"/>
      <c r="V1758" s="1"/>
      <c r="W1758" s="1"/>
      <c r="X1758" s="1"/>
      <c r="Y1758" s="1"/>
    </row>
    <row r="1759" spans="19:25" x14ac:dyDescent="0.25">
      <c r="S1759" s="1"/>
      <c r="T1759" s="1"/>
      <c r="U1759" s="1"/>
      <c r="V1759" s="1"/>
      <c r="W1759" s="1"/>
      <c r="X1759" s="1"/>
      <c r="Y1759" s="1"/>
    </row>
    <row r="1760" spans="19:25" x14ac:dyDescent="0.25">
      <c r="S1760" s="1"/>
      <c r="T1760" s="1"/>
      <c r="U1760" s="1"/>
      <c r="V1760" s="1"/>
      <c r="W1760" s="1"/>
      <c r="X1760" s="1"/>
      <c r="Y1760" s="1"/>
    </row>
    <row r="1761" spans="19:25" x14ac:dyDescent="0.25">
      <c r="S1761" s="1"/>
      <c r="T1761" s="1"/>
      <c r="U1761" s="1"/>
      <c r="V1761" s="1"/>
      <c r="W1761" s="1"/>
      <c r="X1761" s="1"/>
      <c r="Y1761" s="1"/>
    </row>
    <row r="1762" spans="19:25" x14ac:dyDescent="0.25">
      <c r="S1762" s="1"/>
      <c r="T1762" s="1"/>
      <c r="U1762" s="1"/>
      <c r="V1762" s="1"/>
      <c r="W1762" s="1"/>
      <c r="X1762" s="1"/>
      <c r="Y1762" s="1"/>
    </row>
    <row r="1763" spans="19:25" x14ac:dyDescent="0.25">
      <c r="S1763" s="1"/>
      <c r="T1763" s="1"/>
      <c r="U1763" s="1"/>
      <c r="V1763" s="1"/>
      <c r="W1763" s="1"/>
      <c r="X1763" s="1"/>
      <c r="Y1763" s="1"/>
    </row>
    <row r="1764" spans="19:25" x14ac:dyDescent="0.25">
      <c r="S1764" s="1"/>
      <c r="T1764" s="1"/>
      <c r="U1764" s="1"/>
      <c r="V1764" s="1"/>
      <c r="W1764" s="1"/>
      <c r="X1764" s="1"/>
      <c r="Y1764" s="1"/>
    </row>
    <row r="1765" spans="19:25" x14ac:dyDescent="0.25">
      <c r="S1765" s="1"/>
      <c r="T1765" s="1"/>
      <c r="U1765" s="1"/>
      <c r="V1765" s="1"/>
      <c r="W1765" s="1"/>
      <c r="X1765" s="1"/>
      <c r="Y1765" s="1"/>
    </row>
    <row r="1766" spans="19:25" x14ac:dyDescent="0.25">
      <c r="S1766" s="1"/>
      <c r="T1766" s="1"/>
      <c r="U1766" s="1"/>
      <c r="V1766" s="1"/>
      <c r="W1766" s="1"/>
      <c r="X1766" s="1"/>
      <c r="Y1766" s="1"/>
    </row>
    <row r="1767" spans="19:25" x14ac:dyDescent="0.25">
      <c r="S1767" s="1"/>
      <c r="T1767" s="1"/>
      <c r="U1767" s="1"/>
      <c r="V1767" s="1"/>
      <c r="W1767" s="1"/>
      <c r="X1767" s="1"/>
      <c r="Y1767" s="1"/>
    </row>
    <row r="1768" spans="19:25" x14ac:dyDescent="0.25">
      <c r="S1768" s="1"/>
      <c r="T1768" s="1"/>
      <c r="U1768" s="1"/>
      <c r="V1768" s="1"/>
      <c r="W1768" s="1"/>
      <c r="X1768" s="1"/>
      <c r="Y1768" s="1"/>
    </row>
    <row r="1769" spans="19:25" x14ac:dyDescent="0.25">
      <c r="S1769" s="1"/>
      <c r="T1769" s="1"/>
      <c r="U1769" s="1"/>
      <c r="V1769" s="1"/>
      <c r="W1769" s="1"/>
      <c r="X1769" s="1"/>
      <c r="Y1769" s="1"/>
    </row>
    <row r="1770" spans="19:25" x14ac:dyDescent="0.25">
      <c r="S1770" s="1"/>
      <c r="T1770" s="1"/>
      <c r="U1770" s="1"/>
      <c r="V1770" s="1"/>
      <c r="W1770" s="1"/>
      <c r="X1770" s="1"/>
      <c r="Y1770" s="1"/>
    </row>
    <row r="1771" spans="19:25" x14ac:dyDescent="0.25">
      <c r="S1771" s="1"/>
      <c r="T1771" s="1"/>
      <c r="U1771" s="1"/>
      <c r="V1771" s="1"/>
      <c r="W1771" s="1"/>
      <c r="X1771" s="1"/>
      <c r="Y1771" s="1"/>
    </row>
    <row r="1772" spans="19:25" x14ac:dyDescent="0.25">
      <c r="S1772" s="1"/>
      <c r="T1772" s="1"/>
      <c r="U1772" s="1"/>
      <c r="V1772" s="1"/>
      <c r="W1772" s="1"/>
      <c r="X1772" s="1"/>
      <c r="Y1772" s="1"/>
    </row>
    <row r="1773" spans="19:25" x14ac:dyDescent="0.25">
      <c r="S1773" s="1"/>
      <c r="T1773" s="1"/>
      <c r="U1773" s="1"/>
      <c r="V1773" s="1"/>
      <c r="W1773" s="1"/>
      <c r="X1773" s="1"/>
      <c r="Y1773" s="1"/>
    </row>
    <row r="1774" spans="19:25" x14ac:dyDescent="0.25">
      <c r="S1774" s="1"/>
      <c r="T1774" s="1"/>
      <c r="U1774" s="1"/>
      <c r="V1774" s="1"/>
      <c r="W1774" s="1"/>
      <c r="X1774" s="1"/>
      <c r="Y1774" s="1"/>
    </row>
    <row r="1775" spans="19:25" x14ac:dyDescent="0.25">
      <c r="S1775" s="1"/>
      <c r="T1775" s="1"/>
      <c r="U1775" s="1"/>
      <c r="V1775" s="1"/>
      <c r="W1775" s="1"/>
      <c r="X1775" s="1"/>
      <c r="Y1775" s="1"/>
    </row>
    <row r="1776" spans="19:25" x14ac:dyDescent="0.25">
      <c r="S1776" s="1"/>
      <c r="T1776" s="1"/>
      <c r="U1776" s="1"/>
      <c r="V1776" s="1"/>
      <c r="W1776" s="1"/>
      <c r="X1776" s="1"/>
      <c r="Y1776" s="1"/>
    </row>
    <row r="1777" spans="19:25" x14ac:dyDescent="0.25">
      <c r="S1777" s="1"/>
      <c r="T1777" s="1"/>
      <c r="U1777" s="1"/>
      <c r="V1777" s="1"/>
      <c r="W1777" s="1"/>
      <c r="X1777" s="1"/>
      <c r="Y1777" s="1"/>
    </row>
    <row r="1778" spans="19:25" x14ac:dyDescent="0.25">
      <c r="S1778" s="1"/>
      <c r="T1778" s="1"/>
      <c r="U1778" s="1"/>
      <c r="V1778" s="1"/>
      <c r="W1778" s="1"/>
      <c r="X1778" s="1"/>
      <c r="Y1778" s="1"/>
    </row>
    <row r="1779" spans="19:25" x14ac:dyDescent="0.25">
      <c r="S1779" s="1"/>
      <c r="T1779" s="1"/>
      <c r="U1779" s="1"/>
      <c r="V1779" s="1"/>
      <c r="W1779" s="1"/>
      <c r="X1779" s="1"/>
      <c r="Y1779" s="1"/>
    </row>
    <row r="1780" spans="19:25" x14ac:dyDescent="0.25">
      <c r="S1780" s="1"/>
      <c r="T1780" s="1"/>
      <c r="U1780" s="1"/>
      <c r="V1780" s="1"/>
      <c r="W1780" s="1"/>
      <c r="X1780" s="1"/>
      <c r="Y1780" s="1"/>
    </row>
    <row r="1781" spans="19:25" x14ac:dyDescent="0.25">
      <c r="S1781" s="1"/>
      <c r="T1781" s="1"/>
      <c r="U1781" s="1"/>
      <c r="V1781" s="1"/>
      <c r="W1781" s="1"/>
      <c r="X1781" s="1"/>
      <c r="Y1781" s="1"/>
    </row>
    <row r="1782" spans="19:25" x14ac:dyDescent="0.25">
      <c r="S1782" s="1"/>
      <c r="T1782" s="1"/>
      <c r="U1782" s="1"/>
      <c r="V1782" s="1"/>
      <c r="W1782" s="1"/>
      <c r="X1782" s="1"/>
      <c r="Y1782" s="1"/>
    </row>
  </sheetData>
  <sheetProtection selectLockedCells="1"/>
  <mergeCells count="67">
    <mergeCell ref="B42:B43"/>
    <mergeCell ref="K42:K43"/>
    <mergeCell ref="N42:O42"/>
    <mergeCell ref="N43:O43"/>
    <mergeCell ref="C43:D43"/>
    <mergeCell ref="E42:F42"/>
    <mergeCell ref="E43:F43"/>
    <mergeCell ref="L42:M42"/>
    <mergeCell ref="L43:M43"/>
    <mergeCell ref="C42:D42"/>
    <mergeCell ref="C15:H15"/>
    <mergeCell ref="E5:F5"/>
    <mergeCell ref="B7:C7"/>
    <mergeCell ref="K7:L7"/>
    <mergeCell ref="C8:H8"/>
    <mergeCell ref="C9:H9"/>
    <mergeCell ref="C10:H10"/>
    <mergeCell ref="C13:H13"/>
    <mergeCell ref="C14:H14"/>
    <mergeCell ref="G16:G17"/>
    <mergeCell ref="H16:H17"/>
    <mergeCell ref="B18:B19"/>
    <mergeCell ref="C18:C19"/>
    <mergeCell ref="D18:D19"/>
    <mergeCell ref="E18:E19"/>
    <mergeCell ref="F18:F19"/>
    <mergeCell ref="G18:G19"/>
    <mergeCell ref="H18:H19"/>
    <mergeCell ref="F16:F17"/>
    <mergeCell ref="B16:B17"/>
    <mergeCell ref="C16:C17"/>
    <mergeCell ref="D16:D17"/>
    <mergeCell ref="E16:E17"/>
    <mergeCell ref="C25:E25"/>
    <mergeCell ref="C26:E26"/>
    <mergeCell ref="C27:E27"/>
    <mergeCell ref="C28:E28"/>
    <mergeCell ref="C29:E29"/>
    <mergeCell ref="C31:E31"/>
    <mergeCell ref="C32:E32"/>
    <mergeCell ref="C33:E33"/>
    <mergeCell ref="C34:E34"/>
    <mergeCell ref="C39:E39"/>
    <mergeCell ref="C35:E35"/>
    <mergeCell ref="C36:E36"/>
    <mergeCell ref="S9:T9"/>
    <mergeCell ref="V10:W10"/>
    <mergeCell ref="V11:W11"/>
    <mergeCell ref="S10:T11"/>
    <mergeCell ref="K40:M40"/>
    <mergeCell ref="K37:M37"/>
    <mergeCell ref="B26:B39"/>
    <mergeCell ref="B11:B12"/>
    <mergeCell ref="K28:N28"/>
    <mergeCell ref="L38:M38"/>
    <mergeCell ref="K29:M29"/>
    <mergeCell ref="K30:M30"/>
    <mergeCell ref="K31:M31"/>
    <mergeCell ref="K32:M32"/>
    <mergeCell ref="K33:M33"/>
    <mergeCell ref="K34:M34"/>
    <mergeCell ref="K35:M35"/>
    <mergeCell ref="K36:M36"/>
    <mergeCell ref="C30:E30"/>
    <mergeCell ref="K39:M39"/>
    <mergeCell ref="C37:E37"/>
    <mergeCell ref="C38:E38"/>
  </mergeCells>
  <conditionalFormatting sqref="M26:N26 P26 A26:C26 O28:P40 A40:K40 A27:A39 A7:D7 H7:P7 A8:C8 A9:J9 B10:C10 C12:H12 B13:C15 A10:A21 I10:J10 I8:P8 A22:J22 I21:J21 A23:P25 K21:O22 K9:O10 B11:O11 AF9:AF22 A41:P41 A45:P1048576 A43:A44 A42:C42 C43 E42:E43 G43:J43 G42:L42 C44:J44 L44:P44 L43 N42:N43 P42:P43 D3:P3 A1:P1 A2 C2:P2 A3:B3 B16:H19 A4:P4 A6:P6 A5:N5 P5 S10 C27:C39 I27:P27 I28:K39 F26:G39 I26:K26 N29:N40 I14:O20 I12:J13">
    <cfRule type="cellIs" dxfId="240" priority="2" operator="equal">
      <formula>0</formula>
    </cfRule>
  </conditionalFormatting>
  <conditionalFormatting sqref="Z2:AA2">
    <cfRule type="cellIs" dxfId="239" priority="1" operator="equal">
      <formula>0</formula>
    </cfRule>
  </conditionalFormatting>
  <pageMargins left="0" right="0" top="0" bottom="0" header="0.31496062992125984" footer="0.31496062992125984"/>
  <pageSetup paperSize="9" orientation="landscape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18</xdr:col>
                <xdr:colOff>9525</xdr:colOff>
                <xdr:row>5</xdr:row>
                <xdr:rowOff>123825</xdr:rowOff>
              </from>
              <to>
                <xdr:col>20</xdr:col>
                <xdr:colOff>19050</xdr:colOff>
                <xdr:row>7</xdr:row>
                <xdr:rowOff>142875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FC484-76E6-4C55-B198-246249A67D6A}">
  <sheetPr codeName="Feuil8">
    <tabColor rgb="FFCCFF66"/>
  </sheetPr>
  <dimension ref="A1:GA44"/>
  <sheetViews>
    <sheetView topLeftCell="G4" zoomScale="120" zoomScaleNormal="120" workbookViewId="0">
      <selection activeCell="Z9" sqref="Z9:Z10"/>
    </sheetView>
  </sheetViews>
  <sheetFormatPr baseColWidth="10" defaultColWidth="11.5703125" defaultRowHeight="15" x14ac:dyDescent="0.25"/>
  <cols>
    <col min="1" max="1" width="3.28515625" style="11" customWidth="1"/>
    <col min="2" max="2" width="15.28515625" style="11" customWidth="1"/>
    <col min="3" max="3" width="9.42578125" style="11" customWidth="1"/>
    <col min="4" max="4" width="10.5703125" style="43" customWidth="1"/>
    <col min="5" max="5" width="11.28515625" style="43" customWidth="1"/>
    <col min="6" max="6" width="10.7109375" style="43" customWidth="1"/>
    <col min="7" max="7" width="11.42578125" style="43" customWidth="1"/>
    <col min="8" max="8" width="9.5703125" style="43" customWidth="1"/>
    <col min="9" max="9" width="1" style="43" customWidth="1"/>
    <col min="10" max="10" width="2" style="43" customWidth="1"/>
    <col min="11" max="11" width="22.7109375" style="11" customWidth="1"/>
    <col min="12" max="12" width="6.7109375" style="11" customWidth="1"/>
    <col min="13" max="13" width="8.85546875" style="51" customWidth="1"/>
    <col min="14" max="14" width="10.85546875" style="11" customWidth="1"/>
    <col min="15" max="15" width="9.5703125" style="11" customWidth="1"/>
    <col min="16" max="16" width="4.42578125" style="11" customWidth="1"/>
    <col min="17" max="17" width="2" style="89" customWidth="1"/>
    <col min="18" max="18" width="4.5703125" style="191" customWidth="1"/>
    <col min="19" max="19" width="8.7109375" style="36" customWidth="1"/>
    <col min="20" max="20" width="4.85546875" style="3" customWidth="1"/>
    <col min="21" max="21" width="6.5703125" style="2" hidden="1" customWidth="1"/>
    <col min="22" max="22" width="10" style="2" hidden="1" customWidth="1"/>
    <col min="23" max="23" width="6.5703125" style="2" hidden="1" customWidth="1"/>
    <col min="24" max="24" width="14.28515625" style="3" hidden="1" customWidth="1"/>
    <col min="25" max="25" width="11.28515625" style="93" hidden="1" customWidth="1"/>
    <col min="26" max="26" width="13" style="93" customWidth="1"/>
    <col min="27" max="27" width="8.140625" style="93" customWidth="1"/>
    <col min="28" max="28" width="7.5703125" style="93" customWidth="1"/>
    <col min="29" max="29" width="9.7109375" style="93" customWidth="1"/>
    <col min="30" max="30" width="9.85546875" style="1" customWidth="1"/>
    <col min="31" max="31" width="13.42578125" style="1" customWidth="1"/>
    <col min="32" max="34" width="7.140625" style="1" customWidth="1"/>
    <col min="35" max="35" width="10.28515625" style="1" customWidth="1"/>
    <col min="36" max="40" width="6.42578125" style="1" customWidth="1"/>
    <col min="41" max="42" width="4.42578125" style="1" customWidth="1"/>
    <col min="43" max="43" width="11.7109375" style="1" customWidth="1"/>
    <col min="44" max="86" width="4.42578125" style="1" customWidth="1"/>
    <col min="87" max="87" width="5.85546875" style="1" customWidth="1"/>
    <col min="88" max="88" width="7.5703125" style="1" customWidth="1"/>
    <col min="89" max="89" width="6" style="1" customWidth="1"/>
    <col min="90" max="90" width="6.7109375" style="1" customWidth="1"/>
    <col min="91" max="92" width="4.85546875" style="1" customWidth="1"/>
    <col min="93" max="94" width="2" style="1" customWidth="1"/>
    <col min="95" max="101" width="7.28515625" style="1" customWidth="1"/>
    <col min="102" max="106" width="7.28515625" customWidth="1"/>
  </cols>
  <sheetData>
    <row r="1" spans="1:183" s="1" customFormat="1" ht="27" hidden="1" customHeight="1" x14ac:dyDescent="0.25">
      <c r="A1" s="14"/>
      <c r="B1" s="15">
        <f>C1</f>
        <v>0</v>
      </c>
      <c r="C1" s="14">
        <f>Y2</f>
        <v>0</v>
      </c>
      <c r="D1" s="40"/>
      <c r="E1" s="40"/>
      <c r="F1" s="40"/>
      <c r="G1" s="40"/>
      <c r="H1" s="40"/>
      <c r="I1" s="40"/>
      <c r="J1" s="40"/>
      <c r="K1" s="14"/>
      <c r="L1" s="14"/>
      <c r="M1" s="41"/>
      <c r="N1" s="14"/>
      <c r="O1" s="14"/>
      <c r="P1" s="14"/>
      <c r="Q1" s="89"/>
      <c r="R1" s="191"/>
      <c r="S1" s="36"/>
      <c r="T1" s="3"/>
      <c r="U1" s="2"/>
      <c r="V1" s="2"/>
      <c r="W1" s="2"/>
      <c r="X1" s="3"/>
      <c r="Y1" s="93"/>
      <c r="Z1" s="93"/>
      <c r="AA1" s="93"/>
      <c r="AB1" s="93"/>
      <c r="AC1" s="93"/>
    </row>
    <row r="2" spans="1:183" s="1" customFormat="1" ht="27" hidden="1" customHeight="1" x14ac:dyDescent="0.25">
      <c r="A2" s="14"/>
      <c r="B2" s="94" t="str">
        <f>N5</f>
        <v>17.05.2023</v>
      </c>
      <c r="C2" s="94"/>
      <c r="D2" s="40"/>
      <c r="E2" s="40"/>
      <c r="F2" s="40"/>
      <c r="G2" s="40"/>
      <c r="H2" s="40"/>
      <c r="I2" s="40"/>
      <c r="J2" s="40"/>
      <c r="K2" s="14"/>
      <c r="L2" s="14"/>
      <c r="M2" s="41"/>
      <c r="N2" s="14"/>
      <c r="O2" s="14"/>
      <c r="P2" s="14"/>
      <c r="Q2" s="89"/>
      <c r="R2" s="191"/>
      <c r="S2" s="36"/>
      <c r="T2" s="3"/>
      <c r="U2" s="2"/>
      <c r="V2" s="2"/>
      <c r="W2" s="2"/>
      <c r="X2" s="3"/>
      <c r="Y2" s="238">
        <f>AC7</f>
        <v>0</v>
      </c>
      <c r="Z2" s="93" t="str">
        <f>CONCATENATE(K7," ",G5)</f>
        <v xml:space="preserve"> 27+28+29</v>
      </c>
      <c r="AA2" s="93"/>
      <c r="AB2" s="93"/>
      <c r="AC2" s="3"/>
    </row>
    <row r="3" spans="1:183" s="1" customFormat="1" ht="27" hidden="1" customHeight="1" x14ac:dyDescent="0.25">
      <c r="A3" s="14"/>
      <c r="B3" s="95" t="str">
        <f>Z2</f>
        <v xml:space="preserve"> 27+28+29</v>
      </c>
      <c r="C3" s="95"/>
      <c r="D3" s="40"/>
      <c r="E3" s="40"/>
      <c r="F3" s="40"/>
      <c r="G3" s="40"/>
      <c r="H3" s="40"/>
      <c r="I3" s="40"/>
      <c r="J3" s="40"/>
      <c r="K3" s="14"/>
      <c r="L3" s="14"/>
      <c r="M3" s="41"/>
      <c r="N3" s="14"/>
      <c r="O3" s="14"/>
      <c r="P3" s="14"/>
      <c r="Q3" s="89"/>
      <c r="R3" s="191"/>
      <c r="S3" s="36"/>
      <c r="T3" s="3"/>
      <c r="U3" s="2"/>
      <c r="V3" s="2"/>
      <c r="W3" s="2"/>
      <c r="X3" s="3"/>
      <c r="Y3" s="239">
        <f ca="1">TODAY()</f>
        <v>45099</v>
      </c>
      <c r="Z3" s="93"/>
      <c r="AA3" s="93"/>
      <c r="AB3" s="93"/>
      <c r="AC3" s="3"/>
    </row>
    <row r="4" spans="1:183" x14ac:dyDescent="0.25">
      <c r="A4" s="17"/>
      <c r="B4" s="17"/>
      <c r="C4" s="107"/>
      <c r="D4" s="108"/>
      <c r="E4" s="108"/>
      <c r="F4" s="108"/>
      <c r="G4" s="108"/>
      <c r="H4" s="108"/>
      <c r="I4" s="17"/>
      <c r="J4" s="108"/>
      <c r="K4" s="17"/>
      <c r="L4" s="17"/>
      <c r="M4" s="17"/>
      <c r="N4" s="17"/>
      <c r="O4" s="17"/>
      <c r="P4" s="73"/>
      <c r="R4" s="73"/>
      <c r="T4" s="102"/>
      <c r="V4" s="35"/>
      <c r="X4" s="205"/>
      <c r="Y4" s="205"/>
      <c r="Z4" s="205"/>
      <c r="AA4" s="205"/>
      <c r="AB4" s="3"/>
      <c r="AC4" s="194"/>
      <c r="AE4" s="34"/>
    </row>
    <row r="5" spans="1:183" s="11" customFormat="1" ht="12.75" x14ac:dyDescent="0.2">
      <c r="A5" s="17"/>
      <c r="B5" s="17"/>
      <c r="C5" s="17"/>
      <c r="D5" s="17"/>
      <c r="E5" s="339"/>
      <c r="F5" s="340"/>
      <c r="G5" s="167" t="str">
        <f>AC12</f>
        <v>27+28+29</v>
      </c>
      <c r="H5" s="17"/>
      <c r="I5" s="17"/>
      <c r="J5" s="17"/>
      <c r="K5" s="17"/>
      <c r="L5" s="17"/>
      <c r="M5" s="166"/>
      <c r="N5" s="221" t="str">
        <f>IFERROR(VLOOKUP($AE$12,DATF!$C$2:$AKP$49995,AI9,0),0)</f>
        <v>17.05.2023</v>
      </c>
      <c r="O5" s="17"/>
      <c r="P5" s="164"/>
      <c r="Q5" s="89"/>
      <c r="R5" s="73"/>
      <c r="S5" s="36"/>
      <c r="T5" s="102"/>
      <c r="U5" s="89"/>
      <c r="V5" s="89"/>
      <c r="W5" s="89"/>
      <c r="X5" s="102"/>
      <c r="Y5" s="102"/>
      <c r="Z5" s="102"/>
      <c r="AA5" s="102"/>
      <c r="AB5" s="73"/>
      <c r="AC5" s="102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</row>
    <row r="6" spans="1:183" s="97" customFormat="1" ht="12" x14ac:dyDescent="0.2">
      <c r="A6" s="155"/>
      <c r="B6" s="155"/>
      <c r="C6" s="155"/>
      <c r="D6" s="155"/>
      <c r="E6" s="168"/>
      <c r="F6" s="155"/>
      <c r="G6" s="169"/>
      <c r="H6" s="155"/>
      <c r="I6" s="155"/>
      <c r="J6" s="155"/>
      <c r="K6" s="155"/>
      <c r="L6" s="155"/>
      <c r="M6" s="155"/>
      <c r="N6" s="155"/>
      <c r="O6" s="155"/>
      <c r="P6" s="155"/>
      <c r="Q6" s="163"/>
      <c r="R6" s="234"/>
      <c r="S6" s="36"/>
      <c r="T6" s="192"/>
      <c r="U6" s="163"/>
      <c r="V6" s="163"/>
      <c r="W6" s="163"/>
      <c r="X6" s="192"/>
      <c r="Y6" s="192"/>
      <c r="Z6" s="192"/>
      <c r="AA6" s="192"/>
      <c r="AB6" s="192"/>
      <c r="AC6" s="192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</row>
    <row r="7" spans="1:183" s="11" customFormat="1" x14ac:dyDescent="0.25">
      <c r="A7" s="17"/>
      <c r="B7" s="341"/>
      <c r="C7" s="341"/>
      <c r="D7" s="17"/>
      <c r="E7" s="17"/>
      <c r="F7" s="17"/>
      <c r="G7" s="17"/>
      <c r="H7" s="108"/>
      <c r="I7" s="108"/>
      <c r="J7" s="108"/>
      <c r="K7" s="341"/>
      <c r="L7" s="341"/>
      <c r="M7" s="108"/>
      <c r="N7" s="17"/>
      <c r="O7" s="17"/>
      <c r="P7" s="17"/>
      <c r="Q7" s="89"/>
      <c r="R7" s="73"/>
      <c r="S7" s="36"/>
      <c r="T7" s="102"/>
      <c r="U7" s="89"/>
      <c r="V7" s="89"/>
      <c r="W7" s="89"/>
      <c r="X7" s="102"/>
      <c r="Y7" s="102"/>
      <c r="Z7" s="102"/>
      <c r="AA7" s="102"/>
      <c r="AB7" s="102"/>
      <c r="AC7" s="202"/>
      <c r="AD7" s="1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</row>
    <row r="8" spans="1:183" s="11" customFormat="1" ht="15.75" thickBot="1" x14ac:dyDescent="0.3">
      <c r="A8" s="17"/>
      <c r="B8" s="170"/>
      <c r="C8" s="336">
        <f>AG10</f>
        <v>0</v>
      </c>
      <c r="D8" s="336"/>
      <c r="E8" s="336"/>
      <c r="F8" s="336"/>
      <c r="G8" s="336"/>
      <c r="H8" s="336"/>
      <c r="I8" s="115"/>
      <c r="J8" s="115"/>
      <c r="K8" s="171"/>
      <c r="L8" s="171"/>
      <c r="M8" s="171"/>
      <c r="N8" s="171"/>
      <c r="O8" s="171"/>
      <c r="P8" s="17"/>
      <c r="Q8" s="89"/>
      <c r="R8" s="73"/>
      <c r="S8" s="36"/>
      <c r="T8" s="102"/>
      <c r="U8" s="89"/>
      <c r="V8" s="89"/>
      <c r="W8" s="89"/>
      <c r="X8" s="145"/>
      <c r="Y8" s="102"/>
      <c r="Z8" s="102"/>
      <c r="AA8" s="102"/>
      <c r="AB8" s="172"/>
      <c r="AC8" s="102"/>
      <c r="AD8" s="1"/>
      <c r="AE8" s="14"/>
      <c r="AF8" s="14"/>
      <c r="AG8" s="14"/>
      <c r="AH8" s="14"/>
      <c r="AI8" s="14"/>
      <c r="AJ8" s="14"/>
      <c r="AK8" s="14">
        <v>1</v>
      </c>
      <c r="AL8" s="14">
        <f>AK8</f>
        <v>1</v>
      </c>
      <c r="AM8" s="14">
        <f t="shared" ref="AM8:AN8" si="0">AL8</f>
        <v>1</v>
      </c>
      <c r="AN8" s="14">
        <f t="shared" si="0"/>
        <v>1</v>
      </c>
      <c r="AO8" s="14"/>
      <c r="AP8" s="14"/>
      <c r="AQ8" s="14"/>
      <c r="AR8" s="14"/>
      <c r="AS8" s="14">
        <v>274</v>
      </c>
      <c r="AT8" s="14">
        <v>286</v>
      </c>
      <c r="AU8" s="14">
        <v>304</v>
      </c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</row>
    <row r="9" spans="1:183" s="59" customFormat="1" ht="12.75" customHeight="1" x14ac:dyDescent="0.25">
      <c r="A9" s="117"/>
      <c r="B9" s="173"/>
      <c r="C9" s="336">
        <f>AG11</f>
        <v>0</v>
      </c>
      <c r="D9" s="336"/>
      <c r="E9" s="336"/>
      <c r="F9" s="336"/>
      <c r="G9" s="336"/>
      <c r="H9" s="336"/>
      <c r="I9" s="119"/>
      <c r="J9" s="174">
        <f>'DECLAR 1'!A26</f>
        <v>1</v>
      </c>
      <c r="K9" s="330" t="str">
        <f>IFERROR(VLOOKUP($AE$12,DATF!$C$3:$AKP$49995,AJ9,0),0)</f>
        <v>DD</v>
      </c>
      <c r="L9" s="332" t="str">
        <f>IFERROR(VLOOKUP($AE$12,DATF!$C$2:$AKP$49995,AK9,0),0)</f>
        <v>450</v>
      </c>
      <c r="M9" s="330" t="str">
        <f>IFERROR(VLOOKUP($AE$12,DATF!$C$2:$AKP$49995,AL9,0),0)</f>
        <v>8,5</v>
      </c>
      <c r="N9" s="330" t="str">
        <f>IFERROR(VLOOKUP($AE$12,DATF!$C$2:$AKP$49995,AM9,0),0)</f>
        <v>120</v>
      </c>
      <c r="O9" s="330" t="str">
        <f>IFERROR(VLOOKUP($AE$12,DATF!$C$2:$AKP$49995,AN9,0),0)</f>
        <v/>
      </c>
      <c r="P9" s="117"/>
      <c r="Q9" s="72"/>
      <c r="R9" s="235"/>
      <c r="S9" s="36"/>
      <c r="T9" s="206"/>
      <c r="U9" s="72"/>
      <c r="V9" s="72"/>
      <c r="W9" s="72"/>
      <c r="X9" s="206"/>
      <c r="Y9" s="206"/>
      <c r="Z9" s="311">
        <v>3</v>
      </c>
      <c r="AA9" s="206"/>
      <c r="AB9" s="310"/>
      <c r="AC9" s="310"/>
      <c r="AD9" s="60"/>
      <c r="AE9" s="60"/>
      <c r="AF9" s="60"/>
      <c r="AG9" s="1">
        <f>IFERROR(VLOOKUP($AE$12,DAT!$C$2:$AKY$49995,AS8,0),0)</f>
        <v>0</v>
      </c>
      <c r="AH9" s="60"/>
      <c r="AI9" s="60">
        <v>4</v>
      </c>
      <c r="AJ9" s="250">
        <v>5</v>
      </c>
      <c r="AK9" s="96">
        <f>AJ9+$AK$8</f>
        <v>6</v>
      </c>
      <c r="AL9" s="96">
        <f>AK9+$AL$8</f>
        <v>7</v>
      </c>
      <c r="AM9" s="96">
        <f>AL9+$AM$8</f>
        <v>8</v>
      </c>
      <c r="AN9" s="96">
        <f>AM9+$AN$8</f>
        <v>9</v>
      </c>
      <c r="AO9" s="60"/>
      <c r="AP9" s="60"/>
      <c r="AQ9" s="60"/>
      <c r="AR9" s="60"/>
      <c r="AS9" s="60">
        <v>275</v>
      </c>
      <c r="AT9" s="60">
        <v>287</v>
      </c>
      <c r="AU9" s="60">
        <v>305</v>
      </c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</row>
    <row r="10" spans="1:183" ht="15.75" thickBot="1" x14ac:dyDescent="0.3">
      <c r="A10" s="17"/>
      <c r="B10" s="173"/>
      <c r="C10" s="315">
        <f>AG12</f>
        <v>0</v>
      </c>
      <c r="D10" s="315"/>
      <c r="E10" s="315"/>
      <c r="F10" s="315"/>
      <c r="G10" s="315"/>
      <c r="H10" s="315"/>
      <c r="I10" s="115"/>
      <c r="J10" s="164"/>
      <c r="K10" s="331"/>
      <c r="L10" s="333"/>
      <c r="M10" s="331"/>
      <c r="N10" s="331"/>
      <c r="O10" s="331"/>
      <c r="P10" s="17"/>
      <c r="Y10" s="3"/>
      <c r="Z10" s="312"/>
      <c r="AA10" s="73"/>
      <c r="AB10" s="310"/>
      <c r="AC10" s="310"/>
      <c r="AD10" s="14"/>
      <c r="AE10" s="14"/>
      <c r="AG10" s="1">
        <f>IFERROR(VLOOKUP($AE$12,DAT!$C$2:$AKY$49995,AS13,0),0)</f>
        <v>0</v>
      </c>
      <c r="AJ10" s="96"/>
      <c r="AK10" s="96"/>
      <c r="AL10" s="96"/>
      <c r="AM10" s="96"/>
      <c r="AN10" s="96"/>
      <c r="AS10" s="1">
        <v>276</v>
      </c>
      <c r="AT10" s="1">
        <v>288</v>
      </c>
      <c r="AU10" s="1">
        <v>306</v>
      </c>
    </row>
    <row r="11" spans="1:183" x14ac:dyDescent="0.25">
      <c r="A11" s="17"/>
      <c r="B11" s="334"/>
      <c r="C11" s="223">
        <f>AG13</f>
        <v>0</v>
      </c>
      <c r="D11" s="224">
        <f>AG14</f>
        <v>0</v>
      </c>
      <c r="E11" s="224">
        <f>AG15</f>
        <v>0</v>
      </c>
      <c r="F11" s="224">
        <f>AG16</f>
        <v>0</v>
      </c>
      <c r="G11" s="224">
        <f>AG17</f>
        <v>0</v>
      </c>
      <c r="H11" s="225">
        <f>AG18</f>
        <v>0</v>
      </c>
      <c r="I11" s="115"/>
      <c r="J11" s="175"/>
      <c r="K11" s="129"/>
      <c r="L11" s="176"/>
      <c r="M11" s="176"/>
      <c r="N11" s="176"/>
      <c r="O11" s="176"/>
      <c r="P11" s="17"/>
      <c r="Y11" s="3"/>
      <c r="AA11" s="86"/>
      <c r="AB11" s="1"/>
      <c r="AC11" s="1"/>
      <c r="AD11" s="14"/>
      <c r="AE11" s="14" t="s">
        <v>2</v>
      </c>
      <c r="AG11" s="1">
        <f>IFERROR(VLOOKUP($AE$12,DAT!$C$2:$AKY$49995,AS14,0),0)</f>
        <v>0</v>
      </c>
      <c r="AJ11" s="96"/>
      <c r="AK11" s="96"/>
      <c r="AL11" s="96"/>
      <c r="AM11" s="96"/>
      <c r="AN11" s="96"/>
      <c r="AS11" s="14">
        <v>277</v>
      </c>
      <c r="AT11" s="14">
        <v>289</v>
      </c>
      <c r="AU11" s="14">
        <v>307</v>
      </c>
    </row>
    <row r="12" spans="1:183" x14ac:dyDescent="0.25">
      <c r="A12" s="17"/>
      <c r="B12" s="335"/>
      <c r="C12" s="226">
        <f>AG19</f>
        <v>0</v>
      </c>
      <c r="D12" s="227">
        <f>AG20</f>
        <v>0</v>
      </c>
      <c r="E12" s="227"/>
      <c r="F12" s="227"/>
      <c r="G12" s="227"/>
      <c r="H12" s="228"/>
      <c r="I12" s="17"/>
      <c r="J12" s="175"/>
      <c r="K12" s="129"/>
      <c r="L12" s="176"/>
      <c r="M12" s="176" t="str">
        <f>VLOOKUP($AE$12,DATF!$C$3:$FG$9,7)</f>
        <v>8,5</v>
      </c>
      <c r="N12" s="176" t="str">
        <f>VLOOKUP($AE$12,DATF!$C$3:$FG$9,9)</f>
        <v/>
      </c>
      <c r="O12" s="256" t="e">
        <f>M12+N12</f>
        <v>#VALUE!</v>
      </c>
      <c r="P12" s="206" t="s">
        <v>453</v>
      </c>
      <c r="S12" s="253"/>
      <c r="X12" s="1"/>
      <c r="Y12" s="1"/>
      <c r="AA12" s="68">
        <f>SUM(AA13:AA21)</f>
        <v>450</v>
      </c>
      <c r="AB12" s="68">
        <f>SUM(AB13:AB21)</f>
        <v>25.5</v>
      </c>
      <c r="AC12" s="93" t="str">
        <f>VLOOKUP(Z9,DATF!$E$3:$BDF$49995,AI29,0)</f>
        <v>27+28+29</v>
      </c>
      <c r="AD12" s="14"/>
      <c r="AE12" s="15" t="str">
        <f>CONCATENATE(Z9,$AE$11,AC12)</f>
        <v>3-27+28+29</v>
      </c>
      <c r="AG12" s="1">
        <f>IFERROR(VLOOKUP($AE$12,DAT!$C$2:$AKY$49995,AS15,0),0)</f>
        <v>0</v>
      </c>
      <c r="AJ12" s="96"/>
      <c r="AK12" s="96"/>
      <c r="AL12" s="96"/>
      <c r="AM12" s="96"/>
      <c r="AN12" s="96"/>
      <c r="AS12" s="60">
        <v>278</v>
      </c>
      <c r="AT12" s="60">
        <v>290</v>
      </c>
      <c r="AU12" s="60">
        <v>308</v>
      </c>
      <c r="CI12" s="1" t="s">
        <v>2</v>
      </c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</row>
    <row r="13" spans="1:183" x14ac:dyDescent="0.25">
      <c r="A13" s="17"/>
      <c r="B13" s="173"/>
      <c r="C13" s="316">
        <f>AG21</f>
        <v>0</v>
      </c>
      <c r="D13" s="316"/>
      <c r="E13" s="316"/>
      <c r="F13" s="316"/>
      <c r="G13" s="316"/>
      <c r="H13" s="316"/>
      <c r="I13" s="17"/>
      <c r="J13" s="175"/>
      <c r="K13" s="254" t="s">
        <v>454</v>
      </c>
      <c r="L13" s="255"/>
      <c r="M13" s="255">
        <v>8.5</v>
      </c>
      <c r="N13" s="255">
        <v>0</v>
      </c>
      <c r="O13" s="255">
        <f>M13+N13</f>
        <v>8.5</v>
      </c>
      <c r="P13" s="17"/>
      <c r="S13" s="238"/>
      <c r="W13" s="1"/>
      <c r="X13" s="1"/>
      <c r="Y13" s="1"/>
      <c r="AA13" s="68">
        <f>VALUE(L9)</f>
        <v>450</v>
      </c>
      <c r="AB13" s="68">
        <f>VALUE(M9)</f>
        <v>8.5</v>
      </c>
      <c r="AD13" s="14"/>
      <c r="AE13" s="231" t="str">
        <f>AE12</f>
        <v>3-27+28+29</v>
      </c>
      <c r="AF13" s="39"/>
      <c r="AG13" s="1">
        <f>IFERROR(VLOOKUP($AE$12,DAT!$C$2:$AKY$49995,AU8,0),0)</f>
        <v>0</v>
      </c>
      <c r="AH13" s="39"/>
      <c r="AJ13" s="96"/>
      <c r="AK13" s="96"/>
      <c r="AL13" s="96"/>
      <c r="AM13" s="96"/>
      <c r="AN13" s="96"/>
      <c r="AS13" s="1">
        <v>279</v>
      </c>
      <c r="AT13" s="1">
        <v>291</v>
      </c>
      <c r="AU13" s="1">
        <v>309</v>
      </c>
      <c r="CI13" s="34">
        <v>1</v>
      </c>
      <c r="CJ13" s="34">
        <v>28</v>
      </c>
      <c r="CK13" s="34">
        <v>55</v>
      </c>
      <c r="CL13" s="71">
        <v>82</v>
      </c>
      <c r="CM13" s="71">
        <v>109</v>
      </c>
      <c r="CN13" s="71">
        <v>136</v>
      </c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</row>
    <row r="14" spans="1:183" x14ac:dyDescent="0.25">
      <c r="A14" s="17"/>
      <c r="B14" s="173"/>
      <c r="C14" s="336">
        <f>AG22</f>
        <v>0</v>
      </c>
      <c r="D14" s="336"/>
      <c r="E14" s="336"/>
      <c r="F14" s="336"/>
      <c r="G14" s="336"/>
      <c r="H14" s="336"/>
      <c r="I14" s="17"/>
      <c r="J14" s="17"/>
      <c r="K14" s="129"/>
      <c r="L14" s="176"/>
      <c r="M14" s="176"/>
      <c r="N14" s="176"/>
      <c r="O14" s="176"/>
      <c r="P14" s="17"/>
      <c r="S14" s="238"/>
      <c r="X14" s="1"/>
      <c r="Y14" s="1"/>
      <c r="AA14" s="68">
        <f t="shared" ref="AA14:AA18" si="1">VALUE(L10)</f>
        <v>0</v>
      </c>
      <c r="AB14" s="68">
        <f t="shared" ref="AB14:AB21" si="2">VALUE(M10)</f>
        <v>0</v>
      </c>
      <c r="AD14" s="14"/>
      <c r="AE14" s="231" t="str">
        <f t="shared" ref="AE14:AE24" si="3">AE13</f>
        <v>3-27+28+29</v>
      </c>
      <c r="AF14" s="39"/>
      <c r="AG14" s="1">
        <f>IFERROR(VLOOKUP($AE$12,DAT!$C$2:$AKY$49995,AU9,0),0)</f>
        <v>0</v>
      </c>
      <c r="AJ14" s="96"/>
      <c r="AK14" s="96"/>
      <c r="AL14" s="96"/>
      <c r="AM14" s="96"/>
      <c r="AN14" s="96"/>
      <c r="AS14" s="14">
        <v>280</v>
      </c>
      <c r="AT14" s="14">
        <v>292</v>
      </c>
      <c r="AU14" s="14">
        <v>310</v>
      </c>
      <c r="CI14" s="34"/>
      <c r="CJ14" s="34"/>
      <c r="CK14" s="34"/>
      <c r="CL14" s="71"/>
      <c r="CM14" s="71"/>
      <c r="CN14" s="7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</row>
    <row r="15" spans="1:183" x14ac:dyDescent="0.25">
      <c r="A15" s="17"/>
      <c r="B15" s="177"/>
      <c r="C15" s="336">
        <f>AG23</f>
        <v>0</v>
      </c>
      <c r="D15" s="336"/>
      <c r="E15" s="336"/>
      <c r="F15" s="336"/>
      <c r="G15" s="336"/>
      <c r="H15" s="336"/>
      <c r="I15" s="17"/>
      <c r="J15" s="115"/>
      <c r="K15" s="129"/>
      <c r="L15" s="176"/>
      <c r="M15" s="176"/>
      <c r="N15" s="176"/>
      <c r="O15" s="176"/>
      <c r="P15" s="117"/>
      <c r="S15" s="238"/>
      <c r="X15" s="1"/>
      <c r="Y15" s="1"/>
      <c r="AA15" s="68">
        <f t="shared" si="1"/>
        <v>0</v>
      </c>
      <c r="AB15" s="68">
        <f t="shared" si="2"/>
        <v>0</v>
      </c>
      <c r="AD15" s="14"/>
      <c r="AE15" s="231" t="str">
        <f t="shared" si="3"/>
        <v>3-27+28+29</v>
      </c>
      <c r="AF15" s="39"/>
      <c r="AG15" s="1">
        <f>IFERROR(VLOOKUP($AE$12,DAT!$C$2:$AKY$49995,AU10,0),0)</f>
        <v>0</v>
      </c>
      <c r="AJ15" s="96"/>
      <c r="AK15" s="96">
        <v>2</v>
      </c>
      <c r="AL15" s="96">
        <v>2</v>
      </c>
      <c r="AM15" s="96">
        <v>2</v>
      </c>
      <c r="AN15" s="96">
        <v>2</v>
      </c>
      <c r="AO15" s="96">
        <v>2</v>
      </c>
      <c r="AS15" s="60">
        <v>281</v>
      </c>
      <c r="AT15" s="60">
        <v>293</v>
      </c>
      <c r="AU15" s="60">
        <v>311</v>
      </c>
      <c r="CI15" s="34">
        <v>2</v>
      </c>
      <c r="CJ15" s="34">
        <v>29</v>
      </c>
      <c r="CK15" s="34">
        <v>56</v>
      </c>
      <c r="CL15" s="71">
        <v>83</v>
      </c>
      <c r="CM15" s="71">
        <v>110</v>
      </c>
      <c r="CN15" s="71">
        <v>137</v>
      </c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</row>
    <row r="16" spans="1:183" ht="15" customHeight="1" x14ac:dyDescent="0.25">
      <c r="A16" s="17"/>
      <c r="B16" s="337" t="str">
        <f>'DECLAR 1'!B16:B17</f>
        <v>prod</v>
      </c>
      <c r="C16" s="286">
        <f>IFERROR(VLOOKUP($AE$12,DAT!$C$3:$AKY$49995,AJ16,0),0)</f>
        <v>2</v>
      </c>
      <c r="D16" s="286">
        <f>IFERROR(VLOOKUP($AE$12,DAT!$C$3:$AKY$49995,AK16,0),0)</f>
        <v>2</v>
      </c>
      <c r="E16" s="286">
        <f>IFERROR(VLOOKUP($AE$12,DAT!$C$3:$AKY$49995,AL16,0),0)</f>
        <v>0</v>
      </c>
      <c r="F16" s="286">
        <f>IFERROR(VLOOKUP($AE$12,DAT!$C$3:$AKY$49995,AM16,0),0)</f>
        <v>0</v>
      </c>
      <c r="G16" s="286">
        <f>IFERROR(VLOOKUP($AE$12,DAT!$C$3:$AKY$49995,AN16,0),0)</f>
        <v>0</v>
      </c>
      <c r="H16" s="286" t="str">
        <f>IFERROR(VLOOKUP($AE$12,DAT!$C$3:$AKY$49995,AO16,0),0)</f>
        <v/>
      </c>
      <c r="I16" s="17"/>
      <c r="J16" s="17"/>
      <c r="K16" s="129"/>
      <c r="L16" s="176"/>
      <c r="M16" s="176"/>
      <c r="N16" s="176"/>
      <c r="O16" s="176"/>
      <c r="P16" s="17"/>
      <c r="S16" s="238"/>
      <c r="X16" s="1"/>
      <c r="Y16" s="1"/>
      <c r="AA16" s="68">
        <f t="shared" si="1"/>
        <v>0</v>
      </c>
      <c r="AB16" s="68">
        <f t="shared" si="2"/>
        <v>8.5</v>
      </c>
      <c r="AC16" s="251"/>
      <c r="AD16" s="85"/>
      <c r="AE16" s="231" t="str">
        <f t="shared" si="3"/>
        <v>3-27+28+29</v>
      </c>
      <c r="AF16" s="85"/>
      <c r="AG16" s="1">
        <f>IFERROR(VLOOKUP($AE$12,DAT!$C$2:$AKY$49995,AU11,0),0)</f>
        <v>0</v>
      </c>
      <c r="AH16" s="85"/>
      <c r="AJ16" s="96">
        <v>4</v>
      </c>
      <c r="AK16" s="96">
        <f>AJ16+$AK$15</f>
        <v>6</v>
      </c>
      <c r="AL16" s="96">
        <f t="shared" ref="AL16:AO16" si="4">AK16+$AK$15</f>
        <v>8</v>
      </c>
      <c r="AM16" s="96">
        <f t="shared" si="4"/>
        <v>10</v>
      </c>
      <c r="AN16" s="96">
        <f t="shared" si="4"/>
        <v>12</v>
      </c>
      <c r="AO16" s="96">
        <f t="shared" si="4"/>
        <v>14</v>
      </c>
      <c r="AS16" s="1">
        <v>282</v>
      </c>
      <c r="AT16" s="1">
        <v>294</v>
      </c>
      <c r="AU16" s="1">
        <v>312</v>
      </c>
      <c r="CI16" s="34">
        <v>3</v>
      </c>
      <c r="CJ16" s="34">
        <v>30</v>
      </c>
      <c r="CK16" s="34">
        <v>57</v>
      </c>
      <c r="CL16" s="71">
        <v>84</v>
      </c>
      <c r="CM16" s="71">
        <v>111</v>
      </c>
      <c r="CN16" s="71">
        <v>138</v>
      </c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</row>
    <row r="17" spans="1:183" x14ac:dyDescent="0.25">
      <c r="A17" s="17"/>
      <c r="B17" s="337"/>
      <c r="C17" s="286"/>
      <c r="D17" s="286"/>
      <c r="E17" s="286"/>
      <c r="F17" s="286"/>
      <c r="G17" s="286"/>
      <c r="H17" s="286"/>
      <c r="I17" s="17"/>
      <c r="J17" s="17"/>
      <c r="K17" s="129"/>
      <c r="L17" s="176"/>
      <c r="M17" s="176"/>
      <c r="N17" s="176"/>
      <c r="O17" s="176"/>
      <c r="P17" s="17"/>
      <c r="S17" s="238"/>
      <c r="X17" s="1"/>
      <c r="Y17" s="1"/>
      <c r="AA17" s="68">
        <f t="shared" si="1"/>
        <v>0</v>
      </c>
      <c r="AB17" s="68">
        <f t="shared" si="2"/>
        <v>8.5</v>
      </c>
      <c r="AC17" s="251"/>
      <c r="AD17" s="85"/>
      <c r="AE17" s="231" t="str">
        <f t="shared" si="3"/>
        <v>3-27+28+29</v>
      </c>
      <c r="AF17" s="85"/>
      <c r="AG17" s="1">
        <f>IFERROR(VLOOKUP($AE$12,DAT!$C$2:$AKY$49995,AU12,0),0)</f>
        <v>0</v>
      </c>
      <c r="AH17" s="85"/>
      <c r="AI17" s="1">
        <v>1</v>
      </c>
      <c r="AJ17" s="96">
        <f>AJ16+AI17</f>
        <v>5</v>
      </c>
      <c r="AK17" s="96">
        <f>AK16+$AI$17</f>
        <v>7</v>
      </c>
      <c r="AL17" s="96">
        <f t="shared" ref="AL17:AO17" si="5">AL16+$AI$17</f>
        <v>9</v>
      </c>
      <c r="AM17" s="96">
        <f t="shared" si="5"/>
        <v>11</v>
      </c>
      <c r="AN17" s="96">
        <f t="shared" si="5"/>
        <v>13</v>
      </c>
      <c r="AO17" s="96">
        <f t="shared" si="5"/>
        <v>15</v>
      </c>
      <c r="AS17" s="14">
        <v>283</v>
      </c>
      <c r="AT17" s="14">
        <v>295</v>
      </c>
      <c r="AU17" s="14">
        <v>313</v>
      </c>
      <c r="CI17" s="34">
        <v>4</v>
      </c>
      <c r="CJ17" s="34">
        <v>31</v>
      </c>
      <c r="CK17" s="34">
        <v>58</v>
      </c>
      <c r="CL17" s="71">
        <v>85</v>
      </c>
      <c r="CM17" s="71">
        <v>112</v>
      </c>
      <c r="CN17" s="71">
        <v>139</v>
      </c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</row>
    <row r="18" spans="1:183" ht="15" customHeight="1" x14ac:dyDescent="0.25">
      <c r="A18" s="17"/>
      <c r="B18" s="337" t="str">
        <f>'DECLAR 1'!B18:B19</f>
        <v>qu</v>
      </c>
      <c r="C18" s="338" t="str">
        <f>IFERROR(VLOOKUP($AE$12,DAT!$C$3:$AKY$49995,AJ17,0),0)</f>
        <v>0</v>
      </c>
      <c r="D18" s="286" t="str">
        <f>IFERROR(VLOOKUP($AE$12,DAT!$C$3:$AKY$49995,AK17,0),0)</f>
        <v>6</v>
      </c>
      <c r="E18" s="286">
        <f>IFERROR(VLOOKUP($AE$12,DAT!$C$3:$AKY$49995,AL17,0),0)</f>
        <v>0</v>
      </c>
      <c r="F18" s="286">
        <f>IFERROR(VLOOKUP($AE$12,DAT!$C$3:$AKY$49995,AM17,0),0)</f>
        <v>0</v>
      </c>
      <c r="G18" s="286">
        <f>IFERROR(VLOOKUP($AE$12,DAT!$C$3:$AKY$49995,AN17,0),0)</f>
        <v>0</v>
      </c>
      <c r="H18" s="286" t="str">
        <f>IFERROR(VLOOKUP($AE$12,DAT!$C$3:$AKY$49995,AO17,0),0)</f>
        <v/>
      </c>
      <c r="I18" s="17"/>
      <c r="J18" s="115"/>
      <c r="K18" s="315" t="s">
        <v>19</v>
      </c>
      <c r="L18" s="313">
        <f>AA12</f>
        <v>450</v>
      </c>
      <c r="M18" s="313">
        <f>AB12</f>
        <v>25.5</v>
      </c>
      <c r="N18" s="198"/>
      <c r="O18" s="198"/>
      <c r="P18" s="117"/>
      <c r="S18" s="238"/>
      <c r="X18" s="1"/>
      <c r="Y18" s="1"/>
      <c r="AA18" s="68">
        <f t="shared" si="1"/>
        <v>0</v>
      </c>
      <c r="AB18" s="68">
        <f t="shared" si="2"/>
        <v>0</v>
      </c>
      <c r="AE18" s="231" t="str">
        <f t="shared" si="3"/>
        <v>3-27+28+29</v>
      </c>
      <c r="AG18" s="1">
        <f>IFERROR(VLOOKUP($AE$12,DAT!$C$2:$AKY$49995,AU13,0),0)</f>
        <v>0</v>
      </c>
      <c r="AJ18" s="96">
        <v>2</v>
      </c>
      <c r="AK18" s="96"/>
      <c r="AL18" s="96"/>
      <c r="AM18" s="96"/>
      <c r="AN18" s="96"/>
      <c r="AS18" s="60">
        <v>284</v>
      </c>
      <c r="AT18" s="60">
        <v>296</v>
      </c>
      <c r="AU18" s="60">
        <v>314</v>
      </c>
      <c r="CI18" s="34">
        <v>5</v>
      </c>
      <c r="CJ18" s="34">
        <v>32</v>
      </c>
      <c r="CK18" s="34">
        <v>59</v>
      </c>
      <c r="CL18" s="71">
        <v>86</v>
      </c>
      <c r="CM18" s="71">
        <v>113</v>
      </c>
      <c r="CN18" s="71">
        <v>140</v>
      </c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</row>
    <row r="19" spans="1:183" x14ac:dyDescent="0.25">
      <c r="A19" s="17"/>
      <c r="B19" s="337"/>
      <c r="C19" s="338"/>
      <c r="D19" s="286"/>
      <c r="E19" s="286"/>
      <c r="F19" s="286"/>
      <c r="G19" s="286"/>
      <c r="H19" s="286"/>
      <c r="I19" s="17"/>
      <c r="J19" s="17"/>
      <c r="K19" s="316"/>
      <c r="L19" s="314"/>
      <c r="M19" s="314"/>
      <c r="N19" s="201"/>
      <c r="O19" s="201"/>
      <c r="P19" s="17"/>
      <c r="S19" s="238"/>
      <c r="X19" s="1"/>
      <c r="Y19" s="1"/>
      <c r="AA19" s="68">
        <f>VALUE(L15)</f>
        <v>0</v>
      </c>
      <c r="AB19" s="68">
        <f t="shared" si="2"/>
        <v>0</v>
      </c>
      <c r="AC19" s="68"/>
      <c r="AD19" s="86"/>
      <c r="AE19" s="231" t="str">
        <f t="shared" si="3"/>
        <v>3-27+28+29</v>
      </c>
      <c r="AF19" s="86"/>
      <c r="AG19" s="1">
        <f>IFERROR(VLOOKUP($AE$12,DAT!$C$2:$AKY$49995,AU14,0),0)</f>
        <v>0</v>
      </c>
      <c r="AH19" s="86"/>
      <c r="AJ19" s="96"/>
      <c r="AK19" s="96"/>
      <c r="AL19" s="96"/>
      <c r="AM19" s="96"/>
      <c r="AN19" s="96"/>
      <c r="AS19" s="1">
        <v>285</v>
      </c>
      <c r="AT19" s="1">
        <v>297</v>
      </c>
      <c r="AU19" s="1">
        <v>315</v>
      </c>
      <c r="CI19" s="34">
        <v>6</v>
      </c>
      <c r="CJ19" s="34">
        <v>33</v>
      </c>
      <c r="CK19" s="34">
        <v>60</v>
      </c>
      <c r="CL19" s="71">
        <v>87</v>
      </c>
      <c r="CM19" s="71">
        <v>114</v>
      </c>
      <c r="CN19" s="71">
        <v>141</v>
      </c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</row>
    <row r="20" spans="1:183" ht="15" customHeight="1" x14ac:dyDescent="0.25">
      <c r="A20" s="17"/>
      <c r="B20" s="17"/>
      <c r="C20" s="17"/>
      <c r="D20" s="115"/>
      <c r="E20" s="115"/>
      <c r="F20" s="115"/>
      <c r="G20" s="115"/>
      <c r="H20" s="115"/>
      <c r="I20" s="164"/>
      <c r="J20" s="17"/>
      <c r="K20" s="166"/>
      <c r="L20" s="229">
        <f>L18</f>
        <v>450</v>
      </c>
      <c r="M20" s="164"/>
      <c r="N20" s="164"/>
      <c r="O20" s="164"/>
      <c r="P20" s="17"/>
      <c r="S20" s="238"/>
      <c r="X20" s="1"/>
      <c r="Y20" s="1"/>
      <c r="AA20" s="68">
        <f t="shared" ref="AA20:AA21" si="6">VALUE(L16)</f>
        <v>0</v>
      </c>
      <c r="AB20" s="68">
        <f t="shared" si="2"/>
        <v>0</v>
      </c>
      <c r="AC20" s="68"/>
      <c r="AD20" s="86"/>
      <c r="AE20" s="231" t="str">
        <f t="shared" si="3"/>
        <v>3-27+28+29</v>
      </c>
      <c r="AF20" s="86"/>
      <c r="AG20" s="1">
        <f>IFERROR(VLOOKUP($AE$12,DAT!$C$2:$AKY$49995,AU15,0),0)</f>
        <v>0</v>
      </c>
      <c r="AH20" s="86"/>
      <c r="AJ20" s="96"/>
      <c r="AK20" s="96"/>
      <c r="AL20" s="96"/>
      <c r="AM20" s="96"/>
      <c r="AN20" s="96"/>
      <c r="CI20" s="34">
        <v>7</v>
      </c>
      <c r="CJ20" s="34">
        <v>34</v>
      </c>
      <c r="CK20" s="34">
        <v>61</v>
      </c>
      <c r="CL20" s="71">
        <v>88</v>
      </c>
      <c r="CM20" s="71">
        <v>115</v>
      </c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</row>
    <row r="21" spans="1:183" x14ac:dyDescent="0.25">
      <c r="A21" s="17"/>
      <c r="B21" s="17"/>
      <c r="C21" s="17"/>
      <c r="D21" s="115"/>
      <c r="E21" s="115"/>
      <c r="F21" s="115"/>
      <c r="G21" s="115"/>
      <c r="H21" s="115"/>
      <c r="I21" s="17"/>
      <c r="J21" s="17"/>
      <c r="K21" s="113"/>
      <c r="L21" s="164"/>
      <c r="M21" s="164"/>
      <c r="N21" s="164"/>
      <c r="O21" s="164"/>
      <c r="P21" s="117"/>
      <c r="S21" s="238"/>
      <c r="X21" s="1"/>
      <c r="Y21" s="1"/>
      <c r="AA21" s="68">
        <f t="shared" si="6"/>
        <v>0</v>
      </c>
      <c r="AB21" s="68">
        <f t="shared" si="2"/>
        <v>0</v>
      </c>
      <c r="AD21" s="14"/>
      <c r="AE21" s="231" t="str">
        <f t="shared" si="3"/>
        <v>3-27+28+29</v>
      </c>
      <c r="AF21" s="39"/>
      <c r="AG21" s="1">
        <f>IFERROR(VLOOKUP($AE$12,DAT!$C$2:$AKY$49995,AT13,0),0)</f>
        <v>0</v>
      </c>
      <c r="AJ21" s="96"/>
      <c r="AK21" s="96"/>
      <c r="AL21" s="96"/>
      <c r="AM21" s="96"/>
      <c r="AN21" s="96"/>
      <c r="CI21" s="34">
        <v>8</v>
      </c>
      <c r="CJ21" s="34">
        <v>35</v>
      </c>
      <c r="CK21" s="34">
        <v>62</v>
      </c>
      <c r="CL21" s="71">
        <v>89</v>
      </c>
      <c r="CM21" s="71">
        <v>116</v>
      </c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</row>
    <row r="22" spans="1:183" s="38" customFormat="1" x14ac:dyDescent="0.25">
      <c r="A22" s="125"/>
      <c r="B22" s="126"/>
      <c r="C22" s="126"/>
      <c r="D22" s="126"/>
      <c r="E22" s="126"/>
      <c r="F22" s="126"/>
      <c r="G22" s="126"/>
      <c r="H22" s="126"/>
      <c r="I22" s="125"/>
      <c r="J22" s="125"/>
      <c r="K22" s="178" t="s">
        <v>23</v>
      </c>
      <c r="L22" s="176" t="str">
        <f>IFERROR(VLOOKUP($AE$12,DATF!$C$2:$AKP$49995,AL26,0),0)</f>
        <v/>
      </c>
      <c r="M22" s="164"/>
      <c r="N22" s="178" t="s">
        <v>24</v>
      </c>
      <c r="O22" s="176" t="str">
        <f>IFERROR(VLOOKUP($AE$12,DATF!$C$2:$AKP$49995,AM26,0),0)</f>
        <v/>
      </c>
      <c r="P22" s="17"/>
      <c r="Q22" s="203"/>
      <c r="R22" s="236"/>
      <c r="S22" s="249"/>
      <c r="T22" s="230"/>
      <c r="U22" s="162"/>
      <c r="V22" s="162"/>
      <c r="W22" s="162"/>
      <c r="X22" s="39"/>
      <c r="Y22" s="39"/>
      <c r="Z22" s="240"/>
      <c r="AA22" s="93"/>
      <c r="AB22" s="240"/>
      <c r="AC22" s="240"/>
      <c r="AD22" s="39"/>
      <c r="AE22" s="231" t="str">
        <f t="shared" si="3"/>
        <v>3-27+28+29</v>
      </c>
      <c r="AF22" s="39"/>
      <c r="AG22" s="1">
        <f>IFERROR(VLOOKUP($AE$12,DAT!$C$2:$AKY$49995,AT14,0),0)</f>
        <v>0</v>
      </c>
      <c r="AH22" s="39"/>
      <c r="AI22" s="39"/>
      <c r="AJ22" s="96"/>
      <c r="AK22" s="96"/>
      <c r="AL22" s="96"/>
      <c r="AM22" s="96"/>
      <c r="AN22" s="96"/>
      <c r="AO22" s="39"/>
      <c r="AP22" s="1"/>
      <c r="AQ22" s="39"/>
      <c r="AR22" s="39">
        <v>1</v>
      </c>
      <c r="AS22" s="39">
        <v>2</v>
      </c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4">
        <v>9</v>
      </c>
      <c r="CJ22" s="34">
        <v>36</v>
      </c>
      <c r="CK22" s="34">
        <v>63</v>
      </c>
      <c r="CL22" s="71">
        <v>90</v>
      </c>
      <c r="CM22" s="71">
        <v>117</v>
      </c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</row>
    <row r="23" spans="1:183" s="38" customFormat="1" x14ac:dyDescent="0.25">
      <c r="A23" s="125"/>
      <c r="B23" s="126"/>
      <c r="C23" s="126"/>
      <c r="D23" s="126"/>
      <c r="E23" s="126"/>
      <c r="F23" s="126"/>
      <c r="G23" s="126"/>
      <c r="H23" s="126"/>
      <c r="I23" s="125"/>
      <c r="J23" s="125"/>
      <c r="K23" s="126"/>
      <c r="L23" s="126"/>
      <c r="M23" s="126"/>
      <c r="N23" s="126"/>
      <c r="O23" s="126"/>
      <c r="P23" s="125"/>
      <c r="Q23" s="203"/>
      <c r="R23" s="236"/>
      <c r="S23" s="247"/>
      <c r="T23" s="230"/>
      <c r="U23" s="162"/>
      <c r="V23" s="162"/>
      <c r="W23" s="162"/>
      <c r="X23" s="39"/>
      <c r="Y23" s="39"/>
      <c r="Z23" s="240"/>
      <c r="AA23" s="240"/>
      <c r="AB23" s="240"/>
      <c r="AC23" s="240"/>
      <c r="AD23" s="39"/>
      <c r="AE23" s="231" t="str">
        <f t="shared" si="3"/>
        <v>3-27+28+29</v>
      </c>
      <c r="AF23" s="39"/>
      <c r="AG23" s="1">
        <f>IFERROR(VLOOKUP($AE$12,DAT!$C$2:$AKY$49995,AT15,0),0)</f>
        <v>0</v>
      </c>
      <c r="AH23" s="39"/>
      <c r="AI23" s="39"/>
      <c r="AJ23" s="39"/>
      <c r="AK23" s="39"/>
      <c r="AL23" s="39"/>
      <c r="AM23" s="39"/>
      <c r="AN23" s="39"/>
      <c r="AO23" s="39"/>
      <c r="AP23" s="39"/>
      <c r="AQ23" s="1">
        <v>4</v>
      </c>
      <c r="AR23" s="14">
        <f>AQ24+$AR$22</f>
        <v>6</v>
      </c>
      <c r="AS23" s="14">
        <f>AR24+$AR$22</f>
        <v>8</v>
      </c>
      <c r="AT23" s="14">
        <f>AS24+$AR$22</f>
        <v>10</v>
      </c>
      <c r="AU23" s="14">
        <f>AT24+$AR$22</f>
        <v>12</v>
      </c>
      <c r="AV23" s="14">
        <f>AU24+$AR$22</f>
        <v>14</v>
      </c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4"/>
      <c r="CJ23" s="34"/>
      <c r="CK23" s="34"/>
      <c r="CL23" s="71"/>
      <c r="CM23" s="71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</row>
    <row r="24" spans="1:183" s="38" customFormat="1" x14ac:dyDescent="0.2">
      <c r="A24" s="125"/>
      <c r="B24" s="126"/>
      <c r="C24" s="126"/>
      <c r="D24" s="126"/>
      <c r="E24" s="126"/>
      <c r="F24" s="126"/>
      <c r="G24" s="126"/>
      <c r="H24" s="126"/>
      <c r="I24" s="125"/>
      <c r="J24" s="125"/>
      <c r="K24" s="317"/>
      <c r="L24" s="318"/>
      <c r="M24" s="318"/>
      <c r="N24" s="318"/>
      <c r="O24" s="142"/>
      <c r="P24" s="125"/>
      <c r="Q24" s="203"/>
      <c r="R24" s="236"/>
      <c r="S24" s="247"/>
      <c r="T24" s="210"/>
      <c r="U24" s="162"/>
      <c r="V24" s="162"/>
      <c r="W24" s="162"/>
      <c r="X24" s="39"/>
      <c r="Y24" s="39"/>
      <c r="Z24" s="240"/>
      <c r="AA24" s="240"/>
      <c r="AB24" s="240"/>
      <c r="AC24" s="240"/>
      <c r="AD24" s="39"/>
      <c r="AE24" s="231" t="str">
        <f t="shared" si="3"/>
        <v>3-27+28+29</v>
      </c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14">
        <f t="shared" ref="AQ24:AV24" si="7">AQ23+$AR$22</f>
        <v>5</v>
      </c>
      <c r="AR24" s="14">
        <f t="shared" si="7"/>
        <v>7</v>
      </c>
      <c r="AS24" s="14">
        <f t="shared" si="7"/>
        <v>9</v>
      </c>
      <c r="AT24" s="14">
        <f t="shared" si="7"/>
        <v>11</v>
      </c>
      <c r="AU24" s="14">
        <f t="shared" si="7"/>
        <v>13</v>
      </c>
      <c r="AV24" s="14">
        <f t="shared" si="7"/>
        <v>15</v>
      </c>
      <c r="AW24" s="14"/>
      <c r="AX24" s="14"/>
      <c r="AY24" s="14"/>
      <c r="AZ24" s="14"/>
      <c r="BA24" s="14"/>
      <c r="BB24" s="14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4"/>
      <c r="CJ24" s="34"/>
      <c r="CK24" s="34"/>
      <c r="CL24" s="71"/>
      <c r="CM24" s="71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</row>
    <row r="25" spans="1:183" x14ac:dyDescent="0.25">
      <c r="A25" s="17"/>
      <c r="B25" s="176"/>
      <c r="C25" s="319"/>
      <c r="D25" s="319"/>
      <c r="E25" s="319"/>
      <c r="F25" s="179"/>
      <c r="G25" s="180"/>
      <c r="H25" s="145"/>
      <c r="I25" s="115"/>
      <c r="J25" s="17"/>
      <c r="K25" s="307"/>
      <c r="L25" s="308"/>
      <c r="M25" s="309"/>
      <c r="N25" s="180"/>
      <c r="O25" s="186"/>
      <c r="P25" s="17"/>
      <c r="V25" s="2">
        <f>SUM(V26:V39)</f>
        <v>1341.28</v>
      </c>
      <c r="W25" s="1">
        <f>SUM(W26:W39)</f>
        <v>166</v>
      </c>
      <c r="X25" s="1"/>
      <c r="Y25" s="232">
        <f>SUM(Y26:Y30)</f>
        <v>2</v>
      </c>
      <c r="AA25" s="252"/>
      <c r="AE25" s="232"/>
      <c r="AF25" s="232"/>
      <c r="AG25" s="232"/>
      <c r="AI25" s="1">
        <v>1</v>
      </c>
      <c r="AL25" s="1">
        <v>103</v>
      </c>
      <c r="AQ25" s="39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CI25" s="34">
        <v>10</v>
      </c>
      <c r="CJ25" s="34">
        <v>37</v>
      </c>
      <c r="CK25" s="34">
        <v>64</v>
      </c>
      <c r="CL25" s="71">
        <v>91</v>
      </c>
      <c r="CM25" s="71">
        <v>118</v>
      </c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</row>
    <row r="26" spans="1:183" x14ac:dyDescent="0.25">
      <c r="A26" s="102">
        <f>IF(H26&gt;0,AE26,0)</f>
        <v>0</v>
      </c>
      <c r="B26" s="330">
        <f>C9</f>
        <v>0</v>
      </c>
      <c r="C26" s="326" t="str">
        <f>IFERROR(VLOOKUP($AE$12,DAT!$C$3:$AKY$49995,AM30,0),0)</f>
        <v>M</v>
      </c>
      <c r="D26" s="327"/>
      <c r="E26" s="328"/>
      <c r="F26" s="197" t="str">
        <f>IFERROR(VLOOKUP($AE$12,DAT!$C$2:$AKY$49995,AM31,0),0)</f>
        <v>1341,28</v>
      </c>
      <c r="G26" s="181" t="str">
        <f>IFERROR(VLOOKUP($AE$12,DAT!$C$2:$AKY$49995,AM32,0),0)</f>
        <v>166</v>
      </c>
      <c r="H26" s="145"/>
      <c r="I26" s="115"/>
      <c r="J26" s="182"/>
      <c r="K26" s="306">
        <f>IF(C16&lt;&gt;0,C16,CI12)</f>
        <v>2</v>
      </c>
      <c r="L26" s="306"/>
      <c r="M26" s="306"/>
      <c r="N26" s="199">
        <f>IFERROR(VLOOKUP(K26,BAS!$AD$2:$AE$24,2,0),0)</f>
        <v>0</v>
      </c>
      <c r="O26" s="242">
        <f>IF(R26&gt;0,R26,S26)</f>
        <v>0</v>
      </c>
      <c r="P26" s="73"/>
      <c r="R26" s="233"/>
      <c r="S26" s="248">
        <f>AC30</f>
        <v>0</v>
      </c>
      <c r="V26" s="2">
        <f>VALUE(F26)</f>
        <v>1341.28</v>
      </c>
      <c r="W26" s="2">
        <f>VALUE(G26)</f>
        <v>166</v>
      </c>
      <c r="X26" s="1" t="str">
        <f>IFERROR(VLOOKUP($AE$12,DAT!$C$2:$AKY$49995,Z26,0),0)</f>
        <v>M</v>
      </c>
      <c r="Y26" s="1">
        <f>IF(X26&gt;0,1,0)</f>
        <v>1</v>
      </c>
      <c r="Z26" s="1">
        <v>206</v>
      </c>
      <c r="AA26" s="232">
        <v>1</v>
      </c>
      <c r="AB26" s="1">
        <v>3</v>
      </c>
      <c r="AC26" s="1">
        <v>6</v>
      </c>
      <c r="AD26" s="1">
        <v>7</v>
      </c>
      <c r="AE26" s="14"/>
      <c r="AF26" s="1">
        <v>8</v>
      </c>
      <c r="AG26" s="14"/>
      <c r="AJ26" s="14"/>
      <c r="AK26" s="14"/>
      <c r="AL26" s="14">
        <f>AL25+AK26</f>
        <v>103</v>
      </c>
      <c r="AM26" s="14">
        <f>AL26+AI25</f>
        <v>104</v>
      </c>
      <c r="AN26" s="14"/>
      <c r="AO26" s="14"/>
      <c r="AP26" s="14"/>
      <c r="AQ26" s="39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CI26" s="34">
        <v>11</v>
      </c>
      <c r="CJ26" s="34">
        <v>38</v>
      </c>
      <c r="CK26" s="34">
        <v>65</v>
      </c>
      <c r="CL26" s="71">
        <v>92</v>
      </c>
      <c r="CM26" s="71">
        <v>119</v>
      </c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</row>
    <row r="27" spans="1:183" x14ac:dyDescent="0.25">
      <c r="A27" s="102">
        <f t="shared" ref="A27:A39" si="8">IF(H27&gt;0,AE27,0)</f>
        <v>0</v>
      </c>
      <c r="B27" s="342"/>
      <c r="C27" s="303"/>
      <c r="D27" s="304"/>
      <c r="E27" s="305"/>
      <c r="F27" s="184"/>
      <c r="G27" s="185"/>
      <c r="H27" s="145">
        <f t="shared" ref="H27:H39" si="9">IF(G27&gt;0,1,0)</f>
        <v>0</v>
      </c>
      <c r="I27" s="115"/>
      <c r="J27" s="182"/>
      <c r="K27" s="306">
        <f>IF(D16&lt;&gt;0,D16,CI12)</f>
        <v>2</v>
      </c>
      <c r="L27" s="306"/>
      <c r="M27" s="306"/>
      <c r="N27" s="245">
        <f>IFERROR(VLOOKUP(K27,BAS!$AD$2:$AE$24,2,0),0)</f>
        <v>0</v>
      </c>
      <c r="O27" s="242">
        <f t="shared" ref="O27:O31" si="10">IF(R27&gt;0,R27,S27)</f>
        <v>5.0999999999999997E-2</v>
      </c>
      <c r="P27" s="17"/>
      <c r="R27" s="233"/>
      <c r="S27" s="248">
        <f>AC31</f>
        <v>5.0999999999999997E-2</v>
      </c>
      <c r="V27" s="2">
        <f>VALUE(F27)</f>
        <v>0</v>
      </c>
      <c r="W27" s="2">
        <f t="shared" ref="W27:W39" si="11">VALUE(G27)</f>
        <v>0</v>
      </c>
      <c r="X27" s="1" t="str">
        <f>IFERROR(VLOOKUP($AE$12,DAT!$C$2:$AKY$49995,Z27,0),0)</f>
        <v>HJ</v>
      </c>
      <c r="Y27" s="1">
        <f t="shared" ref="Y27:Y30" si="12">IF(X27&gt;0,1,0)</f>
        <v>1</v>
      </c>
      <c r="Z27" s="1">
        <v>210</v>
      </c>
      <c r="AA27" s="232">
        <f>IFERROR(VALUE(X27),1)</f>
        <v>1</v>
      </c>
      <c r="AB27" s="1"/>
      <c r="AC27" s="1"/>
      <c r="AE27" s="14"/>
      <c r="AF27" s="1">
        <v>9</v>
      </c>
      <c r="AG27" s="14"/>
      <c r="AH27" s="14"/>
      <c r="AI27" s="14"/>
      <c r="AJ27" s="14"/>
      <c r="AK27" s="14">
        <v>1</v>
      </c>
      <c r="AL27" s="14"/>
      <c r="AM27" s="14"/>
      <c r="AN27" s="14"/>
      <c r="AO27" s="14"/>
      <c r="AP27" s="14"/>
      <c r="AQ27" s="39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CI27" s="34">
        <v>12</v>
      </c>
      <c r="CJ27" s="34">
        <v>39</v>
      </c>
      <c r="CK27" s="34">
        <v>66</v>
      </c>
      <c r="CL27" s="71">
        <v>93</v>
      </c>
      <c r="CM27" s="71">
        <v>120</v>
      </c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</row>
    <row r="28" spans="1:183" x14ac:dyDescent="0.25">
      <c r="A28" s="102">
        <f t="shared" si="8"/>
        <v>0</v>
      </c>
      <c r="B28" s="342"/>
      <c r="C28" s="303"/>
      <c r="D28" s="304"/>
      <c r="E28" s="305"/>
      <c r="F28" s="184"/>
      <c r="G28" s="185"/>
      <c r="H28" s="145">
        <f t="shared" si="9"/>
        <v>0</v>
      </c>
      <c r="I28" s="115"/>
      <c r="J28" s="17"/>
      <c r="K28" s="306" t="str">
        <f>IF(E16&lt;&gt;0,E16,CI12)</f>
        <v>-</v>
      </c>
      <c r="L28" s="306"/>
      <c r="M28" s="306"/>
      <c r="N28" s="199">
        <f>IFERROR(VLOOKUP(K28,BAS!$AD$2:$AE$24,2,0),0)</f>
        <v>0</v>
      </c>
      <c r="O28" s="242">
        <f t="shared" si="10"/>
        <v>0</v>
      </c>
      <c r="P28" s="17"/>
      <c r="R28" s="233"/>
      <c r="S28" s="248">
        <f t="shared" ref="S28:S33" si="13">AC32</f>
        <v>0</v>
      </c>
      <c r="V28" s="2">
        <f t="shared" ref="V28:V39" si="14">VALUE(F28)</f>
        <v>0</v>
      </c>
      <c r="W28" s="2">
        <f t="shared" si="11"/>
        <v>0</v>
      </c>
      <c r="X28" s="1">
        <f>IFERROR(VLOOKUP($AE$12,DAT!$C$2:$AKY$49995,Z28,0),0)</f>
        <v>0</v>
      </c>
      <c r="Y28" s="1">
        <f t="shared" si="12"/>
        <v>0</v>
      </c>
      <c r="Z28" s="1">
        <v>214</v>
      </c>
      <c r="AA28" s="232">
        <f>IFERROR(VALUE(X28),1)</f>
        <v>0</v>
      </c>
      <c r="AB28" s="1"/>
      <c r="AC28" s="1"/>
      <c r="AE28" s="14"/>
      <c r="AF28" s="1">
        <v>10</v>
      </c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39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CI28" s="34">
        <v>13</v>
      </c>
      <c r="CJ28" s="34">
        <v>40</v>
      </c>
      <c r="CK28" s="34">
        <v>67</v>
      </c>
      <c r="CL28" s="71">
        <v>94</v>
      </c>
      <c r="CM28" s="71">
        <v>121</v>
      </c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</row>
    <row r="29" spans="1:183" x14ac:dyDescent="0.25">
      <c r="A29" s="102">
        <f t="shared" si="8"/>
        <v>0</v>
      </c>
      <c r="B29" s="342"/>
      <c r="C29" s="303"/>
      <c r="D29" s="304"/>
      <c r="E29" s="305"/>
      <c r="F29" s="184"/>
      <c r="G29" s="185"/>
      <c r="H29" s="145">
        <f t="shared" si="9"/>
        <v>0</v>
      </c>
      <c r="I29" s="115"/>
      <c r="J29" s="17"/>
      <c r="K29" s="306" t="str">
        <f>IF(F16&lt;&gt;0,F16,CI12)</f>
        <v>-</v>
      </c>
      <c r="L29" s="306"/>
      <c r="M29" s="306"/>
      <c r="N29" s="199">
        <f>IFERROR(VLOOKUP(K29,BAS!$AD$2:$AE$24,2,0),0)</f>
        <v>0</v>
      </c>
      <c r="O29" s="243">
        <f>IF(R29&gt;0,R29,S29)</f>
        <v>0</v>
      </c>
      <c r="P29" s="17"/>
      <c r="R29" s="233"/>
      <c r="S29" s="248">
        <f t="shared" si="13"/>
        <v>0</v>
      </c>
      <c r="V29" s="2">
        <f t="shared" si="14"/>
        <v>0</v>
      </c>
      <c r="W29" s="2">
        <f t="shared" si="11"/>
        <v>0</v>
      </c>
      <c r="X29" s="1">
        <f>IFERROR(VLOOKUP($AE$12,DAT!$C$2:$AKY$49995,Z29,0),0)</f>
        <v>0</v>
      </c>
      <c r="Y29" s="1">
        <f t="shared" si="12"/>
        <v>0</v>
      </c>
      <c r="Z29" s="1">
        <v>218</v>
      </c>
      <c r="AA29" s="232">
        <f t="shared" ref="AA29:AA30" si="15">IFERROR(VALUE(X29),1)</f>
        <v>0</v>
      </c>
      <c r="AB29" s="1"/>
      <c r="AC29" s="1"/>
      <c r="AE29" s="14"/>
      <c r="AF29" s="1">
        <v>11</v>
      </c>
      <c r="AG29" s="14"/>
      <c r="AH29" s="14"/>
      <c r="AI29" s="14">
        <v>697</v>
      </c>
      <c r="AJ29" s="14">
        <v>1</v>
      </c>
      <c r="AK29" s="14"/>
      <c r="AL29" s="14"/>
      <c r="AM29" s="14">
        <v>205</v>
      </c>
      <c r="AN29" s="14"/>
      <c r="AO29" s="14"/>
      <c r="AP29" s="14"/>
      <c r="AQ29" s="39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CI29" s="34">
        <v>14</v>
      </c>
      <c r="CJ29" s="34">
        <v>41</v>
      </c>
      <c r="CK29" s="34">
        <v>68</v>
      </c>
      <c r="CL29" s="71">
        <v>95</v>
      </c>
      <c r="CM29" s="71">
        <v>122</v>
      </c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</row>
    <row r="30" spans="1:183" x14ac:dyDescent="0.25">
      <c r="A30" s="102">
        <f t="shared" si="8"/>
        <v>0</v>
      </c>
      <c r="B30" s="342"/>
      <c r="C30" s="303"/>
      <c r="D30" s="304"/>
      <c r="E30" s="305"/>
      <c r="F30" s="184"/>
      <c r="G30" s="185"/>
      <c r="H30" s="145">
        <f t="shared" si="9"/>
        <v>0</v>
      </c>
      <c r="I30" s="115"/>
      <c r="J30" s="17"/>
      <c r="K30" s="306" t="str">
        <f>IF(G16&lt;&gt;0,G16,CI12)</f>
        <v>-</v>
      </c>
      <c r="L30" s="306"/>
      <c r="M30" s="306"/>
      <c r="N30" s="199">
        <f>IFERROR(VLOOKUP(K30,BAS!$AD$2:$AE$24,2,0),0)</f>
        <v>0</v>
      </c>
      <c r="O30" s="244">
        <f t="shared" si="10"/>
        <v>0</v>
      </c>
      <c r="P30" s="17"/>
      <c r="R30" s="233"/>
      <c r="S30" s="248">
        <f t="shared" si="13"/>
        <v>0</v>
      </c>
      <c r="V30" s="2">
        <f t="shared" si="14"/>
        <v>0</v>
      </c>
      <c r="W30" s="2">
        <f t="shared" si="11"/>
        <v>0</v>
      </c>
      <c r="X30" s="1">
        <f>IFERROR(VLOOKUP($AE$12,DAT!$C$2:$AKY$49995,Z30,0),0)</f>
        <v>0</v>
      </c>
      <c r="Y30" s="1">
        <f t="shared" si="12"/>
        <v>0</v>
      </c>
      <c r="Z30" s="1">
        <v>222</v>
      </c>
      <c r="AA30" s="232">
        <f t="shared" si="15"/>
        <v>0</v>
      </c>
      <c r="AB30" s="1">
        <f>VLOOKUP(AE12,DATF!$C$2:$BDF$49995,AI30,0)</f>
        <v>0</v>
      </c>
      <c r="AC30" s="1">
        <f>VLOOKUP(AE12,DATF!$C$3:$BDF$49995,AJ30,0)</f>
        <v>0</v>
      </c>
      <c r="AD30" s="1">
        <f>M19*C18</f>
        <v>0</v>
      </c>
      <c r="AE30" s="14"/>
      <c r="AF30" s="1">
        <v>12</v>
      </c>
      <c r="AG30" s="14"/>
      <c r="AH30" s="14"/>
      <c r="AI30" s="14">
        <v>162</v>
      </c>
      <c r="AJ30" s="14">
        <f>AI30+$AJ$29</f>
        <v>163</v>
      </c>
      <c r="AK30" s="14"/>
      <c r="AL30" s="14"/>
      <c r="AM30" s="14">
        <v>206</v>
      </c>
      <c r="AN30" s="14"/>
      <c r="AO30" s="14"/>
      <c r="AP30" s="14"/>
      <c r="AQ30" s="39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CI30" s="34">
        <v>15</v>
      </c>
      <c r="CJ30" s="34">
        <v>42</v>
      </c>
      <c r="CK30" s="34">
        <v>69</v>
      </c>
      <c r="CL30" s="71">
        <v>96</v>
      </c>
      <c r="CM30" s="71">
        <v>123</v>
      </c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</row>
    <row r="31" spans="1:183" ht="15" customHeight="1" x14ac:dyDescent="0.25">
      <c r="A31" s="102">
        <f t="shared" si="8"/>
        <v>0</v>
      </c>
      <c r="B31" s="342"/>
      <c r="C31" s="303"/>
      <c r="D31" s="304"/>
      <c r="E31" s="305"/>
      <c r="F31" s="184"/>
      <c r="G31" s="185"/>
      <c r="H31" s="145">
        <f t="shared" si="9"/>
        <v>0</v>
      </c>
      <c r="I31" s="115"/>
      <c r="J31" s="17"/>
      <c r="K31" s="306" t="str">
        <f>IF(H16&lt;&gt;0,H16,CI12)</f>
        <v/>
      </c>
      <c r="L31" s="306"/>
      <c r="M31" s="306"/>
      <c r="N31" s="199">
        <f>IFERROR(VLOOKUP(K31,BAS!$AD$2:$AE$24,2,0),0)</f>
        <v>0</v>
      </c>
      <c r="O31" s="209">
        <f t="shared" si="10"/>
        <v>0</v>
      </c>
      <c r="P31" s="17"/>
      <c r="R31" s="233"/>
      <c r="S31" s="248">
        <f t="shared" si="13"/>
        <v>0</v>
      </c>
      <c r="V31" s="2">
        <f t="shared" si="14"/>
        <v>0</v>
      </c>
      <c r="W31" s="2">
        <f t="shared" si="11"/>
        <v>0</v>
      </c>
      <c r="X31" s="1"/>
      <c r="Y31" s="1"/>
      <c r="Z31" s="1"/>
      <c r="AA31" s="1"/>
      <c r="AB31" s="1">
        <f>VLOOKUP(AE12,DATF!$C$2:$BDF$49995,AI31,0)</f>
        <v>0</v>
      </c>
      <c r="AC31" s="1">
        <f>VLOOKUP(AE12,DATF!$C$2:$BDF$49995,AJ31,0)</f>
        <v>5.0999999999999997E-2</v>
      </c>
      <c r="AD31" s="1">
        <f>D18*M19</f>
        <v>0</v>
      </c>
      <c r="AE31" s="14"/>
      <c r="AF31" s="1">
        <v>13</v>
      </c>
      <c r="AG31" s="14"/>
      <c r="AH31" s="14">
        <v>2</v>
      </c>
      <c r="AI31" s="14">
        <f>AJ30+AH31</f>
        <v>165</v>
      </c>
      <c r="AJ31" s="14">
        <f>AI31+$AJ$29</f>
        <v>166</v>
      </c>
      <c r="AK31" s="14"/>
      <c r="AL31" s="14"/>
      <c r="AM31" s="14">
        <v>207</v>
      </c>
      <c r="AN31" s="14"/>
      <c r="AO31" s="14"/>
      <c r="AP31" s="14"/>
      <c r="AQ31" s="39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CI31" s="34">
        <v>16</v>
      </c>
      <c r="CJ31" s="34">
        <v>43</v>
      </c>
      <c r="CK31" s="34">
        <v>70</v>
      </c>
      <c r="CL31" s="71">
        <v>97</v>
      </c>
      <c r="CM31" s="71">
        <v>124</v>
      </c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</row>
    <row r="32" spans="1:183" x14ac:dyDescent="0.25">
      <c r="A32" s="102">
        <f t="shared" si="8"/>
        <v>0</v>
      </c>
      <c r="B32" s="342"/>
      <c r="C32" s="303"/>
      <c r="D32" s="304"/>
      <c r="E32" s="305"/>
      <c r="F32" s="184"/>
      <c r="G32" s="185"/>
      <c r="H32" s="145">
        <f t="shared" si="9"/>
        <v>0</v>
      </c>
      <c r="I32" s="115"/>
      <c r="J32" s="17"/>
      <c r="K32" s="306"/>
      <c r="L32" s="306"/>
      <c r="M32" s="306"/>
      <c r="N32" s="150"/>
      <c r="O32" s="204"/>
      <c r="P32" s="17"/>
      <c r="R32" s="233"/>
      <c r="S32" s="238">
        <f>AC36</f>
        <v>0</v>
      </c>
      <c r="V32" s="2">
        <f t="shared" si="14"/>
        <v>0</v>
      </c>
      <c r="W32" s="2">
        <f t="shared" si="11"/>
        <v>0</v>
      </c>
      <c r="X32" s="1"/>
      <c r="Y32" s="1"/>
      <c r="Z32" s="1"/>
      <c r="AA32" s="1"/>
      <c r="AB32" s="1">
        <f>VLOOKUP(AE12,DATF!$C$2:$BDF$49995,AI32,0)</f>
        <v>0</v>
      </c>
      <c r="AC32" s="1">
        <f>VLOOKUP(AE12,DATF!$C$2:$BDF$49995,AJ32,0)</f>
        <v>0</v>
      </c>
      <c r="AD32" s="1">
        <f>E18*M19</f>
        <v>0</v>
      </c>
      <c r="AE32" s="14"/>
      <c r="AF32" s="1">
        <v>14</v>
      </c>
      <c r="AG32" s="14"/>
      <c r="AH32" s="14">
        <f>AH31</f>
        <v>2</v>
      </c>
      <c r="AI32" s="14">
        <f t="shared" ref="AI32:AI35" si="16">AJ31+AH32</f>
        <v>168</v>
      </c>
      <c r="AJ32" s="14">
        <f t="shared" ref="AJ32:AJ35" si="17">AI32+$AJ$29</f>
        <v>169</v>
      </c>
      <c r="AK32" s="14"/>
      <c r="AL32" s="14"/>
      <c r="AM32" s="14">
        <v>208</v>
      </c>
      <c r="AN32" s="14"/>
      <c r="AO32" s="14"/>
      <c r="AP32" s="14"/>
      <c r="AQ32" s="39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CI32" s="34">
        <v>17</v>
      </c>
      <c r="CJ32" s="34">
        <v>44</v>
      </c>
      <c r="CK32" s="34">
        <v>71</v>
      </c>
      <c r="CL32" s="71">
        <v>98</v>
      </c>
      <c r="CM32" s="71">
        <v>125</v>
      </c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</row>
    <row r="33" spans="1:183" x14ac:dyDescent="0.25">
      <c r="A33" s="102">
        <f t="shared" si="8"/>
        <v>0</v>
      </c>
      <c r="B33" s="342"/>
      <c r="C33" s="303"/>
      <c r="D33" s="304"/>
      <c r="E33" s="305"/>
      <c r="F33" s="184"/>
      <c r="G33" s="185"/>
      <c r="H33" s="145">
        <f t="shared" si="9"/>
        <v>0</v>
      </c>
      <c r="I33" s="115"/>
      <c r="J33" s="17"/>
      <c r="K33" s="306"/>
      <c r="L33" s="306"/>
      <c r="M33" s="306"/>
      <c r="N33" s="187"/>
      <c r="O33" s="204"/>
      <c r="P33" s="17"/>
      <c r="R33" s="233"/>
      <c r="S33" s="238">
        <f t="shared" si="13"/>
        <v>0</v>
      </c>
      <c r="V33" s="2">
        <f t="shared" si="14"/>
        <v>0</v>
      </c>
      <c r="W33" s="2">
        <f t="shared" si="11"/>
        <v>0</v>
      </c>
      <c r="X33" s="1"/>
      <c r="Y33" s="1"/>
      <c r="Z33" s="1"/>
      <c r="AA33" s="1"/>
      <c r="AB33" s="1">
        <f>VLOOKUP(AE12,DATF!$C$2:$BDF$49995,AI33,0)</f>
        <v>0</v>
      </c>
      <c r="AC33" s="1">
        <f>VLOOKUP(AE12,DATF!$C$2:$BDF$49995,AJ33,0)</f>
        <v>0</v>
      </c>
      <c r="AD33" s="1">
        <f>F18*M19</f>
        <v>0</v>
      </c>
      <c r="AE33" s="14"/>
      <c r="AF33" s="1">
        <v>15</v>
      </c>
      <c r="AG33" s="14"/>
      <c r="AH33" s="14">
        <f t="shared" ref="AH33:AH35" si="18">AH32</f>
        <v>2</v>
      </c>
      <c r="AI33" s="14">
        <f t="shared" si="16"/>
        <v>171</v>
      </c>
      <c r="AJ33" s="14">
        <f t="shared" si="17"/>
        <v>172</v>
      </c>
      <c r="AK33" s="14"/>
      <c r="AL33" s="14"/>
      <c r="AM33" s="14">
        <v>209</v>
      </c>
      <c r="AN33" s="14"/>
      <c r="AO33" s="14"/>
      <c r="AP33" s="14"/>
      <c r="AQ33" s="39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CI33" s="34">
        <v>18</v>
      </c>
      <c r="CJ33" s="34">
        <v>45</v>
      </c>
      <c r="CK33" s="34">
        <v>72</v>
      </c>
      <c r="CL33" s="71">
        <v>99</v>
      </c>
      <c r="CM33" s="71">
        <v>126</v>
      </c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</row>
    <row r="34" spans="1:183" x14ac:dyDescent="0.25">
      <c r="A34" s="102">
        <f t="shared" si="8"/>
        <v>0</v>
      </c>
      <c r="B34" s="342"/>
      <c r="C34" s="303"/>
      <c r="D34" s="304"/>
      <c r="E34" s="305"/>
      <c r="F34" s="184"/>
      <c r="G34" s="185"/>
      <c r="H34" s="145">
        <f t="shared" si="9"/>
        <v>0</v>
      </c>
      <c r="I34" s="17"/>
      <c r="J34" s="17"/>
      <c r="K34" s="183"/>
      <c r="L34" s="324"/>
      <c r="M34" s="325"/>
      <c r="N34" s="188"/>
      <c r="O34" s="204"/>
      <c r="P34" s="17"/>
      <c r="R34" s="233"/>
      <c r="S34" s="238">
        <f>AC38</f>
        <v>0</v>
      </c>
      <c r="V34" s="2">
        <f t="shared" si="14"/>
        <v>0</v>
      </c>
      <c r="W34" s="2">
        <f t="shared" si="11"/>
        <v>0</v>
      </c>
      <c r="X34" s="1"/>
      <c r="Y34" s="1"/>
      <c r="Z34" s="1"/>
      <c r="AA34" s="1"/>
      <c r="AB34" s="1">
        <f>VLOOKUP(AE12,DATF!$C$2:$BDF$49995,AI34,0)</f>
        <v>0</v>
      </c>
      <c r="AC34" s="1">
        <f>VLOOKUP(AE12,DATF!$C$2:$BDF$49995,AJ34,0)</f>
        <v>0</v>
      </c>
      <c r="AD34" s="1">
        <f>G18*M19</f>
        <v>0</v>
      </c>
      <c r="AE34" s="14"/>
      <c r="AF34" s="1">
        <v>16</v>
      </c>
      <c r="AG34" s="14"/>
      <c r="AH34" s="14">
        <f t="shared" si="18"/>
        <v>2</v>
      </c>
      <c r="AI34" s="14">
        <f t="shared" si="16"/>
        <v>174</v>
      </c>
      <c r="AJ34" s="14">
        <f t="shared" si="17"/>
        <v>175</v>
      </c>
      <c r="AK34" s="14"/>
      <c r="AL34" s="14"/>
      <c r="AM34" s="14">
        <v>210</v>
      </c>
      <c r="AN34" s="14"/>
      <c r="AO34" s="14"/>
      <c r="AP34" s="14"/>
      <c r="AQ34" s="39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CI34" s="34">
        <v>19</v>
      </c>
      <c r="CJ34" s="34">
        <v>46</v>
      </c>
      <c r="CK34" s="34">
        <v>73</v>
      </c>
      <c r="CL34" s="71">
        <v>100</v>
      </c>
      <c r="CM34" s="71">
        <v>127</v>
      </c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</row>
    <row r="35" spans="1:183" x14ac:dyDescent="0.25">
      <c r="A35" s="102">
        <f t="shared" si="8"/>
        <v>0</v>
      </c>
      <c r="B35" s="342"/>
      <c r="C35" s="303"/>
      <c r="D35" s="304"/>
      <c r="E35" s="305"/>
      <c r="F35" s="184"/>
      <c r="G35" s="185"/>
      <c r="H35" s="145">
        <f t="shared" si="9"/>
        <v>0</v>
      </c>
      <c r="I35" s="17"/>
      <c r="J35" s="17"/>
      <c r="K35" s="306"/>
      <c r="L35" s="306"/>
      <c r="M35" s="306"/>
      <c r="N35" s="188"/>
      <c r="O35" s="204"/>
      <c r="P35" s="17"/>
      <c r="R35" s="233"/>
      <c r="S35" s="238">
        <f>AC39</f>
        <v>0</v>
      </c>
      <c r="V35" s="2">
        <f t="shared" si="14"/>
        <v>0</v>
      </c>
      <c r="W35" s="2">
        <f t="shared" si="11"/>
        <v>0</v>
      </c>
      <c r="X35" s="1"/>
      <c r="Y35" s="1"/>
      <c r="Z35" s="1"/>
      <c r="AA35" s="1"/>
      <c r="AB35" s="1">
        <f>VLOOKUP(AE12,DATF!$C$2:$BDF$49995,AI35,0)</f>
        <v>0</v>
      </c>
      <c r="AC35" s="1">
        <f>VLOOKUP(AE12,DATF!$C$2:$BDF$49995,AJ35,0)</f>
        <v>0</v>
      </c>
      <c r="AD35" s="1" t="e">
        <f>H18*M19</f>
        <v>#VALUE!</v>
      </c>
      <c r="AE35" s="14"/>
      <c r="AF35" s="1">
        <v>17</v>
      </c>
      <c r="AH35" s="14">
        <f t="shared" si="18"/>
        <v>2</v>
      </c>
      <c r="AI35" s="14">
        <f t="shared" si="16"/>
        <v>177</v>
      </c>
      <c r="AJ35" s="14">
        <f t="shared" si="17"/>
        <v>178</v>
      </c>
      <c r="AK35" s="14"/>
      <c r="AL35" s="14"/>
      <c r="AM35" s="14">
        <v>211</v>
      </c>
      <c r="AQ35" s="39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CI35" s="34">
        <v>20</v>
      </c>
      <c r="CJ35" s="34">
        <v>47</v>
      </c>
      <c r="CK35" s="34">
        <v>74</v>
      </c>
      <c r="CL35" s="71">
        <v>101</v>
      </c>
      <c r="CM35" s="71">
        <v>128</v>
      </c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</row>
    <row r="36" spans="1:183" x14ac:dyDescent="0.25">
      <c r="A36" s="102">
        <f t="shared" si="8"/>
        <v>0</v>
      </c>
      <c r="B36" s="342"/>
      <c r="C36" s="303"/>
      <c r="D36" s="304"/>
      <c r="E36" s="305"/>
      <c r="F36" s="184"/>
      <c r="G36" s="185"/>
      <c r="H36" s="145">
        <f t="shared" si="9"/>
        <v>0</v>
      </c>
      <c r="I36" s="164"/>
      <c r="J36" s="164"/>
      <c r="K36" s="306"/>
      <c r="L36" s="306"/>
      <c r="M36" s="306"/>
      <c r="N36" s="190"/>
      <c r="O36" s="204"/>
      <c r="P36" s="17"/>
      <c r="R36" s="233"/>
      <c r="S36" s="238">
        <f>AC40</f>
        <v>0</v>
      </c>
      <c r="V36" s="2">
        <f t="shared" si="14"/>
        <v>0</v>
      </c>
      <c r="W36" s="2">
        <f t="shared" si="11"/>
        <v>0</v>
      </c>
      <c r="X36" s="1"/>
      <c r="Y36" s="1"/>
      <c r="Z36" s="1"/>
      <c r="AA36" s="1"/>
      <c r="AB36" s="1">
        <f>VLOOKUP(AE12,DATF!$C$2:$BDF$49995,AI36,0)</f>
        <v>0</v>
      </c>
      <c r="AC36" s="1">
        <f>VLOOKUP(AE12,DATF!$C$2:$BDF$49995,AJ36,0)</f>
        <v>0</v>
      </c>
      <c r="AD36" s="246"/>
      <c r="AE36" s="14"/>
      <c r="AF36" s="1">
        <v>18</v>
      </c>
      <c r="AH36" s="1">
        <v>1</v>
      </c>
      <c r="AI36" s="1">
        <v>448</v>
      </c>
      <c r="AJ36" s="1">
        <f>AI36+AH36</f>
        <v>449</v>
      </c>
      <c r="AK36" s="14"/>
      <c r="AL36" s="14"/>
      <c r="AM36" s="14">
        <v>212</v>
      </c>
      <c r="AQ36" s="39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CI36" s="34">
        <v>21</v>
      </c>
      <c r="CJ36" s="34">
        <v>48</v>
      </c>
      <c r="CK36" s="34">
        <v>75</v>
      </c>
      <c r="CL36" s="71">
        <v>102</v>
      </c>
      <c r="CM36" s="71">
        <v>129</v>
      </c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</row>
    <row r="37" spans="1:183" x14ac:dyDescent="0.25">
      <c r="A37" s="102">
        <f t="shared" si="8"/>
        <v>0</v>
      </c>
      <c r="B37" s="342"/>
      <c r="C37" s="303"/>
      <c r="D37" s="304"/>
      <c r="E37" s="305"/>
      <c r="F37" s="184"/>
      <c r="G37" s="185"/>
      <c r="H37" s="145">
        <f t="shared" si="9"/>
        <v>0</v>
      </c>
      <c r="I37" s="164"/>
      <c r="J37" s="164"/>
      <c r="K37" s="306"/>
      <c r="L37" s="306"/>
      <c r="M37" s="306"/>
      <c r="N37" s="190"/>
      <c r="O37" s="204"/>
      <c r="P37" s="17"/>
      <c r="R37" s="233"/>
      <c r="S37" s="238">
        <f>S36</f>
        <v>0</v>
      </c>
      <c r="V37" s="2">
        <f t="shared" si="14"/>
        <v>0</v>
      </c>
      <c r="W37" s="2">
        <f t="shared" si="11"/>
        <v>0</v>
      </c>
      <c r="X37" s="1"/>
      <c r="Y37" s="1"/>
      <c r="Z37" s="1"/>
      <c r="AA37" s="1"/>
      <c r="AB37" s="1">
        <f>VLOOKUP(AE12,DATF!$C$2:$BDF$49995,AI37,0)</f>
        <v>0</v>
      </c>
      <c r="AC37" s="1">
        <f>VLOOKUP(AE12,DATF!$C$2:$BDF$49995,AJ37,0)</f>
        <v>0</v>
      </c>
      <c r="AD37" s="246"/>
      <c r="AE37" s="14"/>
      <c r="AF37" s="1">
        <v>19</v>
      </c>
      <c r="AH37" s="1">
        <v>1</v>
      </c>
      <c r="AI37" s="1">
        <f>AJ36+AH37</f>
        <v>450</v>
      </c>
      <c r="AJ37" s="1">
        <f>AI37+AH37</f>
        <v>451</v>
      </c>
      <c r="AK37" s="14"/>
      <c r="AL37" s="14"/>
      <c r="AM37" s="14">
        <v>213</v>
      </c>
      <c r="CI37" s="34">
        <v>22</v>
      </c>
      <c r="CJ37" s="34">
        <v>49</v>
      </c>
      <c r="CK37" s="34">
        <v>76</v>
      </c>
      <c r="CL37" s="71">
        <v>103</v>
      </c>
      <c r="CM37" s="71">
        <v>130</v>
      </c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</row>
    <row r="38" spans="1:183" x14ac:dyDescent="0.25">
      <c r="A38" s="102">
        <f t="shared" si="8"/>
        <v>0</v>
      </c>
      <c r="B38" s="342"/>
      <c r="C38" s="303"/>
      <c r="D38" s="304"/>
      <c r="E38" s="305"/>
      <c r="F38" s="184"/>
      <c r="G38" s="185"/>
      <c r="H38" s="145">
        <f t="shared" si="9"/>
        <v>0</v>
      </c>
      <c r="I38" s="17"/>
      <c r="J38" s="17"/>
      <c r="K38" s="306"/>
      <c r="L38" s="306"/>
      <c r="M38" s="306"/>
      <c r="N38" s="190"/>
      <c r="O38" s="204"/>
      <c r="P38" s="17"/>
      <c r="R38" s="233"/>
      <c r="S38" s="238">
        <f t="shared" ref="S38:S39" si="19">S37</f>
        <v>0</v>
      </c>
      <c r="V38" s="2">
        <f t="shared" si="14"/>
        <v>0</v>
      </c>
      <c r="W38" s="2">
        <f t="shared" si="11"/>
        <v>0</v>
      </c>
      <c r="X38" s="1"/>
      <c r="Y38" s="1"/>
      <c r="Z38" s="329" t="str">
        <f>VLOOKUP(AE12,DATF!$C$2:$BDF$49995,AI38,0)</f>
        <v/>
      </c>
      <c r="AA38" s="329"/>
      <c r="AB38" s="1">
        <f>VLOOKUP(AE12,DATF!$C$2:$BDF$49995,AJ38,0)</f>
        <v>0</v>
      </c>
      <c r="AC38" s="1">
        <f>VLOOKUP(AE12,DATF!$C$2:$BDF$49995,AK38,0)</f>
        <v>0</v>
      </c>
      <c r="AE38" s="14"/>
      <c r="AF38" s="1">
        <v>20</v>
      </c>
      <c r="AH38" s="1">
        <f>AH37</f>
        <v>1</v>
      </c>
      <c r="AI38" s="1">
        <f t="shared" ref="AI38:AI40" si="20">AJ37+AH38</f>
        <v>452</v>
      </c>
      <c r="AJ38" s="1">
        <f t="shared" ref="AJ38:AJ40" si="21">AI38+AH38</f>
        <v>453</v>
      </c>
      <c r="AK38" s="14">
        <f>AJ38+AH38</f>
        <v>454</v>
      </c>
      <c r="AL38" s="14"/>
      <c r="AM38" s="14">
        <v>214</v>
      </c>
      <c r="CI38" s="34">
        <v>23</v>
      </c>
      <c r="CJ38" s="34">
        <v>50</v>
      </c>
      <c r="CK38" s="34">
        <v>77</v>
      </c>
      <c r="CL38" s="71">
        <v>104</v>
      </c>
      <c r="CM38" s="71">
        <v>131</v>
      </c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</row>
    <row r="39" spans="1:183" ht="15" customHeight="1" x14ac:dyDescent="0.25">
      <c r="A39" s="102">
        <f t="shared" si="8"/>
        <v>0</v>
      </c>
      <c r="B39" s="331"/>
      <c r="C39" s="303"/>
      <c r="D39" s="304"/>
      <c r="E39" s="305"/>
      <c r="F39" s="184"/>
      <c r="G39" s="185"/>
      <c r="H39" s="145">
        <f t="shared" si="9"/>
        <v>0</v>
      </c>
      <c r="I39" s="17"/>
      <c r="J39" s="17"/>
      <c r="K39" s="306"/>
      <c r="L39" s="306"/>
      <c r="M39" s="306"/>
      <c r="N39" s="190"/>
      <c r="O39" s="204"/>
      <c r="P39" s="17"/>
      <c r="R39" s="233"/>
      <c r="S39" s="238">
        <f t="shared" si="19"/>
        <v>0</v>
      </c>
      <c r="V39" s="2">
        <f t="shared" si="14"/>
        <v>0</v>
      </c>
      <c r="W39" s="2">
        <f t="shared" si="11"/>
        <v>0</v>
      </c>
      <c r="X39" s="1"/>
      <c r="Y39" s="1"/>
      <c r="Z39" s="1"/>
      <c r="AA39" s="1"/>
      <c r="AB39" s="1">
        <f>VLOOKUP(AE12,DATF!$C$2:$BDF$49995,AI39,0)</f>
        <v>0</v>
      </c>
      <c r="AC39" s="1">
        <f>VLOOKUP(AE12,DATF!$C$2:$BDF$49995,AJ39,0)</f>
        <v>0</v>
      </c>
      <c r="AD39" s="246"/>
      <c r="AE39" s="14"/>
      <c r="AF39" s="1">
        <v>21</v>
      </c>
      <c r="AH39" s="1">
        <f t="shared" ref="AH39:AH40" si="22">AH38</f>
        <v>1</v>
      </c>
      <c r="AI39" s="1">
        <f>AK38+AH39</f>
        <v>455</v>
      </c>
      <c r="AJ39" s="1">
        <f t="shared" si="21"/>
        <v>456</v>
      </c>
      <c r="AK39" s="14"/>
      <c r="AL39" s="14"/>
      <c r="AM39" s="14">
        <v>215</v>
      </c>
      <c r="CI39" s="34">
        <v>24</v>
      </c>
      <c r="CJ39" s="34">
        <v>51</v>
      </c>
      <c r="CK39" s="34">
        <v>78</v>
      </c>
      <c r="CL39" s="71">
        <v>105</v>
      </c>
      <c r="CM39" s="71">
        <v>132</v>
      </c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</row>
    <row r="40" spans="1:183" x14ac:dyDescent="0.25">
      <c r="A40" s="17"/>
      <c r="B40" s="17"/>
      <c r="C40" s="17"/>
      <c r="D40" s="115"/>
      <c r="E40" s="115"/>
      <c r="F40" s="222">
        <f>V25/1000</f>
        <v>1.34128</v>
      </c>
      <c r="G40" s="189">
        <f>W25</f>
        <v>166</v>
      </c>
      <c r="H40" s="17"/>
      <c r="I40" s="17"/>
      <c r="J40" s="17"/>
      <c r="K40" s="306"/>
      <c r="L40" s="306"/>
      <c r="M40" s="306"/>
      <c r="N40" s="190"/>
      <c r="O40" s="204"/>
      <c r="P40" s="17"/>
      <c r="R40" s="233"/>
      <c r="S40" s="238">
        <f>S39</f>
        <v>0</v>
      </c>
      <c r="X40" s="1"/>
      <c r="Y40" s="1"/>
      <c r="Z40" s="1"/>
      <c r="AA40" s="1"/>
      <c r="AB40" s="1">
        <f>VLOOKUP(AE12,DATF!$C$2:$BDF$49995,AI40,0)</f>
        <v>0</v>
      </c>
      <c r="AC40" s="1">
        <f>VLOOKUP(AE12,DATF!$C$2:$BDF$49995,AJ40,0)</f>
        <v>0</v>
      </c>
      <c r="AD40" s="246"/>
      <c r="AF40" s="1">
        <v>22</v>
      </c>
      <c r="AH40" s="1">
        <f t="shared" si="22"/>
        <v>1</v>
      </c>
      <c r="AI40" s="1">
        <f t="shared" si="20"/>
        <v>457</v>
      </c>
      <c r="AJ40" s="1">
        <f t="shared" si="21"/>
        <v>458</v>
      </c>
      <c r="AM40" s="14">
        <v>216</v>
      </c>
      <c r="CI40" s="34">
        <v>25</v>
      </c>
      <c r="CJ40" s="34">
        <v>52</v>
      </c>
      <c r="CK40" s="34">
        <v>79</v>
      </c>
      <c r="CL40" s="71">
        <v>106</v>
      </c>
      <c r="CM40" s="71">
        <v>133</v>
      </c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</row>
    <row r="41" spans="1:183" s="97" customFormat="1" ht="12" x14ac:dyDescent="0.2">
      <c r="A41" s="155"/>
      <c r="B41" s="155"/>
      <c r="C41" s="155"/>
      <c r="D41" s="156"/>
      <c r="E41" s="156"/>
      <c r="F41" s="156"/>
      <c r="G41" s="155"/>
      <c r="H41" s="155"/>
      <c r="I41" s="155"/>
      <c r="J41" s="155"/>
      <c r="K41" s="155"/>
      <c r="L41" s="155"/>
      <c r="M41" s="158"/>
      <c r="N41" s="155"/>
      <c r="O41" s="155"/>
      <c r="P41" s="155"/>
      <c r="Q41" s="163"/>
      <c r="R41" s="234"/>
      <c r="S41" s="36"/>
      <c r="T41" s="192"/>
      <c r="U41" s="163"/>
      <c r="V41" s="163"/>
      <c r="W41" s="163"/>
      <c r="X41" s="71"/>
      <c r="Y41" s="71"/>
      <c r="Z41" s="71"/>
      <c r="AA41" s="71"/>
      <c r="AB41" s="71"/>
      <c r="AC41" s="71"/>
      <c r="AD41" s="71"/>
      <c r="AE41" s="71"/>
      <c r="AF41" s="71">
        <v>23</v>
      </c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>
        <v>26</v>
      </c>
      <c r="CJ41" s="71">
        <v>53</v>
      </c>
      <c r="CK41" s="71">
        <v>80</v>
      </c>
      <c r="CL41" s="71">
        <v>107</v>
      </c>
      <c r="CM41" s="71">
        <v>134</v>
      </c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71"/>
      <c r="EH41" s="71"/>
      <c r="EI41" s="71"/>
      <c r="EJ41" s="71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  <c r="FH41" s="71"/>
      <c r="FI41" s="71"/>
      <c r="FJ41" s="71"/>
      <c r="FK41" s="71"/>
      <c r="FL41" s="71"/>
      <c r="FM41" s="71"/>
      <c r="FN41" s="71"/>
      <c r="FO41" s="71"/>
      <c r="FP41" s="71"/>
      <c r="FQ41" s="71"/>
      <c r="FR41" s="71"/>
      <c r="FS41" s="71"/>
      <c r="FT41" s="71"/>
      <c r="FU41" s="71"/>
      <c r="FV41" s="71"/>
      <c r="FW41" s="71"/>
      <c r="FX41" s="71"/>
      <c r="FY41" s="71"/>
      <c r="FZ41" s="71"/>
      <c r="GA41" s="71"/>
    </row>
    <row r="42" spans="1:183" x14ac:dyDescent="0.25">
      <c r="A42" s="17"/>
      <c r="B42" s="315"/>
      <c r="C42" s="303" t="s">
        <v>3</v>
      </c>
      <c r="D42" s="304"/>
      <c r="E42" s="320" t="str">
        <f>IFERROR(VLOOKUP($AE$12,DATF!$C$2:$AKP$49995,AA42,0),0)</f>
        <v>17.05.2023</v>
      </c>
      <c r="F42" s="321"/>
      <c r="G42" s="17"/>
      <c r="H42" s="17"/>
      <c r="I42" s="115"/>
      <c r="J42" s="115"/>
      <c r="K42" s="315"/>
      <c r="L42" s="303" t="s">
        <v>3</v>
      </c>
      <c r="M42" s="304"/>
      <c r="N42" s="320" t="str">
        <f>IFERROR(VLOOKUP($AE$12,DATF!$C$2:$AKP$49995,AH42,0),0)</f>
        <v/>
      </c>
      <c r="O42" s="321"/>
      <c r="P42" s="17"/>
      <c r="X42" s="1"/>
      <c r="Y42" s="1"/>
      <c r="Z42" s="1"/>
      <c r="AA42" s="1">
        <v>623</v>
      </c>
      <c r="AB42" s="1"/>
      <c r="AC42" s="1"/>
      <c r="AF42" s="1">
        <v>24</v>
      </c>
      <c r="AH42" s="1">
        <v>694</v>
      </c>
      <c r="CI42" s="34">
        <v>27</v>
      </c>
      <c r="CJ42" s="34">
        <v>54</v>
      </c>
      <c r="CK42" s="34">
        <v>81</v>
      </c>
      <c r="CL42" s="71">
        <v>108</v>
      </c>
      <c r="CM42" s="71">
        <v>135</v>
      </c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</row>
    <row r="43" spans="1:183" x14ac:dyDescent="0.25">
      <c r="A43" s="17"/>
      <c r="B43" s="316"/>
      <c r="C43" s="303" t="s">
        <v>31</v>
      </c>
      <c r="D43" s="304"/>
      <c r="E43" s="322" t="str">
        <f>IFERROR(VLOOKUP($AE$12,DATF!$C$2:$AKP$49995,AA43,0),0)</f>
        <v/>
      </c>
      <c r="F43" s="323"/>
      <c r="G43" s="17"/>
      <c r="H43" s="17"/>
      <c r="I43" s="115"/>
      <c r="J43" s="115"/>
      <c r="K43" s="316"/>
      <c r="L43" s="303" t="s">
        <v>32</v>
      </c>
      <c r="M43" s="304"/>
      <c r="N43" s="322" t="str">
        <f>IFERROR(VLOOKUP($AE$12,DATF!$C$2:$AKP$49995,AH43,0),0)</f>
        <v/>
      </c>
      <c r="O43" s="323"/>
      <c r="P43" s="17"/>
      <c r="X43" s="1"/>
      <c r="Y43" s="1"/>
      <c r="Z43" s="1">
        <v>1</v>
      </c>
      <c r="AA43" s="1">
        <f>AA42+Z43</f>
        <v>624</v>
      </c>
      <c r="AB43" s="1"/>
      <c r="AC43" s="1"/>
      <c r="AF43" s="1">
        <v>25</v>
      </c>
      <c r="AH43" s="1">
        <f>AH42+Z43</f>
        <v>695</v>
      </c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</row>
    <row r="44" spans="1:183" x14ac:dyDescent="0.25">
      <c r="A44" s="17"/>
      <c r="B44" s="17"/>
      <c r="C44" s="113"/>
      <c r="D44" s="113"/>
      <c r="E44" s="113"/>
      <c r="F44" s="17"/>
      <c r="G44" s="17"/>
      <c r="H44" s="17"/>
      <c r="I44" s="17"/>
      <c r="J44" s="17"/>
      <c r="K44" s="17"/>
      <c r="L44" s="113"/>
      <c r="M44" s="113"/>
      <c r="N44" s="113"/>
      <c r="O44" s="17"/>
      <c r="P44" s="17"/>
      <c r="X44" s="1"/>
      <c r="Y44" s="1"/>
      <c r="Z44" s="1"/>
      <c r="AA44" s="1"/>
      <c r="AB44" s="1"/>
      <c r="AC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</row>
  </sheetData>
  <sheetProtection selectLockedCells="1"/>
  <mergeCells count="79">
    <mergeCell ref="B26:B39"/>
    <mergeCell ref="B42:B43"/>
    <mergeCell ref="K42:K43"/>
    <mergeCell ref="C43:D43"/>
    <mergeCell ref="L42:M42"/>
    <mergeCell ref="C42:D42"/>
    <mergeCell ref="L43:M43"/>
    <mergeCell ref="E42:F42"/>
    <mergeCell ref="E43:F43"/>
    <mergeCell ref="E5:F5"/>
    <mergeCell ref="B7:C7"/>
    <mergeCell ref="K7:L7"/>
    <mergeCell ref="C8:H8"/>
    <mergeCell ref="C9:H9"/>
    <mergeCell ref="G18:G19"/>
    <mergeCell ref="H18:H19"/>
    <mergeCell ref="B11:B12"/>
    <mergeCell ref="C13:H13"/>
    <mergeCell ref="C14:H14"/>
    <mergeCell ref="C15:H15"/>
    <mergeCell ref="B16:B17"/>
    <mergeCell ref="C16:C17"/>
    <mergeCell ref="D16:D17"/>
    <mergeCell ref="B18:B19"/>
    <mergeCell ref="C18:C19"/>
    <mergeCell ref="D18:D19"/>
    <mergeCell ref="E18:E19"/>
    <mergeCell ref="F18:F19"/>
    <mergeCell ref="E16:E17"/>
    <mergeCell ref="F16:F17"/>
    <mergeCell ref="Z38:AA38"/>
    <mergeCell ref="K9:K10"/>
    <mergeCell ref="L9:L10"/>
    <mergeCell ref="M9:M10"/>
    <mergeCell ref="N9:N10"/>
    <mergeCell ref="O9:O10"/>
    <mergeCell ref="K36:M36"/>
    <mergeCell ref="K33:M33"/>
    <mergeCell ref="K30:M30"/>
    <mergeCell ref="K31:M31"/>
    <mergeCell ref="K32:M32"/>
    <mergeCell ref="C10:H10"/>
    <mergeCell ref="H16:H17"/>
    <mergeCell ref="N42:O42"/>
    <mergeCell ref="N43:O43"/>
    <mergeCell ref="K40:M40"/>
    <mergeCell ref="L34:M34"/>
    <mergeCell ref="K35:M35"/>
    <mergeCell ref="K37:M37"/>
    <mergeCell ref="K38:M38"/>
    <mergeCell ref="C26:E26"/>
    <mergeCell ref="C27:E27"/>
    <mergeCell ref="C28:E28"/>
    <mergeCell ref="C29:E29"/>
    <mergeCell ref="C38:E38"/>
    <mergeCell ref="C39:E39"/>
    <mergeCell ref="G16:G17"/>
    <mergeCell ref="AB10:AC10"/>
    <mergeCell ref="Z9:Z10"/>
    <mergeCell ref="K27:M27"/>
    <mergeCell ref="K28:M28"/>
    <mergeCell ref="K29:M29"/>
    <mergeCell ref="AB9:AC9"/>
    <mergeCell ref="L18:L19"/>
    <mergeCell ref="M18:M19"/>
    <mergeCell ref="K18:K19"/>
    <mergeCell ref="K24:N24"/>
    <mergeCell ref="C34:E34"/>
    <mergeCell ref="C35:E35"/>
    <mergeCell ref="C36:E36"/>
    <mergeCell ref="K39:M39"/>
    <mergeCell ref="K25:M25"/>
    <mergeCell ref="C30:E30"/>
    <mergeCell ref="K26:M26"/>
    <mergeCell ref="C37:E37"/>
    <mergeCell ref="C25:E25"/>
    <mergeCell ref="C31:E31"/>
    <mergeCell ref="C32:E32"/>
    <mergeCell ref="C33:E33"/>
  </mergeCells>
  <conditionalFormatting sqref="A26:C26 C27:C39 A27:A39 A7:D7 H7:P7 A8:C8 B10:C10 C12:H12 B13:C15 A10:A21 I8:P8 B16:B19 A43:A44 A41:P41 C44:J44 L44:P44 C43 G43:J43 A42:C42 L43 G42:L42 E42:E43 P42:P43 N42:N43 A1:P4 A6:P6 A5:N5 P5 I12:J21 I10 B11:J11 P9:P10 A9:O9 P23 A22:J25 K24:P24 K25 N25:P25 F26:N26 A40:K40 K20:P22 N19:P19 P26:P40 F27:K39 N27:N40 A45:P1048576 K11:P12 K14:P18 K13:M13 O13:P13">
    <cfRule type="cellIs" dxfId="238" priority="777" operator="equal">
      <formula>0</formula>
    </cfRule>
  </conditionalFormatting>
  <conditionalFormatting sqref="C16:H19">
    <cfRule type="cellIs" dxfId="237" priority="775" operator="equal">
      <formula>0</formula>
    </cfRule>
  </conditionalFormatting>
  <conditionalFormatting sqref="AC19:AD20 AH19:AH20 AF19:AF20">
    <cfRule type="cellIs" dxfId="236" priority="774" operator="equal">
      <formula>0</formula>
    </cfRule>
  </conditionalFormatting>
  <conditionalFormatting sqref="L34:M34">
    <cfRule type="cellIs" dxfId="235" priority="382" operator="equal">
      <formula>0</formula>
    </cfRule>
  </conditionalFormatting>
  <conditionalFormatting sqref="O26:O40">
    <cfRule type="cellIs" dxfId="234" priority="381" operator="equal">
      <formula>0</formula>
    </cfRule>
  </conditionalFormatting>
  <pageMargins left="0" right="0" top="0" bottom="0" header="0.31496062992125984" footer="0.31496062992125984"/>
  <pageSetup paperSize="9" orientation="landscape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18433" r:id="rId4" name="CommandButton1">
          <controlPr defaultSize="0" autoLine="0" r:id="rId5">
            <anchor moveWithCells="1">
              <from>
                <xdr:col>26</xdr:col>
                <xdr:colOff>0</xdr:colOff>
                <xdr:row>6</xdr:row>
                <xdr:rowOff>19050</xdr:rowOff>
              </from>
              <to>
                <xdr:col>27</xdr:col>
                <xdr:colOff>400050</xdr:colOff>
                <xdr:row>8</xdr:row>
                <xdr:rowOff>47625</xdr:rowOff>
              </to>
            </anchor>
          </controlPr>
        </control>
      </mc:Choice>
      <mc:Fallback>
        <control shapeId="1843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A8E87-06B0-41F9-A394-620AACC8788C}">
  <sheetPr codeName="Feuil4"/>
  <dimension ref="A1:AG456"/>
  <sheetViews>
    <sheetView zoomScale="140" zoomScaleNormal="140" workbookViewId="0">
      <selection activeCell="AD11" sqref="AD11"/>
    </sheetView>
  </sheetViews>
  <sheetFormatPr baseColWidth="10" defaultColWidth="11.5703125" defaultRowHeight="15" x14ac:dyDescent="0.25"/>
  <cols>
    <col min="1" max="1" width="11.5703125" customWidth="1"/>
    <col min="2" max="2" width="21.140625" hidden="1" customWidth="1"/>
    <col min="3" max="3" width="0" hidden="1" customWidth="1"/>
    <col min="4" max="4" width="15" hidden="1" customWidth="1"/>
    <col min="5" max="6" width="0" hidden="1" customWidth="1"/>
    <col min="7" max="7" width="16.28515625" hidden="1" customWidth="1"/>
    <col min="8" max="8" width="19.42578125" hidden="1" customWidth="1"/>
    <col min="9" max="9" width="18.28515625" hidden="1" customWidth="1"/>
    <col min="10" max="10" width="27.42578125" style="11" hidden="1" customWidth="1"/>
    <col min="11" max="13" width="0" hidden="1" customWidth="1"/>
    <col min="14" max="14" width="16.7109375" hidden="1" customWidth="1"/>
    <col min="15" max="15" width="9.140625" hidden="1" customWidth="1"/>
    <col min="16" max="16" width="4.7109375" hidden="1" customWidth="1"/>
    <col min="17" max="17" width="14.5703125" hidden="1" customWidth="1"/>
    <col min="18" max="18" width="13.7109375" hidden="1" customWidth="1"/>
    <col min="19" max="21" width="8.140625" hidden="1" customWidth="1"/>
    <col min="22" max="23" width="4.7109375" hidden="1" customWidth="1"/>
    <col min="25" max="25" width="17.5703125" bestFit="1" customWidth="1"/>
    <col min="27" max="27" width="5.5703125" customWidth="1"/>
    <col min="28" max="28" width="16.5703125" bestFit="1" customWidth="1"/>
    <col min="30" max="30" width="19" customWidth="1"/>
    <col min="31" max="31" width="12.42578125" bestFit="1" customWidth="1"/>
  </cols>
  <sheetData>
    <row r="1" spans="1:33" ht="12" customHeight="1" x14ac:dyDescent="0.25">
      <c r="Y1" t="s">
        <v>39</v>
      </c>
      <c r="Z1" t="s">
        <v>40</v>
      </c>
      <c r="AB1" t="s">
        <v>41</v>
      </c>
      <c r="AD1" s="207" t="s">
        <v>437</v>
      </c>
    </row>
    <row r="2" spans="1:33" ht="17.45" customHeight="1" x14ac:dyDescent="0.25">
      <c r="A2" s="88"/>
      <c r="Y2" s="75">
        <v>1</v>
      </c>
      <c r="Z2" s="75">
        <v>1</v>
      </c>
      <c r="AB2" s="84" t="s">
        <v>0</v>
      </c>
      <c r="AD2">
        <v>1</v>
      </c>
      <c r="AE2" s="56"/>
      <c r="AG2" s="56"/>
    </row>
    <row r="3" spans="1:33" ht="20.25" customHeight="1" x14ac:dyDescent="0.25">
      <c r="C3" s="4"/>
      <c r="D3" s="5"/>
      <c r="G3" s="6"/>
      <c r="Y3" s="75">
        <v>2</v>
      </c>
      <c r="Z3" s="75">
        <v>2</v>
      </c>
      <c r="AB3" s="84"/>
      <c r="AD3">
        <v>2</v>
      </c>
      <c r="AE3" s="56"/>
      <c r="AG3" s="56"/>
    </row>
    <row r="4" spans="1:33" x14ac:dyDescent="0.25">
      <c r="C4" s="4"/>
      <c r="D4" s="5"/>
      <c r="O4" s="207"/>
      <c r="Y4" s="75"/>
      <c r="Z4" s="84"/>
      <c r="AB4" s="84"/>
      <c r="AD4">
        <v>3</v>
      </c>
      <c r="AE4" s="56"/>
    </row>
    <row r="5" spans="1:33" x14ac:dyDescent="0.25">
      <c r="C5" s="4"/>
      <c r="D5" s="5"/>
      <c r="G5" s="18"/>
      <c r="J5" s="22"/>
      <c r="N5" s="74"/>
      <c r="O5" s="83"/>
      <c r="Y5" s="75"/>
      <c r="Z5" s="75"/>
      <c r="AB5" s="84"/>
      <c r="AD5">
        <v>4</v>
      </c>
      <c r="AE5" s="69"/>
    </row>
    <row r="6" spans="1:33" x14ac:dyDescent="0.25">
      <c r="C6" s="4"/>
      <c r="D6" s="5"/>
      <c r="G6" s="18"/>
      <c r="J6" s="23"/>
      <c r="K6" s="23"/>
      <c r="L6" s="23"/>
      <c r="M6" s="23"/>
      <c r="N6" s="74"/>
      <c r="O6" s="83"/>
      <c r="Y6" s="75"/>
      <c r="Z6" s="75"/>
      <c r="AB6" s="84"/>
      <c r="AD6">
        <v>5</v>
      </c>
      <c r="AE6" s="69"/>
    </row>
    <row r="7" spans="1:33" x14ac:dyDescent="0.25">
      <c r="C7" s="4"/>
      <c r="D7" s="5"/>
      <c r="G7" s="18"/>
      <c r="J7" s="24"/>
      <c r="N7" s="74"/>
      <c r="O7" s="83"/>
      <c r="Y7" s="75"/>
      <c r="Z7" s="75"/>
      <c r="AB7" s="84"/>
      <c r="AD7">
        <v>6</v>
      </c>
      <c r="AE7" s="56"/>
    </row>
    <row r="8" spans="1:33" x14ac:dyDescent="0.25">
      <c r="C8" s="4"/>
      <c r="D8" s="5"/>
      <c r="G8" s="13"/>
      <c r="J8" s="23"/>
      <c r="N8" s="74"/>
      <c r="O8" s="83"/>
      <c r="Y8" s="75"/>
      <c r="Z8" s="75"/>
      <c r="AB8" s="84"/>
      <c r="AD8">
        <v>7</v>
      </c>
      <c r="AE8" s="56"/>
    </row>
    <row r="9" spans="1:33" x14ac:dyDescent="0.25">
      <c r="C9" s="4"/>
      <c r="D9" s="5"/>
      <c r="G9" s="13"/>
      <c r="J9" s="25"/>
      <c r="N9" s="74"/>
      <c r="O9" s="83"/>
      <c r="Y9" s="75"/>
      <c r="Z9" s="75"/>
      <c r="AB9" s="84"/>
    </row>
    <row r="10" spans="1:33" x14ac:dyDescent="0.25">
      <c r="C10" s="4"/>
      <c r="D10" s="5"/>
      <c r="G10" s="13"/>
      <c r="J10" s="25"/>
      <c r="Y10" s="75"/>
      <c r="Z10" s="75"/>
      <c r="AB10" s="84"/>
    </row>
    <row r="11" spans="1:33" x14ac:dyDescent="0.25">
      <c r="C11" s="4"/>
      <c r="D11" s="5"/>
      <c r="G11" s="13"/>
      <c r="Y11" s="75"/>
      <c r="Z11" s="75"/>
      <c r="AB11" s="84"/>
    </row>
    <row r="12" spans="1:33" x14ac:dyDescent="0.25">
      <c r="C12" s="4"/>
      <c r="D12" s="5"/>
      <c r="G12" s="13"/>
      <c r="K12" s="19"/>
      <c r="Y12" s="75"/>
      <c r="Z12" s="75"/>
      <c r="AB12" s="84"/>
    </row>
    <row r="13" spans="1:33" x14ac:dyDescent="0.25">
      <c r="C13" s="4"/>
      <c r="D13" s="5"/>
      <c r="G13" s="13"/>
      <c r="J13" s="19"/>
      <c r="K13" s="21"/>
      <c r="Y13" s="75"/>
      <c r="Z13" s="75"/>
      <c r="AB13" s="84"/>
    </row>
    <row r="14" spans="1:33" x14ac:dyDescent="0.25">
      <c r="C14" s="4"/>
      <c r="D14" s="5"/>
      <c r="G14" s="13"/>
      <c r="J14" s="21"/>
      <c r="K14" s="20"/>
      <c r="Y14" s="75"/>
      <c r="Z14" s="75"/>
      <c r="AB14" s="84"/>
    </row>
    <row r="15" spans="1:33" x14ac:dyDescent="0.25">
      <c r="C15" s="4"/>
      <c r="D15" s="5"/>
      <c r="G15" s="13"/>
      <c r="J15" s="20"/>
      <c r="K15" s="20"/>
      <c r="Y15" s="75"/>
      <c r="Z15" s="75"/>
      <c r="AB15" s="84"/>
    </row>
    <row r="16" spans="1:33" x14ac:dyDescent="0.25">
      <c r="C16" s="4"/>
      <c r="D16" s="5"/>
      <c r="G16" s="13"/>
      <c r="J16" s="19"/>
      <c r="K16" s="20"/>
      <c r="Y16" s="75"/>
      <c r="Z16" s="75"/>
      <c r="AB16" s="84"/>
    </row>
    <row r="17" spans="3:28" x14ac:dyDescent="0.25">
      <c r="C17" s="4"/>
      <c r="D17" s="5"/>
      <c r="G17" s="13"/>
      <c r="J17" s="20"/>
      <c r="K17" s="19"/>
      <c r="Y17" s="75"/>
      <c r="Z17" s="75"/>
      <c r="AB17" s="84"/>
    </row>
    <row r="18" spans="3:28" x14ac:dyDescent="0.25">
      <c r="C18" s="4"/>
      <c r="D18" s="5"/>
      <c r="G18" s="13"/>
      <c r="J18" s="20"/>
      <c r="Y18" s="75"/>
      <c r="Z18" s="75"/>
      <c r="AB18" s="84"/>
    </row>
    <row r="19" spans="3:28" x14ac:dyDescent="0.25">
      <c r="C19" s="4"/>
      <c r="D19" s="5"/>
      <c r="G19" s="13"/>
      <c r="J19" s="26"/>
      <c r="Y19" s="75"/>
      <c r="Z19" s="75"/>
      <c r="AB19" s="84"/>
    </row>
    <row r="20" spans="3:28" x14ac:dyDescent="0.25">
      <c r="C20" s="4"/>
      <c r="D20" s="5"/>
      <c r="G20" s="13"/>
      <c r="J20" s="27"/>
      <c r="K20" s="19"/>
      <c r="Y20" s="75"/>
      <c r="Z20" s="75"/>
      <c r="AB20" s="84"/>
    </row>
    <row r="21" spans="3:28" x14ac:dyDescent="0.25">
      <c r="C21" s="4"/>
      <c r="D21" s="5"/>
      <c r="G21" s="13"/>
      <c r="J21" s="19"/>
      <c r="Y21" s="75"/>
      <c r="Z21" s="75"/>
      <c r="AB21" s="84"/>
    </row>
    <row r="22" spans="3:28" x14ac:dyDescent="0.25">
      <c r="C22" s="4"/>
      <c r="D22" s="5"/>
      <c r="G22" s="13"/>
      <c r="J22" s="20"/>
      <c r="Y22" s="75"/>
      <c r="Z22" s="75"/>
      <c r="AB22" s="84"/>
    </row>
    <row r="23" spans="3:28" x14ac:dyDescent="0.25">
      <c r="C23" s="4"/>
      <c r="D23" s="5"/>
      <c r="G23" s="13"/>
      <c r="K23" s="21"/>
      <c r="Y23" s="75"/>
      <c r="Z23" s="75"/>
      <c r="AB23" s="84"/>
    </row>
    <row r="24" spans="3:28" x14ac:dyDescent="0.25">
      <c r="C24" s="4"/>
      <c r="D24" s="5"/>
      <c r="G24" s="13"/>
      <c r="J24" s="21"/>
      <c r="Y24" s="75"/>
      <c r="Z24" s="75"/>
      <c r="AB24" s="75"/>
    </row>
    <row r="25" spans="3:28" x14ac:dyDescent="0.25">
      <c r="C25" s="4"/>
      <c r="D25" s="5"/>
      <c r="G25" s="13"/>
      <c r="Y25" s="75"/>
      <c r="Z25" s="75"/>
      <c r="AB25" s="75"/>
    </row>
    <row r="26" spans="3:28" x14ac:dyDescent="0.25">
      <c r="C26" s="4"/>
      <c r="D26" s="5"/>
      <c r="G26" s="13"/>
      <c r="K26" s="26"/>
      <c r="L26" s="26"/>
      <c r="M26" s="26"/>
      <c r="N26" s="26"/>
      <c r="Y26" s="75"/>
      <c r="Z26" s="75"/>
      <c r="AB26" s="75"/>
    </row>
    <row r="27" spans="3:28" x14ac:dyDescent="0.25">
      <c r="C27" s="4"/>
      <c r="D27" s="5"/>
      <c r="J27" s="26"/>
      <c r="K27" s="26"/>
      <c r="L27" s="26"/>
      <c r="M27" s="26"/>
      <c r="N27" s="26"/>
      <c r="Y27" s="75"/>
      <c r="Z27" s="75"/>
      <c r="AB27" s="75"/>
    </row>
    <row r="28" spans="3:28" x14ac:dyDescent="0.25">
      <c r="C28" s="4"/>
      <c r="D28" s="5"/>
      <c r="J28" s="26"/>
      <c r="K28" s="26"/>
      <c r="L28" s="26"/>
      <c r="M28" s="26"/>
      <c r="N28" s="26"/>
      <c r="O28" s="26"/>
      <c r="Y28" s="75"/>
      <c r="Z28" s="75"/>
      <c r="AB28" s="75"/>
    </row>
    <row r="29" spans="3:28" ht="15" customHeight="1" x14ac:dyDescent="0.25">
      <c r="C29" s="4"/>
      <c r="D29" s="5"/>
      <c r="J29" s="26"/>
      <c r="K29" s="21"/>
      <c r="L29" s="21"/>
      <c r="M29" s="21"/>
      <c r="N29" s="21"/>
      <c r="O29" s="21"/>
      <c r="P29" s="21"/>
      <c r="S29" s="82"/>
      <c r="T29" s="21"/>
      <c r="Y29" s="75"/>
      <c r="Z29" s="75"/>
      <c r="AB29" s="75"/>
    </row>
    <row r="30" spans="3:28" x14ac:dyDescent="0.25">
      <c r="C30" s="4"/>
      <c r="D30" s="5"/>
      <c r="J30" s="26"/>
      <c r="K30" s="26"/>
      <c r="L30" s="26"/>
      <c r="M30" s="26"/>
      <c r="N30" s="26"/>
      <c r="O30" s="21"/>
      <c r="P30" s="21"/>
      <c r="S30" s="82"/>
      <c r="T30" s="21"/>
      <c r="Y30" s="75"/>
      <c r="Z30" s="75"/>
      <c r="AB30" s="75"/>
    </row>
    <row r="31" spans="3:28" x14ac:dyDescent="0.25">
      <c r="C31" s="4"/>
      <c r="D31" s="5"/>
      <c r="J31" s="26"/>
      <c r="Y31" s="75"/>
      <c r="Z31" s="75"/>
      <c r="AB31" s="75"/>
    </row>
    <row r="32" spans="3:28" ht="15" customHeight="1" x14ac:dyDescent="0.25">
      <c r="C32" s="4"/>
      <c r="D32" s="5"/>
      <c r="J32" s="20"/>
      <c r="K32" s="28"/>
      <c r="L32" s="28"/>
      <c r="M32" s="28"/>
      <c r="N32" s="28"/>
      <c r="O32" s="28"/>
      <c r="Y32" s="75"/>
      <c r="Z32" s="75"/>
      <c r="AB32" s="75"/>
    </row>
    <row r="33" spans="3:28" x14ac:dyDescent="0.25">
      <c r="C33" s="4"/>
      <c r="D33" s="5"/>
      <c r="J33" s="26"/>
      <c r="K33" s="26"/>
      <c r="Y33" s="75"/>
      <c r="Z33" s="75"/>
      <c r="AB33" s="75"/>
    </row>
    <row r="34" spans="3:28" x14ac:dyDescent="0.25">
      <c r="C34" s="4"/>
      <c r="D34" s="5"/>
      <c r="J34" s="26"/>
      <c r="K34" s="26"/>
      <c r="L34" s="26"/>
      <c r="M34" s="26"/>
      <c r="N34" s="26"/>
      <c r="O34" s="26"/>
      <c r="Y34" s="75"/>
      <c r="Z34" s="75"/>
      <c r="AB34" s="75"/>
    </row>
    <row r="35" spans="3:28" x14ac:dyDescent="0.25">
      <c r="C35" s="4"/>
      <c r="D35" s="5"/>
      <c r="J35" s="26"/>
      <c r="K35" s="26"/>
      <c r="Y35" s="75"/>
      <c r="Z35" s="75"/>
      <c r="AB35" s="75"/>
    </row>
    <row r="36" spans="3:28" x14ac:dyDescent="0.25">
      <c r="C36" s="4"/>
      <c r="D36" s="5"/>
      <c r="J36" s="26"/>
      <c r="K36" s="26"/>
      <c r="L36" s="26"/>
      <c r="M36" s="26"/>
      <c r="N36" s="26"/>
      <c r="O36" s="26"/>
      <c r="Y36" s="75"/>
      <c r="Z36" s="75"/>
      <c r="AB36" s="75"/>
    </row>
    <row r="37" spans="3:28" x14ac:dyDescent="0.25">
      <c r="C37" s="4"/>
      <c r="D37" s="5"/>
      <c r="J37" s="26"/>
      <c r="K37" s="29"/>
      <c r="L37" s="29"/>
      <c r="Y37" s="75"/>
      <c r="Z37" s="75"/>
      <c r="AB37" s="75"/>
    </row>
    <row r="38" spans="3:28" x14ac:dyDescent="0.25">
      <c r="C38" s="4"/>
      <c r="D38" s="5"/>
      <c r="J38" s="29"/>
      <c r="Y38" s="75"/>
      <c r="Z38" s="75"/>
      <c r="AB38" s="75"/>
    </row>
    <row r="39" spans="3:28" x14ac:dyDescent="0.25">
      <c r="C39" s="4"/>
      <c r="D39" s="5"/>
      <c r="J39" s="20"/>
      <c r="K39" s="29"/>
      <c r="L39" s="29"/>
      <c r="M39" s="29"/>
      <c r="N39" s="29"/>
      <c r="Y39" s="75"/>
      <c r="Z39" s="75"/>
      <c r="AB39" s="75"/>
    </row>
    <row r="40" spans="3:28" x14ac:dyDescent="0.25">
      <c r="C40" s="4"/>
      <c r="D40" s="5"/>
      <c r="J40" s="29"/>
      <c r="K40" s="29"/>
      <c r="L40" s="29"/>
      <c r="M40" s="29"/>
      <c r="N40" s="29"/>
      <c r="O40" s="29"/>
      <c r="P40" s="29"/>
      <c r="S40" s="27"/>
      <c r="T40" s="29"/>
      <c r="U40" s="29"/>
      <c r="V40" s="29"/>
      <c r="W40" s="29"/>
      <c r="X40" s="29"/>
      <c r="Y40" s="75"/>
      <c r="Z40" s="75"/>
      <c r="AB40" s="75"/>
    </row>
    <row r="41" spans="3:28" x14ac:dyDescent="0.25">
      <c r="C41" s="4"/>
      <c r="D41" s="5"/>
      <c r="J41" s="29"/>
      <c r="Y41" s="75"/>
      <c r="Z41" s="75"/>
      <c r="AB41" s="75"/>
    </row>
    <row r="42" spans="3:28" x14ac:dyDescent="0.25">
      <c r="C42" s="4"/>
      <c r="D42" s="5"/>
      <c r="J42" s="24"/>
      <c r="Y42" s="75"/>
      <c r="Z42" s="75"/>
      <c r="AB42" s="75"/>
    </row>
    <row r="43" spans="3:28" x14ac:dyDescent="0.25">
      <c r="C43" s="4"/>
      <c r="D43" s="5"/>
      <c r="J43" s="29"/>
      <c r="Y43" s="75"/>
      <c r="Z43" s="75"/>
      <c r="AB43" s="75"/>
    </row>
    <row r="44" spans="3:28" x14ac:dyDescent="0.25">
      <c r="C44" s="4"/>
      <c r="D44" s="5"/>
      <c r="J44" s="26"/>
      <c r="Y44" s="75"/>
      <c r="Z44" s="75"/>
      <c r="AB44" s="75"/>
    </row>
    <row r="45" spans="3:28" x14ac:dyDescent="0.25">
      <c r="C45" s="4"/>
      <c r="D45" s="5"/>
      <c r="J45" s="76"/>
      <c r="Y45" s="75"/>
      <c r="Z45" s="75"/>
      <c r="AB45" s="75"/>
    </row>
    <row r="46" spans="3:28" x14ac:dyDescent="0.25">
      <c r="C46" s="4"/>
      <c r="D46" s="5"/>
      <c r="J46" s="77"/>
      <c r="K46" s="30"/>
      <c r="L46" s="30"/>
      <c r="M46" s="30"/>
      <c r="Y46" s="75"/>
      <c r="Z46" s="75"/>
      <c r="AB46" s="75"/>
    </row>
    <row r="47" spans="3:28" x14ac:dyDescent="0.25">
      <c r="C47" s="4"/>
      <c r="D47" s="5"/>
      <c r="J47" s="26"/>
      <c r="K47" s="31"/>
      <c r="L47" s="31"/>
      <c r="M47" s="31"/>
      <c r="Y47" s="75"/>
      <c r="Z47" s="75"/>
      <c r="AB47" s="75"/>
    </row>
    <row r="48" spans="3:28" x14ac:dyDescent="0.25">
      <c r="C48" s="4"/>
      <c r="D48" s="5"/>
      <c r="J48" s="21"/>
      <c r="K48" s="31"/>
      <c r="L48" s="31"/>
      <c r="M48" s="31"/>
      <c r="Y48" s="75"/>
      <c r="Z48" s="75"/>
      <c r="AB48" s="75"/>
    </row>
    <row r="49" spans="3:29" x14ac:dyDescent="0.25">
      <c r="C49" s="4"/>
      <c r="D49" s="5"/>
      <c r="J49" s="21"/>
      <c r="K49" s="32"/>
      <c r="Y49" s="75"/>
      <c r="Z49" s="75"/>
      <c r="AB49" s="75"/>
    </row>
    <row r="50" spans="3:29" x14ac:dyDescent="0.25">
      <c r="C50" s="4"/>
      <c r="D50" s="5"/>
      <c r="J50" s="29"/>
      <c r="K50" s="32"/>
      <c r="L50" s="32"/>
      <c r="M50" s="32"/>
      <c r="N50" s="32"/>
      <c r="O50" s="32"/>
      <c r="P50" s="32"/>
    </row>
    <row r="51" spans="3:29" x14ac:dyDescent="0.25">
      <c r="C51" s="4"/>
      <c r="D51" s="5"/>
      <c r="J51" s="29"/>
      <c r="K51" s="31"/>
      <c r="L51" s="31"/>
      <c r="M51" s="31"/>
      <c r="N51" s="31"/>
      <c r="O51" s="31"/>
      <c r="P51" s="31"/>
    </row>
    <row r="52" spans="3:29" x14ac:dyDescent="0.25">
      <c r="C52" s="4"/>
      <c r="D52" s="5"/>
      <c r="J52" s="21"/>
      <c r="K52" s="32"/>
    </row>
    <row r="53" spans="3:29" x14ac:dyDescent="0.25">
      <c r="C53" s="4"/>
      <c r="D53" s="5"/>
      <c r="J53" s="29"/>
      <c r="K53" s="32"/>
      <c r="Y53" s="75"/>
      <c r="Z53" s="75"/>
      <c r="AB53" s="75"/>
    </row>
    <row r="54" spans="3:29" x14ac:dyDescent="0.25">
      <c r="C54" s="4"/>
      <c r="D54" s="5"/>
      <c r="J54" s="29"/>
      <c r="K54" s="32"/>
      <c r="L54" s="32"/>
      <c r="Y54" s="75"/>
      <c r="Z54" s="75"/>
      <c r="AB54" s="75"/>
    </row>
    <row r="55" spans="3:29" x14ac:dyDescent="0.25">
      <c r="C55" s="4"/>
      <c r="D55" s="5"/>
      <c r="J55" s="29"/>
      <c r="K55" s="32"/>
      <c r="Y55" s="75"/>
      <c r="Z55" s="75"/>
      <c r="AB55" s="75"/>
    </row>
    <row r="56" spans="3:29" ht="15" customHeight="1" x14ac:dyDescent="0.25">
      <c r="C56" s="4"/>
      <c r="D56" s="5"/>
      <c r="J56" s="29"/>
      <c r="K56" s="30"/>
      <c r="L56" s="30"/>
      <c r="M56" s="30"/>
      <c r="N56" s="30"/>
      <c r="O56" s="30"/>
      <c r="P56" s="30"/>
      <c r="S56" s="30"/>
      <c r="T56" s="30"/>
      <c r="U56" s="30"/>
      <c r="V56" s="30"/>
      <c r="W56" s="30"/>
      <c r="X56" s="30"/>
      <c r="Y56" s="81"/>
      <c r="Z56" s="81"/>
      <c r="AA56" s="30"/>
      <c r="AB56" s="81"/>
      <c r="AC56" s="30"/>
    </row>
    <row r="57" spans="3:29" x14ac:dyDescent="0.25">
      <c r="C57" s="4"/>
      <c r="D57" s="5"/>
      <c r="J57" s="26"/>
      <c r="K57" s="30"/>
      <c r="L57" s="30"/>
      <c r="M57" s="30"/>
      <c r="N57" s="30"/>
      <c r="O57" s="30"/>
      <c r="P57" s="30"/>
      <c r="S57" s="30"/>
      <c r="T57" s="30"/>
      <c r="U57" s="30"/>
      <c r="V57" s="30"/>
      <c r="W57" s="30"/>
      <c r="X57" s="30"/>
      <c r="Y57" s="81"/>
      <c r="Z57" s="81"/>
      <c r="AA57" s="30"/>
      <c r="AB57" s="81"/>
      <c r="AC57" s="30"/>
    </row>
    <row r="58" spans="3:29" x14ac:dyDescent="0.25">
      <c r="C58" s="4"/>
      <c r="D58" s="5"/>
      <c r="J58" s="24"/>
      <c r="Y58" s="75"/>
      <c r="Z58" s="75"/>
      <c r="AB58" s="75"/>
    </row>
    <row r="59" spans="3:29" x14ac:dyDescent="0.25">
      <c r="C59" s="4"/>
      <c r="D59" s="5"/>
      <c r="J59" s="23"/>
      <c r="Y59" s="75"/>
      <c r="Z59" s="75"/>
      <c r="AB59" s="75"/>
    </row>
    <row r="60" spans="3:29" x14ac:dyDescent="0.25">
      <c r="C60" s="4"/>
      <c r="D60" s="5"/>
      <c r="J60" s="24"/>
      <c r="Y60" s="75"/>
      <c r="Z60" s="75"/>
      <c r="AB60" s="75"/>
    </row>
    <row r="61" spans="3:29" x14ac:dyDescent="0.25">
      <c r="C61" s="4"/>
      <c r="D61" s="5"/>
      <c r="J61" s="29"/>
      <c r="Y61" s="75"/>
      <c r="Z61" s="75"/>
      <c r="AB61" s="75"/>
    </row>
    <row r="62" spans="3:29" x14ac:dyDescent="0.25">
      <c r="C62" s="4"/>
      <c r="D62" s="5"/>
      <c r="J62" s="29"/>
      <c r="Y62" s="75"/>
      <c r="Z62" s="75"/>
      <c r="AB62" s="75"/>
    </row>
    <row r="63" spans="3:29" x14ac:dyDescent="0.25">
      <c r="C63" s="4"/>
      <c r="D63" s="5"/>
      <c r="J63" s="29"/>
      <c r="Y63" s="75"/>
      <c r="Z63" s="75"/>
      <c r="AB63" s="75"/>
    </row>
    <row r="64" spans="3:29" x14ac:dyDescent="0.25">
      <c r="C64" s="4"/>
      <c r="D64" s="5"/>
      <c r="J64" s="78"/>
      <c r="Y64" s="75"/>
      <c r="Z64" s="75"/>
      <c r="AB64" s="75"/>
    </row>
    <row r="65" spans="3:28" x14ac:dyDescent="0.25">
      <c r="C65" s="4"/>
      <c r="D65" s="5"/>
      <c r="J65" s="23"/>
      <c r="Y65" s="75"/>
      <c r="Z65" s="75"/>
      <c r="AB65" s="75"/>
    </row>
    <row r="66" spans="3:28" x14ac:dyDescent="0.25">
      <c r="C66" s="4"/>
      <c r="D66" s="5"/>
      <c r="J66" s="26"/>
      <c r="Y66" s="75"/>
      <c r="Z66" s="75"/>
      <c r="AB66" s="75"/>
    </row>
    <row r="67" spans="3:28" x14ac:dyDescent="0.25">
      <c r="C67" s="4"/>
      <c r="D67" s="5"/>
      <c r="J67" s="26"/>
      <c r="K67" s="32"/>
      <c r="L67" s="32"/>
      <c r="M67" s="32"/>
      <c r="N67" s="32"/>
      <c r="Y67" s="75"/>
      <c r="Z67" s="75"/>
      <c r="AB67" s="75"/>
    </row>
    <row r="68" spans="3:28" x14ac:dyDescent="0.25">
      <c r="C68" s="4"/>
      <c r="D68" s="5"/>
      <c r="J68" s="29"/>
      <c r="Y68" s="75"/>
      <c r="Z68" s="75"/>
      <c r="AB68" s="75"/>
    </row>
    <row r="69" spans="3:28" x14ac:dyDescent="0.25">
      <c r="C69" s="4"/>
      <c r="D69" s="5"/>
      <c r="J69" s="29"/>
      <c r="K69" s="32"/>
      <c r="Y69" s="75"/>
      <c r="Z69" s="75"/>
      <c r="AB69" s="75"/>
    </row>
    <row r="70" spans="3:28" x14ac:dyDescent="0.25">
      <c r="C70" s="4"/>
      <c r="D70" s="5"/>
      <c r="J70" s="29"/>
      <c r="K70" s="33"/>
      <c r="L70" s="33"/>
      <c r="Y70" s="75"/>
      <c r="Z70" s="75"/>
      <c r="AB70" s="75"/>
    </row>
    <row r="71" spans="3:28" x14ac:dyDescent="0.25">
      <c r="C71" s="4"/>
      <c r="D71" s="5"/>
      <c r="J71" s="23"/>
      <c r="Y71" s="75"/>
      <c r="Z71" s="75"/>
      <c r="AB71" s="75"/>
    </row>
    <row r="72" spans="3:28" x14ac:dyDescent="0.25">
      <c r="C72" s="4"/>
      <c r="D72" s="5"/>
      <c r="I72" s="66"/>
      <c r="Y72" s="75"/>
      <c r="Z72" s="75"/>
      <c r="AB72" s="75"/>
    </row>
    <row r="73" spans="3:28" x14ac:dyDescent="0.25">
      <c r="C73" s="4"/>
      <c r="D73" s="5"/>
      <c r="J73" s="79"/>
      <c r="Y73" s="75"/>
      <c r="Z73" s="75"/>
      <c r="AB73" s="75"/>
    </row>
    <row r="74" spans="3:28" x14ac:dyDescent="0.25">
      <c r="C74" s="4"/>
      <c r="D74" s="5"/>
      <c r="Y74" s="75"/>
      <c r="Z74" s="75"/>
      <c r="AB74" s="75"/>
    </row>
    <row r="75" spans="3:28" x14ac:dyDescent="0.25">
      <c r="C75" s="4"/>
      <c r="D75" s="5"/>
      <c r="J75" s="42"/>
      <c r="Y75" s="75"/>
      <c r="Z75" s="75"/>
      <c r="AB75" s="75"/>
    </row>
    <row r="76" spans="3:28" x14ac:dyDescent="0.25">
      <c r="C76" s="4"/>
      <c r="D76" s="5"/>
      <c r="J76" s="44"/>
      <c r="Y76" s="75"/>
      <c r="Z76" s="75"/>
      <c r="AB76" s="75"/>
    </row>
    <row r="77" spans="3:28" x14ac:dyDescent="0.25">
      <c r="C77" s="4"/>
      <c r="D77" s="5"/>
      <c r="J77" s="45"/>
      <c r="Y77" s="75"/>
      <c r="Z77" s="75"/>
      <c r="AB77" s="75"/>
    </row>
    <row r="78" spans="3:28" x14ac:dyDescent="0.25">
      <c r="C78" s="4"/>
      <c r="D78" s="5"/>
      <c r="J78" s="45"/>
      <c r="Y78" s="75"/>
      <c r="Z78" s="75"/>
      <c r="AB78" s="75"/>
    </row>
    <row r="79" spans="3:28" x14ac:dyDescent="0.25">
      <c r="C79" s="4"/>
      <c r="D79" s="5"/>
      <c r="J79" s="45"/>
      <c r="Y79" s="75"/>
      <c r="Z79" s="75"/>
      <c r="AB79" s="75"/>
    </row>
    <row r="80" spans="3:28" x14ac:dyDescent="0.25">
      <c r="C80" s="4"/>
      <c r="D80" s="5"/>
      <c r="J80" s="45"/>
      <c r="Y80" s="75"/>
      <c r="Z80" s="75"/>
      <c r="AB80" s="75"/>
    </row>
    <row r="81" spans="3:13" x14ac:dyDescent="0.25">
      <c r="C81" s="4"/>
      <c r="D81" s="5"/>
      <c r="J81" s="45"/>
    </row>
    <row r="82" spans="3:13" x14ac:dyDescent="0.25">
      <c r="C82" s="4"/>
      <c r="D82" s="5"/>
      <c r="J82" s="46"/>
    </row>
    <row r="83" spans="3:13" x14ac:dyDescent="0.25">
      <c r="C83" s="4"/>
      <c r="D83" s="5"/>
      <c r="J83" s="343"/>
    </row>
    <row r="84" spans="3:13" x14ac:dyDescent="0.25">
      <c r="C84" s="4"/>
      <c r="D84" s="5"/>
      <c r="J84" s="343"/>
    </row>
    <row r="85" spans="3:13" x14ac:dyDescent="0.25">
      <c r="C85" s="4"/>
      <c r="D85" s="5"/>
      <c r="J85" s="47"/>
    </row>
    <row r="86" spans="3:13" x14ac:dyDescent="0.25">
      <c r="C86" s="4"/>
      <c r="D86" s="5"/>
      <c r="J86" s="49"/>
      <c r="L86" s="67"/>
      <c r="M86" s="67"/>
    </row>
    <row r="87" spans="3:13" x14ac:dyDescent="0.25">
      <c r="C87" s="4"/>
      <c r="D87" s="5"/>
      <c r="J87" s="67"/>
    </row>
    <row r="88" spans="3:13" x14ac:dyDescent="0.25">
      <c r="C88" s="4"/>
      <c r="D88" s="5"/>
      <c r="J88" s="50"/>
    </row>
    <row r="89" spans="3:13" x14ac:dyDescent="0.25">
      <c r="C89" s="4"/>
      <c r="D89" s="5"/>
      <c r="J89" s="48"/>
    </row>
    <row r="90" spans="3:13" x14ac:dyDescent="0.25">
      <c r="C90" s="4"/>
      <c r="D90" s="5"/>
      <c r="J90" s="61"/>
    </row>
    <row r="91" spans="3:13" x14ac:dyDescent="0.25">
      <c r="C91" s="4"/>
      <c r="D91" s="5"/>
      <c r="J91" s="62"/>
    </row>
    <row r="92" spans="3:13" x14ac:dyDescent="0.25">
      <c r="C92" s="4"/>
      <c r="D92" s="5"/>
      <c r="J92" s="80"/>
    </row>
    <row r="93" spans="3:13" x14ac:dyDescent="0.25">
      <c r="C93" s="4"/>
      <c r="D93" s="5"/>
      <c r="J93" s="62"/>
    </row>
    <row r="94" spans="3:13" x14ac:dyDescent="0.25">
      <c r="C94" s="4"/>
      <c r="D94" s="5"/>
    </row>
    <row r="95" spans="3:13" x14ac:dyDescent="0.25">
      <c r="C95" s="4"/>
      <c r="D95" s="5"/>
    </row>
    <row r="96" spans="3:13" x14ac:dyDescent="0.25">
      <c r="C96" s="4"/>
      <c r="D96" s="5"/>
      <c r="J96" s="42"/>
    </row>
    <row r="97" spans="3:10" x14ac:dyDescent="0.25">
      <c r="C97" s="4"/>
      <c r="D97" s="5"/>
      <c r="J97" s="63"/>
    </row>
    <row r="98" spans="3:10" x14ac:dyDescent="0.25">
      <c r="C98" s="4"/>
      <c r="D98" s="5"/>
      <c r="J98" s="63"/>
    </row>
    <row r="99" spans="3:10" x14ac:dyDescent="0.25">
      <c r="C99" s="4"/>
      <c r="D99" s="5"/>
      <c r="J99" s="63"/>
    </row>
    <row r="100" spans="3:10" x14ac:dyDescent="0.25">
      <c r="C100" s="4"/>
      <c r="D100" s="5"/>
      <c r="J100" s="63"/>
    </row>
    <row r="101" spans="3:10" x14ac:dyDescent="0.25">
      <c r="C101" s="4"/>
      <c r="D101" s="5"/>
      <c r="J101" s="63"/>
    </row>
    <row r="102" spans="3:10" x14ac:dyDescent="0.25">
      <c r="C102" s="4"/>
      <c r="D102" s="5"/>
      <c r="J102" s="64"/>
    </row>
    <row r="103" spans="3:10" x14ac:dyDescent="0.25">
      <c r="C103" s="4"/>
      <c r="D103" s="5"/>
      <c r="J103" s="65"/>
    </row>
    <row r="104" spans="3:10" x14ac:dyDescent="0.25">
      <c r="C104" s="4"/>
      <c r="D104" s="5"/>
      <c r="J104" s="52"/>
    </row>
    <row r="105" spans="3:10" x14ac:dyDescent="0.25">
      <c r="C105" s="4"/>
      <c r="D105" s="5"/>
      <c r="J105" s="53"/>
    </row>
    <row r="106" spans="3:10" x14ac:dyDescent="0.25">
      <c r="C106" s="4"/>
      <c r="D106" s="5"/>
    </row>
    <row r="107" spans="3:10" x14ac:dyDescent="0.25">
      <c r="C107" s="4"/>
      <c r="D107" s="5"/>
      <c r="J107" s="54"/>
    </row>
    <row r="108" spans="3:10" x14ac:dyDescent="0.25">
      <c r="C108" s="4"/>
      <c r="D108" s="5"/>
      <c r="J108" s="48"/>
    </row>
    <row r="109" spans="3:10" x14ac:dyDescent="0.25">
      <c r="C109" s="4"/>
      <c r="D109" s="5"/>
      <c r="J109" s="55"/>
    </row>
    <row r="110" spans="3:10" x14ac:dyDescent="0.25">
      <c r="C110" s="4"/>
      <c r="D110" s="5"/>
      <c r="J110" s="55"/>
    </row>
    <row r="111" spans="3:10" x14ac:dyDescent="0.25">
      <c r="C111" s="4"/>
      <c r="D111" s="5"/>
      <c r="J111" s="55"/>
    </row>
    <row r="112" spans="3:10" x14ac:dyDescent="0.25">
      <c r="C112" s="4"/>
      <c r="D112" s="5"/>
      <c r="J112" s="57"/>
    </row>
    <row r="113" spans="3:10" x14ac:dyDescent="0.25">
      <c r="C113" s="4"/>
      <c r="D113" s="5"/>
      <c r="J113" s="55"/>
    </row>
    <row r="114" spans="3:10" x14ac:dyDescent="0.25">
      <c r="C114" s="4"/>
      <c r="D114" s="5"/>
      <c r="J114" s="55"/>
    </row>
    <row r="115" spans="3:10" x14ac:dyDescent="0.25">
      <c r="C115" s="4"/>
      <c r="D115" s="5"/>
      <c r="J115" s="58"/>
    </row>
    <row r="116" spans="3:10" x14ac:dyDescent="0.25">
      <c r="C116" s="4"/>
      <c r="D116" s="5"/>
      <c r="J116" s="55"/>
    </row>
    <row r="117" spans="3:10" x14ac:dyDescent="0.25">
      <c r="C117" s="4"/>
      <c r="D117" s="5"/>
      <c r="J117" s="55"/>
    </row>
    <row r="118" spans="3:10" x14ac:dyDescent="0.25">
      <c r="C118" s="4"/>
      <c r="D118" s="5"/>
    </row>
    <row r="119" spans="3:10" x14ac:dyDescent="0.25">
      <c r="C119" s="4"/>
      <c r="D119" s="5"/>
    </row>
    <row r="120" spans="3:10" x14ac:dyDescent="0.25">
      <c r="C120" s="4"/>
      <c r="D120" s="5"/>
      <c r="J120" s="61"/>
    </row>
    <row r="121" spans="3:10" x14ac:dyDescent="0.25">
      <c r="C121" s="4"/>
      <c r="D121" s="5"/>
      <c r="J121" s="62"/>
    </row>
    <row r="122" spans="3:10" x14ac:dyDescent="0.25">
      <c r="C122" s="4"/>
      <c r="D122" s="5"/>
      <c r="J122" s="80"/>
    </row>
    <row r="123" spans="3:10" x14ac:dyDescent="0.25">
      <c r="C123" s="4"/>
      <c r="D123" s="5"/>
      <c r="J123" s="62"/>
    </row>
    <row r="124" spans="3:10" x14ac:dyDescent="0.25">
      <c r="C124" s="4"/>
      <c r="D124" s="5"/>
    </row>
    <row r="125" spans="3:10" x14ac:dyDescent="0.25">
      <c r="C125" s="4"/>
      <c r="D125" s="5"/>
    </row>
    <row r="126" spans="3:10" x14ac:dyDescent="0.25">
      <c r="C126" s="4"/>
      <c r="D126" s="5"/>
    </row>
    <row r="127" spans="3:10" x14ac:dyDescent="0.25">
      <c r="C127" s="4"/>
      <c r="D127" s="5"/>
    </row>
    <row r="128" spans="3:10" x14ac:dyDescent="0.25">
      <c r="C128" s="4"/>
      <c r="D128" s="5"/>
    </row>
    <row r="129" spans="3:10" x14ac:dyDescent="0.25">
      <c r="C129" s="4"/>
      <c r="D129" s="5"/>
    </row>
    <row r="130" spans="3:10" x14ac:dyDescent="0.25">
      <c r="C130" s="4"/>
      <c r="D130" s="5"/>
      <c r="H130" s="211"/>
    </row>
    <row r="131" spans="3:10" x14ac:dyDescent="0.25">
      <c r="C131" s="4"/>
      <c r="D131" s="5"/>
    </row>
    <row r="132" spans="3:10" x14ac:dyDescent="0.25">
      <c r="C132" s="4"/>
      <c r="D132" s="5"/>
    </row>
    <row r="133" spans="3:10" x14ac:dyDescent="0.25">
      <c r="C133" s="4"/>
      <c r="D133" s="5"/>
      <c r="J133" s="70"/>
    </row>
    <row r="134" spans="3:10" x14ac:dyDescent="0.25">
      <c r="C134" s="4"/>
      <c r="D134" s="5"/>
    </row>
    <row r="135" spans="3:10" x14ac:dyDescent="0.25">
      <c r="C135" s="4"/>
      <c r="D135" s="5"/>
      <c r="J135" s="56"/>
    </row>
    <row r="136" spans="3:10" x14ac:dyDescent="0.25">
      <c r="C136" s="4"/>
      <c r="D136" s="5"/>
      <c r="J136" s="56"/>
    </row>
    <row r="137" spans="3:10" x14ac:dyDescent="0.25">
      <c r="C137" s="4"/>
      <c r="D137" s="5"/>
    </row>
    <row r="138" spans="3:10" x14ac:dyDescent="0.25">
      <c r="C138" s="4"/>
      <c r="D138" s="5"/>
    </row>
    <row r="139" spans="3:10" x14ac:dyDescent="0.25">
      <c r="C139" s="4"/>
      <c r="D139" s="5"/>
    </row>
    <row r="140" spans="3:10" x14ac:dyDescent="0.25">
      <c r="C140" s="4"/>
      <c r="D140" s="5"/>
    </row>
    <row r="141" spans="3:10" x14ac:dyDescent="0.25">
      <c r="C141" s="4"/>
      <c r="D141" s="5"/>
    </row>
    <row r="142" spans="3:10" x14ac:dyDescent="0.25">
      <c r="C142" s="4"/>
      <c r="D142" s="5"/>
    </row>
    <row r="143" spans="3:10" x14ac:dyDescent="0.25">
      <c r="C143" s="4"/>
      <c r="D143" s="5"/>
    </row>
    <row r="144" spans="3:10" x14ac:dyDescent="0.25">
      <c r="C144" s="4"/>
      <c r="D144" s="5"/>
    </row>
    <row r="145" spans="3:4" x14ac:dyDescent="0.25">
      <c r="C145" s="4"/>
      <c r="D145" s="5"/>
    </row>
    <row r="146" spans="3:4" x14ac:dyDescent="0.25">
      <c r="C146" s="4"/>
      <c r="D146" s="5"/>
    </row>
    <row r="147" spans="3:4" x14ac:dyDescent="0.25">
      <c r="C147" s="4"/>
      <c r="D147" s="5"/>
    </row>
    <row r="148" spans="3:4" x14ac:dyDescent="0.25">
      <c r="C148" s="4"/>
      <c r="D148" s="5"/>
    </row>
    <row r="149" spans="3:4" x14ac:dyDescent="0.25">
      <c r="C149" s="4"/>
      <c r="D149" s="5"/>
    </row>
    <row r="150" spans="3:4" x14ac:dyDescent="0.25">
      <c r="C150" s="4"/>
      <c r="D150" s="5"/>
    </row>
    <row r="151" spans="3:4" x14ac:dyDescent="0.25">
      <c r="C151" s="4"/>
      <c r="D151" s="5"/>
    </row>
    <row r="152" spans="3:4" x14ac:dyDescent="0.25">
      <c r="C152" s="4"/>
      <c r="D152" s="5"/>
    </row>
    <row r="153" spans="3:4" x14ac:dyDescent="0.25">
      <c r="C153" s="4"/>
      <c r="D153" s="5"/>
    </row>
    <row r="154" spans="3:4" x14ac:dyDescent="0.25">
      <c r="C154" s="4"/>
      <c r="D154" s="5"/>
    </row>
    <row r="155" spans="3:4" x14ac:dyDescent="0.25">
      <c r="C155" s="4"/>
      <c r="D155" s="5"/>
    </row>
    <row r="156" spans="3:4" x14ac:dyDescent="0.25">
      <c r="C156" s="4"/>
      <c r="D156" s="5"/>
    </row>
    <row r="157" spans="3:4" x14ac:dyDescent="0.25">
      <c r="C157" s="4"/>
      <c r="D157" s="5"/>
    </row>
    <row r="158" spans="3:4" x14ac:dyDescent="0.25">
      <c r="C158" s="4"/>
      <c r="D158" s="5"/>
    </row>
    <row r="159" spans="3:4" x14ac:dyDescent="0.25">
      <c r="C159" s="4"/>
      <c r="D159" s="5"/>
    </row>
    <row r="160" spans="3:4" x14ac:dyDescent="0.25">
      <c r="C160" s="4"/>
      <c r="D160" s="5"/>
    </row>
    <row r="161" spans="3:6" x14ac:dyDescent="0.25">
      <c r="C161" s="4"/>
      <c r="D161" s="5"/>
    </row>
    <row r="162" spans="3:6" x14ac:dyDescent="0.25">
      <c r="C162" s="4"/>
      <c r="D162" s="5"/>
    </row>
    <row r="163" spans="3:6" x14ac:dyDescent="0.25">
      <c r="C163" s="4"/>
      <c r="D163" s="5"/>
    </row>
    <row r="164" spans="3:6" x14ac:dyDescent="0.25">
      <c r="C164" s="4"/>
      <c r="D164" s="5"/>
    </row>
    <row r="165" spans="3:6" x14ac:dyDescent="0.25">
      <c r="C165" s="7"/>
      <c r="D165" s="8"/>
    </row>
    <row r="166" spans="3:6" x14ac:dyDescent="0.25">
      <c r="C166" s="4"/>
      <c r="D166" s="5"/>
    </row>
    <row r="167" spans="3:6" x14ac:dyDescent="0.25">
      <c r="C167" s="4"/>
      <c r="D167" s="5"/>
    </row>
    <row r="168" spans="3:6" x14ac:dyDescent="0.25">
      <c r="C168" s="4"/>
      <c r="D168" s="5"/>
    </row>
    <row r="169" spans="3:6" x14ac:dyDescent="0.25">
      <c r="C169" s="4"/>
      <c r="D169" s="5"/>
    </row>
    <row r="170" spans="3:6" x14ac:dyDescent="0.25">
      <c r="C170" s="4"/>
      <c r="D170" s="5"/>
      <c r="F170" s="12"/>
    </row>
    <row r="171" spans="3:6" x14ac:dyDescent="0.25">
      <c r="C171" s="4"/>
      <c r="D171" s="5"/>
    </row>
    <row r="172" spans="3:6" x14ac:dyDescent="0.25">
      <c r="C172" s="4"/>
      <c r="D172" s="5"/>
    </row>
    <row r="173" spans="3:6" x14ac:dyDescent="0.25">
      <c r="C173" s="4"/>
      <c r="D173" s="5"/>
    </row>
    <row r="174" spans="3:6" x14ac:dyDescent="0.25">
      <c r="C174" s="4"/>
      <c r="D174" s="5"/>
    </row>
    <row r="175" spans="3:6" x14ac:dyDescent="0.25">
      <c r="C175" s="4"/>
      <c r="D175" s="5"/>
    </row>
    <row r="176" spans="3:6" x14ac:dyDescent="0.25">
      <c r="C176" s="4"/>
      <c r="D176" s="5"/>
    </row>
    <row r="177" spans="3:4" x14ac:dyDescent="0.25">
      <c r="C177" s="4"/>
      <c r="D177" s="5"/>
    </row>
    <row r="178" spans="3:4" x14ac:dyDescent="0.25">
      <c r="C178" s="4"/>
      <c r="D178" s="5"/>
    </row>
    <row r="179" spans="3:4" x14ac:dyDescent="0.25">
      <c r="C179" s="4"/>
      <c r="D179" s="5"/>
    </row>
    <row r="180" spans="3:4" x14ac:dyDescent="0.25">
      <c r="C180" s="4"/>
      <c r="D180" s="5"/>
    </row>
    <row r="181" spans="3:4" x14ac:dyDescent="0.25">
      <c r="C181" s="4"/>
      <c r="D181" s="5"/>
    </row>
    <row r="182" spans="3:4" x14ac:dyDescent="0.25">
      <c r="C182" s="4"/>
      <c r="D182" s="5"/>
    </row>
    <row r="183" spans="3:4" x14ac:dyDescent="0.25">
      <c r="C183" s="4"/>
      <c r="D183" s="5"/>
    </row>
    <row r="184" spans="3:4" x14ac:dyDescent="0.25">
      <c r="C184" s="4"/>
      <c r="D184" s="5"/>
    </row>
    <row r="185" spans="3:4" x14ac:dyDescent="0.25">
      <c r="C185" s="4"/>
      <c r="D185" s="5"/>
    </row>
    <row r="186" spans="3:4" x14ac:dyDescent="0.25">
      <c r="C186" s="4"/>
      <c r="D186" s="5"/>
    </row>
    <row r="187" spans="3:4" x14ac:dyDescent="0.25">
      <c r="C187" s="4"/>
      <c r="D187" s="5"/>
    </row>
    <row r="188" spans="3:4" x14ac:dyDescent="0.25">
      <c r="C188" s="7"/>
      <c r="D188" s="8"/>
    </row>
    <row r="189" spans="3:4" x14ac:dyDescent="0.25">
      <c r="C189" s="4"/>
      <c r="D189" s="5"/>
    </row>
    <row r="190" spans="3:4" x14ac:dyDescent="0.25">
      <c r="C190" s="4"/>
      <c r="D190" s="5"/>
    </row>
    <row r="191" spans="3:4" x14ac:dyDescent="0.25">
      <c r="C191" s="4"/>
      <c r="D191" s="5"/>
    </row>
    <row r="192" spans="3:4" x14ac:dyDescent="0.25">
      <c r="C192" s="4"/>
      <c r="D192" s="5"/>
    </row>
    <row r="193" spans="3:4" x14ac:dyDescent="0.25">
      <c r="C193" s="4"/>
      <c r="D193" s="5"/>
    </row>
    <row r="194" spans="3:4" x14ac:dyDescent="0.25">
      <c r="C194" s="4"/>
      <c r="D194" s="5"/>
    </row>
    <row r="195" spans="3:4" x14ac:dyDescent="0.25">
      <c r="C195" s="4"/>
      <c r="D195" s="5"/>
    </row>
    <row r="196" spans="3:4" x14ac:dyDescent="0.25">
      <c r="C196" s="4"/>
      <c r="D196" s="5"/>
    </row>
    <row r="197" spans="3:4" x14ac:dyDescent="0.25">
      <c r="C197" s="4"/>
      <c r="D197" s="5"/>
    </row>
    <row r="198" spans="3:4" x14ac:dyDescent="0.25">
      <c r="C198" s="4"/>
      <c r="D198" s="5"/>
    </row>
    <row r="199" spans="3:4" x14ac:dyDescent="0.25">
      <c r="C199" s="4"/>
      <c r="D199" s="5"/>
    </row>
    <row r="200" spans="3:4" x14ac:dyDescent="0.25">
      <c r="C200" s="4"/>
      <c r="D200" s="5"/>
    </row>
    <row r="201" spans="3:4" x14ac:dyDescent="0.25">
      <c r="C201" s="4"/>
      <c r="D201" s="5"/>
    </row>
    <row r="202" spans="3:4" x14ac:dyDescent="0.25">
      <c r="C202" s="4"/>
      <c r="D202" s="5"/>
    </row>
    <row r="203" spans="3:4" x14ac:dyDescent="0.25">
      <c r="C203" s="4"/>
      <c r="D203" s="5"/>
    </row>
    <row r="204" spans="3:4" x14ac:dyDescent="0.25">
      <c r="C204" s="4"/>
      <c r="D204" s="5"/>
    </row>
    <row r="205" spans="3:4" x14ac:dyDescent="0.25">
      <c r="C205" s="4"/>
      <c r="D205" s="5"/>
    </row>
    <row r="206" spans="3:4" x14ac:dyDescent="0.25">
      <c r="C206" s="4"/>
      <c r="D206" s="5"/>
    </row>
    <row r="207" spans="3:4" x14ac:dyDescent="0.25">
      <c r="C207" s="4"/>
      <c r="D207" s="5"/>
    </row>
    <row r="208" spans="3:4" x14ac:dyDescent="0.25">
      <c r="C208" s="4"/>
      <c r="D208" s="5"/>
    </row>
    <row r="209" spans="3:4" x14ac:dyDescent="0.25">
      <c r="C209" s="4"/>
      <c r="D209" s="5"/>
    </row>
    <row r="210" spans="3:4" x14ac:dyDescent="0.25">
      <c r="C210" s="4"/>
      <c r="D210" s="5"/>
    </row>
    <row r="211" spans="3:4" x14ac:dyDescent="0.25">
      <c r="C211" s="4"/>
      <c r="D211" s="5"/>
    </row>
    <row r="212" spans="3:4" x14ac:dyDescent="0.25">
      <c r="C212" s="4"/>
      <c r="D212" s="5"/>
    </row>
    <row r="213" spans="3:4" x14ac:dyDescent="0.25">
      <c r="C213" s="4"/>
      <c r="D213" s="5"/>
    </row>
    <row r="214" spans="3:4" x14ac:dyDescent="0.25">
      <c r="C214" s="4"/>
      <c r="D214" s="5"/>
    </row>
    <row r="215" spans="3:4" x14ac:dyDescent="0.25">
      <c r="C215" s="4"/>
      <c r="D215" s="5"/>
    </row>
    <row r="216" spans="3:4" x14ac:dyDescent="0.25">
      <c r="C216" s="4"/>
      <c r="D216" s="5"/>
    </row>
    <row r="217" spans="3:4" x14ac:dyDescent="0.25">
      <c r="C217" s="4"/>
      <c r="D217" s="5"/>
    </row>
    <row r="218" spans="3:4" x14ac:dyDescent="0.25">
      <c r="C218" s="4"/>
      <c r="D218" s="5"/>
    </row>
    <row r="219" spans="3:4" x14ac:dyDescent="0.25">
      <c r="C219" s="4"/>
      <c r="D219" s="5"/>
    </row>
    <row r="220" spans="3:4" x14ac:dyDescent="0.25">
      <c r="C220" s="4"/>
      <c r="D220" s="5"/>
    </row>
    <row r="221" spans="3:4" x14ac:dyDescent="0.25">
      <c r="C221" s="4"/>
      <c r="D221" s="5"/>
    </row>
    <row r="222" spans="3:4" x14ac:dyDescent="0.25">
      <c r="C222" s="4"/>
      <c r="D222" s="5"/>
    </row>
    <row r="223" spans="3:4" x14ac:dyDescent="0.25">
      <c r="C223" s="4"/>
      <c r="D223" s="5"/>
    </row>
    <row r="224" spans="3:4" x14ac:dyDescent="0.25">
      <c r="C224" s="4"/>
      <c r="D224" s="5"/>
    </row>
    <row r="225" spans="3:4" x14ac:dyDescent="0.25">
      <c r="C225" s="4"/>
      <c r="D225" s="5"/>
    </row>
    <row r="226" spans="3:4" x14ac:dyDescent="0.25">
      <c r="C226" s="4"/>
      <c r="D226" s="5"/>
    </row>
    <row r="227" spans="3:4" x14ac:dyDescent="0.25">
      <c r="C227" s="4"/>
      <c r="D227" s="5"/>
    </row>
    <row r="228" spans="3:4" x14ac:dyDescent="0.25">
      <c r="C228" s="4"/>
      <c r="D228" s="5"/>
    </row>
    <row r="229" spans="3:4" x14ac:dyDescent="0.25">
      <c r="C229" s="4"/>
      <c r="D229" s="5"/>
    </row>
    <row r="230" spans="3:4" x14ac:dyDescent="0.25">
      <c r="C230" s="4"/>
      <c r="D230" s="5"/>
    </row>
    <row r="231" spans="3:4" x14ac:dyDescent="0.25">
      <c r="C231" s="4"/>
      <c r="D231" s="5"/>
    </row>
    <row r="232" spans="3:4" x14ac:dyDescent="0.25">
      <c r="C232" s="4"/>
      <c r="D232" s="5"/>
    </row>
    <row r="233" spans="3:4" x14ac:dyDescent="0.25">
      <c r="C233" s="4"/>
      <c r="D233" s="5"/>
    </row>
    <row r="234" spans="3:4" x14ac:dyDescent="0.25">
      <c r="C234" s="4"/>
      <c r="D234" s="5"/>
    </row>
    <row r="235" spans="3:4" x14ac:dyDescent="0.25">
      <c r="C235" s="4"/>
      <c r="D235" s="5"/>
    </row>
    <row r="236" spans="3:4" x14ac:dyDescent="0.25">
      <c r="C236" s="4"/>
      <c r="D236" s="5"/>
    </row>
    <row r="237" spans="3:4" x14ac:dyDescent="0.25">
      <c r="C237" s="4"/>
      <c r="D237" s="5"/>
    </row>
    <row r="238" spans="3:4" x14ac:dyDescent="0.25">
      <c r="C238" s="4"/>
      <c r="D238" s="5"/>
    </row>
    <row r="239" spans="3:4" x14ac:dyDescent="0.25">
      <c r="C239" s="4"/>
      <c r="D239" s="5"/>
    </row>
    <row r="240" spans="3:4" x14ac:dyDescent="0.25">
      <c r="C240" s="4"/>
      <c r="D240" s="5"/>
    </row>
    <row r="241" spans="3:4" x14ac:dyDescent="0.25">
      <c r="C241" s="4"/>
      <c r="D241" s="5"/>
    </row>
    <row r="242" spans="3:4" x14ac:dyDescent="0.25">
      <c r="C242" s="9"/>
      <c r="D242" s="5"/>
    </row>
    <row r="243" spans="3:4" x14ac:dyDescent="0.25">
      <c r="C243" s="4"/>
      <c r="D243" s="5"/>
    </row>
    <row r="244" spans="3:4" x14ac:dyDescent="0.25">
      <c r="C244" s="9"/>
      <c r="D244" s="5"/>
    </row>
    <row r="245" spans="3:4" x14ac:dyDescent="0.25">
      <c r="C245" s="9"/>
      <c r="D245" s="5"/>
    </row>
    <row r="246" spans="3:4" x14ac:dyDescent="0.25">
      <c r="C246" s="9"/>
      <c r="D246" s="5"/>
    </row>
    <row r="247" spans="3:4" x14ac:dyDescent="0.25">
      <c r="C247" s="4"/>
      <c r="D247" s="5"/>
    </row>
    <row r="248" spans="3:4" x14ac:dyDescent="0.25">
      <c r="C248" s="4"/>
      <c r="D248" s="5"/>
    </row>
    <row r="249" spans="3:4" x14ac:dyDescent="0.25">
      <c r="C249" s="4"/>
      <c r="D249" s="5"/>
    </row>
    <row r="250" spans="3:4" x14ac:dyDescent="0.25">
      <c r="C250" s="4"/>
      <c r="D250" s="5"/>
    </row>
    <row r="251" spans="3:4" x14ac:dyDescent="0.25">
      <c r="C251" s="4"/>
      <c r="D251" s="5"/>
    </row>
    <row r="252" spans="3:4" x14ac:dyDescent="0.25">
      <c r="C252" s="4"/>
      <c r="D252" s="5"/>
    </row>
    <row r="253" spans="3:4" x14ac:dyDescent="0.25">
      <c r="C253" s="4"/>
      <c r="D253" s="5"/>
    </row>
    <row r="254" spans="3:4" x14ac:dyDescent="0.25">
      <c r="C254" s="4"/>
      <c r="D254" s="5"/>
    </row>
    <row r="255" spans="3:4" x14ac:dyDescent="0.25">
      <c r="C255" s="7"/>
      <c r="D255" s="8"/>
    </row>
    <row r="256" spans="3:4" x14ac:dyDescent="0.25">
      <c r="C256" s="7"/>
      <c r="D256" s="8"/>
    </row>
    <row r="257" spans="3:4" x14ac:dyDescent="0.25">
      <c r="C257" s="4"/>
      <c r="D257" s="5"/>
    </row>
    <row r="258" spans="3:4" x14ac:dyDescent="0.25">
      <c r="C258" s="4"/>
      <c r="D258" s="5"/>
    </row>
    <row r="259" spans="3:4" x14ac:dyDescent="0.25">
      <c r="C259" s="4"/>
      <c r="D259" s="5"/>
    </row>
    <row r="260" spans="3:4" x14ac:dyDescent="0.25">
      <c r="C260" s="4"/>
      <c r="D260" s="5"/>
    </row>
    <row r="261" spans="3:4" x14ac:dyDescent="0.25">
      <c r="C261" s="9"/>
      <c r="D261" s="5"/>
    </row>
    <row r="262" spans="3:4" x14ac:dyDescent="0.25">
      <c r="C262" s="9"/>
      <c r="D262" s="5"/>
    </row>
    <row r="263" spans="3:4" x14ac:dyDescent="0.25">
      <c r="C263" s="9"/>
      <c r="D263" s="5"/>
    </row>
    <row r="264" spans="3:4" x14ac:dyDescent="0.25">
      <c r="C264" s="9"/>
      <c r="D264" s="5"/>
    </row>
    <row r="265" spans="3:4" x14ac:dyDescent="0.25">
      <c r="C265" s="9"/>
      <c r="D265" s="5"/>
    </row>
    <row r="266" spans="3:4" x14ac:dyDescent="0.25">
      <c r="C266" s="4"/>
      <c r="D266" s="5"/>
    </row>
    <row r="267" spans="3:4" x14ac:dyDescent="0.25">
      <c r="C267" s="4"/>
      <c r="D267" s="5"/>
    </row>
    <row r="268" spans="3:4" x14ac:dyDescent="0.25">
      <c r="C268" s="4"/>
      <c r="D268" s="5"/>
    </row>
    <row r="269" spans="3:4" x14ac:dyDescent="0.25">
      <c r="C269" s="4"/>
      <c r="D269" s="5"/>
    </row>
    <row r="270" spans="3:4" x14ac:dyDescent="0.25">
      <c r="C270" s="4"/>
      <c r="D270" s="5"/>
    </row>
    <row r="271" spans="3:4" x14ac:dyDescent="0.25">
      <c r="C271" s="4"/>
      <c r="D271" s="5"/>
    </row>
    <row r="272" spans="3:4" x14ac:dyDescent="0.25">
      <c r="C272" s="4"/>
      <c r="D272" s="5"/>
    </row>
    <row r="273" spans="3:4" x14ac:dyDescent="0.25">
      <c r="C273" s="4"/>
      <c r="D273" s="5"/>
    </row>
    <row r="274" spans="3:4" x14ac:dyDescent="0.25">
      <c r="C274" s="4"/>
      <c r="D274" s="5"/>
    </row>
    <row r="275" spans="3:4" x14ac:dyDescent="0.25">
      <c r="C275" s="4"/>
      <c r="D275" s="5"/>
    </row>
    <row r="276" spans="3:4" x14ac:dyDescent="0.25">
      <c r="C276" s="4"/>
      <c r="D276" s="5"/>
    </row>
    <row r="277" spans="3:4" x14ac:dyDescent="0.25">
      <c r="C277" s="4"/>
      <c r="D277" s="5"/>
    </row>
    <row r="278" spans="3:4" x14ac:dyDescent="0.25">
      <c r="C278" s="4"/>
      <c r="D278" s="5"/>
    </row>
    <row r="279" spans="3:4" x14ac:dyDescent="0.25">
      <c r="C279" s="4"/>
      <c r="D279" s="5"/>
    </row>
    <row r="280" spans="3:4" x14ac:dyDescent="0.25">
      <c r="C280" s="4"/>
      <c r="D280" s="5"/>
    </row>
    <row r="281" spans="3:4" x14ac:dyDescent="0.25">
      <c r="C281" s="4"/>
      <c r="D281" s="5"/>
    </row>
    <row r="282" spans="3:4" x14ac:dyDescent="0.25">
      <c r="C282" s="4"/>
      <c r="D282" s="5"/>
    </row>
    <row r="283" spans="3:4" x14ac:dyDescent="0.25">
      <c r="C283" s="4"/>
      <c r="D283" s="5"/>
    </row>
    <row r="284" spans="3:4" x14ac:dyDescent="0.25">
      <c r="C284" s="4"/>
      <c r="D284" s="5"/>
    </row>
    <row r="285" spans="3:4" x14ac:dyDescent="0.25">
      <c r="C285" s="4"/>
      <c r="D285" s="5"/>
    </row>
    <row r="286" spans="3:4" x14ac:dyDescent="0.25">
      <c r="C286" s="4"/>
      <c r="D286" s="5"/>
    </row>
    <row r="287" spans="3:4" x14ac:dyDescent="0.25">
      <c r="C287" s="4"/>
      <c r="D287" s="5"/>
    </row>
    <row r="288" spans="3:4" x14ac:dyDescent="0.25">
      <c r="C288" s="4"/>
      <c r="D288" s="5"/>
    </row>
    <row r="289" spans="3:4" x14ac:dyDescent="0.25">
      <c r="C289" s="4"/>
      <c r="D289" s="5"/>
    </row>
    <row r="290" spans="3:4" x14ac:dyDescent="0.25">
      <c r="C290" s="4"/>
      <c r="D290" s="5"/>
    </row>
    <row r="291" spans="3:4" x14ac:dyDescent="0.25">
      <c r="C291" s="4"/>
      <c r="D291" s="5"/>
    </row>
    <row r="292" spans="3:4" x14ac:dyDescent="0.25">
      <c r="C292" s="4"/>
      <c r="D292" s="5"/>
    </row>
    <row r="293" spans="3:4" x14ac:dyDescent="0.25">
      <c r="C293" s="4"/>
      <c r="D293" s="5"/>
    </row>
    <row r="294" spans="3:4" x14ac:dyDescent="0.25">
      <c r="C294" s="4"/>
      <c r="D294" s="5"/>
    </row>
    <row r="295" spans="3:4" x14ac:dyDescent="0.25">
      <c r="C295" s="7"/>
      <c r="D295" s="8"/>
    </row>
    <row r="296" spans="3:4" x14ac:dyDescent="0.25">
      <c r="C296" s="4"/>
      <c r="D296" s="5"/>
    </row>
    <row r="297" spans="3:4" x14ac:dyDescent="0.25">
      <c r="C297" s="4"/>
      <c r="D297" s="5"/>
    </row>
    <row r="298" spans="3:4" x14ac:dyDescent="0.25">
      <c r="C298" s="4"/>
      <c r="D298" s="5"/>
    </row>
    <row r="299" spans="3:4" x14ac:dyDescent="0.25">
      <c r="C299" s="4"/>
      <c r="D299" s="5"/>
    </row>
    <row r="300" spans="3:4" x14ac:dyDescent="0.25">
      <c r="C300" s="7"/>
      <c r="D300" s="8"/>
    </row>
    <row r="301" spans="3:4" x14ac:dyDescent="0.25">
      <c r="C301" s="4"/>
      <c r="D301" s="5"/>
    </row>
    <row r="302" spans="3:4" x14ac:dyDescent="0.25">
      <c r="C302" s="4"/>
      <c r="D302" s="5"/>
    </row>
    <row r="303" spans="3:4" x14ac:dyDescent="0.25">
      <c r="C303" s="4"/>
      <c r="D303" s="5"/>
    </row>
    <row r="304" spans="3:4" x14ac:dyDescent="0.25">
      <c r="C304" s="4"/>
      <c r="D304" s="5"/>
    </row>
    <row r="305" spans="3:4" x14ac:dyDescent="0.25">
      <c r="C305" s="4"/>
      <c r="D305" s="5"/>
    </row>
    <row r="306" spans="3:4" x14ac:dyDescent="0.25">
      <c r="C306" s="4"/>
      <c r="D306" s="5"/>
    </row>
    <row r="307" spans="3:4" x14ac:dyDescent="0.25">
      <c r="C307" s="4"/>
      <c r="D307" s="5"/>
    </row>
    <row r="308" spans="3:4" x14ac:dyDescent="0.25">
      <c r="C308" s="7"/>
      <c r="D308" s="8"/>
    </row>
    <row r="309" spans="3:4" x14ac:dyDescent="0.25">
      <c r="C309" s="4"/>
      <c r="D309" s="5"/>
    </row>
    <row r="310" spans="3:4" x14ac:dyDescent="0.25">
      <c r="C310" s="4"/>
      <c r="D310" s="5"/>
    </row>
    <row r="311" spans="3:4" x14ac:dyDescent="0.25">
      <c r="C311" s="4"/>
      <c r="D311" s="5"/>
    </row>
    <row r="312" spans="3:4" x14ac:dyDescent="0.25">
      <c r="C312" s="7"/>
      <c r="D312" s="8"/>
    </row>
    <row r="313" spans="3:4" x14ac:dyDescent="0.25">
      <c r="C313" s="4"/>
      <c r="D313" s="5"/>
    </row>
    <row r="314" spans="3:4" x14ac:dyDescent="0.25">
      <c r="C314" s="4"/>
      <c r="D314" s="5"/>
    </row>
    <row r="315" spans="3:4" x14ac:dyDescent="0.25">
      <c r="C315" s="4"/>
      <c r="D315" s="5"/>
    </row>
    <row r="316" spans="3:4" x14ac:dyDescent="0.25">
      <c r="C316" s="4"/>
      <c r="D316" s="5"/>
    </row>
    <row r="317" spans="3:4" x14ac:dyDescent="0.25">
      <c r="C317" s="4"/>
      <c r="D317" s="5"/>
    </row>
    <row r="318" spans="3:4" x14ac:dyDescent="0.25">
      <c r="C318" s="4"/>
      <c r="D318" s="5"/>
    </row>
    <row r="319" spans="3:4" x14ac:dyDescent="0.25">
      <c r="C319" s="4"/>
      <c r="D319" s="5"/>
    </row>
    <row r="320" spans="3:4" x14ac:dyDescent="0.25">
      <c r="C320" s="4"/>
      <c r="D320" s="5"/>
    </row>
    <row r="321" spans="3:4" x14ac:dyDescent="0.25">
      <c r="C321" s="4"/>
      <c r="D321" s="5"/>
    </row>
    <row r="322" spans="3:4" x14ac:dyDescent="0.25">
      <c r="C322" s="4"/>
      <c r="D322" s="5"/>
    </row>
    <row r="323" spans="3:4" x14ac:dyDescent="0.25">
      <c r="C323" s="4"/>
      <c r="D323" s="5"/>
    </row>
    <row r="324" spans="3:4" x14ac:dyDescent="0.25">
      <c r="C324" s="4"/>
      <c r="D324" s="5"/>
    </row>
    <row r="325" spans="3:4" x14ac:dyDescent="0.25">
      <c r="C325" s="4"/>
      <c r="D325" s="5"/>
    </row>
    <row r="326" spans="3:4" x14ac:dyDescent="0.25">
      <c r="C326" s="4"/>
      <c r="D326" s="5"/>
    </row>
    <row r="327" spans="3:4" x14ac:dyDescent="0.25">
      <c r="C327" s="4"/>
      <c r="D327" s="5"/>
    </row>
    <row r="328" spans="3:4" x14ac:dyDescent="0.25">
      <c r="C328" s="4"/>
      <c r="D328" s="5"/>
    </row>
    <row r="329" spans="3:4" x14ac:dyDescent="0.25">
      <c r="C329" s="4"/>
      <c r="D329" s="5"/>
    </row>
    <row r="330" spans="3:4" x14ac:dyDescent="0.25">
      <c r="C330" s="4"/>
      <c r="D330" s="5"/>
    </row>
    <row r="331" spans="3:4" x14ac:dyDescent="0.25">
      <c r="C331" s="4"/>
      <c r="D331" s="5"/>
    </row>
    <row r="332" spans="3:4" x14ac:dyDescent="0.25">
      <c r="C332" s="4"/>
      <c r="D332" s="5"/>
    </row>
    <row r="333" spans="3:4" x14ac:dyDescent="0.25">
      <c r="C333" s="4"/>
      <c r="D333" s="5"/>
    </row>
    <row r="334" spans="3:4" x14ac:dyDescent="0.25">
      <c r="C334" s="4"/>
      <c r="D334" s="5"/>
    </row>
    <row r="335" spans="3:4" x14ac:dyDescent="0.25">
      <c r="C335" s="4"/>
      <c r="D335" s="5"/>
    </row>
    <row r="336" spans="3:4" x14ac:dyDescent="0.25">
      <c r="C336" s="4"/>
      <c r="D336" s="5"/>
    </row>
    <row r="337" spans="3:4" x14ac:dyDescent="0.25">
      <c r="C337" s="4"/>
      <c r="D337" s="5"/>
    </row>
    <row r="338" spans="3:4" x14ac:dyDescent="0.25">
      <c r="C338" s="4"/>
      <c r="D338" s="5"/>
    </row>
    <row r="339" spans="3:4" x14ac:dyDescent="0.25">
      <c r="C339" s="4"/>
      <c r="D339" s="5"/>
    </row>
    <row r="340" spans="3:4" x14ac:dyDescent="0.25">
      <c r="C340" s="4"/>
      <c r="D340" s="5"/>
    </row>
    <row r="341" spans="3:4" x14ac:dyDescent="0.25">
      <c r="C341" s="4"/>
      <c r="D341" s="5"/>
    </row>
    <row r="342" spans="3:4" x14ac:dyDescent="0.25">
      <c r="C342" s="4"/>
      <c r="D342" s="5"/>
    </row>
    <row r="343" spans="3:4" x14ac:dyDescent="0.25">
      <c r="C343" s="4"/>
      <c r="D343" s="5"/>
    </row>
    <row r="344" spans="3:4" x14ac:dyDescent="0.25">
      <c r="C344" s="4"/>
      <c r="D344" s="5"/>
    </row>
    <row r="345" spans="3:4" x14ac:dyDescent="0.25">
      <c r="C345" s="4"/>
      <c r="D345" s="5"/>
    </row>
    <row r="346" spans="3:4" x14ac:dyDescent="0.25">
      <c r="C346" s="7"/>
      <c r="D346" s="8"/>
    </row>
    <row r="347" spans="3:4" x14ac:dyDescent="0.25">
      <c r="C347" s="4"/>
      <c r="D347" s="5"/>
    </row>
    <row r="348" spans="3:4" x14ac:dyDescent="0.25">
      <c r="C348" s="7"/>
      <c r="D348" s="8"/>
    </row>
    <row r="349" spans="3:4" x14ac:dyDescent="0.25">
      <c r="C349" s="4"/>
      <c r="D349" s="5"/>
    </row>
    <row r="350" spans="3:4" x14ac:dyDescent="0.25">
      <c r="C350" s="4"/>
      <c r="D350" s="5"/>
    </row>
    <row r="351" spans="3:4" x14ac:dyDescent="0.25">
      <c r="C351" s="4"/>
      <c r="D351" s="5"/>
    </row>
    <row r="352" spans="3:4" x14ac:dyDescent="0.25">
      <c r="C352" s="4"/>
      <c r="D352" s="5"/>
    </row>
    <row r="353" spans="3:4" x14ac:dyDescent="0.25">
      <c r="C353" s="4"/>
      <c r="D353" s="5"/>
    </row>
    <row r="354" spans="3:4" x14ac:dyDescent="0.25">
      <c r="C354" s="4"/>
      <c r="D354" s="5"/>
    </row>
    <row r="355" spans="3:4" x14ac:dyDescent="0.25">
      <c r="C355" s="7"/>
      <c r="D355" s="8"/>
    </row>
    <row r="356" spans="3:4" x14ac:dyDescent="0.25">
      <c r="C356" s="4"/>
      <c r="D356" s="5"/>
    </row>
    <row r="357" spans="3:4" x14ac:dyDescent="0.25">
      <c r="C357" s="4"/>
      <c r="D357" s="5"/>
    </row>
    <row r="358" spans="3:4" x14ac:dyDescent="0.25">
      <c r="C358" s="4"/>
      <c r="D358" s="5"/>
    </row>
    <row r="359" spans="3:4" x14ac:dyDescent="0.25">
      <c r="C359" s="4"/>
      <c r="D359" s="5"/>
    </row>
    <row r="360" spans="3:4" x14ac:dyDescent="0.25">
      <c r="C360" s="4"/>
      <c r="D360" s="5"/>
    </row>
    <row r="361" spans="3:4" x14ac:dyDescent="0.25">
      <c r="C361" s="4"/>
      <c r="D361" s="5"/>
    </row>
    <row r="362" spans="3:4" x14ac:dyDescent="0.25">
      <c r="C362" s="4"/>
      <c r="D362" s="5"/>
    </row>
    <row r="363" spans="3:4" x14ac:dyDescent="0.25">
      <c r="C363" s="4"/>
      <c r="D363" s="5"/>
    </row>
    <row r="364" spans="3:4" x14ac:dyDescent="0.25">
      <c r="C364" s="4"/>
      <c r="D364" s="5"/>
    </row>
    <row r="365" spans="3:4" x14ac:dyDescent="0.25">
      <c r="C365" s="4"/>
      <c r="D365" s="5"/>
    </row>
    <row r="366" spans="3:4" x14ac:dyDescent="0.25">
      <c r="C366" s="4"/>
      <c r="D366" s="5"/>
    </row>
    <row r="367" spans="3:4" x14ac:dyDescent="0.25">
      <c r="C367" s="4"/>
      <c r="D367" s="5"/>
    </row>
    <row r="368" spans="3:4" x14ac:dyDescent="0.25">
      <c r="C368" s="4"/>
      <c r="D368" s="5"/>
    </row>
    <row r="369" spans="3:4" x14ac:dyDescent="0.25">
      <c r="C369" s="4"/>
      <c r="D369" s="5"/>
    </row>
    <row r="370" spans="3:4" x14ac:dyDescent="0.25">
      <c r="C370" s="4"/>
      <c r="D370" s="5"/>
    </row>
    <row r="371" spans="3:4" x14ac:dyDescent="0.25">
      <c r="C371" s="4"/>
      <c r="D371" s="5"/>
    </row>
    <row r="372" spans="3:4" x14ac:dyDescent="0.25">
      <c r="C372" s="4"/>
      <c r="D372" s="5"/>
    </row>
    <row r="373" spans="3:4" x14ac:dyDescent="0.25">
      <c r="C373" s="4"/>
      <c r="D373" s="5"/>
    </row>
    <row r="374" spans="3:4" x14ac:dyDescent="0.25">
      <c r="C374" s="4"/>
      <c r="D374" s="5"/>
    </row>
    <row r="375" spans="3:4" x14ac:dyDescent="0.25">
      <c r="C375" s="4"/>
      <c r="D375" s="5"/>
    </row>
    <row r="376" spans="3:4" x14ac:dyDescent="0.25">
      <c r="C376" s="4"/>
      <c r="D376" s="5"/>
    </row>
    <row r="377" spans="3:4" x14ac:dyDescent="0.25">
      <c r="C377" s="4"/>
      <c r="D377" s="5"/>
    </row>
    <row r="378" spans="3:4" x14ac:dyDescent="0.25">
      <c r="C378" s="4"/>
      <c r="D378" s="5"/>
    </row>
    <row r="379" spans="3:4" x14ac:dyDescent="0.25">
      <c r="C379" s="4"/>
      <c r="D379" s="5"/>
    </row>
    <row r="380" spans="3:4" x14ac:dyDescent="0.25">
      <c r="C380" s="4"/>
      <c r="D380" s="5"/>
    </row>
    <row r="381" spans="3:4" x14ac:dyDescent="0.25">
      <c r="C381" s="4"/>
      <c r="D381" s="5"/>
    </row>
    <row r="382" spans="3:4" x14ac:dyDescent="0.25">
      <c r="C382" s="4"/>
      <c r="D382" s="5"/>
    </row>
    <row r="383" spans="3:4" x14ac:dyDescent="0.25">
      <c r="C383" s="4"/>
      <c r="D383" s="5"/>
    </row>
    <row r="384" spans="3:4" x14ac:dyDescent="0.25">
      <c r="C384" s="4"/>
      <c r="D384" s="5"/>
    </row>
    <row r="385" spans="3:4" x14ac:dyDescent="0.25">
      <c r="C385" s="4"/>
      <c r="D385" s="5"/>
    </row>
    <row r="386" spans="3:4" x14ac:dyDescent="0.25">
      <c r="C386" s="7"/>
      <c r="D386" s="8"/>
    </row>
    <row r="387" spans="3:4" x14ac:dyDescent="0.25">
      <c r="C387" s="4"/>
      <c r="D387" s="5"/>
    </row>
    <row r="388" spans="3:4" x14ac:dyDescent="0.25">
      <c r="C388" s="4"/>
      <c r="D388" s="5"/>
    </row>
    <row r="389" spans="3:4" x14ac:dyDescent="0.25">
      <c r="C389" s="4"/>
      <c r="D389" s="5"/>
    </row>
    <row r="390" spans="3:4" x14ac:dyDescent="0.25">
      <c r="C390" s="4"/>
      <c r="D390" s="5"/>
    </row>
    <row r="391" spans="3:4" x14ac:dyDescent="0.25">
      <c r="C391" s="4"/>
      <c r="D391" s="5"/>
    </row>
    <row r="392" spans="3:4" x14ac:dyDescent="0.25">
      <c r="C392" s="4"/>
      <c r="D392" s="5"/>
    </row>
    <row r="393" spans="3:4" x14ac:dyDescent="0.25">
      <c r="C393" s="4"/>
      <c r="D393" s="5"/>
    </row>
    <row r="394" spans="3:4" x14ac:dyDescent="0.25">
      <c r="C394" s="7"/>
      <c r="D394" s="8"/>
    </row>
    <row r="395" spans="3:4" x14ac:dyDescent="0.25">
      <c r="C395" s="4"/>
      <c r="D395" s="5"/>
    </row>
    <row r="396" spans="3:4" x14ac:dyDescent="0.25">
      <c r="C396" s="4"/>
      <c r="D396" s="5"/>
    </row>
    <row r="397" spans="3:4" x14ac:dyDescent="0.25">
      <c r="C397" s="4"/>
      <c r="D397" s="5"/>
    </row>
    <row r="398" spans="3:4" x14ac:dyDescent="0.25">
      <c r="C398" s="4"/>
      <c r="D398" s="5"/>
    </row>
    <row r="399" spans="3:4" x14ac:dyDescent="0.25">
      <c r="C399" s="4"/>
      <c r="D399" s="5"/>
    </row>
    <row r="400" spans="3:4" x14ac:dyDescent="0.25">
      <c r="C400" s="4"/>
      <c r="D400" s="5"/>
    </row>
    <row r="401" spans="3:6" x14ac:dyDescent="0.25">
      <c r="C401" s="4"/>
      <c r="D401" s="5"/>
    </row>
    <row r="402" spans="3:6" x14ac:dyDescent="0.25">
      <c r="C402" s="4"/>
      <c r="D402" s="5"/>
    </row>
    <row r="403" spans="3:6" x14ac:dyDescent="0.25">
      <c r="C403" s="4"/>
      <c r="D403" s="5"/>
    </row>
    <row r="404" spans="3:6" x14ac:dyDescent="0.25">
      <c r="C404" s="4"/>
      <c r="D404" s="5"/>
    </row>
    <row r="405" spans="3:6" x14ac:dyDescent="0.25">
      <c r="C405" s="4"/>
      <c r="D405" s="5"/>
    </row>
    <row r="406" spans="3:6" x14ac:dyDescent="0.25">
      <c r="C406" s="4"/>
      <c r="D406" s="5"/>
    </row>
    <row r="407" spans="3:6" x14ac:dyDescent="0.25">
      <c r="C407" s="4"/>
      <c r="D407" s="5"/>
      <c r="F407" s="12"/>
    </row>
    <row r="408" spans="3:6" x14ac:dyDescent="0.25">
      <c r="C408" s="4"/>
      <c r="D408" s="5"/>
    </row>
    <row r="409" spans="3:6" x14ac:dyDescent="0.25">
      <c r="C409" s="4"/>
      <c r="D409" s="5"/>
    </row>
    <row r="410" spans="3:6" x14ac:dyDescent="0.25">
      <c r="C410" s="4"/>
      <c r="D410" s="5"/>
    </row>
    <row r="411" spans="3:6" x14ac:dyDescent="0.25">
      <c r="C411" s="4"/>
      <c r="D411" s="5"/>
    </row>
    <row r="412" spans="3:6" x14ac:dyDescent="0.25">
      <c r="C412" s="4"/>
      <c r="D412" s="5"/>
    </row>
    <row r="413" spans="3:6" x14ac:dyDescent="0.25">
      <c r="C413" s="4"/>
      <c r="D413" s="5"/>
    </row>
    <row r="414" spans="3:6" x14ac:dyDescent="0.25">
      <c r="C414" s="4"/>
      <c r="D414" s="5"/>
    </row>
    <row r="415" spans="3:6" x14ac:dyDescent="0.25">
      <c r="C415" s="7"/>
      <c r="D415" s="8"/>
    </row>
    <row r="416" spans="3:6" x14ac:dyDescent="0.25">
      <c r="C416" s="4"/>
      <c r="D416" s="5"/>
    </row>
    <row r="417" spans="3:4" x14ac:dyDescent="0.25">
      <c r="C417" s="4"/>
      <c r="D417" s="5"/>
    </row>
    <row r="418" spans="3:4" x14ac:dyDescent="0.25">
      <c r="C418" s="4"/>
      <c r="D418" s="5"/>
    </row>
    <row r="419" spans="3:4" x14ac:dyDescent="0.25">
      <c r="C419" s="4"/>
      <c r="D419" s="5"/>
    </row>
    <row r="420" spans="3:4" x14ac:dyDescent="0.25">
      <c r="C420" s="4"/>
      <c r="D420" s="5"/>
    </row>
    <row r="421" spans="3:4" x14ac:dyDescent="0.25">
      <c r="C421" s="4"/>
      <c r="D421" s="5"/>
    </row>
    <row r="422" spans="3:4" x14ac:dyDescent="0.25">
      <c r="C422" s="4"/>
      <c r="D422" s="5"/>
    </row>
    <row r="423" spans="3:4" x14ac:dyDescent="0.25">
      <c r="C423" s="4"/>
      <c r="D423" s="5"/>
    </row>
    <row r="424" spans="3:4" x14ac:dyDescent="0.25">
      <c r="C424" s="4"/>
      <c r="D424" s="5"/>
    </row>
    <row r="425" spans="3:4" x14ac:dyDescent="0.25">
      <c r="C425" s="4"/>
      <c r="D425" s="5"/>
    </row>
    <row r="426" spans="3:4" x14ac:dyDescent="0.25">
      <c r="C426" s="4"/>
      <c r="D426" s="5"/>
    </row>
    <row r="427" spans="3:4" x14ac:dyDescent="0.25">
      <c r="C427" s="4"/>
      <c r="D427" s="5"/>
    </row>
    <row r="428" spans="3:4" x14ac:dyDescent="0.25">
      <c r="C428" s="4"/>
      <c r="D428" s="5"/>
    </row>
    <row r="429" spans="3:4" x14ac:dyDescent="0.25">
      <c r="C429" s="4"/>
      <c r="D429" s="5"/>
    </row>
    <row r="430" spans="3:4" x14ac:dyDescent="0.25">
      <c r="C430" s="4"/>
      <c r="D430" s="5"/>
    </row>
    <row r="431" spans="3:4" x14ac:dyDescent="0.25">
      <c r="C431" s="4"/>
      <c r="D431" s="5"/>
    </row>
    <row r="432" spans="3:4" x14ac:dyDescent="0.25">
      <c r="C432" s="4"/>
      <c r="D432" s="5"/>
    </row>
    <row r="433" spans="3:4" x14ac:dyDescent="0.25">
      <c r="C433" s="4"/>
      <c r="D433" s="5"/>
    </row>
    <row r="434" spans="3:4" x14ac:dyDescent="0.25">
      <c r="C434" s="4"/>
      <c r="D434" s="5"/>
    </row>
    <row r="435" spans="3:4" x14ac:dyDescent="0.25">
      <c r="C435" s="4"/>
      <c r="D435" s="5"/>
    </row>
    <row r="436" spans="3:4" x14ac:dyDescent="0.25">
      <c r="C436" s="4"/>
      <c r="D436" s="5"/>
    </row>
    <row r="437" spans="3:4" x14ac:dyDescent="0.25">
      <c r="C437" s="4"/>
      <c r="D437" s="5"/>
    </row>
    <row r="438" spans="3:4" x14ac:dyDescent="0.25">
      <c r="C438" s="4"/>
      <c r="D438" s="5"/>
    </row>
    <row r="439" spans="3:4" x14ac:dyDescent="0.25">
      <c r="C439" s="7"/>
      <c r="D439" s="8"/>
    </row>
    <row r="440" spans="3:4" x14ac:dyDescent="0.25">
      <c r="C440" s="4"/>
      <c r="D440" s="5"/>
    </row>
    <row r="441" spans="3:4" x14ac:dyDescent="0.25">
      <c r="C441" s="4"/>
      <c r="D441" s="5"/>
    </row>
    <row r="442" spans="3:4" x14ac:dyDescent="0.25">
      <c r="C442" s="9"/>
      <c r="D442" s="5"/>
    </row>
    <row r="443" spans="3:4" x14ac:dyDescent="0.25">
      <c r="C443" s="10"/>
      <c r="D443" s="8"/>
    </row>
    <row r="444" spans="3:4" x14ac:dyDescent="0.25">
      <c r="C444" s="10"/>
      <c r="D444" s="8"/>
    </row>
    <row r="445" spans="3:4" x14ac:dyDescent="0.25">
      <c r="C445" s="7"/>
      <c r="D445" s="8"/>
    </row>
    <row r="446" spans="3:4" x14ac:dyDescent="0.25">
      <c r="C446" s="4"/>
      <c r="D446" s="5"/>
    </row>
    <row r="447" spans="3:4" x14ac:dyDescent="0.25">
      <c r="C447" s="4"/>
      <c r="D447" s="5"/>
    </row>
    <row r="448" spans="3:4" x14ac:dyDescent="0.25">
      <c r="C448" s="4"/>
      <c r="D448" s="5"/>
    </row>
    <row r="449" spans="3:4" x14ac:dyDescent="0.25">
      <c r="C449" s="4"/>
      <c r="D449" s="5"/>
    </row>
    <row r="450" spans="3:4" x14ac:dyDescent="0.25">
      <c r="C450" s="4"/>
      <c r="D450" s="5"/>
    </row>
    <row r="451" spans="3:4" x14ac:dyDescent="0.25">
      <c r="C451" s="4"/>
      <c r="D451" s="5"/>
    </row>
    <row r="452" spans="3:4" x14ac:dyDescent="0.25">
      <c r="C452" s="4"/>
      <c r="D452" s="5"/>
    </row>
    <row r="453" spans="3:4" x14ac:dyDescent="0.25">
      <c r="C453" s="4"/>
      <c r="D453" s="5"/>
    </row>
    <row r="454" spans="3:4" x14ac:dyDescent="0.25">
      <c r="C454" s="4"/>
      <c r="D454" s="5"/>
    </row>
    <row r="455" spans="3:4" x14ac:dyDescent="0.25">
      <c r="C455" s="4"/>
      <c r="D455" s="5"/>
    </row>
    <row r="456" spans="3:4" x14ac:dyDescent="0.25">
      <c r="C456" s="4"/>
      <c r="D456" s="5"/>
    </row>
  </sheetData>
  <sortState xmlns:xlrd2="http://schemas.microsoft.com/office/spreadsheetml/2017/richdata2" ref="F5:F409">
    <sortCondition ref="F5:F409"/>
  </sortState>
  <mergeCells count="1">
    <mergeCell ref="J83:J84"/>
  </mergeCells>
  <conditionalFormatting sqref="K12:K17 J13:J17 K20 J21 K23 J24 K26:N27 K28:O28 K29:P29 K30:N30 J27:J31 K32:O32 K33 K34:O34 K35 K36:O36 J33:J37 K46:M47 K48:K49 K50:P51 K52:K53 K54:L54 K55 J47:J56 K69 K70:L70 J70:J71 S29:T29">
    <cfRule type="cellIs" dxfId="233" priority="52" operator="equal">
      <formula>0</formula>
    </cfRule>
  </conditionalFormatting>
  <conditionalFormatting sqref="J18">
    <cfRule type="cellIs" dxfId="232" priority="50" operator="equal">
      <formula>0</formula>
    </cfRule>
  </conditionalFormatting>
  <conditionalFormatting sqref="J19">
    <cfRule type="cellIs" dxfId="231" priority="49" operator="equal">
      <formula>0</formula>
    </cfRule>
  </conditionalFormatting>
  <conditionalFormatting sqref="J20">
    <cfRule type="cellIs" dxfId="230" priority="48" operator="equal">
      <formula>0</formula>
    </cfRule>
  </conditionalFormatting>
  <conditionalFormatting sqref="J22">
    <cfRule type="cellIs" dxfId="229" priority="46" operator="equal">
      <formula>0</formula>
    </cfRule>
  </conditionalFormatting>
  <conditionalFormatting sqref="O30:P30 S30:T30">
    <cfRule type="cellIs" dxfId="228" priority="41" operator="equal">
      <formula>0</formula>
    </cfRule>
  </conditionalFormatting>
  <conditionalFormatting sqref="J32">
    <cfRule type="cellIs" dxfId="227" priority="39" operator="equal">
      <formula>0</formula>
    </cfRule>
  </conditionalFormatting>
  <conditionalFormatting sqref="J38">
    <cfRule type="cellIs" dxfId="226" priority="33" operator="equal">
      <formula>0</formula>
    </cfRule>
  </conditionalFormatting>
  <conditionalFormatting sqref="J39">
    <cfRule type="cellIs" dxfId="225" priority="32" operator="equal">
      <formula>0</formula>
    </cfRule>
  </conditionalFormatting>
  <conditionalFormatting sqref="J40">
    <cfRule type="cellIs" dxfId="224" priority="31" operator="equal">
      <formula>0</formula>
    </cfRule>
  </conditionalFormatting>
  <conditionalFormatting sqref="J41">
    <cfRule type="cellIs" dxfId="223" priority="30" operator="equal">
      <formula>0</formula>
    </cfRule>
  </conditionalFormatting>
  <conditionalFormatting sqref="J42">
    <cfRule type="cellIs" dxfId="222" priority="29" operator="equal">
      <formula>0</formula>
    </cfRule>
  </conditionalFormatting>
  <conditionalFormatting sqref="J43">
    <cfRule type="cellIs" dxfId="221" priority="28" operator="equal">
      <formula>0</formula>
    </cfRule>
  </conditionalFormatting>
  <conditionalFormatting sqref="J44">
    <cfRule type="cellIs" dxfId="220" priority="27" operator="equal">
      <formula>0</formula>
    </cfRule>
  </conditionalFormatting>
  <conditionalFormatting sqref="J45">
    <cfRule type="cellIs" dxfId="219" priority="26" operator="equal">
      <formula>0</formula>
    </cfRule>
  </conditionalFormatting>
  <conditionalFormatting sqref="J46">
    <cfRule type="cellIs" dxfId="218" priority="25" operator="equal">
      <formula>0</formula>
    </cfRule>
  </conditionalFormatting>
  <conditionalFormatting sqref="L48:M48">
    <cfRule type="cellIs" dxfId="217" priority="23" operator="equal">
      <formula>0</formula>
    </cfRule>
  </conditionalFormatting>
  <conditionalFormatting sqref="J57">
    <cfRule type="cellIs" dxfId="216" priority="14" operator="equal">
      <formula>0</formula>
    </cfRule>
  </conditionalFormatting>
  <conditionalFormatting sqref="J58">
    <cfRule type="cellIs" dxfId="215" priority="13" operator="equal">
      <formula>0</formula>
    </cfRule>
  </conditionalFormatting>
  <conditionalFormatting sqref="J59">
    <cfRule type="cellIs" dxfId="214" priority="12" operator="equal">
      <formula>0</formula>
    </cfRule>
  </conditionalFormatting>
  <conditionalFormatting sqref="J60">
    <cfRule type="cellIs" dxfId="213" priority="11" operator="equal">
      <formula>0</formula>
    </cfRule>
  </conditionalFormatting>
  <conditionalFormatting sqref="J61">
    <cfRule type="cellIs" dxfId="212" priority="10" operator="equal">
      <formula>0</formula>
    </cfRule>
  </conditionalFormatting>
  <conditionalFormatting sqref="J62:J67">
    <cfRule type="cellIs" dxfId="211" priority="9" operator="equal">
      <formula>0</formula>
    </cfRule>
  </conditionalFormatting>
  <conditionalFormatting sqref="J68">
    <cfRule type="cellIs" dxfId="210" priority="8" operator="equal">
      <formula>0</formula>
    </cfRule>
  </conditionalFormatting>
  <conditionalFormatting sqref="J69">
    <cfRule type="cellIs" dxfId="209" priority="7" operator="equal">
      <formula>0</formula>
    </cfRule>
  </conditionalFormatting>
  <conditionalFormatting sqref="J75">
    <cfRule type="cellIs" dxfId="208" priority="3" operator="equal">
      <formula>$AF$8</formula>
    </cfRule>
    <cfRule type="cellIs" dxfId="207" priority="4" operator="equal">
      <formula>0</formula>
    </cfRule>
  </conditionalFormatting>
  <conditionalFormatting sqref="J96">
    <cfRule type="cellIs" dxfId="206" priority="1" operator="equal">
      <formula>$AF$8</formula>
    </cfRule>
    <cfRule type="cellIs" dxfId="205" priority="2" operator="equal">
      <formula>0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5C95-2958-475A-8E10-0CD90F3D6BE8}">
  <sheetPr codeName="Feuil6"/>
  <dimension ref="A1:LJ1075"/>
  <sheetViews>
    <sheetView zoomScaleNormal="100" workbookViewId="0">
      <selection activeCell="D5" sqref="D5"/>
    </sheetView>
  </sheetViews>
  <sheetFormatPr baseColWidth="10" defaultColWidth="11.5703125" defaultRowHeight="15" x14ac:dyDescent="0.25"/>
  <cols>
    <col min="2" max="2" width="17.140625" customWidth="1"/>
    <col min="3" max="3" width="24.140625" customWidth="1"/>
    <col min="4" max="4" width="6.85546875" customWidth="1"/>
    <col min="5" max="5" width="8.7109375" customWidth="1"/>
    <col min="6" max="6" width="14" bestFit="1" customWidth="1"/>
    <col min="7" max="7" width="8.42578125" bestFit="1" customWidth="1"/>
    <col min="8" max="8" width="28.7109375" customWidth="1"/>
    <col min="9" max="9" width="8.42578125" bestFit="1" customWidth="1"/>
    <col min="10" max="10" width="16" customWidth="1"/>
    <col min="11" max="11" width="8.42578125" bestFit="1" customWidth="1"/>
    <col min="12" max="12" width="15.5703125" customWidth="1"/>
    <col min="13" max="13" width="8.42578125" bestFit="1" customWidth="1"/>
    <col min="14" max="14" width="18.42578125" bestFit="1" customWidth="1"/>
    <col min="15" max="15" width="8.42578125" bestFit="1" customWidth="1"/>
    <col min="16" max="16" width="17.140625" bestFit="1" customWidth="1"/>
    <col min="17" max="17" width="8.42578125" bestFit="1" customWidth="1"/>
    <col min="18" max="205" width="9.7109375" customWidth="1"/>
    <col min="206" max="206" width="6.7109375" customWidth="1"/>
    <col min="207" max="207" width="8.28515625" customWidth="1"/>
    <col min="208" max="208" width="27.140625" customWidth="1"/>
    <col min="209" max="210" width="13.28515625" customWidth="1"/>
    <col min="211" max="211" width="12.5703125" customWidth="1"/>
    <col min="212" max="212" width="27.85546875" customWidth="1"/>
    <col min="213" max="213" width="9" bestFit="1" customWidth="1"/>
    <col min="214" max="214" width="9.85546875" customWidth="1"/>
    <col min="215" max="215" width="12.5703125" customWidth="1"/>
    <col min="216" max="216" width="28.42578125" customWidth="1"/>
    <col min="217" max="217" width="9" bestFit="1" customWidth="1"/>
    <col min="218" max="218" width="9.85546875" customWidth="1"/>
    <col min="219" max="219" width="12.5703125" customWidth="1"/>
    <col min="220" max="220" width="20" customWidth="1"/>
    <col min="221" max="221" width="9.140625" customWidth="1"/>
    <col min="222" max="222" width="9.85546875" customWidth="1"/>
    <col min="223" max="223" width="12.5703125" customWidth="1"/>
    <col min="224" max="224" width="18" customWidth="1"/>
    <col min="225" max="225" width="8" customWidth="1"/>
    <col min="226" max="226" width="15.28515625" customWidth="1"/>
    <col min="227" max="227" width="5" customWidth="1"/>
    <col min="228" max="274" width="1.28515625" hidden="1" customWidth="1"/>
    <col min="275" max="275" width="5.7109375" customWidth="1"/>
    <col min="276" max="276" width="8.85546875" customWidth="1"/>
    <col min="277" max="277" width="11.7109375" customWidth="1"/>
    <col min="278" max="278" width="9.42578125" customWidth="1"/>
    <col min="279" max="279" width="10.28515625" customWidth="1"/>
    <col min="280" max="280" width="12.5703125" customWidth="1"/>
    <col min="281" max="281" width="29.42578125" customWidth="1"/>
    <col min="282" max="282" width="11.28515625" customWidth="1"/>
    <col min="283" max="283" width="16.28515625" customWidth="1"/>
    <col min="284" max="284" width="12.5703125" customWidth="1"/>
    <col min="285" max="285" width="19.7109375" customWidth="1"/>
    <col min="286" max="286" width="12.5703125" customWidth="1"/>
    <col min="287" max="291" width="8.85546875" customWidth="1"/>
    <col min="292" max="292" width="12.5703125" customWidth="1"/>
    <col min="293" max="293" width="18" customWidth="1"/>
    <col min="294" max="294" width="11.28515625" customWidth="1"/>
    <col min="295" max="295" width="16.28515625" customWidth="1"/>
    <col min="296" max="296" width="12.5703125" customWidth="1"/>
    <col min="297" max="297" width="19.7109375" customWidth="1"/>
    <col min="298" max="298" width="12.5703125" customWidth="1"/>
    <col min="299" max="299" width="18" customWidth="1"/>
    <col min="300" max="300" width="11.28515625" customWidth="1"/>
    <col min="301" max="301" width="16.28515625" customWidth="1"/>
    <col min="302" max="302" width="12.5703125" customWidth="1"/>
    <col min="303" max="303" width="19.7109375" customWidth="1"/>
    <col min="304" max="304" width="12.5703125" customWidth="1"/>
    <col min="305" max="305" width="18" customWidth="1"/>
    <col min="306" max="306" width="16" customWidth="1"/>
    <col min="307" max="307" width="16.28515625" customWidth="1"/>
    <col min="308" max="308" width="17" customWidth="1"/>
    <col min="309" max="312" width="7.42578125" customWidth="1"/>
    <col min="313" max="315" width="10.5703125" customWidth="1"/>
    <col min="316" max="316" width="12.5703125" customWidth="1"/>
    <col min="317" max="317" width="18" customWidth="1"/>
    <col min="318" max="318" width="11.28515625" customWidth="1"/>
    <col min="319" max="319" width="16.28515625" customWidth="1"/>
    <col min="320" max="320" width="12.5703125" customWidth="1"/>
    <col min="321" max="321" width="19.7109375" customWidth="1"/>
    <col min="322" max="322" width="12.5703125" customWidth="1"/>
    <col min="323" max="323" width="18" customWidth="1"/>
    <col min="324" max="324" width="11.28515625" customWidth="1"/>
    <col min="325" max="325" width="16.28515625" customWidth="1"/>
    <col min="326" max="326" width="12.5703125" customWidth="1"/>
    <col min="327" max="327" width="19.7109375" customWidth="1"/>
    <col min="328" max="328" width="12.5703125" customWidth="1"/>
    <col min="329" max="329" width="18" customWidth="1"/>
    <col min="330" max="330" width="11.28515625" customWidth="1"/>
    <col min="331" max="331" width="16.28515625" customWidth="1"/>
    <col min="332" max="332" width="12.5703125" customWidth="1"/>
    <col min="333" max="333" width="19.7109375" customWidth="1"/>
    <col min="334" max="334" width="12.5703125" customWidth="1"/>
    <col min="335" max="335" width="18" customWidth="1"/>
    <col min="336" max="336" width="11.28515625" customWidth="1"/>
    <col min="337" max="337" width="16.28515625" customWidth="1"/>
    <col min="338" max="338" width="12.5703125" customWidth="1"/>
    <col min="339" max="339" width="19.7109375" customWidth="1"/>
    <col min="340" max="340" width="12.5703125" customWidth="1"/>
    <col min="341" max="341" width="18" customWidth="1"/>
    <col min="342" max="342" width="11.28515625" customWidth="1"/>
    <col min="343" max="343" width="16.28515625" customWidth="1"/>
    <col min="344" max="344" width="12.5703125" customWidth="1"/>
    <col min="345" max="345" width="19.7109375" customWidth="1"/>
    <col min="346" max="346" width="12.5703125" customWidth="1"/>
    <col min="347" max="347" width="18" customWidth="1"/>
    <col min="348" max="348" width="11.28515625" customWidth="1"/>
    <col min="349" max="349" width="16.28515625" customWidth="1"/>
    <col min="350" max="350" width="12.5703125" customWidth="1"/>
    <col min="351" max="351" width="19.7109375" customWidth="1"/>
    <col min="352" max="352" width="12.5703125" customWidth="1"/>
    <col min="353" max="353" width="18" customWidth="1"/>
    <col min="354" max="354" width="11.28515625" customWidth="1"/>
    <col min="355" max="355" width="16.28515625" customWidth="1"/>
    <col min="356" max="356" width="12.5703125" customWidth="1"/>
    <col min="357" max="357" width="19.7109375" customWidth="1"/>
    <col min="358" max="372" width="12.5703125" customWidth="1"/>
    <col min="373" max="373" width="12.140625" customWidth="1"/>
    <col min="374" max="374" width="12.42578125" customWidth="1"/>
    <col min="375" max="375" width="12.5703125" customWidth="1"/>
    <col min="376" max="376" width="15.140625" customWidth="1"/>
    <col min="377" max="377" width="15.42578125" customWidth="1"/>
    <col min="378" max="378" width="12.5703125" customWidth="1"/>
    <col min="379" max="379" width="15.140625" customWidth="1"/>
    <col min="380" max="380" width="15.42578125" customWidth="1"/>
    <col min="381" max="381" width="12.5703125" customWidth="1"/>
    <col min="382" max="382" width="15.140625" customWidth="1"/>
    <col min="383" max="383" width="15.42578125" customWidth="1"/>
    <col min="384" max="384" width="12.5703125" customWidth="1"/>
    <col min="385" max="385" width="15.140625" customWidth="1"/>
    <col min="386" max="386" width="15.42578125" customWidth="1"/>
    <col min="387" max="387" width="12.5703125" customWidth="1"/>
    <col min="388" max="388" width="15.140625" customWidth="1"/>
    <col min="389" max="389" width="15.42578125" customWidth="1"/>
    <col min="390" max="390" width="12.5703125" customWidth="1"/>
    <col min="391" max="391" width="15.140625" customWidth="1"/>
    <col min="392" max="392" width="15.42578125" customWidth="1"/>
    <col min="393" max="393" width="12.5703125" customWidth="1"/>
    <col min="394" max="394" width="15.140625" customWidth="1"/>
    <col min="395" max="395" width="15.42578125" customWidth="1"/>
    <col min="396" max="396" width="12.5703125" customWidth="1"/>
    <col min="397" max="397" width="15.140625" customWidth="1"/>
    <col min="398" max="398" width="15.42578125" customWidth="1"/>
    <col min="399" max="399" width="12.5703125" customWidth="1"/>
    <col min="400" max="400" width="15.140625" customWidth="1"/>
    <col min="401" max="401" width="15.42578125" customWidth="1"/>
    <col min="402" max="402" width="12.5703125" customWidth="1"/>
    <col min="403" max="403" width="15.140625" customWidth="1"/>
    <col min="404" max="404" width="15.42578125" customWidth="1"/>
    <col min="405" max="405" width="12.5703125" customWidth="1"/>
    <col min="406" max="406" width="15.140625" customWidth="1"/>
    <col min="407" max="407" width="15.42578125" customWidth="1"/>
    <col min="408" max="408" width="12.5703125" customWidth="1"/>
    <col min="409" max="409" width="15.140625" customWidth="1"/>
    <col min="410" max="410" width="15.42578125" customWidth="1"/>
    <col min="411" max="411" width="12.5703125" customWidth="1"/>
    <col min="412" max="412" width="15.140625" customWidth="1"/>
    <col min="413" max="413" width="15.42578125" customWidth="1"/>
    <col min="414" max="428" width="12.5703125" customWidth="1"/>
    <col min="429" max="429" width="10" customWidth="1"/>
    <col min="430" max="430" width="12.5703125" customWidth="1"/>
    <col min="431" max="431" width="14.85546875" customWidth="1"/>
    <col min="432" max="432" width="12.5703125" customWidth="1"/>
    <col min="433" max="433" width="10.42578125" customWidth="1"/>
    <col min="434" max="435" width="12.5703125" customWidth="1"/>
    <col min="436" max="436" width="10.42578125" customWidth="1"/>
    <col min="437" max="437" width="10.5703125" customWidth="1"/>
    <col min="438" max="438" width="12.5703125" customWidth="1"/>
    <col min="439" max="439" width="10.42578125" customWidth="1"/>
    <col min="440" max="440" width="11" customWidth="1"/>
    <col min="441" max="441" width="12.5703125" customWidth="1"/>
    <col min="442" max="442" width="10.42578125" customWidth="1"/>
    <col min="443" max="443" width="18.85546875" customWidth="1"/>
    <col min="444" max="444" width="12.5703125" customWidth="1"/>
    <col min="445" max="445" width="10.42578125" customWidth="1"/>
    <col min="446" max="446" width="17.5703125" customWidth="1"/>
    <col min="447" max="447" width="12.5703125" customWidth="1"/>
    <col min="448" max="448" width="10.42578125" customWidth="1"/>
    <col min="449" max="449" width="12.5703125" customWidth="1"/>
    <col min="450" max="450" width="17.85546875" customWidth="1"/>
    <col min="451" max="451" width="12.5703125" customWidth="1"/>
    <col min="452" max="452" width="10.42578125" customWidth="1"/>
    <col min="453" max="453" width="15.5703125" customWidth="1"/>
    <col min="454" max="454" width="12.5703125" customWidth="1"/>
    <col min="455" max="455" width="10.42578125" customWidth="1"/>
    <col min="456" max="456" width="13.5703125" customWidth="1"/>
    <col min="457" max="457" width="12.5703125" customWidth="1"/>
    <col min="458" max="458" width="10.42578125" customWidth="1"/>
    <col min="459" max="459" width="14" customWidth="1"/>
    <col min="460" max="460" width="12.5703125" customWidth="1"/>
    <col min="461" max="461" width="10.42578125" customWidth="1"/>
    <col min="462" max="462" width="21.85546875" customWidth="1"/>
    <col min="463" max="463" width="12.5703125" customWidth="1"/>
    <col min="464" max="464" width="10.42578125" customWidth="1"/>
    <col min="465" max="465" width="20.5703125" customWidth="1"/>
    <col min="466" max="466" width="12.5703125" customWidth="1"/>
    <col min="467" max="468" width="10.42578125" customWidth="1"/>
    <col min="469" max="469" width="17.85546875" customWidth="1"/>
    <col min="470" max="470" width="12.5703125" customWidth="1"/>
    <col min="471" max="471" width="10.42578125" customWidth="1"/>
    <col min="472" max="472" width="15.5703125" customWidth="1"/>
    <col min="473" max="473" width="12.5703125" customWidth="1"/>
    <col min="474" max="474" width="10.42578125" customWidth="1"/>
    <col min="475" max="475" width="13.5703125" customWidth="1"/>
    <col min="476" max="476" width="12.5703125" customWidth="1"/>
    <col min="477" max="477" width="10.42578125" customWidth="1"/>
    <col min="478" max="478" width="14" customWidth="1"/>
    <col min="479" max="479" width="12.5703125" customWidth="1"/>
    <col min="480" max="480" width="10.42578125" customWidth="1"/>
    <col min="481" max="481" width="21.85546875" customWidth="1"/>
    <col min="482" max="482" width="12.5703125" customWidth="1"/>
    <col min="483" max="483" width="10.42578125" customWidth="1"/>
    <col min="484" max="484" width="20.5703125" customWidth="1"/>
    <col min="485" max="485" width="12.5703125" customWidth="1"/>
    <col min="486" max="487" width="10.42578125" customWidth="1"/>
    <col min="488" max="488" width="17.85546875" customWidth="1"/>
    <col min="489" max="489" width="12.5703125" customWidth="1"/>
    <col min="490" max="490" width="10.42578125" customWidth="1"/>
    <col min="491" max="491" width="15.5703125" customWidth="1"/>
    <col min="492" max="492" width="12.5703125" customWidth="1"/>
    <col min="493" max="493" width="10.42578125" customWidth="1"/>
    <col min="494" max="494" width="13.5703125" customWidth="1"/>
    <col min="495" max="495" width="12.5703125" customWidth="1"/>
    <col min="496" max="496" width="10.42578125" customWidth="1"/>
    <col min="497" max="497" width="14" customWidth="1"/>
    <col min="498" max="498" width="12.5703125" customWidth="1"/>
    <col min="499" max="499" width="10.42578125" customWidth="1"/>
    <col min="500" max="500" width="21.85546875" customWidth="1"/>
    <col min="501" max="501" width="12.5703125" customWidth="1"/>
    <col min="502" max="502" width="10.42578125" customWidth="1"/>
    <col min="503" max="503" width="20.5703125" customWidth="1"/>
    <col min="504" max="504" width="12.5703125" customWidth="1"/>
    <col min="505" max="506" width="10.42578125" customWidth="1"/>
    <col min="507" max="507" width="17.85546875" customWidth="1"/>
    <col min="508" max="508" width="12.5703125" customWidth="1"/>
    <col min="509" max="509" width="10.42578125" customWidth="1"/>
    <col min="510" max="510" width="15.5703125" customWidth="1"/>
    <col min="511" max="511" width="12.5703125" customWidth="1"/>
    <col min="512" max="512" width="10.42578125" customWidth="1"/>
    <col min="513" max="513" width="13.5703125" customWidth="1"/>
    <col min="514" max="514" width="12.5703125" customWidth="1"/>
    <col min="515" max="515" width="10.42578125" customWidth="1"/>
    <col min="516" max="516" width="14" customWidth="1"/>
    <col min="517" max="517" width="12.5703125" customWidth="1"/>
    <col min="518" max="518" width="10.42578125" customWidth="1"/>
    <col min="519" max="519" width="21.85546875" customWidth="1"/>
    <col min="520" max="520" width="12.5703125" customWidth="1"/>
    <col min="521" max="521" width="10.42578125" customWidth="1"/>
    <col min="522" max="522" width="20.5703125" customWidth="1"/>
    <col min="523" max="523" width="12.5703125" customWidth="1"/>
    <col min="524" max="526" width="10.42578125" customWidth="1"/>
    <col min="527" max="527" width="12.5703125" customWidth="1"/>
    <col min="528" max="529" width="10.42578125" customWidth="1"/>
    <col min="530" max="530" width="12.5703125" customWidth="1"/>
    <col min="531" max="532" width="10.42578125" customWidth="1"/>
    <col min="533" max="533" width="12.5703125" customWidth="1"/>
    <col min="534" max="535" width="10.42578125" customWidth="1"/>
    <col min="536" max="536" width="12.5703125" customWidth="1"/>
    <col min="537" max="538" width="10.42578125" customWidth="1"/>
    <col min="539" max="539" width="12.5703125" customWidth="1"/>
    <col min="540" max="541" width="10.42578125" customWidth="1"/>
    <col min="542" max="542" width="12.5703125" customWidth="1"/>
    <col min="543" max="545" width="10.42578125" customWidth="1"/>
    <col min="546" max="546" width="12.5703125" customWidth="1"/>
    <col min="547" max="548" width="10.42578125" customWidth="1"/>
    <col min="549" max="549" width="12.5703125" customWidth="1"/>
    <col min="550" max="551" width="10.42578125" customWidth="1"/>
    <col min="552" max="552" width="12.5703125" customWidth="1"/>
    <col min="553" max="554" width="10.42578125" customWidth="1"/>
    <col min="555" max="555" width="12.5703125" customWidth="1"/>
    <col min="556" max="557" width="10.42578125" customWidth="1"/>
    <col min="558" max="558" width="12.5703125" customWidth="1"/>
    <col min="559" max="560" width="10.42578125" customWidth="1"/>
    <col min="561" max="561" width="12.5703125" customWidth="1"/>
    <col min="562" max="564" width="10.42578125" customWidth="1"/>
    <col min="565" max="565" width="12.5703125" customWidth="1"/>
    <col min="566" max="567" width="10.42578125" customWidth="1"/>
    <col min="568" max="568" width="12.5703125" customWidth="1"/>
    <col min="569" max="570" width="10.42578125" customWidth="1"/>
    <col min="571" max="571" width="12.5703125" customWidth="1"/>
    <col min="572" max="573" width="10.42578125" customWidth="1"/>
    <col min="574" max="574" width="12.5703125" customWidth="1"/>
    <col min="575" max="576" width="10.42578125" customWidth="1"/>
    <col min="577" max="577" width="12.5703125" customWidth="1"/>
    <col min="578" max="579" width="10.42578125" customWidth="1"/>
    <col min="580" max="580" width="12.5703125" customWidth="1"/>
    <col min="581" max="583" width="10.42578125" customWidth="1"/>
    <col min="584" max="584" width="12.5703125" customWidth="1"/>
    <col min="585" max="586" width="10.42578125" customWidth="1"/>
    <col min="587" max="587" width="12.5703125" customWidth="1"/>
    <col min="588" max="589" width="10.42578125" customWidth="1"/>
    <col min="590" max="590" width="12.5703125" customWidth="1"/>
    <col min="591" max="592" width="10.42578125" customWidth="1"/>
    <col min="593" max="593" width="12.5703125" customWidth="1"/>
    <col min="594" max="595" width="10.42578125" customWidth="1"/>
    <col min="596" max="596" width="12.5703125" customWidth="1"/>
    <col min="597" max="598" width="10.42578125" customWidth="1"/>
    <col min="599" max="599" width="12.5703125" customWidth="1"/>
    <col min="600" max="602" width="10.42578125" customWidth="1"/>
    <col min="603" max="603" width="12.5703125" customWidth="1"/>
    <col min="604" max="605" width="10.42578125" customWidth="1"/>
    <col min="606" max="606" width="12.5703125" customWidth="1"/>
    <col min="607" max="608" width="10.42578125" customWidth="1"/>
    <col min="609" max="609" width="12.5703125" customWidth="1"/>
    <col min="610" max="611" width="10.42578125" customWidth="1"/>
    <col min="612" max="612" width="12.5703125" customWidth="1"/>
    <col min="613" max="614" width="10.42578125" customWidth="1"/>
    <col min="615" max="615" width="12.5703125" customWidth="1"/>
    <col min="616" max="617" width="10.42578125" customWidth="1"/>
    <col min="618" max="618" width="12.5703125" customWidth="1"/>
    <col min="619" max="621" width="10.42578125" customWidth="1"/>
    <col min="622" max="622" width="12.5703125" customWidth="1"/>
    <col min="623" max="624" width="10.42578125" customWidth="1"/>
    <col min="625" max="625" width="12.5703125" customWidth="1"/>
    <col min="626" max="627" width="10.42578125" customWidth="1"/>
    <col min="628" max="628" width="12.5703125" customWidth="1"/>
    <col min="629" max="630" width="10.42578125" customWidth="1"/>
    <col min="631" max="631" width="12.5703125" customWidth="1"/>
    <col min="632" max="633" width="10.42578125" customWidth="1"/>
    <col min="634" max="634" width="12.5703125" customWidth="1"/>
    <col min="635" max="636" width="10.42578125" customWidth="1"/>
    <col min="637" max="637" width="12.5703125" customWidth="1"/>
    <col min="638" max="640" width="10.42578125" customWidth="1"/>
    <col min="641" max="641" width="12.5703125" customWidth="1"/>
    <col min="642" max="643" width="10.42578125" customWidth="1"/>
    <col min="644" max="644" width="12.5703125" customWidth="1"/>
    <col min="645" max="646" width="10.42578125" customWidth="1"/>
    <col min="647" max="647" width="12.5703125" customWidth="1"/>
    <col min="648" max="649" width="10.42578125" customWidth="1"/>
    <col min="650" max="650" width="12.5703125" customWidth="1"/>
    <col min="651" max="652" width="10.42578125" customWidth="1"/>
    <col min="653" max="653" width="12.5703125" customWidth="1"/>
    <col min="654" max="655" width="10.42578125" customWidth="1"/>
    <col min="656" max="656" width="12.5703125" customWidth="1"/>
    <col min="657" max="659" width="10.42578125" customWidth="1"/>
    <col min="660" max="660" width="12.5703125" customWidth="1"/>
    <col min="661" max="662" width="10.42578125" customWidth="1"/>
    <col min="663" max="663" width="12.5703125" customWidth="1"/>
    <col min="664" max="665" width="10.42578125" customWidth="1"/>
    <col min="666" max="666" width="12.5703125" customWidth="1"/>
    <col min="667" max="668" width="10.42578125" customWidth="1"/>
    <col min="669" max="669" width="12.5703125" customWidth="1"/>
    <col min="670" max="671" width="10.42578125" customWidth="1"/>
    <col min="672" max="672" width="12.5703125" customWidth="1"/>
    <col min="673" max="674" width="10.42578125" customWidth="1"/>
    <col min="675" max="675" width="12.5703125" customWidth="1"/>
    <col min="676" max="678" width="10.42578125" customWidth="1"/>
    <col min="679" max="679" width="12.5703125" customWidth="1"/>
    <col min="680" max="681" width="10.42578125" customWidth="1"/>
    <col min="682" max="682" width="12.5703125" customWidth="1"/>
    <col min="683" max="684" width="10.42578125" customWidth="1"/>
    <col min="685" max="685" width="12.5703125" customWidth="1"/>
    <col min="686" max="687" width="10.42578125" customWidth="1"/>
    <col min="688" max="688" width="12.5703125" customWidth="1"/>
    <col min="689" max="690" width="10.42578125" customWidth="1"/>
    <col min="691" max="691" width="12.5703125" customWidth="1"/>
    <col min="692" max="693" width="10.42578125" customWidth="1"/>
    <col min="694" max="694" width="12.5703125" customWidth="1"/>
    <col min="695" max="697" width="10.42578125" customWidth="1"/>
    <col min="698" max="698" width="12.5703125" customWidth="1"/>
    <col min="699" max="700" width="10.42578125" customWidth="1"/>
    <col min="701" max="701" width="12.5703125" customWidth="1"/>
    <col min="702" max="703" width="10.42578125" customWidth="1"/>
    <col min="704" max="704" width="12.5703125" customWidth="1"/>
    <col min="705" max="706" width="10.42578125" customWidth="1"/>
    <col min="707" max="707" width="12.5703125" customWidth="1"/>
    <col min="708" max="709" width="10.42578125" customWidth="1"/>
    <col min="710" max="710" width="12.5703125" customWidth="1"/>
    <col min="711" max="712" width="10.42578125" customWidth="1"/>
    <col min="713" max="713" width="12.5703125" customWidth="1"/>
    <col min="714" max="714" width="10.42578125" customWidth="1"/>
    <col min="715" max="717" width="15.7109375" customWidth="1"/>
    <col min="718" max="718" width="7.85546875" customWidth="1"/>
    <col min="719" max="719" width="12.5703125" customWidth="1"/>
    <col min="720" max="720" width="15.5703125" customWidth="1"/>
    <col min="721" max="721" width="12.5703125" customWidth="1"/>
    <col min="722" max="722" width="17.7109375" customWidth="1"/>
    <col min="723" max="723" width="16.42578125" customWidth="1"/>
    <col min="724" max="724" width="12.85546875" customWidth="1"/>
    <col min="725" max="725" width="16.5703125" customWidth="1"/>
    <col min="726" max="726" width="12.5703125" customWidth="1"/>
    <col min="727" max="727" width="16.5703125" customWidth="1"/>
    <col min="728" max="729" width="12.5703125" customWidth="1"/>
    <col min="730" max="730" width="10.7109375" customWidth="1"/>
    <col min="731" max="731" width="12.5703125" customWidth="1"/>
    <col min="732" max="732" width="18.5703125" customWidth="1"/>
    <col min="733" max="733" width="12.5703125" customWidth="1"/>
    <col min="734" max="734" width="17.7109375" customWidth="1"/>
    <col min="735" max="735" width="7.85546875" customWidth="1"/>
    <col min="736" max="736" width="12.85546875" customWidth="1"/>
    <col min="737" max="737" width="19.5703125" customWidth="1"/>
    <col min="738" max="738" width="12.5703125" customWidth="1"/>
    <col min="739" max="739" width="19.5703125" customWidth="1"/>
    <col min="740" max="741" width="12.5703125" customWidth="1"/>
    <col min="742" max="742" width="10.7109375" customWidth="1"/>
    <col min="743" max="743" width="12.5703125" customWidth="1"/>
    <col min="744" max="744" width="18.5703125" customWidth="1"/>
    <col min="745" max="745" width="12.5703125" customWidth="1"/>
    <col min="746" max="746" width="17.7109375" customWidth="1"/>
    <col min="747" max="747" width="10" customWidth="1"/>
    <col min="748" max="748" width="12.85546875" customWidth="1"/>
    <col min="749" max="749" width="19.5703125" customWidth="1"/>
    <col min="750" max="750" width="12.5703125" customWidth="1"/>
    <col min="751" max="751" width="19.5703125" customWidth="1"/>
    <col min="752" max="753" width="12.5703125" customWidth="1"/>
    <col min="754" max="754" width="10.7109375" customWidth="1"/>
    <col min="755" max="755" width="12.5703125" customWidth="1"/>
    <col min="756" max="756" width="18.5703125" customWidth="1"/>
    <col min="757" max="757" width="12.5703125" customWidth="1"/>
    <col min="758" max="758" width="17.7109375" customWidth="1"/>
    <col min="759" max="759" width="10" customWidth="1"/>
    <col min="760" max="760" width="12.85546875" customWidth="1"/>
    <col min="761" max="761" width="19.5703125" customWidth="1"/>
    <col min="762" max="762" width="12.5703125" customWidth="1"/>
    <col min="763" max="763" width="19.5703125" customWidth="1"/>
    <col min="764" max="765" width="12.5703125" customWidth="1"/>
    <col min="766" max="766" width="10.7109375" customWidth="1"/>
    <col min="767" max="767" width="12.5703125" customWidth="1"/>
    <col min="768" max="768" width="18.5703125" customWidth="1"/>
    <col min="769" max="769" width="12.5703125" customWidth="1"/>
    <col min="770" max="770" width="17.7109375" customWidth="1"/>
    <col min="771" max="771" width="10" customWidth="1"/>
    <col min="772" max="772" width="12.85546875" customWidth="1"/>
    <col min="773" max="773" width="19.5703125" customWidth="1"/>
    <col min="774" max="774" width="12.5703125" customWidth="1"/>
    <col min="775" max="775" width="19.5703125" customWidth="1"/>
    <col min="776" max="777" width="12.5703125" customWidth="1"/>
    <col min="778" max="778" width="10.7109375" customWidth="1"/>
    <col min="779" max="779" width="12.5703125" customWidth="1"/>
    <col min="780" max="780" width="18.5703125" customWidth="1"/>
    <col min="781" max="781" width="12.5703125" customWidth="1"/>
    <col min="782" max="782" width="17.7109375" customWidth="1"/>
    <col min="783" max="783" width="10" customWidth="1"/>
    <col min="784" max="784" width="12.85546875" customWidth="1"/>
    <col min="785" max="785" width="19.5703125" customWidth="1"/>
    <col min="786" max="786" width="12.5703125" customWidth="1"/>
    <col min="787" max="787" width="19.5703125" customWidth="1"/>
    <col min="788" max="789" width="12.5703125" customWidth="1"/>
    <col min="790" max="790" width="10.7109375" customWidth="1"/>
    <col min="791" max="791" width="12.5703125" customWidth="1"/>
    <col min="792" max="792" width="18.5703125" customWidth="1"/>
    <col min="793" max="793" width="12.5703125" customWidth="1"/>
    <col min="794" max="794" width="17.7109375" customWidth="1"/>
    <col min="795" max="795" width="10" customWidth="1"/>
    <col min="796" max="796" width="12.85546875" customWidth="1"/>
    <col min="797" max="797" width="19.5703125" customWidth="1"/>
    <col min="798" max="798" width="12.5703125" customWidth="1"/>
    <col min="799" max="799" width="19.5703125" customWidth="1"/>
    <col min="800" max="801" width="12.5703125" customWidth="1"/>
    <col min="802" max="802" width="10.7109375" customWidth="1"/>
    <col min="803" max="803" width="12.5703125" customWidth="1"/>
    <col min="804" max="804" width="18.5703125" customWidth="1"/>
    <col min="805" max="805" width="12.5703125" customWidth="1"/>
    <col min="806" max="806" width="17.7109375" customWidth="1"/>
    <col min="807" max="807" width="10" customWidth="1"/>
    <col min="808" max="808" width="12.85546875" customWidth="1"/>
    <col min="809" max="809" width="19.5703125" customWidth="1"/>
    <col min="810" max="810" width="12.5703125" customWidth="1"/>
    <col min="811" max="811" width="19.5703125" customWidth="1"/>
    <col min="812" max="813" width="12.5703125" customWidth="1"/>
    <col min="814" max="814" width="10.7109375" customWidth="1"/>
    <col min="815" max="815" width="12.5703125" customWidth="1"/>
    <col min="816" max="816" width="18.5703125" customWidth="1"/>
    <col min="817" max="817" width="12.5703125" customWidth="1"/>
    <col min="818" max="818" width="17.7109375" customWidth="1"/>
    <col min="819" max="819" width="10" customWidth="1"/>
    <col min="820" max="820" width="12.85546875" customWidth="1"/>
    <col min="821" max="821" width="19.5703125" customWidth="1"/>
    <col min="822" max="822" width="12.5703125" customWidth="1"/>
    <col min="823" max="823" width="19.5703125" customWidth="1"/>
    <col min="824" max="825" width="12.5703125" customWidth="1"/>
    <col min="826" max="826" width="10.7109375" customWidth="1"/>
    <col min="827" max="827" width="12.5703125" customWidth="1"/>
    <col min="828" max="828" width="18.5703125" customWidth="1"/>
    <col min="829" max="829" width="12.5703125" customWidth="1"/>
    <col min="830" max="830" width="17.7109375" customWidth="1"/>
    <col min="831" max="831" width="10" customWidth="1"/>
    <col min="832" max="832" width="12.85546875" customWidth="1"/>
    <col min="833" max="833" width="19.5703125" customWidth="1"/>
    <col min="834" max="834" width="12.5703125" customWidth="1"/>
    <col min="835" max="835" width="19.5703125" customWidth="1"/>
    <col min="836" max="837" width="12.5703125" customWidth="1"/>
    <col min="838" max="838" width="10.7109375" customWidth="1"/>
    <col min="839" max="839" width="12.5703125" customWidth="1"/>
    <col min="840" max="840" width="18.5703125" customWidth="1"/>
    <col min="841" max="841" width="12.5703125" customWidth="1"/>
    <col min="842" max="842" width="17.7109375" customWidth="1"/>
    <col min="843" max="843" width="10" customWidth="1"/>
    <col min="844" max="844" width="12.85546875" customWidth="1"/>
    <col min="845" max="845" width="19.5703125" customWidth="1"/>
    <col min="846" max="846" width="12.5703125" customWidth="1"/>
    <col min="847" max="847" width="19.5703125" customWidth="1"/>
    <col min="848" max="849" width="12.5703125" customWidth="1"/>
    <col min="850" max="850" width="10.7109375" customWidth="1"/>
    <col min="851" max="851" width="12.5703125" customWidth="1"/>
    <col min="852" max="852" width="18.5703125" customWidth="1"/>
    <col min="853" max="853" width="12.5703125" customWidth="1"/>
    <col min="854" max="854" width="17.7109375" customWidth="1"/>
    <col min="855" max="855" width="10" customWidth="1"/>
    <col min="856" max="856" width="12.85546875" customWidth="1"/>
    <col min="857" max="857" width="19.5703125" customWidth="1"/>
    <col min="858" max="858" width="12.5703125" customWidth="1"/>
    <col min="859" max="859" width="19.5703125" customWidth="1"/>
    <col min="860" max="861" width="12.5703125" customWidth="1"/>
    <col min="862" max="862" width="10.7109375" customWidth="1"/>
    <col min="863" max="863" width="12.5703125" customWidth="1"/>
    <col min="864" max="864" width="18.5703125" customWidth="1"/>
    <col min="865" max="865" width="12.5703125" customWidth="1"/>
    <col min="866" max="866" width="17.7109375" customWidth="1"/>
    <col min="867" max="867" width="10" customWidth="1"/>
    <col min="868" max="868" width="12.85546875" customWidth="1"/>
    <col min="869" max="869" width="19.5703125" customWidth="1"/>
    <col min="870" max="870" width="12.5703125" customWidth="1"/>
    <col min="871" max="871" width="19.5703125" customWidth="1"/>
    <col min="872" max="872" width="12.5703125" customWidth="1"/>
    <col min="873" max="873" width="12.85546875" customWidth="1"/>
    <col min="874" max="874" width="10.7109375" customWidth="1"/>
    <col min="875" max="875" width="12.5703125" customWidth="1"/>
    <col min="876" max="876" width="18.5703125" customWidth="1"/>
    <col min="877" max="877" width="12.5703125" customWidth="1"/>
    <col min="878" max="878" width="17.7109375" customWidth="1"/>
    <col min="879" max="879" width="10" customWidth="1"/>
    <col min="880" max="880" width="12.85546875" customWidth="1"/>
    <col min="881" max="881" width="19.5703125" customWidth="1"/>
    <col min="882" max="882" width="12.5703125" customWidth="1"/>
    <col min="883" max="883" width="19.5703125" customWidth="1"/>
    <col min="884" max="886" width="12.5703125" customWidth="1"/>
    <col min="887" max="887" width="12.85546875" customWidth="1"/>
    <col min="888" max="891" width="12.5703125" customWidth="1"/>
    <col min="892" max="892" width="28.42578125" customWidth="1"/>
    <col min="893" max="893" width="15.5703125" customWidth="1"/>
    <col min="894" max="894" width="14.5703125" customWidth="1"/>
    <col min="895" max="895" width="13" customWidth="1"/>
    <col min="896" max="897" width="12.5703125" customWidth="1"/>
    <col min="899" max="899" width="17.5703125" customWidth="1"/>
    <col min="900" max="900" width="16" customWidth="1"/>
    <col min="901" max="902" width="12.5703125" customWidth="1"/>
    <col min="904" max="904" width="17.5703125" customWidth="1"/>
    <col min="905" max="905" width="16" customWidth="1"/>
    <col min="906" max="907" width="12.5703125" customWidth="1"/>
    <col min="909" max="909" width="17.5703125" customWidth="1"/>
    <col min="910" max="910" width="16" customWidth="1"/>
    <col min="911" max="912" width="12.5703125" customWidth="1"/>
    <col min="914" max="914" width="17.5703125" customWidth="1"/>
    <col min="915" max="915" width="16" customWidth="1"/>
    <col min="916" max="917" width="12.5703125" customWidth="1"/>
    <col min="919" max="919" width="17.5703125" customWidth="1"/>
    <col min="920" max="920" width="16" customWidth="1"/>
    <col min="921" max="922" width="12.5703125" customWidth="1"/>
    <col min="924" max="924" width="17.5703125" customWidth="1"/>
    <col min="925" max="925" width="16" customWidth="1"/>
    <col min="926" max="927" width="12.5703125" customWidth="1"/>
    <col min="929" max="929" width="17.5703125" customWidth="1"/>
    <col min="930" max="930" width="16" customWidth="1"/>
    <col min="931" max="932" width="12.5703125" customWidth="1"/>
    <col min="934" max="934" width="17.5703125" customWidth="1"/>
    <col min="935" max="935" width="16" customWidth="1"/>
    <col min="936" max="937" width="12.5703125" customWidth="1"/>
    <col min="939" max="939" width="17.5703125" customWidth="1"/>
    <col min="940" max="940" width="16" customWidth="1"/>
    <col min="941" max="942" width="12.5703125" customWidth="1"/>
    <col min="944" max="944" width="17.5703125" customWidth="1"/>
    <col min="945" max="945" width="16" customWidth="1"/>
    <col min="946" max="947" width="12.5703125" customWidth="1"/>
    <col min="949" max="949" width="17.5703125" customWidth="1"/>
    <col min="950" max="950" width="16" customWidth="1"/>
    <col min="951" max="952" width="12.5703125" customWidth="1"/>
    <col min="954" max="954" width="17.5703125" customWidth="1"/>
    <col min="955" max="955" width="16" customWidth="1"/>
    <col min="956" max="957" width="12.5703125" customWidth="1"/>
    <col min="959" max="959" width="17.5703125" customWidth="1"/>
    <col min="960" max="960" width="16" customWidth="1"/>
    <col min="961" max="962" width="12.5703125" customWidth="1"/>
    <col min="963" max="963" width="9.7109375" customWidth="1"/>
    <col min="965" max="965" width="13.85546875" customWidth="1"/>
    <col min="966" max="966" width="12.5703125" customWidth="1"/>
    <col min="967" max="967" width="21.85546875" customWidth="1"/>
    <col min="968" max="968" width="12.5703125" customWidth="1"/>
    <col min="969" max="969" width="17.140625" customWidth="1"/>
    <col min="972" max="972" width="22.85546875" customWidth="1"/>
    <col min="975" max="975" width="17.85546875" customWidth="1"/>
    <col min="976" max="976" width="19" customWidth="1"/>
    <col min="978" max="978" width="16.5703125" customWidth="1"/>
  </cols>
  <sheetData>
    <row r="1" spans="1:322" ht="38.25" customHeight="1" x14ac:dyDescent="0.25">
      <c r="A1" s="66" t="s">
        <v>3</v>
      </c>
      <c r="B1" s="196" t="s">
        <v>0</v>
      </c>
      <c r="C1" s="66"/>
      <c r="D1" s="66" t="s">
        <v>2</v>
      </c>
      <c r="E1" s="66"/>
      <c r="F1" s="66" t="s">
        <v>12</v>
      </c>
      <c r="G1" s="66" t="s">
        <v>393</v>
      </c>
      <c r="H1" s="66" t="str">
        <f>+F1</f>
        <v>Produse tratat</v>
      </c>
      <c r="I1" s="66" t="str">
        <f t="shared" ref="I1:Q1" si="0">+G1</f>
        <v>DT: L/TO</v>
      </c>
      <c r="J1" s="66" t="str">
        <f t="shared" si="0"/>
        <v>Produse tratat</v>
      </c>
      <c r="K1" s="66" t="str">
        <f t="shared" si="0"/>
        <v>DT: L/TO</v>
      </c>
      <c r="L1" s="66" t="str">
        <f t="shared" si="0"/>
        <v>Produse tratat</v>
      </c>
      <c r="M1" s="66" t="str">
        <f t="shared" si="0"/>
        <v>DT: L/TO</v>
      </c>
      <c r="N1" s="66" t="str">
        <f t="shared" si="0"/>
        <v>Produse tratat</v>
      </c>
      <c r="O1" s="66" t="str">
        <f t="shared" si="0"/>
        <v>DT: L/TO</v>
      </c>
      <c r="P1" s="66" t="str">
        <f t="shared" si="0"/>
        <v>Produse tratat</v>
      </c>
      <c r="Q1" s="66" t="str">
        <f t="shared" si="0"/>
        <v>DT: L/TO</v>
      </c>
      <c r="R1" s="66"/>
      <c r="S1" s="66"/>
      <c r="T1" s="66" t="str">
        <f>+F1</f>
        <v>Produse tratat</v>
      </c>
      <c r="U1" s="66" t="str">
        <f t="shared" ref="U1:CF1" si="1">+G1</f>
        <v>DT: L/TO</v>
      </c>
      <c r="V1" s="66" t="str">
        <f t="shared" si="1"/>
        <v>Produse tratat</v>
      </c>
      <c r="W1" s="66" t="str">
        <f t="shared" si="1"/>
        <v>DT: L/TO</v>
      </c>
      <c r="X1" s="66" t="str">
        <f t="shared" si="1"/>
        <v>Produse tratat</v>
      </c>
      <c r="Y1" s="66" t="str">
        <f t="shared" si="1"/>
        <v>DT: L/TO</v>
      </c>
      <c r="Z1" s="66" t="str">
        <f t="shared" si="1"/>
        <v>Produse tratat</v>
      </c>
      <c r="AA1" s="66" t="str">
        <f t="shared" si="1"/>
        <v>DT: L/TO</v>
      </c>
      <c r="AB1" s="66" t="str">
        <f t="shared" si="1"/>
        <v>Produse tratat</v>
      </c>
      <c r="AC1" s="66" t="str">
        <f t="shared" si="1"/>
        <v>DT: L/TO</v>
      </c>
      <c r="AD1" s="66" t="str">
        <f t="shared" si="1"/>
        <v>Produse tratat</v>
      </c>
      <c r="AE1" s="66" t="str">
        <f t="shared" si="1"/>
        <v>DT: L/TO</v>
      </c>
      <c r="AF1" s="66"/>
      <c r="AG1" s="66"/>
      <c r="AH1" s="66" t="str">
        <f t="shared" si="1"/>
        <v>Produse tratat</v>
      </c>
      <c r="AI1" s="66" t="str">
        <f t="shared" si="1"/>
        <v>DT: L/TO</v>
      </c>
      <c r="AJ1" s="66" t="str">
        <f t="shared" si="1"/>
        <v>Produse tratat</v>
      </c>
      <c r="AK1" s="66" t="str">
        <f t="shared" si="1"/>
        <v>DT: L/TO</v>
      </c>
      <c r="AL1" s="66" t="str">
        <f t="shared" si="1"/>
        <v>Produse tratat</v>
      </c>
      <c r="AM1" s="66" t="str">
        <f t="shared" si="1"/>
        <v>DT: L/TO</v>
      </c>
      <c r="AN1" s="66" t="str">
        <f t="shared" si="1"/>
        <v>Produse tratat</v>
      </c>
      <c r="AO1" s="66" t="str">
        <f t="shared" si="1"/>
        <v>DT: L/TO</v>
      </c>
      <c r="AP1" s="66" t="str">
        <f t="shared" si="1"/>
        <v>Produse tratat</v>
      </c>
      <c r="AQ1" s="66" t="str">
        <f t="shared" si="1"/>
        <v>DT: L/TO</v>
      </c>
      <c r="AR1" s="66" t="str">
        <f t="shared" si="1"/>
        <v>Produse tratat</v>
      </c>
      <c r="AS1" s="66" t="str">
        <f t="shared" si="1"/>
        <v>DT: L/TO</v>
      </c>
      <c r="AT1" s="66"/>
      <c r="AU1" s="66"/>
      <c r="AV1" s="66" t="str">
        <f t="shared" si="1"/>
        <v>Produse tratat</v>
      </c>
      <c r="AW1" s="66" t="str">
        <f t="shared" si="1"/>
        <v>DT: L/TO</v>
      </c>
      <c r="AX1" s="66" t="str">
        <f t="shared" si="1"/>
        <v>Produse tratat</v>
      </c>
      <c r="AY1" s="66" t="str">
        <f t="shared" si="1"/>
        <v>DT: L/TO</v>
      </c>
      <c r="AZ1" s="66" t="str">
        <f t="shared" si="1"/>
        <v>Produse tratat</v>
      </c>
      <c r="BA1" s="66" t="str">
        <f t="shared" si="1"/>
        <v>DT: L/TO</v>
      </c>
      <c r="BB1" s="66" t="str">
        <f t="shared" si="1"/>
        <v>Produse tratat</v>
      </c>
      <c r="BC1" s="66" t="str">
        <f t="shared" si="1"/>
        <v>DT: L/TO</v>
      </c>
      <c r="BD1" s="66" t="str">
        <f t="shared" si="1"/>
        <v>Produse tratat</v>
      </c>
      <c r="BE1" s="66" t="str">
        <f t="shared" si="1"/>
        <v>DT: L/TO</v>
      </c>
      <c r="BF1" s="66" t="str">
        <f t="shared" si="1"/>
        <v>Produse tratat</v>
      </c>
      <c r="BG1" s="66" t="str">
        <f t="shared" si="1"/>
        <v>DT: L/TO</v>
      </c>
      <c r="BH1" s="66"/>
      <c r="BI1" s="66"/>
      <c r="BJ1" s="66" t="str">
        <f t="shared" si="1"/>
        <v>Produse tratat</v>
      </c>
      <c r="BK1" s="66" t="str">
        <f t="shared" si="1"/>
        <v>DT: L/TO</v>
      </c>
      <c r="BL1" s="66" t="str">
        <f t="shared" si="1"/>
        <v>Produse tratat</v>
      </c>
      <c r="BM1" s="66" t="str">
        <f t="shared" si="1"/>
        <v>DT: L/TO</v>
      </c>
      <c r="BN1" s="66" t="str">
        <f t="shared" si="1"/>
        <v>Produse tratat</v>
      </c>
      <c r="BO1" s="66" t="str">
        <f t="shared" si="1"/>
        <v>DT: L/TO</v>
      </c>
      <c r="BP1" s="66" t="str">
        <f t="shared" si="1"/>
        <v>Produse tratat</v>
      </c>
      <c r="BQ1" s="66" t="str">
        <f t="shared" si="1"/>
        <v>DT: L/TO</v>
      </c>
      <c r="BR1" s="66" t="str">
        <f t="shared" si="1"/>
        <v>Produse tratat</v>
      </c>
      <c r="BS1" s="66" t="str">
        <f t="shared" si="1"/>
        <v>DT: L/TO</v>
      </c>
      <c r="BT1" s="66" t="str">
        <f t="shared" si="1"/>
        <v>Produse tratat</v>
      </c>
      <c r="BU1" s="66" t="str">
        <f t="shared" si="1"/>
        <v>DT: L/TO</v>
      </c>
      <c r="BV1" s="66"/>
      <c r="BW1" s="66"/>
      <c r="BX1" s="66" t="str">
        <f t="shared" si="1"/>
        <v>Produse tratat</v>
      </c>
      <c r="BY1" s="66" t="str">
        <f t="shared" si="1"/>
        <v>DT: L/TO</v>
      </c>
      <c r="BZ1" s="66" t="str">
        <f t="shared" si="1"/>
        <v>Produse tratat</v>
      </c>
      <c r="CA1" s="66" t="str">
        <f t="shared" si="1"/>
        <v>DT: L/TO</v>
      </c>
      <c r="CB1" s="66" t="str">
        <f t="shared" si="1"/>
        <v>Produse tratat</v>
      </c>
      <c r="CC1" s="66" t="str">
        <f t="shared" si="1"/>
        <v>DT: L/TO</v>
      </c>
      <c r="CD1" s="66" t="str">
        <f t="shared" si="1"/>
        <v>Produse tratat</v>
      </c>
      <c r="CE1" s="66" t="str">
        <f t="shared" si="1"/>
        <v>DT: L/TO</v>
      </c>
      <c r="CF1" s="66" t="str">
        <f t="shared" si="1"/>
        <v>Produse tratat</v>
      </c>
      <c r="CG1" s="66" t="str">
        <f t="shared" ref="CG1:ER1" si="2">+BS1</f>
        <v>DT: L/TO</v>
      </c>
      <c r="CH1" s="66" t="str">
        <f t="shared" si="2"/>
        <v>Produse tratat</v>
      </c>
      <c r="CI1" s="66" t="str">
        <f t="shared" si="2"/>
        <v>DT: L/TO</v>
      </c>
      <c r="CJ1" s="66">
        <f t="shared" si="2"/>
        <v>0</v>
      </c>
      <c r="CK1" s="66">
        <f t="shared" si="2"/>
        <v>0</v>
      </c>
      <c r="CL1" s="66" t="str">
        <f t="shared" si="2"/>
        <v>Produse tratat</v>
      </c>
      <c r="CM1" s="66" t="str">
        <f t="shared" si="2"/>
        <v>DT: L/TO</v>
      </c>
      <c r="CN1" s="66" t="str">
        <f t="shared" si="2"/>
        <v>Produse tratat</v>
      </c>
      <c r="CO1" s="66" t="str">
        <f t="shared" si="2"/>
        <v>DT: L/TO</v>
      </c>
      <c r="CP1" s="66" t="str">
        <f t="shared" si="2"/>
        <v>Produse tratat</v>
      </c>
      <c r="CQ1" s="66" t="str">
        <f t="shared" si="2"/>
        <v>DT: L/TO</v>
      </c>
      <c r="CR1" s="66" t="str">
        <f t="shared" si="2"/>
        <v>Produse tratat</v>
      </c>
      <c r="CS1" s="66" t="str">
        <f t="shared" si="2"/>
        <v>DT: L/TO</v>
      </c>
      <c r="CT1" s="66" t="str">
        <f t="shared" si="2"/>
        <v>Produse tratat</v>
      </c>
      <c r="CU1" s="66" t="str">
        <f t="shared" si="2"/>
        <v>DT: L/TO</v>
      </c>
      <c r="CV1" s="66" t="str">
        <f t="shared" si="2"/>
        <v>Produse tratat</v>
      </c>
      <c r="CW1" s="66" t="str">
        <f t="shared" si="2"/>
        <v>DT: L/TO</v>
      </c>
      <c r="CX1" s="66">
        <f t="shared" si="2"/>
        <v>0</v>
      </c>
      <c r="CY1" s="66">
        <f t="shared" si="2"/>
        <v>0</v>
      </c>
      <c r="CZ1" s="66" t="str">
        <f t="shared" si="2"/>
        <v>Produse tratat</v>
      </c>
      <c r="DA1" s="66" t="str">
        <f t="shared" si="2"/>
        <v>DT: L/TO</v>
      </c>
      <c r="DB1" s="66" t="str">
        <f t="shared" si="2"/>
        <v>Produse tratat</v>
      </c>
      <c r="DC1" s="66" t="str">
        <f t="shared" si="2"/>
        <v>DT: L/TO</v>
      </c>
      <c r="DD1" s="66" t="str">
        <f t="shared" si="2"/>
        <v>Produse tratat</v>
      </c>
      <c r="DE1" s="66" t="str">
        <f t="shared" si="2"/>
        <v>DT: L/TO</v>
      </c>
      <c r="DF1" s="66" t="str">
        <f t="shared" si="2"/>
        <v>Produse tratat</v>
      </c>
      <c r="DG1" s="66" t="str">
        <f t="shared" si="2"/>
        <v>DT: L/TO</v>
      </c>
      <c r="DH1" s="66" t="str">
        <f t="shared" si="2"/>
        <v>Produse tratat</v>
      </c>
      <c r="DI1" s="66" t="str">
        <f t="shared" si="2"/>
        <v>DT: L/TO</v>
      </c>
      <c r="DJ1" s="66" t="str">
        <f t="shared" si="2"/>
        <v>Produse tratat</v>
      </c>
      <c r="DK1" s="66" t="str">
        <f t="shared" si="2"/>
        <v>DT: L/TO</v>
      </c>
      <c r="DL1" s="66">
        <f t="shared" si="2"/>
        <v>0</v>
      </c>
      <c r="DM1" s="66">
        <f t="shared" si="2"/>
        <v>0</v>
      </c>
      <c r="DN1" s="66" t="str">
        <f t="shared" si="2"/>
        <v>Produse tratat</v>
      </c>
      <c r="DO1" s="66" t="str">
        <f t="shared" si="2"/>
        <v>DT: L/TO</v>
      </c>
      <c r="DP1" s="66" t="str">
        <f t="shared" si="2"/>
        <v>Produse tratat</v>
      </c>
      <c r="DQ1" s="66" t="str">
        <f t="shared" si="2"/>
        <v>DT: L/TO</v>
      </c>
      <c r="DR1" s="66" t="str">
        <f t="shared" si="2"/>
        <v>Produse tratat</v>
      </c>
      <c r="DS1" s="66" t="str">
        <f t="shared" si="2"/>
        <v>DT: L/TO</v>
      </c>
      <c r="DT1" s="66" t="str">
        <f t="shared" si="2"/>
        <v>Produse tratat</v>
      </c>
      <c r="DU1" s="66" t="str">
        <f t="shared" si="2"/>
        <v>DT: L/TO</v>
      </c>
      <c r="DV1" s="66" t="str">
        <f t="shared" si="2"/>
        <v>Produse tratat</v>
      </c>
      <c r="DW1" s="66" t="str">
        <f t="shared" si="2"/>
        <v>DT: L/TO</v>
      </c>
      <c r="DX1" s="66" t="str">
        <f t="shared" si="2"/>
        <v>Produse tratat</v>
      </c>
      <c r="DY1" s="66" t="str">
        <f t="shared" si="2"/>
        <v>DT: L/TO</v>
      </c>
      <c r="DZ1" s="66"/>
      <c r="EA1" s="66"/>
      <c r="EB1" s="66" t="str">
        <f t="shared" si="2"/>
        <v>Produse tratat</v>
      </c>
      <c r="EC1" s="66" t="str">
        <f t="shared" si="2"/>
        <v>DT: L/TO</v>
      </c>
      <c r="ED1" s="66" t="str">
        <f t="shared" si="2"/>
        <v>Produse tratat</v>
      </c>
      <c r="EE1" s="66" t="str">
        <f t="shared" si="2"/>
        <v>DT: L/TO</v>
      </c>
      <c r="EF1" s="66" t="str">
        <f t="shared" si="2"/>
        <v>Produse tratat</v>
      </c>
      <c r="EG1" s="66" t="str">
        <f t="shared" si="2"/>
        <v>DT: L/TO</v>
      </c>
      <c r="EH1" s="66" t="str">
        <f t="shared" si="2"/>
        <v>Produse tratat</v>
      </c>
      <c r="EI1" s="66" t="str">
        <f t="shared" si="2"/>
        <v>DT: L/TO</v>
      </c>
      <c r="EJ1" s="66" t="str">
        <f t="shared" si="2"/>
        <v>Produse tratat</v>
      </c>
      <c r="EK1" s="66" t="str">
        <f t="shared" si="2"/>
        <v>DT: L/TO</v>
      </c>
      <c r="EL1" s="66" t="str">
        <f t="shared" si="2"/>
        <v>Produse tratat</v>
      </c>
      <c r="EM1" s="66" t="str">
        <f t="shared" si="2"/>
        <v>DT: L/TO</v>
      </c>
      <c r="EN1" s="66"/>
      <c r="EO1" s="66"/>
      <c r="EP1" s="66" t="str">
        <f t="shared" si="2"/>
        <v>Produse tratat</v>
      </c>
      <c r="EQ1" s="66" t="str">
        <f t="shared" si="2"/>
        <v>DT: L/TO</v>
      </c>
      <c r="ER1" s="66" t="str">
        <f t="shared" si="2"/>
        <v>Produse tratat</v>
      </c>
      <c r="ES1" s="66" t="str">
        <f t="shared" ref="ES1:GQ1" si="3">+EE1</f>
        <v>DT: L/TO</v>
      </c>
      <c r="ET1" s="66" t="str">
        <f t="shared" si="3"/>
        <v>Produse tratat</v>
      </c>
      <c r="EU1" s="66" t="str">
        <f t="shared" si="3"/>
        <v>DT: L/TO</v>
      </c>
      <c r="EV1" s="66" t="str">
        <f t="shared" si="3"/>
        <v>Produse tratat</v>
      </c>
      <c r="EW1" s="66" t="str">
        <f t="shared" si="3"/>
        <v>DT: L/TO</v>
      </c>
      <c r="EX1" s="66" t="str">
        <f t="shared" si="3"/>
        <v>Produse tratat</v>
      </c>
      <c r="EY1" s="66" t="str">
        <f t="shared" si="3"/>
        <v>DT: L/TO</v>
      </c>
      <c r="EZ1" s="66" t="str">
        <f t="shared" si="3"/>
        <v>Produse tratat</v>
      </c>
      <c r="FA1" s="66" t="str">
        <f t="shared" si="3"/>
        <v>DT: L/TO</v>
      </c>
      <c r="FB1" s="66"/>
      <c r="FC1" s="66"/>
      <c r="FD1" s="66" t="str">
        <f t="shared" si="3"/>
        <v>Produse tratat</v>
      </c>
      <c r="FE1" s="66" t="str">
        <f t="shared" si="3"/>
        <v>DT: L/TO</v>
      </c>
      <c r="FF1" s="66" t="str">
        <f t="shared" si="3"/>
        <v>Produse tratat</v>
      </c>
      <c r="FG1" s="66" t="str">
        <f t="shared" si="3"/>
        <v>DT: L/TO</v>
      </c>
      <c r="FH1" s="66" t="str">
        <f t="shared" si="3"/>
        <v>Produse tratat</v>
      </c>
      <c r="FI1" s="66" t="str">
        <f t="shared" si="3"/>
        <v>DT: L/TO</v>
      </c>
      <c r="FJ1" s="66" t="str">
        <f t="shared" si="3"/>
        <v>Produse tratat</v>
      </c>
      <c r="FK1" s="66" t="str">
        <f t="shared" si="3"/>
        <v>DT: L/TO</v>
      </c>
      <c r="FL1" s="66" t="str">
        <f t="shared" si="3"/>
        <v>Produse tratat</v>
      </c>
      <c r="FM1" s="66" t="str">
        <f t="shared" si="3"/>
        <v>DT: L/TO</v>
      </c>
      <c r="FN1" s="66" t="str">
        <f t="shared" si="3"/>
        <v>Produse tratat</v>
      </c>
      <c r="FO1" s="66" t="str">
        <f t="shared" si="3"/>
        <v>DT: L/TO</v>
      </c>
      <c r="FP1" s="66"/>
      <c r="FQ1" s="66"/>
      <c r="FR1" s="66" t="str">
        <f t="shared" si="3"/>
        <v>Produse tratat</v>
      </c>
      <c r="FS1" s="66" t="str">
        <f t="shared" si="3"/>
        <v>DT: L/TO</v>
      </c>
      <c r="FT1" s="66" t="str">
        <f t="shared" si="3"/>
        <v>Produse tratat</v>
      </c>
      <c r="FU1" s="66" t="str">
        <f t="shared" si="3"/>
        <v>DT: L/TO</v>
      </c>
      <c r="FV1" s="66" t="str">
        <f t="shared" si="3"/>
        <v>Produse tratat</v>
      </c>
      <c r="FW1" s="66" t="str">
        <f t="shared" si="3"/>
        <v>DT: L/TO</v>
      </c>
      <c r="FX1" s="66" t="str">
        <f t="shared" si="3"/>
        <v>Produse tratat</v>
      </c>
      <c r="FY1" s="66" t="str">
        <f t="shared" si="3"/>
        <v>DT: L/TO</v>
      </c>
      <c r="FZ1" s="66" t="str">
        <f t="shared" si="3"/>
        <v>Produse tratat</v>
      </c>
      <c r="GA1" s="66" t="str">
        <f t="shared" si="3"/>
        <v>DT: L/TO</v>
      </c>
      <c r="GB1" s="66" t="str">
        <f t="shared" si="3"/>
        <v>Produse tratat</v>
      </c>
      <c r="GC1" s="66" t="str">
        <f t="shared" si="3"/>
        <v>DT: L/TO</v>
      </c>
      <c r="GD1" s="66">
        <f t="shared" si="3"/>
        <v>0</v>
      </c>
      <c r="GE1" s="66">
        <f t="shared" si="3"/>
        <v>0</v>
      </c>
      <c r="GF1" s="66" t="str">
        <f t="shared" si="3"/>
        <v>Produse tratat</v>
      </c>
      <c r="GG1" s="66" t="str">
        <f t="shared" si="3"/>
        <v>DT: L/TO</v>
      </c>
      <c r="GH1" s="66" t="str">
        <f t="shared" si="3"/>
        <v>Produse tratat</v>
      </c>
      <c r="GI1" s="66" t="str">
        <f t="shared" si="3"/>
        <v>DT: L/TO</v>
      </c>
      <c r="GJ1" s="66" t="str">
        <f t="shared" si="3"/>
        <v>Produse tratat</v>
      </c>
      <c r="GK1" s="66" t="str">
        <f t="shared" si="3"/>
        <v>DT: L/TO</v>
      </c>
      <c r="GL1" s="66" t="str">
        <f t="shared" si="3"/>
        <v>Produse tratat</v>
      </c>
      <c r="GM1" s="66" t="str">
        <f t="shared" si="3"/>
        <v>DT: L/TO</v>
      </c>
      <c r="GN1" s="66" t="str">
        <f t="shared" si="3"/>
        <v>Produse tratat</v>
      </c>
      <c r="GO1" s="66" t="str">
        <f t="shared" si="3"/>
        <v>DT: L/TO</v>
      </c>
      <c r="GP1" s="66" t="str">
        <f t="shared" si="3"/>
        <v>Produse tratat</v>
      </c>
      <c r="GQ1" t="str">
        <f t="shared" si="3"/>
        <v>DT: L/TO</v>
      </c>
      <c r="GV1" s="66"/>
      <c r="GW1" s="66"/>
      <c r="GX1" s="66">
        <v>204</v>
      </c>
      <c r="GY1" s="66"/>
      <c r="GZ1" s="66" t="s">
        <v>20</v>
      </c>
      <c r="HA1" s="66" t="s">
        <v>21</v>
      </c>
      <c r="HB1" s="66" t="s">
        <v>22</v>
      </c>
      <c r="HC1" s="66"/>
      <c r="HD1" s="66" t="str">
        <f>GZ1</f>
        <v>Nr lot</v>
      </c>
      <c r="HE1" s="66" t="str">
        <f t="shared" ref="HE1:HL1" si="4">HA1</f>
        <v>To</v>
      </c>
      <c r="HF1" s="66" t="str">
        <f t="shared" si="4"/>
        <v>doze</v>
      </c>
      <c r="HG1" s="66">
        <f t="shared" si="4"/>
        <v>0</v>
      </c>
      <c r="HH1" s="66" t="str">
        <f t="shared" si="4"/>
        <v>Nr lot</v>
      </c>
      <c r="HI1" s="66" t="str">
        <f t="shared" si="4"/>
        <v>To</v>
      </c>
      <c r="HJ1" s="66" t="str">
        <f t="shared" si="4"/>
        <v>doze</v>
      </c>
      <c r="HK1" s="66">
        <f t="shared" si="4"/>
        <v>0</v>
      </c>
      <c r="HL1" s="66" t="str">
        <f t="shared" si="4"/>
        <v>Nr lot</v>
      </c>
      <c r="HM1" s="66" t="str">
        <f t="shared" ref="HM1" si="5">HI1</f>
        <v>To</v>
      </c>
      <c r="HN1" s="66" t="str">
        <f t="shared" ref="HN1" si="6">HJ1</f>
        <v>doze</v>
      </c>
      <c r="HO1" s="66">
        <f t="shared" ref="HO1" si="7">HK1</f>
        <v>0</v>
      </c>
      <c r="HP1" s="66" t="str">
        <f t="shared" ref="HP1" si="8">HL1</f>
        <v>Nr lot</v>
      </c>
      <c r="HQ1" s="66" t="str">
        <f t="shared" ref="HQ1" si="9">HM1</f>
        <v>To</v>
      </c>
      <c r="HR1" s="66" t="str">
        <f t="shared" ref="HR1" si="10">HN1</f>
        <v>doze</v>
      </c>
      <c r="HS1" s="66"/>
      <c r="HT1" s="66" t="str">
        <f t="shared" ref="HT1" si="11">HP1</f>
        <v>Nr lot</v>
      </c>
      <c r="HU1" s="66" t="str">
        <f t="shared" ref="HU1" si="12">HQ1</f>
        <v>To</v>
      </c>
      <c r="HV1" s="66" t="str">
        <f t="shared" ref="HV1" si="13">HR1</f>
        <v>doze</v>
      </c>
      <c r="HW1" s="66">
        <f t="shared" ref="HW1" si="14">HS1</f>
        <v>0</v>
      </c>
      <c r="HX1" s="66" t="str">
        <f t="shared" ref="HX1" si="15">HT1</f>
        <v>Nr lot</v>
      </c>
      <c r="HY1" s="66" t="str">
        <f t="shared" ref="HY1" si="16">HU1</f>
        <v>To</v>
      </c>
      <c r="HZ1" s="66" t="str">
        <f t="shared" ref="HZ1" si="17">HV1</f>
        <v>doze</v>
      </c>
      <c r="IA1" s="66">
        <f t="shared" ref="IA1:IB1" si="18">HW1</f>
        <v>0</v>
      </c>
      <c r="IB1" s="66" t="str">
        <f t="shared" si="18"/>
        <v>Nr lot</v>
      </c>
      <c r="IC1" s="66" t="str">
        <f t="shared" ref="IC1" si="19">HY1</f>
        <v>To</v>
      </c>
      <c r="ID1" s="66" t="str">
        <f t="shared" ref="ID1" si="20">HZ1</f>
        <v>doze</v>
      </c>
      <c r="IE1" s="66">
        <f t="shared" ref="IE1" si="21">IA1</f>
        <v>0</v>
      </c>
      <c r="IF1" s="66" t="str">
        <f t="shared" ref="IF1" si="22">IB1</f>
        <v>Nr lot</v>
      </c>
      <c r="IG1" s="66" t="str">
        <f t="shared" ref="IG1" si="23">IC1</f>
        <v>To</v>
      </c>
      <c r="IH1" s="66" t="str">
        <f t="shared" ref="IH1" si="24">ID1</f>
        <v>doze</v>
      </c>
      <c r="II1" s="66">
        <f t="shared" ref="II1:IJ1" si="25">IE1</f>
        <v>0</v>
      </c>
      <c r="IJ1" s="66" t="str">
        <f t="shared" si="25"/>
        <v>Nr lot</v>
      </c>
      <c r="IK1" s="66" t="str">
        <f t="shared" ref="IK1" si="26">IG1</f>
        <v>To</v>
      </c>
      <c r="IL1" s="66" t="str">
        <f t="shared" ref="IL1" si="27">IH1</f>
        <v>doze</v>
      </c>
      <c r="IM1" s="66">
        <f t="shared" ref="IM1" si="28">II1</f>
        <v>0</v>
      </c>
      <c r="IN1" s="66" t="str">
        <f t="shared" ref="IN1" si="29">IJ1</f>
        <v>Nr lot</v>
      </c>
      <c r="IO1" s="66" t="str">
        <f t="shared" ref="IO1" si="30">IK1</f>
        <v>To</v>
      </c>
      <c r="IP1" s="66" t="str">
        <f t="shared" ref="IP1" si="31">IL1</f>
        <v>doze</v>
      </c>
      <c r="IQ1" s="66">
        <f t="shared" ref="IQ1:IR1" si="32">IM1</f>
        <v>0</v>
      </c>
      <c r="IR1" s="66" t="str">
        <f t="shared" si="32"/>
        <v>Nr lot</v>
      </c>
      <c r="IS1" s="66" t="str">
        <f t="shared" ref="IS1" si="33">IO1</f>
        <v>To</v>
      </c>
      <c r="IT1" s="66" t="str">
        <f t="shared" ref="IT1" si="34">IP1</f>
        <v>doze</v>
      </c>
      <c r="IU1" s="66">
        <f t="shared" ref="IU1" si="35">IQ1</f>
        <v>0</v>
      </c>
      <c r="IV1" s="66" t="str">
        <f t="shared" ref="IV1" si="36">IR1</f>
        <v>Nr lot</v>
      </c>
      <c r="IW1" s="66" t="str">
        <f t="shared" ref="IW1" si="37">IS1</f>
        <v>To</v>
      </c>
      <c r="IX1" s="66" t="str">
        <f t="shared" ref="IX1" si="38">IT1</f>
        <v>doze</v>
      </c>
      <c r="IY1" s="66">
        <f t="shared" ref="IY1:IZ1" si="39">IU1</f>
        <v>0</v>
      </c>
      <c r="IZ1" s="66" t="str">
        <f t="shared" si="39"/>
        <v>Nr lot</v>
      </c>
      <c r="JA1" s="66" t="str">
        <f t="shared" ref="JA1" si="40">IW1</f>
        <v>To</v>
      </c>
      <c r="JB1" s="66" t="str">
        <f t="shared" ref="JB1" si="41">IX1</f>
        <v>doze</v>
      </c>
      <c r="JC1" s="66">
        <f t="shared" ref="JC1" si="42">IY1</f>
        <v>0</v>
      </c>
      <c r="JD1" s="66" t="str">
        <f t="shared" ref="JD1" si="43">IZ1</f>
        <v>Nr lot</v>
      </c>
      <c r="JE1" s="66" t="str">
        <f t="shared" ref="JE1" si="44">JA1</f>
        <v>To</v>
      </c>
      <c r="JF1" s="66" t="str">
        <f t="shared" ref="JF1" si="45">JB1</f>
        <v>doze</v>
      </c>
      <c r="JG1" s="66">
        <f t="shared" ref="JG1:JH1" si="46">JC1</f>
        <v>0</v>
      </c>
      <c r="JH1" s="66" t="str">
        <f t="shared" si="46"/>
        <v>Nr lot</v>
      </c>
      <c r="JI1" s="66" t="str">
        <f t="shared" ref="JI1" si="47">JE1</f>
        <v>To</v>
      </c>
      <c r="JJ1" s="66" t="str">
        <f t="shared" ref="JJ1" si="48">JF1</f>
        <v>doze</v>
      </c>
      <c r="JK1" s="66">
        <f t="shared" ref="JK1" si="49">JG1</f>
        <v>0</v>
      </c>
      <c r="JL1" s="66" t="str">
        <f t="shared" ref="JL1" si="50">JH1</f>
        <v>Nr lot</v>
      </c>
      <c r="JM1" s="66" t="str">
        <f t="shared" ref="JM1" si="51">JI1</f>
        <v>To</v>
      </c>
      <c r="JN1" s="66" t="str">
        <f t="shared" ref="JN1" si="52">JJ1</f>
        <v>doze</v>
      </c>
      <c r="JO1" s="66"/>
      <c r="JP1" s="66"/>
      <c r="JQ1" s="66"/>
      <c r="JR1" s="66"/>
      <c r="JS1" s="66"/>
      <c r="JT1" s="66"/>
      <c r="JU1" s="66"/>
      <c r="JV1" s="66"/>
      <c r="JW1" s="66"/>
      <c r="JX1" s="66"/>
      <c r="JY1" s="66"/>
      <c r="JZ1" s="66"/>
      <c r="KA1" s="66"/>
      <c r="KB1" s="66"/>
      <c r="KC1" s="66"/>
      <c r="KD1" s="66"/>
      <c r="KE1" s="66"/>
      <c r="KF1" s="66"/>
      <c r="KG1" s="66"/>
      <c r="KH1" s="66"/>
      <c r="KI1" s="66"/>
      <c r="KJ1" s="66"/>
      <c r="KK1" s="66"/>
      <c r="KL1" s="66"/>
      <c r="KM1" s="66"/>
      <c r="KN1" s="66"/>
      <c r="KO1" s="66"/>
      <c r="KP1" s="66"/>
      <c r="KQ1" s="66"/>
      <c r="KR1" s="66"/>
      <c r="KS1" s="66"/>
      <c r="KT1" s="66"/>
      <c r="KU1" s="66"/>
      <c r="KV1" s="66"/>
      <c r="KW1" s="66"/>
      <c r="KX1" s="66"/>
      <c r="KY1" s="66"/>
      <c r="KZ1" s="66"/>
      <c r="LA1" s="66"/>
      <c r="LB1" s="66"/>
      <c r="LC1" s="66"/>
      <c r="LD1" s="66"/>
      <c r="LE1" s="66"/>
      <c r="LF1" s="66"/>
      <c r="LG1" s="66"/>
      <c r="LH1" s="66"/>
      <c r="LI1" s="66"/>
      <c r="LJ1" s="66"/>
    </row>
    <row r="2" spans="1:322" x14ac:dyDescent="0.25">
      <c r="A2" s="214" t="s">
        <v>395</v>
      </c>
      <c r="B2" s="215" t="s">
        <v>396</v>
      </c>
      <c r="C2" s="215" t="str">
        <f>CONCATENATE(E2,$D$1,B2)</f>
        <v>1-15</v>
      </c>
      <c r="D2" s="215"/>
      <c r="E2" s="215">
        <v>1</v>
      </c>
      <c r="F2" s="215" t="s">
        <v>404</v>
      </c>
      <c r="G2" s="215" t="s">
        <v>397</v>
      </c>
      <c r="H2" s="215" t="s">
        <v>405</v>
      </c>
      <c r="I2" s="215" t="s">
        <v>75</v>
      </c>
      <c r="J2" s="215" t="s">
        <v>406</v>
      </c>
      <c r="K2" s="215" t="s">
        <v>98</v>
      </c>
      <c r="L2" s="215" t="s">
        <v>398</v>
      </c>
      <c r="M2" s="215" t="s">
        <v>399</v>
      </c>
      <c r="N2" s="215" t="s">
        <v>394</v>
      </c>
      <c r="O2" s="215" t="s">
        <v>394</v>
      </c>
      <c r="P2" s="215" t="s">
        <v>394</v>
      </c>
      <c r="Q2" s="215" t="s">
        <v>394</v>
      </c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5"/>
      <c r="AW2" s="215"/>
      <c r="AX2" s="215"/>
      <c r="AY2" s="215"/>
      <c r="AZ2" s="215"/>
      <c r="BA2" s="215"/>
      <c r="BB2" s="215"/>
      <c r="BC2" s="215"/>
      <c r="BD2" s="215"/>
      <c r="BE2" s="215"/>
      <c r="BF2" s="215"/>
      <c r="BG2" s="215"/>
      <c r="BH2" s="215"/>
      <c r="BI2" s="215"/>
      <c r="BJ2" s="215"/>
      <c r="BK2" s="215"/>
      <c r="BL2" s="215"/>
      <c r="BM2" s="215"/>
      <c r="BN2" s="215"/>
      <c r="BO2" s="215"/>
      <c r="BP2" s="215"/>
      <c r="BQ2" s="215"/>
      <c r="BR2" s="215"/>
      <c r="BS2" s="215"/>
      <c r="BT2" s="215"/>
      <c r="BU2" s="215"/>
      <c r="BV2" s="215"/>
      <c r="BW2" s="215"/>
      <c r="BX2" s="215"/>
      <c r="BY2" s="215"/>
      <c r="BZ2" s="215"/>
      <c r="CA2" s="215"/>
      <c r="CB2" s="215"/>
      <c r="CC2" s="215"/>
      <c r="CD2" s="215"/>
      <c r="CE2" s="215"/>
      <c r="CF2" s="215"/>
      <c r="CG2" s="215"/>
      <c r="CH2" s="215"/>
      <c r="CI2" s="215"/>
      <c r="CJ2" s="215"/>
      <c r="CK2" s="215"/>
      <c r="CL2" s="215"/>
      <c r="CM2" s="215"/>
      <c r="CN2" s="215"/>
      <c r="CO2" s="215"/>
      <c r="CP2" s="215"/>
      <c r="CQ2" s="215"/>
      <c r="CR2" s="215"/>
      <c r="CS2" s="215"/>
      <c r="CT2" s="215"/>
      <c r="CU2" s="215"/>
      <c r="CV2" s="215"/>
      <c r="CW2" s="215"/>
      <c r="CX2" s="215"/>
      <c r="CY2" s="215"/>
      <c r="CZ2" s="215"/>
      <c r="DA2" s="215"/>
      <c r="DB2" s="215"/>
      <c r="DC2" s="215"/>
      <c r="DD2" s="215"/>
      <c r="DE2" s="215"/>
      <c r="DF2" s="215"/>
      <c r="DG2" s="215"/>
      <c r="DH2" s="215"/>
      <c r="DI2" s="215"/>
      <c r="DJ2" s="215"/>
      <c r="DK2" s="215"/>
      <c r="DL2" s="215"/>
      <c r="DM2" s="215"/>
      <c r="DN2" s="215"/>
      <c r="DO2" s="215"/>
      <c r="DP2" s="215"/>
      <c r="DQ2" s="215"/>
      <c r="DR2" s="215"/>
      <c r="DS2" s="215"/>
      <c r="DT2" s="215"/>
      <c r="DU2" s="215"/>
      <c r="DV2" s="215"/>
      <c r="DW2" s="215"/>
      <c r="DX2" s="215"/>
      <c r="DY2" s="215"/>
      <c r="DZ2" s="215"/>
      <c r="EA2" s="215"/>
      <c r="EB2" s="215"/>
      <c r="EC2" s="215"/>
      <c r="ED2" s="215"/>
      <c r="EE2" s="215"/>
      <c r="EF2" s="215"/>
      <c r="EG2" s="215"/>
      <c r="EH2" s="215"/>
      <c r="EI2" s="215"/>
      <c r="EJ2" s="215"/>
      <c r="EK2" s="215"/>
      <c r="EL2" s="215"/>
      <c r="EM2" s="215"/>
      <c r="EN2" s="215"/>
      <c r="EO2" s="215"/>
      <c r="EP2" s="215"/>
      <c r="EQ2" s="215"/>
      <c r="ER2" s="215"/>
      <c r="ES2" s="215"/>
      <c r="ET2" s="215"/>
      <c r="EU2" s="215"/>
      <c r="EV2" s="215"/>
      <c r="EW2" s="215"/>
      <c r="EX2" s="215"/>
      <c r="EY2" s="215"/>
      <c r="EZ2" s="215"/>
      <c r="FA2" s="215"/>
      <c r="FB2" s="215"/>
      <c r="FC2" s="215"/>
      <c r="FD2" s="215"/>
      <c r="FE2" s="215"/>
      <c r="FF2" s="215"/>
      <c r="FG2" s="215"/>
      <c r="FH2" s="215"/>
      <c r="FI2" s="215"/>
      <c r="FJ2" s="215"/>
      <c r="FK2" s="215"/>
      <c r="FL2" s="215"/>
      <c r="FM2" s="215"/>
      <c r="FN2" s="215"/>
      <c r="FO2" s="215"/>
      <c r="FP2" s="215"/>
      <c r="FQ2" s="215"/>
      <c r="FR2" s="215"/>
      <c r="FS2" s="215"/>
      <c r="FT2" s="215"/>
      <c r="FU2" s="215"/>
      <c r="FV2" s="215"/>
      <c r="FW2" s="215"/>
      <c r="FX2" s="215"/>
      <c r="FY2" s="215"/>
      <c r="FZ2" s="215"/>
      <c r="GA2" s="215"/>
      <c r="GB2" s="215"/>
      <c r="GC2" s="215"/>
      <c r="GD2" s="215"/>
      <c r="GE2" s="215"/>
      <c r="GF2" s="215"/>
      <c r="GG2" s="215"/>
      <c r="GH2" s="215"/>
      <c r="GI2" s="215"/>
      <c r="GJ2" s="215"/>
      <c r="GK2" s="215"/>
      <c r="GL2" s="215"/>
      <c r="GM2" s="215"/>
      <c r="GN2" s="215"/>
      <c r="GO2" s="215"/>
      <c r="GP2" s="215"/>
      <c r="GV2" s="215"/>
      <c r="GW2" s="215"/>
      <c r="GX2" s="215">
        <f>GY2+HC2+HG2+HK2+HO2</f>
        <v>1</v>
      </c>
      <c r="GY2" s="215">
        <f t="shared" ref="GY2" si="53">IF(GZ2&lt;&gt;0,1,0)</f>
        <v>1</v>
      </c>
      <c r="GZ2" s="215" t="s">
        <v>400</v>
      </c>
      <c r="HA2" s="215" t="s">
        <v>401</v>
      </c>
      <c r="HB2" s="215" t="s">
        <v>402</v>
      </c>
      <c r="HC2" s="215">
        <f t="shared" ref="HC2" si="54">IF(HD2&lt;&gt;0,1,0)</f>
        <v>0</v>
      </c>
      <c r="HD2" s="216"/>
      <c r="HE2" s="216"/>
      <c r="HF2" s="216"/>
      <c r="HG2" s="215">
        <f t="shared" ref="HG2" si="55">IF(HH2&lt;&gt;0,1,0)</f>
        <v>0</v>
      </c>
      <c r="HH2" s="216"/>
      <c r="HI2" s="216"/>
      <c r="HJ2" s="216"/>
      <c r="HK2" s="215">
        <f t="shared" ref="HK2" si="56">IF(HL2&lt;&gt;0,1,0)</f>
        <v>0</v>
      </c>
      <c r="HL2" s="216"/>
      <c r="HM2" s="216"/>
      <c r="HN2" s="216"/>
      <c r="HO2" s="215">
        <f t="shared" ref="HO2" si="57">IF(HP2&lt;&gt;0,1,0)</f>
        <v>0</v>
      </c>
      <c r="HP2" s="216"/>
      <c r="HQ2" s="216"/>
      <c r="HR2" s="216"/>
      <c r="HS2" s="215"/>
      <c r="HT2" s="215"/>
      <c r="HU2" s="215"/>
      <c r="HV2" s="215"/>
      <c r="HW2" s="215"/>
      <c r="HX2" s="215"/>
      <c r="HY2" s="215"/>
      <c r="HZ2" s="215"/>
      <c r="IA2" s="215"/>
      <c r="IB2" s="215"/>
      <c r="IC2" s="215"/>
      <c r="ID2" s="215"/>
      <c r="IE2" s="215"/>
      <c r="IF2" s="215"/>
      <c r="IG2" s="215"/>
      <c r="IH2" s="215"/>
      <c r="II2" s="215"/>
      <c r="IJ2" s="215"/>
      <c r="IK2" s="215"/>
      <c r="IL2" s="215"/>
      <c r="IM2" s="215"/>
      <c r="IN2" s="215"/>
      <c r="IO2" s="215"/>
      <c r="IP2" s="215"/>
      <c r="IQ2" s="215"/>
      <c r="IR2" s="215"/>
      <c r="IS2" s="215"/>
      <c r="IT2" s="215"/>
      <c r="IU2" s="215"/>
      <c r="IV2" s="215"/>
      <c r="IW2" s="215"/>
      <c r="IX2" s="215"/>
      <c r="IY2" s="215"/>
      <c r="IZ2" s="215"/>
      <c r="JA2" s="215"/>
      <c r="JB2" s="215"/>
      <c r="JC2" s="215"/>
      <c r="JD2" s="215"/>
      <c r="JE2" s="215"/>
      <c r="JF2" s="215"/>
      <c r="JG2" s="215"/>
      <c r="JH2" s="215"/>
      <c r="JI2" s="215"/>
      <c r="JJ2" s="215"/>
      <c r="JK2" s="215"/>
      <c r="JL2" s="215"/>
      <c r="JM2" s="215"/>
      <c r="JN2" s="215"/>
      <c r="JO2" s="215"/>
      <c r="JP2" s="215" t="str">
        <f t="shared" ref="JP2" si="58">A2</f>
        <v>16.05.2023</v>
      </c>
      <c r="JQ2" s="215"/>
      <c r="JR2" s="215"/>
      <c r="JS2" s="215"/>
      <c r="JT2" s="215" t="e">
        <f>#REF!</f>
        <v>#REF!</v>
      </c>
      <c r="JU2" s="215" t="e">
        <f>#REF!</f>
        <v>#REF!</v>
      </c>
      <c r="JV2" s="215" t="e">
        <f>#REF!</f>
        <v>#REF!</v>
      </c>
      <c r="JW2" s="215" t="e">
        <f>#REF!</f>
        <v>#REF!</v>
      </c>
      <c r="JX2" s="215">
        <f>IFERROR(#REF!,0)</f>
        <v>0</v>
      </c>
      <c r="JY2" s="215">
        <f>IFERROR(#REF!,0)</f>
        <v>0</v>
      </c>
      <c r="JZ2" s="215">
        <f>IFERROR(#REF!,0)</f>
        <v>0</v>
      </c>
      <c r="KA2" s="215">
        <f>IFERROR(#REF!,0)</f>
        <v>0</v>
      </c>
      <c r="KB2" s="215">
        <f>IFERROR(#REF!,0)</f>
        <v>0</v>
      </c>
      <c r="KC2" s="215">
        <f>IFERROR(#REF!,0)</f>
        <v>0</v>
      </c>
      <c r="KD2" s="215">
        <f>IFERROR(#REF!,0)</f>
        <v>0</v>
      </c>
      <c r="KE2" s="215">
        <f>IFERROR(#REF!,0)</f>
        <v>0</v>
      </c>
      <c r="KF2" s="215" t="e">
        <f>#REF!</f>
        <v>#REF!</v>
      </c>
      <c r="KG2" s="215" t="e">
        <f>#REF!</f>
        <v>#REF!</v>
      </c>
      <c r="KH2" s="215" t="e">
        <f>#REF!</f>
        <v>#REF!</v>
      </c>
      <c r="KI2" s="215" t="e">
        <f>#REF!</f>
        <v>#REF!</v>
      </c>
      <c r="KJ2" s="215"/>
      <c r="KK2" s="215">
        <f t="shared" ref="KK2" si="59">JX2</f>
        <v>0</v>
      </c>
      <c r="KL2" s="215">
        <f t="shared" ref="KL2" si="60">JY2</f>
        <v>0</v>
      </c>
      <c r="KM2" s="215">
        <f t="shared" ref="KM2" si="61">JZ2</f>
        <v>0</v>
      </c>
      <c r="KN2" s="215">
        <f t="shared" ref="KN2" si="62">KA2</f>
        <v>0</v>
      </c>
      <c r="KO2" s="215">
        <f t="shared" ref="KO2" si="63">KB2</f>
        <v>0</v>
      </c>
      <c r="KP2" s="215">
        <f t="shared" ref="KP2" si="64">KC2</f>
        <v>0</v>
      </c>
      <c r="KQ2" s="215">
        <f t="shared" ref="KQ2" si="65">KD2</f>
        <v>0</v>
      </c>
      <c r="KR2" s="215">
        <f t="shared" ref="KR2" si="66">KE2</f>
        <v>0</v>
      </c>
      <c r="KS2" s="215"/>
      <c r="KT2" s="215">
        <f t="shared" ref="KT2" si="67">IFERROR(INDEX(KK2:KR2,MATCH(0,INDEX(COUNTIF(KS2:KS2,KK2:KR2),),0)),"")</f>
        <v>0</v>
      </c>
      <c r="KU2" s="215" t="str">
        <f t="shared" ref="KU2" si="68">IFERROR(INDEX(KK2:KR2,MATCH(0,INDEX(COUNTIF(KS2:KT2,KK2:KR2),),0)),"")</f>
        <v/>
      </c>
      <c r="KV2" s="215" t="str">
        <f t="shared" ref="KV2" si="69">IFERROR(INDEX(KK2:KR2,MATCH(0,INDEX(COUNTIF(KS2:KU2,KK2:KR2),),0)),"")</f>
        <v/>
      </c>
      <c r="KW2" s="215" t="str">
        <f t="shared" ref="KW2" si="70">IFERROR(INDEX(KK2:KR2,MATCH(0,INDEX(COUNTIF(KS2:KV2,KK2:KR2),),0)),"")</f>
        <v/>
      </c>
      <c r="KX2" s="215" t="str">
        <f t="shared" ref="KX2" si="71">IFERROR(INDEX(KK2:KR2,MATCH(0,INDEX(COUNTIF(KS2:KW2,KK2:KR2),),0)),"")</f>
        <v/>
      </c>
      <c r="KY2" s="215" t="str">
        <f t="shared" ref="KY2" si="72">IFERROR(INDEX(KK2:KR2,MATCH(0,INDEX(COUNTIF(KS2:KX2,KK2:KR2),),0)),"")</f>
        <v/>
      </c>
      <c r="KZ2" s="215" t="str">
        <f t="shared" ref="KZ2" si="73">IFERROR(INDEX(KK2:KR2,MATCH(0,INDEX(COUNTIF(KS2:KY2,KK2:KR2),),0)),"")</f>
        <v/>
      </c>
      <c r="LA2" s="215" t="str">
        <f t="shared" ref="LA2" si="74">IFERROR(INDEX(KK2:KR2,MATCH(0,INDEX(COUNTIF(KS2:KZ2,KK2:KR2),),0)),"")</f>
        <v/>
      </c>
    </row>
    <row r="3" spans="1:322" x14ac:dyDescent="0.25">
      <c r="A3" s="195" t="s">
        <v>395</v>
      </c>
      <c r="B3" t="s">
        <v>396</v>
      </c>
      <c r="C3" t="str">
        <f>CONCATENATE(E3,$D$1,B3)</f>
        <v>1-15</v>
      </c>
      <c r="E3">
        <v>1</v>
      </c>
      <c r="F3">
        <v>1</v>
      </c>
      <c r="G3" t="s">
        <v>397</v>
      </c>
      <c r="H3">
        <v>5</v>
      </c>
      <c r="I3" t="s">
        <v>75</v>
      </c>
      <c r="P3" t="s">
        <v>394</v>
      </c>
      <c r="Q3" t="s">
        <v>394</v>
      </c>
      <c r="GK3">
        <f>IFERROR(IF(GQ3&gt;0,1,0),0)</f>
        <v>1</v>
      </c>
      <c r="GL3">
        <f t="shared" ref="GL3:GO3" si="75">IFERROR(IF(GR3&gt;0,1,0),0)</f>
        <v>0</v>
      </c>
      <c r="GM3">
        <f t="shared" si="75"/>
        <v>0</v>
      </c>
      <c r="GN3">
        <f t="shared" si="75"/>
        <v>0</v>
      </c>
      <c r="GO3">
        <f t="shared" si="75"/>
        <v>0</v>
      </c>
      <c r="GQ3">
        <f>VALUE(HB3)</f>
        <v>200</v>
      </c>
      <c r="GR3">
        <f>VALUE(HF3)</f>
        <v>0</v>
      </c>
      <c r="GS3">
        <f>VALUE(HJ3)</f>
        <v>0</v>
      </c>
      <c r="GT3">
        <f>VALUE(HN3)</f>
        <v>0</v>
      </c>
      <c r="GU3">
        <f>VALUE(HR3)</f>
        <v>0</v>
      </c>
      <c r="GX3">
        <f>GY3+HC3+HG3+HK3+HO3</f>
        <v>1</v>
      </c>
      <c r="GY3" s="66">
        <f>IF(HB3&lt;&gt;0,1,0)</f>
        <v>1</v>
      </c>
      <c r="GZ3" t="s">
        <v>440</v>
      </c>
      <c r="HA3" t="s">
        <v>401</v>
      </c>
      <c r="HB3" t="s">
        <v>402</v>
      </c>
      <c r="HC3" s="66">
        <f>IF(HF3&lt;&gt;0,1,0)</f>
        <v>0</v>
      </c>
      <c r="HD3" s="93"/>
      <c r="HE3" s="93"/>
      <c r="HF3" s="93"/>
      <c r="HG3" s="66"/>
      <c r="HH3" s="93"/>
      <c r="HI3" s="93"/>
      <c r="HJ3" s="93"/>
      <c r="HK3" s="66"/>
      <c r="HL3" s="93"/>
      <c r="HM3" s="93"/>
      <c r="HN3" s="93"/>
      <c r="HO3" s="66"/>
      <c r="HP3" s="93"/>
      <c r="HQ3" s="93"/>
      <c r="HR3" s="93"/>
      <c r="LE3" t="str">
        <f>B3</f>
        <v>15</v>
      </c>
    </row>
    <row r="4" spans="1:322" x14ac:dyDescent="0.25">
      <c r="A4" t="s">
        <v>395</v>
      </c>
      <c r="B4" t="s">
        <v>412</v>
      </c>
      <c r="C4" t="str">
        <f t="shared" ref="C4:C9" si="76">CONCATENATE(E4,$D$1,B4)</f>
        <v>2-23</v>
      </c>
      <c r="E4">
        <v>2</v>
      </c>
      <c r="F4">
        <v>1</v>
      </c>
      <c r="G4" t="s">
        <v>397</v>
      </c>
      <c r="H4">
        <v>4</v>
      </c>
      <c r="I4" t="s">
        <v>413</v>
      </c>
      <c r="P4" t="s">
        <v>394</v>
      </c>
      <c r="Q4" t="s">
        <v>394</v>
      </c>
      <c r="GK4">
        <f t="shared" ref="GK4:GK9" si="77">IFERROR(IF(GQ4&gt;0,1,0),0)</f>
        <v>1</v>
      </c>
      <c r="GL4">
        <f t="shared" ref="GL4:GL9" si="78">IFERROR(IF(GR4&gt;0,1,0),0)</f>
        <v>0</v>
      </c>
      <c r="GM4">
        <f t="shared" ref="GM4:GM9" si="79">IFERROR(IF(GS4&gt;0,1,0),0)</f>
        <v>0</v>
      </c>
      <c r="GN4">
        <f t="shared" ref="GN4:GN9" si="80">IFERROR(IF(GT4&gt;0,1,0),0)</f>
        <v>0</v>
      </c>
      <c r="GO4">
        <f t="shared" ref="GO4:GO9" si="81">IFERROR(IF(GU4&gt;0,1,0),0)</f>
        <v>0</v>
      </c>
      <c r="GQ4">
        <f t="shared" ref="GQ4:GQ9" si="82">VALUE(HB4)</f>
        <v>73</v>
      </c>
      <c r="GR4" t="e">
        <f>VALUE(HF4)</f>
        <v>#VALUE!</v>
      </c>
      <c r="GS4">
        <f t="shared" ref="GS4:GS9" si="83">VALUE(HJ4)</f>
        <v>0</v>
      </c>
      <c r="GT4">
        <f t="shared" ref="GT4:GT9" si="84">VALUE(HN4)</f>
        <v>0</v>
      </c>
      <c r="GU4">
        <f t="shared" ref="GU4:GU9" si="85">VALUE(HR4)</f>
        <v>0</v>
      </c>
      <c r="GX4">
        <f>GY4+HC4+HG4+HK4+HO4</f>
        <v>2</v>
      </c>
      <c r="GY4" s="66">
        <f t="shared" ref="GY4:GY9" si="86">IF(HB4&lt;&gt;0,1,0)</f>
        <v>1</v>
      </c>
      <c r="GZ4" t="s">
        <v>441</v>
      </c>
      <c r="HA4" t="s">
        <v>414</v>
      </c>
      <c r="HB4" t="s">
        <v>415</v>
      </c>
      <c r="HC4" s="66">
        <f t="shared" ref="HC4:HC9" si="87">IF(HF4&lt;&gt;0,1,0)</f>
        <v>1</v>
      </c>
      <c r="HD4" t="s">
        <v>394</v>
      </c>
      <c r="HE4" t="s">
        <v>394</v>
      </c>
      <c r="HF4" t="s">
        <v>394</v>
      </c>
      <c r="HG4" s="66"/>
      <c r="LE4" t="str">
        <f t="shared" ref="LE4:LE9" si="88">B4</f>
        <v>23</v>
      </c>
    </row>
    <row r="5" spans="1:322" x14ac:dyDescent="0.25">
      <c r="A5" t="s">
        <v>395</v>
      </c>
      <c r="B5" t="s">
        <v>422</v>
      </c>
      <c r="C5" t="str">
        <f t="shared" si="76"/>
        <v>3-27+28+29</v>
      </c>
      <c r="E5">
        <v>3</v>
      </c>
      <c r="F5">
        <v>2</v>
      </c>
      <c r="G5" t="s">
        <v>98</v>
      </c>
      <c r="H5">
        <v>2</v>
      </c>
      <c r="I5" t="s">
        <v>75</v>
      </c>
      <c r="P5" t="s">
        <v>394</v>
      </c>
      <c r="Q5" t="s">
        <v>394</v>
      </c>
      <c r="GK5">
        <f t="shared" si="77"/>
        <v>1</v>
      </c>
      <c r="GL5">
        <f t="shared" si="78"/>
        <v>1</v>
      </c>
      <c r="GM5">
        <f t="shared" si="79"/>
        <v>0</v>
      </c>
      <c r="GN5">
        <f t="shared" si="80"/>
        <v>0</v>
      </c>
      <c r="GO5">
        <f t="shared" si="81"/>
        <v>0</v>
      </c>
      <c r="GQ5">
        <f t="shared" si="82"/>
        <v>166</v>
      </c>
      <c r="GR5">
        <f t="shared" ref="GR5:GR9" si="89">VALUE(HF5)</f>
        <v>150</v>
      </c>
      <c r="GS5">
        <f t="shared" si="83"/>
        <v>0</v>
      </c>
      <c r="GT5">
        <f t="shared" si="84"/>
        <v>0</v>
      </c>
      <c r="GU5">
        <f t="shared" si="85"/>
        <v>0</v>
      </c>
      <c r="GX5">
        <f t="shared" ref="GX5:GX9" si="90">GY5+HC5+HG5+HK5+HO5</f>
        <v>2</v>
      </c>
      <c r="GY5" s="66">
        <f t="shared" si="86"/>
        <v>1</v>
      </c>
      <c r="GZ5" t="s">
        <v>442</v>
      </c>
      <c r="HA5" t="s">
        <v>423</v>
      </c>
      <c r="HB5" t="s">
        <v>424</v>
      </c>
      <c r="HC5" s="66">
        <f t="shared" si="87"/>
        <v>1</v>
      </c>
      <c r="HD5" t="s">
        <v>446</v>
      </c>
      <c r="HE5" t="s">
        <v>425</v>
      </c>
      <c r="HF5" t="s">
        <v>426</v>
      </c>
      <c r="HG5" s="66"/>
      <c r="LE5" t="str">
        <f t="shared" si="88"/>
        <v>27+28+29</v>
      </c>
    </row>
    <row r="6" spans="1:322" x14ac:dyDescent="0.25">
      <c r="A6" t="s">
        <v>427</v>
      </c>
      <c r="B6" t="s">
        <v>81</v>
      </c>
      <c r="C6" t="str">
        <f t="shared" si="76"/>
        <v>4-1</v>
      </c>
      <c r="E6">
        <v>4</v>
      </c>
      <c r="F6">
        <v>2</v>
      </c>
      <c r="G6">
        <v>2</v>
      </c>
      <c r="H6" t="s">
        <v>394</v>
      </c>
      <c r="I6" t="s">
        <v>394</v>
      </c>
      <c r="P6" t="s">
        <v>394</v>
      </c>
      <c r="Q6" t="s">
        <v>394</v>
      </c>
      <c r="GK6">
        <f t="shared" si="77"/>
        <v>1</v>
      </c>
      <c r="GL6">
        <f t="shared" si="78"/>
        <v>1</v>
      </c>
      <c r="GM6">
        <f t="shared" si="79"/>
        <v>0</v>
      </c>
      <c r="GN6">
        <f t="shared" si="80"/>
        <v>0</v>
      </c>
      <c r="GO6">
        <f t="shared" si="81"/>
        <v>0</v>
      </c>
      <c r="GQ6">
        <f t="shared" si="82"/>
        <v>1</v>
      </c>
      <c r="GR6">
        <f t="shared" si="89"/>
        <v>8</v>
      </c>
      <c r="GS6">
        <f t="shared" si="83"/>
        <v>0</v>
      </c>
      <c r="GT6">
        <f t="shared" si="84"/>
        <v>0</v>
      </c>
      <c r="GU6">
        <f t="shared" si="85"/>
        <v>0</v>
      </c>
      <c r="GX6">
        <f t="shared" si="90"/>
        <v>2</v>
      </c>
      <c r="GY6" s="66">
        <f t="shared" si="86"/>
        <v>1</v>
      </c>
      <c r="GZ6" t="s">
        <v>441</v>
      </c>
      <c r="HA6">
        <v>850</v>
      </c>
      <c r="HB6" t="s">
        <v>81</v>
      </c>
      <c r="HC6" s="66">
        <f t="shared" si="87"/>
        <v>1</v>
      </c>
      <c r="HD6" t="s">
        <v>447</v>
      </c>
      <c r="HE6">
        <v>7460</v>
      </c>
      <c r="HF6" t="s">
        <v>428</v>
      </c>
      <c r="HG6" s="66"/>
      <c r="LE6" t="str">
        <f t="shared" si="88"/>
        <v>1</v>
      </c>
    </row>
    <row r="7" spans="1:322" x14ac:dyDescent="0.25">
      <c r="A7" t="s">
        <v>427</v>
      </c>
      <c r="B7" t="s">
        <v>429</v>
      </c>
      <c r="C7" t="str">
        <f t="shared" si="76"/>
        <v>5-2</v>
      </c>
      <c r="E7">
        <v>5</v>
      </c>
      <c r="F7" t="s">
        <v>394</v>
      </c>
      <c r="G7" t="s">
        <v>394</v>
      </c>
      <c r="H7" t="s">
        <v>394</v>
      </c>
      <c r="I7" t="s">
        <v>394</v>
      </c>
      <c r="P7" t="s">
        <v>394</v>
      </c>
      <c r="Q7" t="s">
        <v>394</v>
      </c>
      <c r="GK7">
        <f t="shared" si="77"/>
        <v>1</v>
      </c>
      <c r="GL7">
        <f t="shared" si="78"/>
        <v>0</v>
      </c>
      <c r="GM7">
        <f t="shared" si="79"/>
        <v>0</v>
      </c>
      <c r="GN7">
        <f t="shared" si="80"/>
        <v>0</v>
      </c>
      <c r="GO7">
        <f t="shared" si="81"/>
        <v>0</v>
      </c>
      <c r="GQ7">
        <f t="shared" si="82"/>
        <v>9</v>
      </c>
      <c r="GR7" t="e">
        <f t="shared" si="89"/>
        <v>#VALUE!</v>
      </c>
      <c r="GS7">
        <f t="shared" si="83"/>
        <v>0</v>
      </c>
      <c r="GT7">
        <f t="shared" si="84"/>
        <v>0</v>
      </c>
      <c r="GU7">
        <f t="shared" si="85"/>
        <v>0</v>
      </c>
      <c r="GX7">
        <f t="shared" si="90"/>
        <v>2</v>
      </c>
      <c r="GY7" s="66">
        <f t="shared" si="86"/>
        <v>1</v>
      </c>
      <c r="GZ7" t="s">
        <v>443</v>
      </c>
      <c r="HA7">
        <v>8172</v>
      </c>
      <c r="HB7" t="s">
        <v>430</v>
      </c>
      <c r="HC7" s="66">
        <f t="shared" si="87"/>
        <v>1</v>
      </c>
      <c r="HD7" t="s">
        <v>394</v>
      </c>
      <c r="HE7" t="s">
        <v>394</v>
      </c>
      <c r="HF7" t="s">
        <v>394</v>
      </c>
      <c r="HG7" s="66"/>
      <c r="LE7" t="str">
        <f t="shared" si="88"/>
        <v>2</v>
      </c>
    </row>
    <row r="8" spans="1:322" x14ac:dyDescent="0.25">
      <c r="A8" t="s">
        <v>427</v>
      </c>
      <c r="B8" t="s">
        <v>431</v>
      </c>
      <c r="C8" t="str">
        <f t="shared" si="76"/>
        <v>6-3</v>
      </c>
      <c r="E8">
        <v>6</v>
      </c>
      <c r="F8">
        <v>3</v>
      </c>
      <c r="G8" t="s">
        <v>98</v>
      </c>
      <c r="H8">
        <v>1</v>
      </c>
      <c r="I8" t="s">
        <v>75</v>
      </c>
      <c r="P8" t="s">
        <v>394</v>
      </c>
      <c r="Q8" t="s">
        <v>394</v>
      </c>
      <c r="GK8">
        <f t="shared" si="77"/>
        <v>1</v>
      </c>
      <c r="GL8">
        <f t="shared" si="78"/>
        <v>1</v>
      </c>
      <c r="GM8">
        <f t="shared" si="79"/>
        <v>0</v>
      </c>
      <c r="GN8">
        <f t="shared" si="80"/>
        <v>0</v>
      </c>
      <c r="GO8">
        <f t="shared" si="81"/>
        <v>0</v>
      </c>
      <c r="GQ8">
        <f t="shared" si="82"/>
        <v>50</v>
      </c>
      <c r="GR8">
        <f t="shared" si="89"/>
        <v>375</v>
      </c>
      <c r="GS8">
        <f t="shared" si="83"/>
        <v>0</v>
      </c>
      <c r="GT8">
        <f t="shared" si="84"/>
        <v>0</v>
      </c>
      <c r="GU8">
        <f t="shared" si="85"/>
        <v>0</v>
      </c>
      <c r="GX8">
        <f t="shared" si="90"/>
        <v>2</v>
      </c>
      <c r="GY8" s="66">
        <f t="shared" si="86"/>
        <v>1</v>
      </c>
      <c r="GZ8" t="s">
        <v>444</v>
      </c>
      <c r="HA8">
        <v>518</v>
      </c>
      <c r="HB8" t="s">
        <v>432</v>
      </c>
      <c r="HC8" s="66">
        <f t="shared" si="87"/>
        <v>1</v>
      </c>
      <c r="HD8" t="s">
        <v>448</v>
      </c>
      <c r="HE8" t="s">
        <v>438</v>
      </c>
      <c r="HF8" t="s">
        <v>433</v>
      </c>
      <c r="HG8" s="66"/>
      <c r="LE8" t="str">
        <f t="shared" si="88"/>
        <v>3</v>
      </c>
    </row>
    <row r="9" spans="1:322" x14ac:dyDescent="0.25">
      <c r="A9" t="s">
        <v>395</v>
      </c>
      <c r="B9" t="s">
        <v>434</v>
      </c>
      <c r="C9" t="str">
        <f t="shared" si="76"/>
        <v>7-4</v>
      </c>
      <c r="E9">
        <v>7</v>
      </c>
      <c r="F9">
        <v>4</v>
      </c>
      <c r="G9" t="s">
        <v>98</v>
      </c>
      <c r="H9">
        <v>3</v>
      </c>
      <c r="I9" t="s">
        <v>75</v>
      </c>
      <c r="P9" t="s">
        <v>394</v>
      </c>
      <c r="Q9" t="s">
        <v>394</v>
      </c>
      <c r="GK9">
        <f t="shared" si="77"/>
        <v>1</v>
      </c>
      <c r="GL9">
        <f t="shared" si="78"/>
        <v>0</v>
      </c>
      <c r="GM9">
        <f t="shared" si="79"/>
        <v>0</v>
      </c>
      <c r="GN9">
        <f t="shared" si="80"/>
        <v>0</v>
      </c>
      <c r="GO9">
        <f t="shared" si="81"/>
        <v>0</v>
      </c>
      <c r="GQ9">
        <f t="shared" si="82"/>
        <v>301</v>
      </c>
      <c r="GR9" t="e">
        <f t="shared" si="89"/>
        <v>#VALUE!</v>
      </c>
      <c r="GS9">
        <f t="shared" si="83"/>
        <v>0</v>
      </c>
      <c r="GT9">
        <f t="shared" si="84"/>
        <v>0</v>
      </c>
      <c r="GU9">
        <f t="shared" si="85"/>
        <v>0</v>
      </c>
      <c r="GX9">
        <f t="shared" si="90"/>
        <v>2</v>
      </c>
      <c r="GY9" s="66">
        <f t="shared" si="86"/>
        <v>1</v>
      </c>
      <c r="GZ9" t="s">
        <v>445</v>
      </c>
      <c r="HA9" t="s">
        <v>439</v>
      </c>
      <c r="HB9" t="s">
        <v>435</v>
      </c>
      <c r="HC9" s="66">
        <f t="shared" si="87"/>
        <v>1</v>
      </c>
      <c r="HD9" t="s">
        <v>394</v>
      </c>
      <c r="HE9" t="s">
        <v>394</v>
      </c>
      <c r="HF9" t="s">
        <v>394</v>
      </c>
      <c r="HG9" s="66"/>
      <c r="LE9" t="str">
        <f t="shared" si="88"/>
        <v>4</v>
      </c>
    </row>
    <row r="10" spans="1:322" x14ac:dyDescent="0.25">
      <c r="GY10" s="66"/>
    </row>
    <row r="1065" spans="297:313" x14ac:dyDescent="0.25">
      <c r="KK1065">
        <f t="shared" ref="KK1065:KK1075" si="91">JX1065</f>
        <v>0</v>
      </c>
      <c r="KL1065">
        <f t="shared" ref="KL1065:KL1075" si="92">JY1065</f>
        <v>0</v>
      </c>
      <c r="KM1065">
        <f t="shared" ref="KM1065:KM1075" si="93">JZ1065</f>
        <v>0</v>
      </c>
      <c r="KN1065">
        <f t="shared" ref="KN1065:KN1075" si="94">KA1065</f>
        <v>0</v>
      </c>
      <c r="KO1065">
        <f t="shared" ref="KO1065:KO1075" si="95">KB1065</f>
        <v>0</v>
      </c>
      <c r="KP1065">
        <f t="shared" ref="KP1065:KP1075" si="96">KC1065</f>
        <v>0</v>
      </c>
      <c r="KQ1065">
        <f t="shared" ref="KQ1065:KQ1075" si="97">KD1065</f>
        <v>0</v>
      </c>
      <c r="KR1065">
        <f t="shared" ref="KR1065:KR1075" si="98">KE1065</f>
        <v>0</v>
      </c>
      <c r="KT1065">
        <f t="shared" ref="KT1065:KT1075" si="99">IFERROR(INDEX(KK1065:KR1065,MATCH(0,INDEX(COUNTIF(KS1065:KS1065,KK1065:KR1065),),0)),"")</f>
        <v>0</v>
      </c>
      <c r="KU1065" t="str">
        <f t="shared" ref="KU1065:KU1075" si="100">IFERROR(INDEX(KK1065:KR1065,MATCH(0,INDEX(COUNTIF(KS1065:KT1065,KK1065:KR1065),),0)),"")</f>
        <v/>
      </c>
      <c r="KV1065" t="str">
        <f t="shared" ref="KV1065:KV1075" si="101">IFERROR(INDEX(KK1065:KR1065,MATCH(0,INDEX(COUNTIF(KS1065:KU1065,KK1065:KR1065),),0)),"")</f>
        <v/>
      </c>
      <c r="KW1065" t="str">
        <f t="shared" ref="KW1065:KW1075" si="102">IFERROR(INDEX(KK1065:KR1065,MATCH(0,INDEX(COUNTIF(KS1065:KV1065,KK1065:KR1065),),0)),"")</f>
        <v/>
      </c>
      <c r="KX1065" t="str">
        <f t="shared" ref="KX1065:KX1075" si="103">IFERROR(INDEX(KK1065:KR1065,MATCH(0,INDEX(COUNTIF(KS1065:KW1065,KK1065:KR1065),),0)),"")</f>
        <v/>
      </c>
      <c r="KY1065" t="str">
        <f t="shared" ref="KY1065:KY1075" si="104">IFERROR(INDEX(KK1065:KR1065,MATCH(0,INDEX(COUNTIF(KS1065:KX1065,KK1065:KR1065),),0)),"")</f>
        <v/>
      </c>
      <c r="KZ1065" t="str">
        <f t="shared" ref="KZ1065:KZ1075" si="105">IFERROR(INDEX(KK1065:KR1065,MATCH(0,INDEX(COUNTIF(KS1065:KY1065,KK1065:KR1065),),0)),"")</f>
        <v/>
      </c>
      <c r="LA1065" t="str">
        <f t="shared" ref="LA1065:LA1075" si="106">IFERROR(INDEX(KK1065:KR1065,MATCH(0,INDEX(COUNTIF(KS1065:KZ1065,KK1065:KR1065),),0)),"")</f>
        <v/>
      </c>
    </row>
    <row r="1066" spans="297:313" x14ac:dyDescent="0.25">
      <c r="KK1066">
        <f t="shared" si="91"/>
        <v>0</v>
      </c>
      <c r="KL1066">
        <f t="shared" si="92"/>
        <v>0</v>
      </c>
      <c r="KM1066">
        <f t="shared" si="93"/>
        <v>0</v>
      </c>
      <c r="KN1066">
        <f t="shared" si="94"/>
        <v>0</v>
      </c>
      <c r="KO1066">
        <f t="shared" si="95"/>
        <v>0</v>
      </c>
      <c r="KP1066">
        <f t="shared" si="96"/>
        <v>0</v>
      </c>
      <c r="KQ1066">
        <f t="shared" si="97"/>
        <v>0</v>
      </c>
      <c r="KR1066">
        <f t="shared" si="98"/>
        <v>0</v>
      </c>
      <c r="KT1066">
        <f t="shared" si="99"/>
        <v>0</v>
      </c>
      <c r="KU1066" t="str">
        <f t="shared" si="100"/>
        <v/>
      </c>
      <c r="KV1066" t="str">
        <f t="shared" si="101"/>
        <v/>
      </c>
      <c r="KW1066" t="str">
        <f t="shared" si="102"/>
        <v/>
      </c>
      <c r="KX1066" t="str">
        <f t="shared" si="103"/>
        <v/>
      </c>
      <c r="KY1066" t="str">
        <f t="shared" si="104"/>
        <v/>
      </c>
      <c r="KZ1066" t="str">
        <f t="shared" si="105"/>
        <v/>
      </c>
      <c r="LA1066" t="str">
        <f t="shared" si="106"/>
        <v/>
      </c>
    </row>
    <row r="1067" spans="297:313" x14ac:dyDescent="0.25">
      <c r="KK1067">
        <f t="shared" si="91"/>
        <v>0</v>
      </c>
      <c r="KL1067">
        <f t="shared" si="92"/>
        <v>0</v>
      </c>
      <c r="KM1067">
        <f t="shared" si="93"/>
        <v>0</v>
      </c>
      <c r="KN1067">
        <f t="shared" si="94"/>
        <v>0</v>
      </c>
      <c r="KO1067">
        <f t="shared" si="95"/>
        <v>0</v>
      </c>
      <c r="KP1067">
        <f t="shared" si="96"/>
        <v>0</v>
      </c>
      <c r="KQ1067">
        <f t="shared" si="97"/>
        <v>0</v>
      </c>
      <c r="KR1067">
        <f t="shared" si="98"/>
        <v>0</v>
      </c>
      <c r="KT1067">
        <f t="shared" si="99"/>
        <v>0</v>
      </c>
      <c r="KU1067" t="str">
        <f t="shared" si="100"/>
        <v/>
      </c>
      <c r="KV1067" t="str">
        <f t="shared" si="101"/>
        <v/>
      </c>
      <c r="KW1067" t="str">
        <f t="shared" si="102"/>
        <v/>
      </c>
      <c r="KX1067" t="str">
        <f t="shared" si="103"/>
        <v/>
      </c>
      <c r="KY1067" t="str">
        <f t="shared" si="104"/>
        <v/>
      </c>
      <c r="KZ1067" t="str">
        <f t="shared" si="105"/>
        <v/>
      </c>
      <c r="LA1067" t="str">
        <f t="shared" si="106"/>
        <v/>
      </c>
    </row>
    <row r="1068" spans="297:313" x14ac:dyDescent="0.25">
      <c r="KK1068">
        <f t="shared" si="91"/>
        <v>0</v>
      </c>
      <c r="KL1068">
        <f t="shared" si="92"/>
        <v>0</v>
      </c>
      <c r="KM1068">
        <f t="shared" si="93"/>
        <v>0</v>
      </c>
      <c r="KN1068">
        <f t="shared" si="94"/>
        <v>0</v>
      </c>
      <c r="KO1068">
        <f t="shared" si="95"/>
        <v>0</v>
      </c>
      <c r="KP1068">
        <f t="shared" si="96"/>
        <v>0</v>
      </c>
      <c r="KQ1068">
        <f t="shared" si="97"/>
        <v>0</v>
      </c>
      <c r="KR1068">
        <f t="shared" si="98"/>
        <v>0</v>
      </c>
      <c r="KT1068">
        <f t="shared" si="99"/>
        <v>0</v>
      </c>
      <c r="KU1068" t="str">
        <f t="shared" si="100"/>
        <v/>
      </c>
      <c r="KV1068" t="str">
        <f t="shared" si="101"/>
        <v/>
      </c>
      <c r="KW1068" t="str">
        <f t="shared" si="102"/>
        <v/>
      </c>
      <c r="KX1068" t="str">
        <f t="shared" si="103"/>
        <v/>
      </c>
      <c r="KY1068" t="str">
        <f t="shared" si="104"/>
        <v/>
      </c>
      <c r="KZ1068" t="str">
        <f t="shared" si="105"/>
        <v/>
      </c>
      <c r="LA1068" t="str">
        <f t="shared" si="106"/>
        <v/>
      </c>
    </row>
    <row r="1069" spans="297:313" x14ac:dyDescent="0.25">
      <c r="KK1069">
        <f t="shared" si="91"/>
        <v>0</v>
      </c>
      <c r="KL1069">
        <f t="shared" si="92"/>
        <v>0</v>
      </c>
      <c r="KM1069">
        <f t="shared" si="93"/>
        <v>0</v>
      </c>
      <c r="KN1069">
        <f t="shared" si="94"/>
        <v>0</v>
      </c>
      <c r="KO1069">
        <f t="shared" si="95"/>
        <v>0</v>
      </c>
      <c r="KP1069">
        <f t="shared" si="96"/>
        <v>0</v>
      </c>
      <c r="KQ1069">
        <f t="shared" si="97"/>
        <v>0</v>
      </c>
      <c r="KR1069">
        <f t="shared" si="98"/>
        <v>0</v>
      </c>
      <c r="KT1069">
        <f t="shared" si="99"/>
        <v>0</v>
      </c>
      <c r="KU1069" t="str">
        <f t="shared" si="100"/>
        <v/>
      </c>
      <c r="KV1069" t="str">
        <f t="shared" si="101"/>
        <v/>
      </c>
      <c r="KW1069" t="str">
        <f t="shared" si="102"/>
        <v/>
      </c>
      <c r="KX1069" t="str">
        <f t="shared" si="103"/>
        <v/>
      </c>
      <c r="KY1069" t="str">
        <f t="shared" si="104"/>
        <v/>
      </c>
      <c r="KZ1069" t="str">
        <f t="shared" si="105"/>
        <v/>
      </c>
      <c r="LA1069" t="str">
        <f t="shared" si="106"/>
        <v/>
      </c>
    </row>
    <row r="1070" spans="297:313" x14ac:dyDescent="0.25">
      <c r="KK1070">
        <f t="shared" si="91"/>
        <v>0</v>
      </c>
      <c r="KL1070">
        <f t="shared" si="92"/>
        <v>0</v>
      </c>
      <c r="KM1070">
        <f t="shared" si="93"/>
        <v>0</v>
      </c>
      <c r="KN1070">
        <f t="shared" si="94"/>
        <v>0</v>
      </c>
      <c r="KO1070">
        <f t="shared" si="95"/>
        <v>0</v>
      </c>
      <c r="KP1070">
        <f t="shared" si="96"/>
        <v>0</v>
      </c>
      <c r="KQ1070">
        <f t="shared" si="97"/>
        <v>0</v>
      </c>
      <c r="KR1070">
        <f t="shared" si="98"/>
        <v>0</v>
      </c>
      <c r="KT1070">
        <f t="shared" si="99"/>
        <v>0</v>
      </c>
      <c r="KU1070" t="str">
        <f t="shared" si="100"/>
        <v/>
      </c>
      <c r="KV1070" t="str">
        <f t="shared" si="101"/>
        <v/>
      </c>
      <c r="KW1070" t="str">
        <f t="shared" si="102"/>
        <v/>
      </c>
      <c r="KX1070" t="str">
        <f t="shared" si="103"/>
        <v/>
      </c>
      <c r="KY1070" t="str">
        <f t="shared" si="104"/>
        <v/>
      </c>
      <c r="KZ1070" t="str">
        <f t="shared" si="105"/>
        <v/>
      </c>
      <c r="LA1070" t="str">
        <f t="shared" si="106"/>
        <v/>
      </c>
    </row>
    <row r="1071" spans="297:313" x14ac:dyDescent="0.25">
      <c r="KK1071">
        <f t="shared" si="91"/>
        <v>0</v>
      </c>
      <c r="KL1071">
        <f t="shared" si="92"/>
        <v>0</v>
      </c>
      <c r="KM1071">
        <f t="shared" si="93"/>
        <v>0</v>
      </c>
      <c r="KN1071">
        <f t="shared" si="94"/>
        <v>0</v>
      </c>
      <c r="KO1071">
        <f t="shared" si="95"/>
        <v>0</v>
      </c>
      <c r="KP1071">
        <f t="shared" si="96"/>
        <v>0</v>
      </c>
      <c r="KQ1071">
        <f t="shared" si="97"/>
        <v>0</v>
      </c>
      <c r="KR1071">
        <f t="shared" si="98"/>
        <v>0</v>
      </c>
      <c r="KT1071">
        <f t="shared" si="99"/>
        <v>0</v>
      </c>
      <c r="KU1071" t="str">
        <f t="shared" si="100"/>
        <v/>
      </c>
      <c r="KV1071" t="str">
        <f t="shared" si="101"/>
        <v/>
      </c>
      <c r="KW1071" t="str">
        <f t="shared" si="102"/>
        <v/>
      </c>
      <c r="KX1071" t="str">
        <f t="shared" si="103"/>
        <v/>
      </c>
      <c r="KY1071" t="str">
        <f t="shared" si="104"/>
        <v/>
      </c>
      <c r="KZ1071" t="str">
        <f t="shared" si="105"/>
        <v/>
      </c>
      <c r="LA1071" t="str">
        <f t="shared" si="106"/>
        <v/>
      </c>
    </row>
    <row r="1072" spans="297:313" x14ac:dyDescent="0.25">
      <c r="KK1072">
        <f t="shared" si="91"/>
        <v>0</v>
      </c>
      <c r="KL1072">
        <f t="shared" si="92"/>
        <v>0</v>
      </c>
      <c r="KM1072">
        <f t="shared" si="93"/>
        <v>0</v>
      </c>
      <c r="KN1072">
        <f t="shared" si="94"/>
        <v>0</v>
      </c>
      <c r="KO1072">
        <f t="shared" si="95"/>
        <v>0</v>
      </c>
      <c r="KP1072">
        <f t="shared" si="96"/>
        <v>0</v>
      </c>
      <c r="KQ1072">
        <f t="shared" si="97"/>
        <v>0</v>
      </c>
      <c r="KR1072">
        <f t="shared" si="98"/>
        <v>0</v>
      </c>
      <c r="KT1072">
        <f t="shared" si="99"/>
        <v>0</v>
      </c>
      <c r="KU1072" t="str">
        <f t="shared" si="100"/>
        <v/>
      </c>
      <c r="KV1072" t="str">
        <f t="shared" si="101"/>
        <v/>
      </c>
      <c r="KW1072" t="str">
        <f t="shared" si="102"/>
        <v/>
      </c>
      <c r="KX1072" t="str">
        <f t="shared" si="103"/>
        <v/>
      </c>
      <c r="KY1072" t="str">
        <f t="shared" si="104"/>
        <v/>
      </c>
      <c r="KZ1072" t="str">
        <f t="shared" si="105"/>
        <v/>
      </c>
      <c r="LA1072" t="str">
        <f t="shared" si="106"/>
        <v/>
      </c>
    </row>
    <row r="1073" spans="297:313" x14ac:dyDescent="0.25">
      <c r="KK1073">
        <f t="shared" si="91"/>
        <v>0</v>
      </c>
      <c r="KL1073">
        <f t="shared" si="92"/>
        <v>0</v>
      </c>
      <c r="KM1073">
        <f t="shared" si="93"/>
        <v>0</v>
      </c>
      <c r="KN1073">
        <f t="shared" si="94"/>
        <v>0</v>
      </c>
      <c r="KO1073">
        <f t="shared" si="95"/>
        <v>0</v>
      </c>
      <c r="KP1073">
        <f t="shared" si="96"/>
        <v>0</v>
      </c>
      <c r="KQ1073">
        <f t="shared" si="97"/>
        <v>0</v>
      </c>
      <c r="KR1073">
        <f t="shared" si="98"/>
        <v>0</v>
      </c>
      <c r="KT1073">
        <f t="shared" si="99"/>
        <v>0</v>
      </c>
      <c r="KU1073" t="str">
        <f t="shared" si="100"/>
        <v/>
      </c>
      <c r="KV1073" t="str">
        <f t="shared" si="101"/>
        <v/>
      </c>
      <c r="KW1073" t="str">
        <f t="shared" si="102"/>
        <v/>
      </c>
      <c r="KX1073" t="str">
        <f t="shared" si="103"/>
        <v/>
      </c>
      <c r="KY1073" t="str">
        <f t="shared" si="104"/>
        <v/>
      </c>
      <c r="KZ1073" t="str">
        <f t="shared" si="105"/>
        <v/>
      </c>
      <c r="LA1073" t="str">
        <f t="shared" si="106"/>
        <v/>
      </c>
    </row>
    <row r="1074" spans="297:313" x14ac:dyDescent="0.25">
      <c r="KK1074">
        <f t="shared" si="91"/>
        <v>0</v>
      </c>
      <c r="KL1074">
        <f t="shared" si="92"/>
        <v>0</v>
      </c>
      <c r="KM1074">
        <f t="shared" si="93"/>
        <v>0</v>
      </c>
      <c r="KN1074">
        <f t="shared" si="94"/>
        <v>0</v>
      </c>
      <c r="KO1074">
        <f t="shared" si="95"/>
        <v>0</v>
      </c>
      <c r="KP1074">
        <f t="shared" si="96"/>
        <v>0</v>
      </c>
      <c r="KQ1074">
        <f t="shared" si="97"/>
        <v>0</v>
      </c>
      <c r="KR1074">
        <f t="shared" si="98"/>
        <v>0</v>
      </c>
      <c r="KT1074">
        <f t="shared" si="99"/>
        <v>0</v>
      </c>
      <c r="KU1074" t="str">
        <f t="shared" si="100"/>
        <v/>
      </c>
      <c r="KV1074" t="str">
        <f t="shared" si="101"/>
        <v/>
      </c>
      <c r="KW1074" t="str">
        <f t="shared" si="102"/>
        <v/>
      </c>
      <c r="KX1074" t="str">
        <f t="shared" si="103"/>
        <v/>
      </c>
      <c r="KY1074" t="str">
        <f t="shared" si="104"/>
        <v/>
      </c>
      <c r="KZ1074" t="str">
        <f t="shared" si="105"/>
        <v/>
      </c>
      <c r="LA1074" t="str">
        <f t="shared" si="106"/>
        <v/>
      </c>
    </row>
    <row r="1075" spans="297:313" x14ac:dyDescent="0.25">
      <c r="KK1075">
        <f t="shared" si="91"/>
        <v>0</v>
      </c>
      <c r="KL1075">
        <f t="shared" si="92"/>
        <v>0</v>
      </c>
      <c r="KM1075">
        <f t="shared" si="93"/>
        <v>0</v>
      </c>
      <c r="KN1075">
        <f t="shared" si="94"/>
        <v>0</v>
      </c>
      <c r="KO1075">
        <f t="shared" si="95"/>
        <v>0</v>
      </c>
      <c r="KP1075">
        <f t="shared" si="96"/>
        <v>0</v>
      </c>
      <c r="KQ1075">
        <f t="shared" si="97"/>
        <v>0</v>
      </c>
      <c r="KR1075">
        <f t="shared" si="98"/>
        <v>0</v>
      </c>
      <c r="KT1075">
        <f t="shared" si="99"/>
        <v>0</v>
      </c>
      <c r="KU1075" t="str">
        <f t="shared" si="100"/>
        <v/>
      </c>
      <c r="KV1075" t="str">
        <f t="shared" si="101"/>
        <v/>
      </c>
      <c r="KW1075" t="str">
        <f t="shared" si="102"/>
        <v/>
      </c>
      <c r="KX1075" t="str">
        <f t="shared" si="103"/>
        <v/>
      </c>
      <c r="KY1075" t="str">
        <f t="shared" si="104"/>
        <v/>
      </c>
      <c r="KZ1075" t="str">
        <f t="shared" si="105"/>
        <v/>
      </c>
      <c r="LA1075" t="str">
        <f t="shared" si="106"/>
        <v/>
      </c>
    </row>
  </sheetData>
  <sheetProtection selectLockedCells="1"/>
  <phoneticPr fontId="21" type="noConversion"/>
  <conditionalFormatting sqref="AAP1 AAU1 AHH1:AHJ1 AHN1:AHO1 AKA1:AKC1 AAW1 AAR1 AAY1 AKA9:AKA23 AKA2:AKA7 GZ2:HB10 GZ12:HB1000">
    <cfRule type="cellIs" dxfId="194" priority="132" operator="equal">
      <formula>0</formula>
    </cfRule>
  </conditionalFormatting>
  <conditionalFormatting sqref="JO1:JP1 JR1:JS1 JU1:JV1 JX1:JY1 KA1:KB1 KD1:KE1 KG1:KH1 KJ1:KK1 KM1:KN1 KP1:KQ1 KS1:KT1 KV1:KW1 KY1:KZ1">
    <cfRule type="cellIs" dxfId="193" priority="131" operator="equal">
      <formula>0</formula>
    </cfRule>
  </conditionalFormatting>
  <conditionalFormatting sqref="NI1">
    <cfRule type="cellIs" dxfId="192" priority="130" operator="equal">
      <formula>0</formula>
    </cfRule>
  </conditionalFormatting>
  <conditionalFormatting sqref="NJ1">
    <cfRule type="cellIs" dxfId="191" priority="129" operator="equal">
      <formula>0</formula>
    </cfRule>
  </conditionalFormatting>
  <conditionalFormatting sqref="JQ1 JT1 JW1 JZ1 KC1 KF1 KI1 KL1 KO1 KR1 KU1 KX1 LA1">
    <cfRule type="cellIs" dxfId="190" priority="125" operator="equal">
      <formula>0</formula>
    </cfRule>
  </conditionalFormatting>
  <conditionalFormatting sqref="HD3:HF4 HD6:HF10 HE5:HF5 HD12:HF1000">
    <cfRule type="cellIs" dxfId="189" priority="123" operator="equal">
      <formula>0</formula>
    </cfRule>
  </conditionalFormatting>
  <conditionalFormatting sqref="HH3:HJ4 HH6:HJ10 HI5:HJ5 HH12:HJ1000">
    <cfRule type="cellIs" dxfId="188" priority="122" operator="equal">
      <formula>0</formula>
    </cfRule>
  </conditionalFormatting>
  <conditionalFormatting sqref="HL3:HN4 HL6:HN10 HM5:HN5 HL12:HN1000">
    <cfRule type="cellIs" dxfId="187" priority="121" operator="equal">
      <formula>0</formula>
    </cfRule>
  </conditionalFormatting>
  <conditionalFormatting sqref="HP3:HR4 HP6:HR10 HQ5:HR5 HP12:HR1000">
    <cfRule type="cellIs" dxfId="186" priority="120" operator="equal">
      <formula>0</formula>
    </cfRule>
  </conditionalFormatting>
  <conditionalFormatting sqref="HT3:HV10 HT12:HV1000">
    <cfRule type="cellIs" dxfId="185" priority="119" operator="equal">
      <formula>0</formula>
    </cfRule>
  </conditionalFormatting>
  <conditionalFormatting sqref="HX3:HZ10 HX12:HZ1000">
    <cfRule type="cellIs" dxfId="184" priority="118" operator="equal">
      <formula>0</formula>
    </cfRule>
  </conditionalFormatting>
  <conditionalFormatting sqref="IB3:ID10 IB12:ID1000">
    <cfRule type="cellIs" dxfId="183" priority="117" operator="equal">
      <formula>0</formula>
    </cfRule>
  </conditionalFormatting>
  <conditionalFormatting sqref="IF3:IH10 IF12:IH1000">
    <cfRule type="cellIs" dxfId="182" priority="116" operator="equal">
      <formula>0</formula>
    </cfRule>
  </conditionalFormatting>
  <conditionalFormatting sqref="IJ3:IL10 IJ12:IL1000">
    <cfRule type="cellIs" dxfId="181" priority="115" operator="equal">
      <formula>0</formula>
    </cfRule>
  </conditionalFormatting>
  <conditionalFormatting sqref="IN3:IP10 IN12:IP1000">
    <cfRule type="cellIs" dxfId="180" priority="114" operator="equal">
      <formula>0</formula>
    </cfRule>
  </conditionalFormatting>
  <conditionalFormatting sqref="IR3:IT10 IR12:IT1000">
    <cfRule type="cellIs" dxfId="179" priority="113" operator="equal">
      <formula>0</formula>
    </cfRule>
  </conditionalFormatting>
  <conditionalFormatting sqref="IV3:IX10 IV12:IX1000">
    <cfRule type="cellIs" dxfId="178" priority="112" operator="equal">
      <formula>0</formula>
    </cfRule>
  </conditionalFormatting>
  <conditionalFormatting sqref="IZ3:JB10 IZ12:JB1000">
    <cfRule type="cellIs" dxfId="177" priority="111" operator="equal">
      <formula>0</formula>
    </cfRule>
  </conditionalFormatting>
  <conditionalFormatting sqref="LB1">
    <cfRule type="cellIs" dxfId="176" priority="110" operator="equal">
      <formula>0</formula>
    </cfRule>
  </conditionalFormatting>
  <conditionalFormatting sqref="LC1">
    <cfRule type="cellIs" dxfId="175" priority="100" operator="equal">
      <formula>0</formula>
    </cfRule>
  </conditionalFormatting>
  <conditionalFormatting sqref="LE1:LF1 LH1:LI1">
    <cfRule type="cellIs" dxfId="174" priority="98" operator="equal">
      <formula>0</formula>
    </cfRule>
  </conditionalFormatting>
  <conditionalFormatting sqref="LG1">
    <cfRule type="cellIs" dxfId="173" priority="97" operator="equal">
      <formula>0</formula>
    </cfRule>
  </conditionalFormatting>
  <conditionalFormatting sqref="LK1:LL1 LN1:LO1">
    <cfRule type="cellIs" dxfId="172" priority="96" operator="equal">
      <formula>0</formula>
    </cfRule>
  </conditionalFormatting>
  <conditionalFormatting sqref="LM1">
    <cfRule type="cellIs" dxfId="171" priority="95" operator="equal">
      <formula>0</formula>
    </cfRule>
  </conditionalFormatting>
  <conditionalFormatting sqref="LQ1:LR1 LT1:LU1">
    <cfRule type="cellIs" dxfId="170" priority="94" operator="equal">
      <formula>0</formula>
    </cfRule>
  </conditionalFormatting>
  <conditionalFormatting sqref="LS1">
    <cfRule type="cellIs" dxfId="169" priority="93" operator="equal">
      <formula>0</formula>
    </cfRule>
  </conditionalFormatting>
  <conditionalFormatting sqref="LW1:LX1 LZ1:MA1">
    <cfRule type="cellIs" dxfId="168" priority="92" operator="equal">
      <formula>0</formula>
    </cfRule>
  </conditionalFormatting>
  <conditionalFormatting sqref="LY1">
    <cfRule type="cellIs" dxfId="167" priority="91" operator="equal">
      <formula>0</formula>
    </cfRule>
  </conditionalFormatting>
  <conditionalFormatting sqref="MC1:MD1 MF1:MG1">
    <cfRule type="cellIs" dxfId="166" priority="90" operator="equal">
      <formula>0</formula>
    </cfRule>
  </conditionalFormatting>
  <conditionalFormatting sqref="ME1">
    <cfRule type="cellIs" dxfId="165" priority="89" operator="equal">
      <formula>0</formula>
    </cfRule>
  </conditionalFormatting>
  <conditionalFormatting sqref="MI1:MJ1 ML1:MM1">
    <cfRule type="cellIs" dxfId="164" priority="88" operator="equal">
      <formula>0</formula>
    </cfRule>
  </conditionalFormatting>
  <conditionalFormatting sqref="MK1">
    <cfRule type="cellIs" dxfId="163" priority="87" operator="equal">
      <formula>0</formula>
    </cfRule>
  </conditionalFormatting>
  <conditionalFormatting sqref="MO1:MP1 MR1:MS1">
    <cfRule type="cellIs" dxfId="162" priority="86" operator="equal">
      <formula>0</formula>
    </cfRule>
  </conditionalFormatting>
  <conditionalFormatting sqref="MQ1">
    <cfRule type="cellIs" dxfId="161" priority="85" operator="equal">
      <formula>0</formula>
    </cfRule>
  </conditionalFormatting>
  <conditionalFormatting sqref="NL1">
    <cfRule type="cellIs" dxfId="160" priority="84" operator="equal">
      <formula>0</formula>
    </cfRule>
  </conditionalFormatting>
  <conditionalFormatting sqref="NM1">
    <cfRule type="cellIs" dxfId="159" priority="83" operator="equal">
      <formula>0</formula>
    </cfRule>
  </conditionalFormatting>
  <conditionalFormatting sqref="NO1">
    <cfRule type="cellIs" dxfId="158" priority="82" operator="equal">
      <formula>0</formula>
    </cfRule>
  </conditionalFormatting>
  <conditionalFormatting sqref="NP1">
    <cfRule type="cellIs" dxfId="157" priority="81" operator="equal">
      <formula>0</formula>
    </cfRule>
  </conditionalFormatting>
  <conditionalFormatting sqref="NR1">
    <cfRule type="cellIs" dxfId="156" priority="80" operator="equal">
      <formula>0</formula>
    </cfRule>
  </conditionalFormatting>
  <conditionalFormatting sqref="NS1">
    <cfRule type="cellIs" dxfId="155" priority="79" operator="equal">
      <formula>0</formula>
    </cfRule>
  </conditionalFormatting>
  <conditionalFormatting sqref="NU1">
    <cfRule type="cellIs" dxfId="154" priority="78" operator="equal">
      <formula>0</formula>
    </cfRule>
  </conditionalFormatting>
  <conditionalFormatting sqref="NV1">
    <cfRule type="cellIs" dxfId="153" priority="77" operator="equal">
      <formula>0</formula>
    </cfRule>
  </conditionalFormatting>
  <conditionalFormatting sqref="NX1">
    <cfRule type="cellIs" dxfId="152" priority="76" operator="equal">
      <formula>0</formula>
    </cfRule>
  </conditionalFormatting>
  <conditionalFormatting sqref="NY1">
    <cfRule type="cellIs" dxfId="151" priority="75" operator="equal">
      <formula>0</formula>
    </cfRule>
  </conditionalFormatting>
  <conditionalFormatting sqref="OA1">
    <cfRule type="cellIs" dxfId="150" priority="74" operator="equal">
      <formula>0</formula>
    </cfRule>
  </conditionalFormatting>
  <conditionalFormatting sqref="OB1">
    <cfRule type="cellIs" dxfId="149" priority="73" operator="equal">
      <formula>0</formula>
    </cfRule>
  </conditionalFormatting>
  <conditionalFormatting sqref="OD1">
    <cfRule type="cellIs" dxfId="148" priority="72" operator="equal">
      <formula>0</formula>
    </cfRule>
  </conditionalFormatting>
  <conditionalFormatting sqref="OE1">
    <cfRule type="cellIs" dxfId="147" priority="71" operator="equal">
      <formula>0</formula>
    </cfRule>
  </conditionalFormatting>
  <conditionalFormatting sqref="OG1">
    <cfRule type="cellIs" dxfId="146" priority="70" operator="equal">
      <formula>0</formula>
    </cfRule>
  </conditionalFormatting>
  <conditionalFormatting sqref="OH1">
    <cfRule type="cellIs" dxfId="145" priority="69" operator="equal">
      <formula>0</formula>
    </cfRule>
  </conditionalFormatting>
  <conditionalFormatting sqref="OJ1">
    <cfRule type="cellIs" dxfId="144" priority="68" operator="equal">
      <formula>0</formula>
    </cfRule>
  </conditionalFormatting>
  <conditionalFormatting sqref="OK1">
    <cfRule type="cellIs" dxfId="143" priority="67" operator="equal">
      <formula>0</formula>
    </cfRule>
  </conditionalFormatting>
  <conditionalFormatting sqref="OM1">
    <cfRule type="cellIs" dxfId="142" priority="66" operator="equal">
      <formula>0</formula>
    </cfRule>
  </conditionalFormatting>
  <conditionalFormatting sqref="ON1">
    <cfRule type="cellIs" dxfId="141" priority="65" operator="equal">
      <formula>0</formula>
    </cfRule>
  </conditionalFormatting>
  <conditionalFormatting sqref="OP1">
    <cfRule type="cellIs" dxfId="140" priority="64" operator="equal">
      <formula>0</formula>
    </cfRule>
  </conditionalFormatting>
  <conditionalFormatting sqref="OQ1">
    <cfRule type="cellIs" dxfId="139" priority="63" operator="equal">
      <formula>0</formula>
    </cfRule>
  </conditionalFormatting>
  <conditionalFormatting sqref="OS1">
    <cfRule type="cellIs" dxfId="138" priority="62" operator="equal">
      <formula>0</formula>
    </cfRule>
  </conditionalFormatting>
  <conditionalFormatting sqref="OT1">
    <cfRule type="cellIs" dxfId="137" priority="61" operator="equal">
      <formula>0</formula>
    </cfRule>
  </conditionalFormatting>
  <conditionalFormatting sqref="OV1">
    <cfRule type="cellIs" dxfId="136" priority="60" operator="equal">
      <formula>0</formula>
    </cfRule>
  </conditionalFormatting>
  <conditionalFormatting sqref="OW1">
    <cfRule type="cellIs" dxfId="135" priority="59" operator="equal">
      <formula>0</formula>
    </cfRule>
  </conditionalFormatting>
  <conditionalFormatting sqref="AES1">
    <cfRule type="cellIs" dxfId="134" priority="58" operator="equal">
      <formula>0</formula>
    </cfRule>
  </conditionalFormatting>
  <conditionalFormatting sqref="AFQ1">
    <cfRule type="cellIs" dxfId="133" priority="54" operator="equal">
      <formula>0</formula>
    </cfRule>
  </conditionalFormatting>
  <conditionalFormatting sqref="AGC1">
    <cfRule type="cellIs" dxfId="132" priority="53" operator="equal">
      <formula>0</formula>
    </cfRule>
  </conditionalFormatting>
  <conditionalFormatting sqref="AGO1">
    <cfRule type="cellIs" dxfId="131" priority="51" operator="equal">
      <formula>0</formula>
    </cfRule>
  </conditionalFormatting>
  <conditionalFormatting sqref="AHA1 AHC1">
    <cfRule type="cellIs" dxfId="130" priority="49" operator="equal">
      <formula>0</formula>
    </cfRule>
  </conditionalFormatting>
  <conditionalFormatting sqref="AHS1:AHT1">
    <cfRule type="cellIs" dxfId="129" priority="44" operator="equal">
      <formula>0</formula>
    </cfRule>
  </conditionalFormatting>
  <conditionalFormatting sqref="AHX1:AHY1">
    <cfRule type="cellIs" dxfId="128" priority="43" operator="equal">
      <formula>0</formula>
    </cfRule>
  </conditionalFormatting>
  <conditionalFormatting sqref="AIC1:AID1">
    <cfRule type="cellIs" dxfId="127" priority="42" operator="equal">
      <formula>0</formula>
    </cfRule>
  </conditionalFormatting>
  <conditionalFormatting sqref="AIH1:AII1">
    <cfRule type="cellIs" dxfId="126" priority="41" operator="equal">
      <formula>0</formula>
    </cfRule>
  </conditionalFormatting>
  <conditionalFormatting sqref="AIM1:AIN1">
    <cfRule type="cellIs" dxfId="125" priority="40" operator="equal">
      <formula>0</formula>
    </cfRule>
  </conditionalFormatting>
  <conditionalFormatting sqref="AIR1:AIS1">
    <cfRule type="cellIs" dxfId="124" priority="39" operator="equal">
      <formula>0</formula>
    </cfRule>
  </conditionalFormatting>
  <conditionalFormatting sqref="AIW1:AIX1">
    <cfRule type="cellIs" dxfId="123" priority="38" operator="equal">
      <formula>0</formula>
    </cfRule>
  </conditionalFormatting>
  <conditionalFormatting sqref="AJB1:AJC1">
    <cfRule type="cellIs" dxfId="122" priority="37" operator="equal">
      <formula>0</formula>
    </cfRule>
  </conditionalFormatting>
  <conditionalFormatting sqref="AJG1:AJH1">
    <cfRule type="cellIs" dxfId="121" priority="36" operator="equal">
      <formula>0</formula>
    </cfRule>
  </conditionalFormatting>
  <conditionalFormatting sqref="AJL1:AJM1">
    <cfRule type="cellIs" dxfId="120" priority="35" operator="equal">
      <formula>0</formula>
    </cfRule>
  </conditionalFormatting>
  <conditionalFormatting sqref="AJQ1:AJR1">
    <cfRule type="cellIs" dxfId="119" priority="34" operator="equal">
      <formula>0</formula>
    </cfRule>
  </conditionalFormatting>
  <conditionalFormatting sqref="AJV1:AJW1">
    <cfRule type="cellIs" dxfId="118" priority="33" operator="equal">
      <formula>0</formula>
    </cfRule>
  </conditionalFormatting>
  <conditionalFormatting sqref="MU1:MV1 MX1:MY1">
    <cfRule type="cellIs" dxfId="117" priority="32" operator="equal">
      <formula>0</formula>
    </cfRule>
  </conditionalFormatting>
  <conditionalFormatting sqref="MW1">
    <cfRule type="cellIs" dxfId="116" priority="31" operator="equal">
      <formula>0</formula>
    </cfRule>
  </conditionalFormatting>
  <conditionalFormatting sqref="ABB1 ABG1 ABI1 ABD1 ABK1">
    <cfRule type="cellIs" dxfId="115" priority="30" operator="equal">
      <formula>0</formula>
    </cfRule>
  </conditionalFormatting>
  <conditionalFormatting sqref="ABN1 ABS1 ABU1 ABP1 ABW1">
    <cfRule type="cellIs" dxfId="114" priority="29" operator="equal">
      <formula>0</formula>
    </cfRule>
  </conditionalFormatting>
  <conditionalFormatting sqref="ABZ1 ACE1 ACG1 ACB1 ACI1">
    <cfRule type="cellIs" dxfId="113" priority="28" operator="equal">
      <formula>0</formula>
    </cfRule>
  </conditionalFormatting>
  <conditionalFormatting sqref="ACL1 ACQ1 ACS1 ACN1 ACU1">
    <cfRule type="cellIs" dxfId="112" priority="27" operator="equal">
      <formula>0</formula>
    </cfRule>
  </conditionalFormatting>
  <conditionalFormatting sqref="ACX1 ADC1 ADE1 ACZ1 ADG1">
    <cfRule type="cellIs" dxfId="111" priority="26" operator="equal">
      <formula>0</formula>
    </cfRule>
  </conditionalFormatting>
  <conditionalFormatting sqref="ADJ1 ADO1 ADQ1 ADL1 ADS1">
    <cfRule type="cellIs" dxfId="110" priority="25" operator="equal">
      <formula>0</formula>
    </cfRule>
  </conditionalFormatting>
  <conditionalFormatting sqref="ADV1 AEA1 AEC1 ADX1 AEE1">
    <cfRule type="cellIs" dxfId="109" priority="24" operator="equal">
      <formula>0</formula>
    </cfRule>
  </conditionalFormatting>
  <conditionalFormatting sqref="AEH1 AEM1 AEO1 AEJ1 AEQ1">
    <cfRule type="cellIs" dxfId="108" priority="23" operator="equal">
      <formula>0</formula>
    </cfRule>
  </conditionalFormatting>
  <conditionalFormatting sqref="AET1 AEY1 AFA1 AEV1 AFC1">
    <cfRule type="cellIs" dxfId="107" priority="22" operator="equal">
      <formula>0</formula>
    </cfRule>
  </conditionalFormatting>
  <conditionalFormatting sqref="AFF1 AFK1 AFM1 AFH1 AFO1">
    <cfRule type="cellIs" dxfId="106" priority="21" operator="equal">
      <formula>0</formula>
    </cfRule>
  </conditionalFormatting>
  <conditionalFormatting sqref="AFR1 AFW1 AFY1 AFT1 AGA1">
    <cfRule type="cellIs" dxfId="105" priority="20" operator="equal">
      <formula>0</formula>
    </cfRule>
  </conditionalFormatting>
  <conditionalFormatting sqref="AGD1 AGI1 AGK1 AGF1 AGM1">
    <cfRule type="cellIs" dxfId="104" priority="19" operator="equal">
      <formula>0</formula>
    </cfRule>
  </conditionalFormatting>
  <conditionalFormatting sqref="AGP1 AGU1 AGW1 AGR1 AGY1">
    <cfRule type="cellIs" dxfId="103" priority="18" operator="equal">
      <formula>0</formula>
    </cfRule>
  </conditionalFormatting>
  <conditionalFormatting sqref="HD2:HF2">
    <cfRule type="cellIs" dxfId="102" priority="17" operator="equal">
      <formula>0</formula>
    </cfRule>
  </conditionalFormatting>
  <conditionalFormatting sqref="HH2:HJ2">
    <cfRule type="cellIs" dxfId="101" priority="16" operator="equal">
      <formula>0</formula>
    </cfRule>
  </conditionalFormatting>
  <conditionalFormatting sqref="HL2:HN2">
    <cfRule type="cellIs" dxfId="100" priority="15" operator="equal">
      <formula>0</formula>
    </cfRule>
  </conditionalFormatting>
  <conditionalFormatting sqref="HP2:HR2">
    <cfRule type="cellIs" dxfId="99" priority="14" operator="equal">
      <formula>0</formula>
    </cfRule>
  </conditionalFormatting>
  <conditionalFormatting sqref="HT2:HV2">
    <cfRule type="cellIs" dxfId="98" priority="13" operator="equal">
      <formula>0</formula>
    </cfRule>
  </conditionalFormatting>
  <conditionalFormatting sqref="HX2:HZ2">
    <cfRule type="cellIs" dxfId="97" priority="12" operator="equal">
      <formula>0</formula>
    </cfRule>
  </conditionalFormatting>
  <conditionalFormatting sqref="IB2:ID2">
    <cfRule type="cellIs" dxfId="96" priority="11" operator="equal">
      <formula>0</formula>
    </cfRule>
  </conditionalFormatting>
  <conditionalFormatting sqref="IF2:IH2">
    <cfRule type="cellIs" dxfId="95" priority="10" operator="equal">
      <formula>0</formula>
    </cfRule>
  </conditionalFormatting>
  <conditionalFormatting sqref="IJ2:IL2">
    <cfRule type="cellIs" dxfId="94" priority="9" operator="equal">
      <formula>0</formula>
    </cfRule>
  </conditionalFormatting>
  <conditionalFormatting sqref="IN2:IP2">
    <cfRule type="cellIs" dxfId="93" priority="8" operator="equal">
      <formula>0</formula>
    </cfRule>
  </conditionalFormatting>
  <conditionalFormatting sqref="IR2:IT2">
    <cfRule type="cellIs" dxfId="92" priority="7" operator="equal">
      <formula>0</formula>
    </cfRule>
  </conditionalFormatting>
  <conditionalFormatting sqref="IV2:IX2">
    <cfRule type="cellIs" dxfId="91" priority="6" operator="equal">
      <formula>0</formula>
    </cfRule>
  </conditionalFormatting>
  <conditionalFormatting sqref="IZ2:JB2">
    <cfRule type="cellIs" dxfId="90" priority="5" operator="equal">
      <formula>0</formula>
    </cfRule>
  </conditionalFormatting>
  <conditionalFormatting sqref="HD5">
    <cfRule type="cellIs" dxfId="89" priority="4" operator="equal">
      <formula>0</formula>
    </cfRule>
  </conditionalFormatting>
  <conditionalFormatting sqref="HH5">
    <cfRule type="cellIs" dxfId="88" priority="3" operator="equal">
      <formula>0</formula>
    </cfRule>
  </conditionalFormatting>
  <conditionalFormatting sqref="HP5">
    <cfRule type="cellIs" dxfId="87" priority="2" operator="equal">
      <formula>0</formula>
    </cfRule>
  </conditionalFormatting>
  <conditionalFormatting sqref="HL5">
    <cfRule type="cellIs" dxfId="86" priority="1" operator="equal">
      <formula>0</formula>
    </cfRule>
  </conditionalFormatting>
  <pageMargins left="0.7" right="0.7" top="0.75" bottom="0.75" header="0.3" footer="0.3"/>
  <pageSetup paperSize="9" orientation="portrait" horizontalDpi="4294967292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4B19-125E-4B60-9D5F-1DD528D38E7D}">
  <sheetPr codeName="Feuil10"/>
  <dimension ref="A1:AAI9"/>
  <sheetViews>
    <sheetView zoomScaleNormal="100" workbookViewId="0">
      <selection activeCell="G11" sqref="G11"/>
    </sheetView>
  </sheetViews>
  <sheetFormatPr baseColWidth="10" defaultColWidth="11.5703125" defaultRowHeight="15" x14ac:dyDescent="0.25"/>
  <cols>
    <col min="1" max="1" width="3.140625" customWidth="1"/>
    <col min="2" max="2" width="3.5703125" customWidth="1"/>
    <col min="3" max="3" width="15.42578125" customWidth="1"/>
    <col min="4" max="4" width="15.85546875" customWidth="1"/>
    <col min="5" max="6" width="14.5703125" customWidth="1"/>
    <col min="7" max="7" width="31.28515625" customWidth="1"/>
    <col min="9" max="9" width="13.28515625" customWidth="1"/>
    <col min="11" max="11" width="16.7109375" customWidth="1"/>
    <col min="12" max="12" width="12.5703125" customWidth="1"/>
    <col min="13" max="13" width="35.85546875" hidden="1" customWidth="1"/>
    <col min="14" max="14" width="11.28515625" hidden="1" customWidth="1"/>
    <col min="15" max="15" width="16.28515625" hidden="1" customWidth="1"/>
    <col min="16" max="16" width="12.5703125" hidden="1" customWidth="1"/>
    <col min="17" max="17" width="19.7109375" hidden="1" customWidth="1"/>
    <col min="18" max="18" width="12.5703125" hidden="1" customWidth="1"/>
    <col min="19" max="19" width="30.7109375" hidden="1" customWidth="1"/>
    <col min="20" max="20" width="11.28515625" hidden="1" customWidth="1"/>
    <col min="21" max="21" width="16.28515625" hidden="1" customWidth="1"/>
    <col min="22" max="22" width="12.5703125" hidden="1" customWidth="1"/>
    <col min="23" max="23" width="19.7109375" hidden="1" customWidth="1"/>
    <col min="24" max="24" width="12.5703125" hidden="1" customWidth="1"/>
    <col min="25" max="25" width="18" hidden="1" customWidth="1"/>
    <col min="26" max="26" width="11.28515625" hidden="1" customWidth="1"/>
    <col min="27" max="27" width="16.28515625" hidden="1" customWidth="1"/>
    <col min="28" max="28" width="12.5703125" hidden="1" customWidth="1"/>
    <col min="29" max="29" width="19.7109375" hidden="1" customWidth="1"/>
    <col min="30" max="30" width="12.5703125" hidden="1" customWidth="1"/>
    <col min="31" max="31" width="18" hidden="1" customWidth="1"/>
    <col min="32" max="32" width="11.28515625" hidden="1" customWidth="1"/>
    <col min="33" max="33" width="16.28515625" hidden="1" customWidth="1"/>
    <col min="34" max="34" width="12.5703125" hidden="1" customWidth="1"/>
    <col min="35" max="35" width="19.7109375" hidden="1" customWidth="1"/>
    <col min="36" max="103" width="5.7109375" hidden="1" customWidth="1"/>
    <col min="104" max="104" width="5.7109375" customWidth="1"/>
    <col min="105" max="105" width="10.140625" bestFit="1" customWidth="1"/>
    <col min="106" max="106" width="11" bestFit="1" customWidth="1"/>
    <col min="107" max="107" width="5.7109375" hidden="1" customWidth="1"/>
    <col min="108" max="108" width="10.140625" hidden="1" customWidth="1"/>
    <col min="109" max="109" width="11" hidden="1" customWidth="1"/>
    <col min="110" max="110" width="5.7109375" hidden="1" customWidth="1"/>
    <col min="111" max="111" width="10.140625" hidden="1" customWidth="1"/>
    <col min="112" max="112" width="11" hidden="1" customWidth="1"/>
    <col min="113" max="113" width="5.7109375" hidden="1" customWidth="1"/>
    <col min="114" max="114" width="10.140625" hidden="1" customWidth="1"/>
    <col min="115" max="115" width="11" hidden="1" customWidth="1"/>
    <col min="116" max="116" width="5.7109375" hidden="1" customWidth="1"/>
    <col min="117" max="117" width="10.140625" hidden="1" customWidth="1"/>
    <col min="118" max="118" width="11" hidden="1" customWidth="1"/>
    <col min="119" max="160" width="5.7109375" hidden="1" customWidth="1"/>
    <col min="161" max="161" width="5.7109375" customWidth="1"/>
    <col min="162" max="162" width="11.42578125" customWidth="1"/>
    <col min="163" max="163" width="14" bestFit="1" customWidth="1"/>
    <col min="164" max="164" width="12.5703125" customWidth="1"/>
    <col min="165" max="165" width="10.42578125" customWidth="1"/>
    <col min="166" max="166" width="19.42578125" customWidth="1"/>
    <col min="167" max="167" width="12.5703125" customWidth="1"/>
    <col min="168" max="168" width="10.42578125" customWidth="1"/>
    <col min="169" max="169" width="16.5703125" customWidth="1"/>
    <col min="170" max="170" width="12.5703125" customWidth="1"/>
    <col min="171" max="171" width="10.42578125" customWidth="1"/>
    <col min="172" max="172" width="18.28515625" customWidth="1"/>
    <col min="173" max="173" width="12.5703125" customWidth="1"/>
    <col min="174" max="174" width="10.42578125" customWidth="1"/>
    <col min="175" max="175" width="18.85546875" customWidth="1"/>
    <col min="176" max="176" width="12.5703125" customWidth="1"/>
    <col min="177" max="177" width="10.42578125" customWidth="1"/>
    <col min="178" max="178" width="17.5703125" customWidth="1"/>
    <col min="179" max="179" width="12.5703125" customWidth="1"/>
    <col min="180" max="180" width="10.42578125" customWidth="1"/>
    <col min="181" max="181" width="12.5703125" customWidth="1"/>
    <col min="182" max="182" width="17.85546875" customWidth="1"/>
    <col min="183" max="183" width="12.5703125" customWidth="1"/>
    <col min="184" max="184" width="10.42578125" customWidth="1"/>
    <col min="185" max="185" width="15.5703125" customWidth="1"/>
    <col min="186" max="186" width="12.5703125" customWidth="1"/>
    <col min="187" max="187" width="10.42578125" customWidth="1"/>
    <col min="188" max="188" width="13.5703125" customWidth="1"/>
    <col min="189" max="189" width="12.5703125" customWidth="1"/>
    <col min="190" max="190" width="10.42578125" customWidth="1"/>
    <col min="191" max="191" width="14" customWidth="1"/>
    <col min="192" max="192" width="12.5703125" customWidth="1"/>
    <col min="193" max="193" width="10.42578125" customWidth="1"/>
    <col min="194" max="194" width="21.85546875" customWidth="1"/>
    <col min="195" max="195" width="12.5703125" customWidth="1"/>
    <col min="196" max="196" width="10.42578125" customWidth="1"/>
    <col min="197" max="197" width="20.5703125" customWidth="1"/>
    <col min="198" max="198" width="12.5703125" customWidth="1"/>
    <col min="199" max="200" width="10.42578125" customWidth="1"/>
    <col min="201" max="201" width="17.85546875" customWidth="1"/>
    <col min="202" max="202" width="12.5703125" customWidth="1"/>
    <col min="203" max="203" width="10.42578125" customWidth="1"/>
    <col min="204" max="204" width="15.5703125" customWidth="1"/>
    <col min="205" max="205" width="12.5703125" customWidth="1"/>
    <col min="206" max="206" width="10.42578125" customWidth="1"/>
    <col min="207" max="207" width="13.5703125" customWidth="1"/>
    <col min="208" max="208" width="12.5703125" customWidth="1"/>
    <col min="209" max="209" width="10.42578125" customWidth="1"/>
    <col min="210" max="210" width="14" customWidth="1"/>
    <col min="211" max="211" width="12.5703125" customWidth="1"/>
    <col min="212" max="212" width="10.42578125" customWidth="1"/>
    <col min="213" max="213" width="21.85546875" customWidth="1"/>
    <col min="214" max="214" width="12.5703125" customWidth="1"/>
    <col min="215" max="215" width="10.42578125" customWidth="1"/>
    <col min="216" max="216" width="20.5703125" hidden="1" customWidth="1"/>
    <col min="217" max="217" width="12.5703125" hidden="1" customWidth="1"/>
    <col min="218" max="219" width="10.42578125" hidden="1" customWidth="1"/>
    <col min="220" max="220" width="17.85546875" hidden="1" customWidth="1"/>
    <col min="221" max="221" width="12.5703125" hidden="1" customWidth="1"/>
    <col min="222" max="222" width="10.42578125" hidden="1" customWidth="1"/>
    <col min="223" max="223" width="15.5703125" hidden="1" customWidth="1"/>
    <col min="224" max="224" width="12.5703125" hidden="1" customWidth="1"/>
    <col min="225" max="225" width="10.42578125" hidden="1" customWidth="1"/>
    <col min="226" max="226" width="13.5703125" hidden="1" customWidth="1"/>
    <col min="227" max="227" width="12.5703125" hidden="1" customWidth="1"/>
    <col min="228" max="228" width="10.42578125" hidden="1" customWidth="1"/>
    <col min="229" max="229" width="14" hidden="1" customWidth="1"/>
    <col min="230" max="230" width="12.5703125" hidden="1" customWidth="1"/>
    <col min="231" max="231" width="10.42578125" hidden="1" customWidth="1"/>
    <col min="232" max="232" width="21.85546875" hidden="1" customWidth="1"/>
    <col min="233" max="233" width="12.5703125" hidden="1" customWidth="1"/>
    <col min="234" max="234" width="10.42578125" hidden="1" customWidth="1"/>
    <col min="235" max="235" width="20.5703125" hidden="1" customWidth="1"/>
    <col min="236" max="236" width="12.5703125" hidden="1" customWidth="1"/>
    <col min="237" max="238" width="10.42578125" hidden="1" customWidth="1"/>
    <col min="239" max="239" width="17.85546875" hidden="1" customWidth="1"/>
    <col min="240" max="240" width="12.5703125" hidden="1" customWidth="1"/>
    <col min="241" max="241" width="10.42578125" hidden="1" customWidth="1"/>
    <col min="242" max="242" width="15.5703125" hidden="1" customWidth="1"/>
    <col min="243" max="243" width="12.5703125" hidden="1" customWidth="1"/>
    <col min="244" max="244" width="10.42578125" hidden="1" customWidth="1"/>
    <col min="245" max="245" width="13.5703125" hidden="1" customWidth="1"/>
    <col min="246" max="246" width="12.5703125" hidden="1" customWidth="1"/>
    <col min="247" max="247" width="10.42578125" hidden="1" customWidth="1"/>
    <col min="248" max="248" width="14" hidden="1" customWidth="1"/>
    <col min="249" max="249" width="12.5703125" hidden="1" customWidth="1"/>
    <col min="250" max="250" width="10.42578125" hidden="1" customWidth="1"/>
    <col min="251" max="251" width="21.85546875" hidden="1" customWidth="1"/>
    <col min="252" max="252" width="12.5703125" hidden="1" customWidth="1"/>
    <col min="253" max="253" width="10.42578125" hidden="1" customWidth="1"/>
    <col min="254" max="254" width="20.5703125" hidden="1" customWidth="1"/>
    <col min="255" max="255" width="12.5703125" hidden="1" customWidth="1"/>
    <col min="256" max="256" width="10.42578125" customWidth="1"/>
    <col min="257" max="258" width="10.42578125" hidden="1" customWidth="1"/>
    <col min="259" max="259" width="12.5703125" hidden="1" customWidth="1"/>
    <col min="260" max="261" width="10.42578125" hidden="1" customWidth="1"/>
    <col min="262" max="262" width="12.5703125" hidden="1" customWidth="1"/>
    <col min="263" max="264" width="10.42578125" hidden="1" customWidth="1"/>
    <col min="265" max="265" width="12.5703125" hidden="1" customWidth="1"/>
    <col min="266" max="267" width="10.42578125" hidden="1" customWidth="1"/>
    <col min="268" max="268" width="12.5703125" hidden="1" customWidth="1"/>
    <col min="269" max="270" width="10.42578125" hidden="1" customWidth="1"/>
    <col min="271" max="271" width="12.5703125" hidden="1" customWidth="1"/>
    <col min="272" max="273" width="10.42578125" hidden="1" customWidth="1"/>
    <col min="274" max="274" width="12.5703125" hidden="1" customWidth="1"/>
    <col min="275" max="277" width="10.42578125" hidden="1" customWidth="1"/>
    <col min="278" max="278" width="12.5703125" hidden="1" customWidth="1"/>
    <col min="279" max="280" width="10.42578125" hidden="1" customWidth="1"/>
    <col min="281" max="281" width="12.5703125" hidden="1" customWidth="1"/>
    <col min="282" max="283" width="10.42578125" hidden="1" customWidth="1"/>
    <col min="284" max="284" width="12.5703125" hidden="1" customWidth="1"/>
    <col min="285" max="286" width="10.42578125" hidden="1" customWidth="1"/>
    <col min="287" max="287" width="12.5703125" hidden="1" customWidth="1"/>
    <col min="288" max="289" width="10.42578125" hidden="1" customWidth="1"/>
    <col min="290" max="290" width="12.5703125" hidden="1" customWidth="1"/>
    <col min="291" max="292" width="10.42578125" hidden="1" customWidth="1"/>
    <col min="293" max="293" width="12.5703125" hidden="1" customWidth="1"/>
    <col min="294" max="296" width="10.42578125" hidden="1" customWidth="1"/>
    <col min="297" max="297" width="12.5703125" hidden="1" customWidth="1"/>
    <col min="298" max="299" width="10.42578125" hidden="1" customWidth="1"/>
    <col min="300" max="300" width="12.5703125" hidden="1" customWidth="1"/>
    <col min="301" max="302" width="10.42578125" hidden="1" customWidth="1"/>
    <col min="303" max="303" width="12.5703125" hidden="1" customWidth="1"/>
    <col min="304" max="305" width="10.42578125" hidden="1" customWidth="1"/>
    <col min="306" max="306" width="12.5703125" hidden="1" customWidth="1"/>
    <col min="307" max="308" width="10.42578125" hidden="1" customWidth="1"/>
    <col min="309" max="309" width="12.5703125" hidden="1" customWidth="1"/>
    <col min="310" max="311" width="10.42578125" hidden="1" customWidth="1"/>
    <col min="312" max="312" width="12.5703125" hidden="1" customWidth="1"/>
    <col min="313" max="315" width="10.42578125" hidden="1" customWidth="1"/>
    <col min="316" max="316" width="12.5703125" hidden="1" customWidth="1"/>
    <col min="317" max="318" width="10.42578125" hidden="1" customWidth="1"/>
    <col min="319" max="319" width="12.5703125" hidden="1" customWidth="1"/>
    <col min="320" max="321" width="10.42578125" hidden="1" customWidth="1"/>
    <col min="322" max="322" width="12.5703125" hidden="1" customWidth="1"/>
    <col min="323" max="324" width="10.42578125" hidden="1" customWidth="1"/>
    <col min="325" max="325" width="12.5703125" hidden="1" customWidth="1"/>
    <col min="326" max="327" width="10.42578125" hidden="1" customWidth="1"/>
    <col min="328" max="328" width="12.5703125" hidden="1" customWidth="1"/>
    <col min="329" max="330" width="10.42578125" hidden="1" customWidth="1"/>
    <col min="331" max="331" width="12.5703125" hidden="1" customWidth="1"/>
    <col min="332" max="334" width="10.42578125" hidden="1" customWidth="1"/>
    <col min="335" max="335" width="12.5703125" hidden="1" customWidth="1"/>
    <col min="336" max="337" width="10.42578125" hidden="1" customWidth="1"/>
    <col min="338" max="338" width="12.5703125" hidden="1" customWidth="1"/>
    <col min="339" max="340" width="10.42578125" hidden="1" customWidth="1"/>
    <col min="341" max="341" width="12.5703125" hidden="1" customWidth="1"/>
    <col min="342" max="343" width="10.42578125" hidden="1" customWidth="1"/>
    <col min="344" max="344" width="12.5703125" hidden="1" customWidth="1"/>
    <col min="345" max="346" width="10.42578125" hidden="1" customWidth="1"/>
    <col min="347" max="347" width="12.5703125" hidden="1" customWidth="1"/>
    <col min="348" max="349" width="10.42578125" hidden="1" customWidth="1"/>
    <col min="350" max="350" width="12.5703125" hidden="1" customWidth="1"/>
    <col min="351" max="353" width="10.42578125" hidden="1" customWidth="1"/>
    <col min="354" max="354" width="12.5703125" hidden="1" customWidth="1"/>
    <col min="355" max="356" width="10.42578125" hidden="1" customWidth="1"/>
    <col min="357" max="357" width="12.5703125" hidden="1" customWidth="1"/>
    <col min="358" max="359" width="10.42578125" hidden="1" customWidth="1"/>
    <col min="360" max="360" width="12.5703125" hidden="1" customWidth="1"/>
    <col min="361" max="362" width="10.42578125" hidden="1" customWidth="1"/>
    <col min="363" max="363" width="12.5703125" hidden="1" customWidth="1"/>
    <col min="364" max="365" width="10.42578125" hidden="1" customWidth="1"/>
    <col min="366" max="366" width="12.5703125" hidden="1" customWidth="1"/>
    <col min="367" max="368" width="10.42578125" hidden="1" customWidth="1"/>
    <col min="369" max="369" width="12.5703125" hidden="1" customWidth="1"/>
    <col min="370" max="372" width="10.42578125" hidden="1" customWidth="1"/>
    <col min="373" max="373" width="12.5703125" hidden="1" customWidth="1"/>
    <col min="374" max="375" width="10.42578125" hidden="1" customWidth="1"/>
    <col min="376" max="376" width="12.5703125" hidden="1" customWidth="1"/>
    <col min="377" max="378" width="10.42578125" hidden="1" customWidth="1"/>
    <col min="379" max="379" width="12.5703125" hidden="1" customWidth="1"/>
    <col min="380" max="381" width="10.42578125" hidden="1" customWidth="1"/>
    <col min="382" max="382" width="12.5703125" hidden="1" customWidth="1"/>
    <col min="383" max="384" width="10.42578125" hidden="1" customWidth="1"/>
    <col min="385" max="385" width="12.5703125" hidden="1" customWidth="1"/>
    <col min="386" max="387" width="10.42578125" hidden="1" customWidth="1"/>
    <col min="388" max="388" width="12.5703125" hidden="1" customWidth="1"/>
    <col min="389" max="391" width="10.42578125" hidden="1" customWidth="1"/>
    <col min="392" max="392" width="12.5703125" hidden="1" customWidth="1"/>
    <col min="393" max="394" width="10.42578125" hidden="1" customWidth="1"/>
    <col min="395" max="395" width="12.5703125" hidden="1" customWidth="1"/>
    <col min="396" max="397" width="10.42578125" hidden="1" customWidth="1"/>
    <col min="398" max="398" width="12.5703125" hidden="1" customWidth="1"/>
    <col min="399" max="400" width="10.42578125" hidden="1" customWidth="1"/>
    <col min="401" max="401" width="12.5703125" hidden="1" customWidth="1"/>
    <col min="402" max="403" width="10.42578125" hidden="1" customWidth="1"/>
    <col min="404" max="404" width="12.5703125" hidden="1" customWidth="1"/>
    <col min="405" max="406" width="10.42578125" hidden="1" customWidth="1"/>
    <col min="407" max="407" width="12.5703125" hidden="1" customWidth="1"/>
    <col min="408" max="410" width="10.42578125" hidden="1" customWidth="1"/>
    <col min="411" max="411" width="12.5703125" hidden="1" customWidth="1"/>
    <col min="412" max="413" width="10.42578125" hidden="1" customWidth="1"/>
    <col min="414" max="414" width="12.5703125" hidden="1" customWidth="1"/>
    <col min="415" max="416" width="10.42578125" hidden="1" customWidth="1"/>
    <col min="417" max="417" width="12.5703125" hidden="1" customWidth="1"/>
    <col min="418" max="419" width="10.42578125" hidden="1" customWidth="1"/>
    <col min="420" max="420" width="12.5703125" hidden="1" customWidth="1"/>
    <col min="421" max="422" width="10.42578125" hidden="1" customWidth="1"/>
    <col min="423" max="423" width="12.5703125" hidden="1" customWidth="1"/>
    <col min="424" max="425" width="10.42578125" hidden="1" customWidth="1"/>
    <col min="426" max="426" width="12.5703125" hidden="1" customWidth="1"/>
    <col min="427" max="429" width="10.42578125" hidden="1" customWidth="1"/>
    <col min="430" max="430" width="12.5703125" hidden="1" customWidth="1"/>
    <col min="431" max="432" width="10.42578125" hidden="1" customWidth="1"/>
    <col min="433" max="433" width="12.5703125" hidden="1" customWidth="1"/>
    <col min="434" max="435" width="10.42578125" hidden="1" customWidth="1"/>
    <col min="436" max="436" width="12.5703125" hidden="1" customWidth="1"/>
    <col min="437" max="438" width="10.42578125" hidden="1" customWidth="1"/>
    <col min="439" max="439" width="12.5703125" hidden="1" customWidth="1"/>
    <col min="440" max="441" width="10.42578125" hidden="1" customWidth="1"/>
    <col min="442" max="442" width="12.5703125" hidden="1" customWidth="1"/>
    <col min="443" max="444" width="10.42578125" hidden="1" customWidth="1"/>
    <col min="445" max="445" width="12.5703125" hidden="1" customWidth="1"/>
    <col min="446" max="446" width="10.42578125" hidden="1" customWidth="1"/>
    <col min="447" max="448" width="15.7109375" hidden="1" customWidth="1"/>
    <col min="449" max="449" width="15.7109375" customWidth="1"/>
    <col min="450" max="450" width="7.85546875" customWidth="1"/>
    <col min="451" max="451" width="12.5703125" customWidth="1"/>
    <col min="452" max="452" width="15.5703125" customWidth="1"/>
    <col min="453" max="453" width="12.5703125" customWidth="1"/>
    <col min="454" max="454" width="23.5703125" customWidth="1"/>
    <col min="455" max="455" width="16.42578125" customWidth="1"/>
    <col min="456" max="456" width="12.85546875" customWidth="1"/>
    <col min="457" max="457" width="16.5703125" customWidth="1"/>
    <col min="458" max="458" width="12.5703125" customWidth="1"/>
    <col min="459" max="459" width="16.5703125" customWidth="1"/>
    <col min="460" max="461" width="12.5703125" customWidth="1"/>
    <col min="462" max="462" width="10.7109375" customWidth="1"/>
    <col min="463" max="463" width="12.5703125" customWidth="1"/>
    <col min="464" max="464" width="18.5703125" customWidth="1"/>
    <col min="465" max="465" width="12.5703125" hidden="1" customWidth="1"/>
    <col min="466" max="466" width="17.7109375" hidden="1" customWidth="1"/>
    <col min="467" max="467" width="7.85546875" hidden="1" customWidth="1"/>
    <col min="468" max="468" width="12.85546875" hidden="1" customWidth="1"/>
    <col min="469" max="469" width="19.5703125" hidden="1" customWidth="1"/>
    <col min="470" max="470" width="12.5703125" hidden="1" customWidth="1"/>
    <col min="471" max="471" width="19.5703125" hidden="1" customWidth="1"/>
    <col min="472" max="473" width="12.5703125" hidden="1" customWidth="1"/>
    <col min="474" max="474" width="10.7109375" hidden="1" customWidth="1"/>
    <col min="475" max="475" width="12.5703125" hidden="1" customWidth="1"/>
    <col min="476" max="476" width="18.5703125" hidden="1" customWidth="1"/>
    <col min="477" max="477" width="12.5703125" hidden="1" customWidth="1"/>
    <col min="478" max="478" width="17.7109375" hidden="1" customWidth="1"/>
    <col min="479" max="479" width="10" hidden="1" customWidth="1"/>
    <col min="480" max="480" width="12.85546875" hidden="1" customWidth="1"/>
    <col min="481" max="481" width="19.5703125" hidden="1" customWidth="1"/>
    <col min="482" max="482" width="12.5703125" hidden="1" customWidth="1"/>
    <col min="483" max="483" width="19.5703125" hidden="1" customWidth="1"/>
    <col min="484" max="485" width="12.5703125" hidden="1" customWidth="1"/>
    <col min="486" max="486" width="10.7109375" hidden="1" customWidth="1"/>
    <col min="487" max="487" width="12.5703125" hidden="1" customWidth="1"/>
    <col min="488" max="488" width="18.5703125" hidden="1" customWidth="1"/>
    <col min="489" max="489" width="12.5703125" hidden="1" customWidth="1"/>
    <col min="490" max="490" width="17.7109375" hidden="1" customWidth="1"/>
    <col min="491" max="491" width="10" hidden="1" customWidth="1"/>
    <col min="492" max="492" width="12.85546875" hidden="1" customWidth="1"/>
    <col min="493" max="493" width="19.5703125" hidden="1" customWidth="1"/>
    <col min="494" max="494" width="12.5703125" hidden="1" customWidth="1"/>
    <col min="495" max="495" width="19.5703125" hidden="1" customWidth="1"/>
    <col min="496" max="497" width="12.5703125" hidden="1" customWidth="1"/>
    <col min="498" max="498" width="10.7109375" hidden="1" customWidth="1"/>
    <col min="499" max="499" width="12.5703125" hidden="1" customWidth="1"/>
    <col min="500" max="500" width="18.5703125" hidden="1" customWidth="1"/>
    <col min="501" max="501" width="12.5703125" hidden="1" customWidth="1"/>
    <col min="502" max="502" width="17.7109375" hidden="1" customWidth="1"/>
    <col min="503" max="503" width="10" hidden="1" customWidth="1"/>
    <col min="504" max="504" width="12.85546875" hidden="1" customWidth="1"/>
    <col min="505" max="505" width="19.5703125" hidden="1" customWidth="1"/>
    <col min="506" max="506" width="12.5703125" hidden="1" customWidth="1"/>
    <col min="507" max="507" width="19.5703125" hidden="1" customWidth="1"/>
    <col min="508" max="509" width="12.5703125" hidden="1" customWidth="1"/>
    <col min="510" max="510" width="10.7109375" hidden="1" customWidth="1"/>
    <col min="511" max="511" width="12.5703125" hidden="1" customWidth="1"/>
    <col min="512" max="512" width="18.5703125" hidden="1" customWidth="1"/>
    <col min="513" max="513" width="12.5703125" hidden="1" customWidth="1"/>
    <col min="514" max="514" width="17.7109375" hidden="1" customWidth="1"/>
    <col min="515" max="515" width="10" hidden="1" customWidth="1"/>
    <col min="516" max="516" width="12.85546875" hidden="1" customWidth="1"/>
    <col min="517" max="517" width="19.5703125" hidden="1" customWidth="1"/>
    <col min="518" max="518" width="12.5703125" hidden="1" customWidth="1"/>
    <col min="519" max="519" width="19.5703125" hidden="1" customWidth="1"/>
    <col min="520" max="521" width="12.5703125" hidden="1" customWidth="1"/>
    <col min="522" max="522" width="10.7109375" hidden="1" customWidth="1"/>
    <col min="523" max="523" width="12.5703125" hidden="1" customWidth="1"/>
    <col min="524" max="524" width="18.5703125" hidden="1" customWidth="1"/>
    <col min="525" max="525" width="12.5703125" hidden="1" customWidth="1"/>
    <col min="526" max="526" width="17.7109375" hidden="1" customWidth="1"/>
    <col min="527" max="527" width="10" hidden="1" customWidth="1"/>
    <col min="528" max="528" width="12.85546875" hidden="1" customWidth="1"/>
    <col min="529" max="529" width="19.5703125" hidden="1" customWidth="1"/>
    <col min="530" max="530" width="12.5703125" hidden="1" customWidth="1"/>
    <col min="531" max="531" width="19.5703125" hidden="1" customWidth="1"/>
    <col min="532" max="533" width="12.5703125" hidden="1" customWidth="1"/>
    <col min="534" max="534" width="10.7109375" hidden="1" customWidth="1"/>
    <col min="535" max="535" width="12.5703125" hidden="1" customWidth="1"/>
    <col min="536" max="536" width="18.5703125" hidden="1" customWidth="1"/>
    <col min="537" max="537" width="12.5703125" hidden="1" customWidth="1"/>
    <col min="538" max="538" width="17.7109375" hidden="1" customWidth="1"/>
    <col min="539" max="539" width="10" hidden="1" customWidth="1"/>
    <col min="540" max="540" width="12.85546875" hidden="1" customWidth="1"/>
    <col min="541" max="541" width="19.5703125" hidden="1" customWidth="1"/>
    <col min="542" max="542" width="12.5703125" hidden="1" customWidth="1"/>
    <col min="543" max="543" width="19.5703125" hidden="1" customWidth="1"/>
    <col min="544" max="545" width="12.5703125" hidden="1" customWidth="1"/>
    <col min="546" max="546" width="10.7109375" hidden="1" customWidth="1"/>
    <col min="547" max="547" width="12.5703125" hidden="1" customWidth="1"/>
    <col min="548" max="548" width="18.5703125" hidden="1" customWidth="1"/>
    <col min="549" max="549" width="12.5703125" hidden="1" customWidth="1"/>
    <col min="550" max="550" width="17.7109375" hidden="1" customWidth="1"/>
    <col min="551" max="551" width="10" hidden="1" customWidth="1"/>
    <col min="552" max="552" width="12.85546875" hidden="1" customWidth="1"/>
    <col min="553" max="553" width="19.5703125" hidden="1" customWidth="1"/>
    <col min="554" max="554" width="12.5703125" hidden="1" customWidth="1"/>
    <col min="555" max="555" width="19.5703125" hidden="1" customWidth="1"/>
    <col min="556" max="557" width="12.5703125" hidden="1" customWidth="1"/>
    <col min="558" max="558" width="10.7109375" hidden="1" customWidth="1"/>
    <col min="559" max="559" width="12.5703125" hidden="1" customWidth="1"/>
    <col min="560" max="560" width="18.5703125" hidden="1" customWidth="1"/>
    <col min="561" max="561" width="12.5703125" hidden="1" customWidth="1"/>
    <col min="562" max="562" width="17.7109375" hidden="1" customWidth="1"/>
    <col min="563" max="563" width="10" hidden="1" customWidth="1"/>
    <col min="564" max="564" width="12.85546875" hidden="1" customWidth="1"/>
    <col min="565" max="565" width="19.5703125" hidden="1" customWidth="1"/>
    <col min="566" max="566" width="12.5703125" hidden="1" customWidth="1"/>
    <col min="567" max="567" width="19.5703125" hidden="1" customWidth="1"/>
    <col min="568" max="569" width="12.5703125" hidden="1" customWidth="1"/>
    <col min="570" max="570" width="10.7109375" hidden="1" customWidth="1"/>
    <col min="571" max="571" width="12.5703125" hidden="1" customWidth="1"/>
    <col min="572" max="572" width="18.5703125" hidden="1" customWidth="1"/>
    <col min="573" max="573" width="12.5703125" hidden="1" customWidth="1"/>
    <col min="574" max="574" width="17.7109375" hidden="1" customWidth="1"/>
    <col min="575" max="575" width="10" hidden="1" customWidth="1"/>
    <col min="576" max="576" width="12.85546875" hidden="1" customWidth="1"/>
    <col min="577" max="577" width="19.5703125" hidden="1" customWidth="1"/>
    <col min="578" max="578" width="12.5703125" hidden="1" customWidth="1"/>
    <col min="579" max="579" width="19.5703125" hidden="1" customWidth="1"/>
    <col min="580" max="581" width="12.5703125" hidden="1" customWidth="1"/>
    <col min="582" max="582" width="10.7109375" hidden="1" customWidth="1"/>
    <col min="583" max="583" width="12.5703125" hidden="1" customWidth="1"/>
    <col min="584" max="584" width="18.5703125" hidden="1" customWidth="1"/>
    <col min="585" max="585" width="12.5703125" hidden="1" customWidth="1"/>
    <col min="586" max="586" width="17.7109375" hidden="1" customWidth="1"/>
    <col min="587" max="587" width="10" hidden="1" customWidth="1"/>
    <col min="588" max="588" width="12.85546875" hidden="1" customWidth="1"/>
    <col min="589" max="589" width="19.5703125" hidden="1" customWidth="1"/>
    <col min="590" max="590" width="12.5703125" hidden="1" customWidth="1"/>
    <col min="591" max="591" width="19.5703125" hidden="1" customWidth="1"/>
    <col min="592" max="593" width="12.5703125" hidden="1" customWidth="1"/>
    <col min="594" max="594" width="10.7109375" hidden="1" customWidth="1"/>
    <col min="595" max="595" width="12.5703125" hidden="1" customWidth="1"/>
    <col min="596" max="596" width="18.5703125" hidden="1" customWidth="1"/>
    <col min="597" max="597" width="12.5703125" hidden="1" customWidth="1"/>
    <col min="598" max="598" width="17.7109375" hidden="1" customWidth="1"/>
    <col min="599" max="599" width="10" hidden="1" customWidth="1"/>
    <col min="600" max="600" width="12.85546875" hidden="1" customWidth="1"/>
    <col min="601" max="601" width="19.5703125" hidden="1" customWidth="1"/>
    <col min="602" max="602" width="12.5703125" hidden="1" customWidth="1"/>
    <col min="603" max="603" width="19.5703125" hidden="1" customWidth="1"/>
    <col min="604" max="604" width="12.5703125" hidden="1" customWidth="1"/>
    <col min="605" max="605" width="12.85546875" hidden="1" customWidth="1"/>
    <col min="606" max="606" width="10.7109375" hidden="1" customWidth="1"/>
    <col min="607" max="607" width="12.5703125" hidden="1" customWidth="1"/>
    <col min="608" max="608" width="18.5703125" hidden="1" customWidth="1"/>
    <col min="609" max="609" width="12.5703125" hidden="1" customWidth="1"/>
    <col min="610" max="610" width="17.7109375" hidden="1" customWidth="1"/>
    <col min="611" max="611" width="10" hidden="1" customWidth="1"/>
    <col min="612" max="612" width="12.85546875" hidden="1" customWidth="1"/>
    <col min="613" max="613" width="19.5703125" hidden="1" customWidth="1"/>
    <col min="614" max="614" width="12.5703125" hidden="1" customWidth="1"/>
    <col min="615" max="615" width="19.5703125" hidden="1" customWidth="1"/>
    <col min="616" max="618" width="12.5703125" hidden="1" customWidth="1"/>
    <col min="619" max="619" width="12.85546875" hidden="1" customWidth="1"/>
    <col min="620" max="623" width="12.5703125" hidden="1" customWidth="1"/>
    <col min="624" max="624" width="10.85546875" customWidth="1"/>
    <col min="625" max="625" width="15.5703125" customWidth="1"/>
    <col min="626" max="626" width="14.5703125" customWidth="1"/>
    <col min="627" max="627" width="13" customWidth="1"/>
    <col min="628" max="629" width="12.5703125" customWidth="1"/>
    <col min="631" max="631" width="17.5703125" customWidth="1"/>
    <col min="632" max="632" width="16" customWidth="1"/>
    <col min="633" max="633" width="12.5703125" customWidth="1"/>
    <col min="634" max="634" width="12.5703125" hidden="1" customWidth="1"/>
    <col min="635" max="635" width="11.5703125" hidden="1" customWidth="1"/>
    <col min="636" max="636" width="17.5703125" hidden="1" customWidth="1"/>
    <col min="637" max="637" width="16" hidden="1" customWidth="1"/>
    <col min="638" max="639" width="12.5703125" hidden="1" customWidth="1"/>
    <col min="640" max="640" width="0" hidden="1" customWidth="1"/>
    <col min="641" max="641" width="17.5703125" hidden="1" customWidth="1"/>
    <col min="642" max="642" width="16" hidden="1" customWidth="1"/>
    <col min="643" max="644" width="12.5703125" hidden="1" customWidth="1"/>
    <col min="645" max="645" width="0" hidden="1" customWidth="1"/>
    <col min="646" max="646" width="17.5703125" hidden="1" customWidth="1"/>
    <col min="647" max="647" width="16" hidden="1" customWidth="1"/>
    <col min="648" max="649" width="12.5703125" hidden="1" customWidth="1"/>
    <col min="650" max="650" width="0" hidden="1" customWidth="1"/>
    <col min="651" max="651" width="17.5703125" hidden="1" customWidth="1"/>
    <col min="652" max="652" width="16" hidden="1" customWidth="1"/>
    <col min="653" max="654" width="12.5703125" hidden="1" customWidth="1"/>
    <col min="655" max="655" width="0" hidden="1" customWidth="1"/>
    <col min="656" max="656" width="17.5703125" hidden="1" customWidth="1"/>
    <col min="657" max="657" width="16" hidden="1" customWidth="1"/>
    <col min="658" max="659" width="12.5703125" hidden="1" customWidth="1"/>
    <col min="660" max="660" width="0" hidden="1" customWidth="1"/>
    <col min="661" max="661" width="17.5703125" hidden="1" customWidth="1"/>
    <col min="662" max="662" width="16" hidden="1" customWidth="1"/>
    <col min="663" max="664" width="12.5703125" hidden="1" customWidth="1"/>
    <col min="665" max="665" width="0" hidden="1" customWidth="1"/>
    <col min="666" max="666" width="17.5703125" hidden="1" customWidth="1"/>
    <col min="667" max="667" width="16" hidden="1" customWidth="1"/>
    <col min="668" max="669" width="12.5703125" hidden="1" customWidth="1"/>
    <col min="670" max="670" width="0" hidden="1" customWidth="1"/>
    <col min="671" max="671" width="17.5703125" hidden="1" customWidth="1"/>
    <col min="672" max="672" width="16" hidden="1" customWidth="1"/>
    <col min="673" max="674" width="12.5703125" hidden="1" customWidth="1"/>
    <col min="675" max="675" width="0" hidden="1" customWidth="1"/>
    <col min="676" max="676" width="17.5703125" hidden="1" customWidth="1"/>
    <col min="677" max="677" width="16" hidden="1" customWidth="1"/>
    <col min="678" max="679" width="12.5703125" hidden="1" customWidth="1"/>
    <col min="680" max="680" width="0" hidden="1" customWidth="1"/>
    <col min="681" max="681" width="17.5703125" hidden="1" customWidth="1"/>
    <col min="682" max="682" width="16" hidden="1" customWidth="1"/>
    <col min="683" max="684" width="12.5703125" hidden="1" customWidth="1"/>
    <col min="685" max="685" width="0" hidden="1" customWidth="1"/>
    <col min="686" max="686" width="17.5703125" hidden="1" customWidth="1"/>
    <col min="687" max="687" width="16" hidden="1" customWidth="1"/>
    <col min="688" max="689" width="12.5703125" hidden="1" customWidth="1"/>
    <col min="690" max="690" width="0" hidden="1" customWidth="1"/>
    <col min="691" max="691" width="17.5703125" hidden="1" customWidth="1"/>
    <col min="692" max="692" width="16" hidden="1" customWidth="1"/>
    <col min="693" max="694" width="12.5703125" hidden="1" customWidth="1"/>
    <col min="695" max="695" width="9.7109375" hidden="1" customWidth="1"/>
    <col min="697" max="697" width="16.5703125" bestFit="1" customWidth="1"/>
    <col min="698" max="698" width="12.5703125" customWidth="1"/>
    <col min="699" max="699" width="21.85546875" customWidth="1"/>
    <col min="700" max="700" width="12.5703125" customWidth="1"/>
    <col min="701" max="701" width="17.140625" customWidth="1"/>
    <col min="704" max="704" width="22.85546875" customWidth="1"/>
    <col min="707" max="707" width="17.85546875" customWidth="1"/>
    <col min="708" max="708" width="19" customWidth="1"/>
    <col min="710" max="710" width="16.5703125" customWidth="1"/>
  </cols>
  <sheetData>
    <row r="1" spans="1:711" x14ac:dyDescent="0.25">
      <c r="B1" t="s">
        <v>2</v>
      </c>
      <c r="C1" t="s">
        <v>47</v>
      </c>
      <c r="D1" t="s">
        <v>0</v>
      </c>
      <c r="E1" t="s">
        <v>12</v>
      </c>
      <c r="F1" t="s">
        <v>3</v>
      </c>
      <c r="G1" t="s">
        <v>5</v>
      </c>
      <c r="H1" t="s">
        <v>6</v>
      </c>
      <c r="I1" t="s">
        <v>37</v>
      </c>
      <c r="J1" t="s">
        <v>7</v>
      </c>
      <c r="K1" t="s">
        <v>8</v>
      </c>
      <c r="L1" t="s">
        <v>48</v>
      </c>
      <c r="M1" t="s">
        <v>49</v>
      </c>
      <c r="N1" t="s">
        <v>50</v>
      </c>
      <c r="O1" t="s">
        <v>51</v>
      </c>
      <c r="P1" t="s">
        <v>52</v>
      </c>
      <c r="Q1" t="s">
        <v>53</v>
      </c>
      <c r="R1" t="s">
        <v>54</v>
      </c>
      <c r="S1" t="s">
        <v>55</v>
      </c>
      <c r="T1" t="s">
        <v>56</v>
      </c>
      <c r="U1" t="s">
        <v>57</v>
      </c>
      <c r="V1" t="s">
        <v>58</v>
      </c>
      <c r="W1" t="s">
        <v>59</v>
      </c>
      <c r="X1" t="s">
        <v>60</v>
      </c>
      <c r="Y1" t="s">
        <v>61</v>
      </c>
      <c r="Z1" t="s">
        <v>62</v>
      </c>
      <c r="AA1" t="s">
        <v>63</v>
      </c>
      <c r="AB1" t="s">
        <v>64</v>
      </c>
      <c r="AC1" t="s">
        <v>65</v>
      </c>
      <c r="AD1" t="s">
        <v>66</v>
      </c>
      <c r="AE1" t="s">
        <v>67</v>
      </c>
      <c r="AF1" t="s">
        <v>68</v>
      </c>
      <c r="AG1" t="s">
        <v>69</v>
      </c>
      <c r="AH1" t="s">
        <v>70</v>
      </c>
      <c r="AI1" t="s">
        <v>71</v>
      </c>
      <c r="AJ1" t="s">
        <v>72</v>
      </c>
      <c r="DA1" t="str">
        <f>'DECLAR IMP'!K22</f>
        <v>Gozuri  TO</v>
      </c>
      <c r="DB1" t="str">
        <f>'DECLAR IMP'!N22</f>
        <v>Pierderi TO</v>
      </c>
      <c r="DD1" t="str">
        <f>DA1</f>
        <v>Gozuri  TO</v>
      </c>
      <c r="DE1" t="str">
        <f>DB1</f>
        <v>Pierderi TO</v>
      </c>
      <c r="DG1" t="str">
        <f>DD1</f>
        <v>Gozuri  TO</v>
      </c>
      <c r="DH1" t="str">
        <f>DE1</f>
        <v>Pierderi TO</v>
      </c>
      <c r="DJ1" t="str">
        <f>DG1</f>
        <v>Gozuri  TO</v>
      </c>
      <c r="DK1" t="str">
        <f t="shared" ref="DK1:DO1" si="0">DH1</f>
        <v>Pierderi TO</v>
      </c>
      <c r="DL1">
        <f t="shared" si="0"/>
        <v>0</v>
      </c>
      <c r="DM1" t="str">
        <f t="shared" si="0"/>
        <v>Gozuri  TO</v>
      </c>
      <c r="DN1" t="str">
        <f t="shared" si="0"/>
        <v>Pierderi TO</v>
      </c>
      <c r="DO1">
        <f t="shared" si="0"/>
        <v>0</v>
      </c>
      <c r="FE1" s="208">
        <v>1000</v>
      </c>
      <c r="FF1" t="s">
        <v>73</v>
      </c>
      <c r="FG1" t="s">
        <v>13</v>
      </c>
      <c r="FH1" t="s">
        <v>74</v>
      </c>
      <c r="FI1" t="s">
        <v>75</v>
      </c>
      <c r="FJ1" t="s">
        <v>14</v>
      </c>
      <c r="FK1" t="s">
        <v>76</v>
      </c>
      <c r="FL1" t="s">
        <v>77</v>
      </c>
      <c r="FM1" t="s">
        <v>15</v>
      </c>
      <c r="FN1" t="s">
        <v>78</v>
      </c>
      <c r="FO1" t="s">
        <v>79</v>
      </c>
      <c r="FP1" t="s">
        <v>16</v>
      </c>
      <c r="FQ1" t="s">
        <v>80</v>
      </c>
      <c r="FR1" t="s">
        <v>81</v>
      </c>
      <c r="FS1" t="s">
        <v>17</v>
      </c>
      <c r="FT1" t="s">
        <v>82</v>
      </c>
      <c r="FU1" t="s">
        <v>83</v>
      </c>
      <c r="FV1" t="s">
        <v>18</v>
      </c>
      <c r="FW1" t="s">
        <v>84</v>
      </c>
      <c r="FY1" t="s">
        <v>85</v>
      </c>
      <c r="FZ1" t="s">
        <v>86</v>
      </c>
      <c r="GA1" t="s">
        <v>87</v>
      </c>
      <c r="GC1" t="s">
        <v>88</v>
      </c>
      <c r="GD1" t="s">
        <v>89</v>
      </c>
      <c r="GF1" t="s">
        <v>90</v>
      </c>
      <c r="GG1" t="s">
        <v>91</v>
      </c>
      <c r="GI1" t="s">
        <v>92</v>
      </c>
      <c r="GJ1" t="s">
        <v>93</v>
      </c>
      <c r="GL1" t="s">
        <v>94</v>
      </c>
      <c r="GM1" t="s">
        <v>95</v>
      </c>
      <c r="GO1" t="s">
        <v>96</v>
      </c>
      <c r="GP1" t="s">
        <v>97</v>
      </c>
      <c r="GR1" t="s">
        <v>98</v>
      </c>
      <c r="GS1" t="s">
        <v>99</v>
      </c>
      <c r="GT1" t="s">
        <v>100</v>
      </c>
      <c r="GU1" t="s">
        <v>101</v>
      </c>
      <c r="GV1" t="s">
        <v>102</v>
      </c>
      <c r="GW1" t="s">
        <v>103</v>
      </c>
      <c r="GX1" t="s">
        <v>104</v>
      </c>
      <c r="GY1" t="s">
        <v>105</v>
      </c>
      <c r="GZ1" t="s">
        <v>106</v>
      </c>
      <c r="HA1" t="s">
        <v>107</v>
      </c>
      <c r="HB1" t="s">
        <v>108</v>
      </c>
      <c r="HC1" t="s">
        <v>109</v>
      </c>
      <c r="HD1" t="s">
        <v>110</v>
      </c>
      <c r="HE1" t="s">
        <v>111</v>
      </c>
      <c r="HF1" t="s">
        <v>112</v>
      </c>
      <c r="HG1" t="s">
        <v>113</v>
      </c>
      <c r="HH1" t="s">
        <v>114</v>
      </c>
      <c r="HI1" t="s">
        <v>115</v>
      </c>
      <c r="HJ1" t="s">
        <v>116</v>
      </c>
      <c r="HK1" t="s">
        <v>117</v>
      </c>
      <c r="HL1" t="s">
        <v>118</v>
      </c>
      <c r="HM1" t="s">
        <v>119</v>
      </c>
      <c r="HN1" t="s">
        <v>120</v>
      </c>
      <c r="HO1" t="s">
        <v>121</v>
      </c>
      <c r="HP1" t="s">
        <v>122</v>
      </c>
      <c r="HQ1" t="s">
        <v>123</v>
      </c>
      <c r="HR1" t="s">
        <v>124</v>
      </c>
      <c r="HS1" t="s">
        <v>125</v>
      </c>
      <c r="HT1" t="s">
        <v>126</v>
      </c>
      <c r="HU1" t="s">
        <v>127</v>
      </c>
      <c r="HV1" t="s">
        <v>128</v>
      </c>
      <c r="HW1" t="s">
        <v>129</v>
      </c>
      <c r="HX1" t="s">
        <v>130</v>
      </c>
      <c r="HY1" t="s">
        <v>131</v>
      </c>
      <c r="HZ1" t="s">
        <v>132</v>
      </c>
      <c r="IA1" t="s">
        <v>133</v>
      </c>
      <c r="IB1" t="s">
        <v>134</v>
      </c>
      <c r="IC1" t="s">
        <v>135</v>
      </c>
      <c r="ID1" t="s">
        <v>136</v>
      </c>
      <c r="IE1" t="s">
        <v>137</v>
      </c>
      <c r="IF1" t="s">
        <v>138</v>
      </c>
      <c r="IG1" t="s">
        <v>139</v>
      </c>
      <c r="IH1" t="s">
        <v>140</v>
      </c>
      <c r="II1" t="s">
        <v>141</v>
      </c>
      <c r="IJ1" t="s">
        <v>142</v>
      </c>
      <c r="IK1" t="s">
        <v>143</v>
      </c>
      <c r="IL1" t="s">
        <v>144</v>
      </c>
      <c r="IM1" t="s">
        <v>145</v>
      </c>
      <c r="IN1" t="s">
        <v>146</v>
      </c>
      <c r="IO1" t="s">
        <v>147</v>
      </c>
      <c r="IP1" t="s">
        <v>148</v>
      </c>
      <c r="IQ1" t="s">
        <v>149</v>
      </c>
      <c r="IR1" t="s">
        <v>150</v>
      </c>
      <c r="IS1" t="s">
        <v>151</v>
      </c>
      <c r="IT1" t="s">
        <v>152</v>
      </c>
      <c r="IU1" t="s">
        <v>153</v>
      </c>
      <c r="IV1" t="s">
        <v>154</v>
      </c>
      <c r="QG1" t="s">
        <v>155</v>
      </c>
      <c r="QH1" t="s">
        <v>25</v>
      </c>
      <c r="QI1" t="s">
        <v>156</v>
      </c>
      <c r="QJ1" t="s">
        <v>26</v>
      </c>
      <c r="QK1" t="s">
        <v>157</v>
      </c>
      <c r="QL1" t="s">
        <v>45</v>
      </c>
      <c r="QM1" t="s">
        <v>46</v>
      </c>
      <c r="QN1" t="s">
        <v>158</v>
      </c>
      <c r="QO1" t="s">
        <v>27</v>
      </c>
      <c r="QP1" t="s">
        <v>159</v>
      </c>
      <c r="QQ1" t="s">
        <v>28</v>
      </c>
      <c r="QR1" t="s">
        <v>160</v>
      </c>
      <c r="QT1" t="s">
        <v>161</v>
      </c>
      <c r="QU1" t="s">
        <v>162</v>
      </c>
      <c r="QV1" t="s">
        <v>163</v>
      </c>
      <c r="QW1" t="s">
        <v>164</v>
      </c>
      <c r="QX1" t="s">
        <v>35</v>
      </c>
      <c r="QY1" t="s">
        <v>36</v>
      </c>
      <c r="QZ1" t="s">
        <v>165</v>
      </c>
      <c r="RA1" t="s">
        <v>166</v>
      </c>
      <c r="RB1" t="s">
        <v>167</v>
      </c>
      <c r="RC1" t="s">
        <v>168</v>
      </c>
      <c r="RD1" t="s">
        <v>169</v>
      </c>
      <c r="RF1" t="s">
        <v>170</v>
      </c>
      <c r="RG1" t="s">
        <v>171</v>
      </c>
      <c r="RH1" t="s">
        <v>172</v>
      </c>
      <c r="RI1" t="s">
        <v>173</v>
      </c>
      <c r="RJ1" t="s">
        <v>174</v>
      </c>
      <c r="RK1" t="s">
        <v>175</v>
      </c>
      <c r="RL1" t="s">
        <v>176</v>
      </c>
      <c r="RM1" t="s">
        <v>177</v>
      </c>
      <c r="RN1" t="s">
        <v>178</v>
      </c>
      <c r="RO1" t="s">
        <v>179</v>
      </c>
      <c r="RP1" t="s">
        <v>180</v>
      </c>
      <c r="RQ1" t="s">
        <v>181</v>
      </c>
      <c r="RR1" t="s">
        <v>182</v>
      </c>
      <c r="RS1" t="s">
        <v>183</v>
      </c>
      <c r="RT1" t="s">
        <v>184</v>
      </c>
      <c r="RU1" t="s">
        <v>185</v>
      </c>
      <c r="RV1" t="s">
        <v>186</v>
      </c>
      <c r="RW1" t="s">
        <v>187</v>
      </c>
      <c r="RX1" t="s">
        <v>188</v>
      </c>
      <c r="RY1" t="s">
        <v>189</v>
      </c>
      <c r="RZ1" t="s">
        <v>190</v>
      </c>
      <c r="SA1" t="s">
        <v>191</v>
      </c>
      <c r="SB1" t="s">
        <v>192</v>
      </c>
      <c r="SC1" t="s">
        <v>193</v>
      </c>
      <c r="SD1" t="s">
        <v>194</v>
      </c>
      <c r="SE1" t="s">
        <v>195</v>
      </c>
      <c r="SF1" t="s">
        <v>196</v>
      </c>
      <c r="SG1" t="s">
        <v>197</v>
      </c>
      <c r="SH1" t="s">
        <v>198</v>
      </c>
      <c r="SI1" t="s">
        <v>199</v>
      </c>
      <c r="SJ1" t="s">
        <v>200</v>
      </c>
      <c r="SK1" t="s">
        <v>201</v>
      </c>
      <c r="SL1" t="s">
        <v>202</v>
      </c>
      <c r="SM1" t="s">
        <v>203</v>
      </c>
      <c r="SN1" t="s">
        <v>204</v>
      </c>
      <c r="SO1" t="s">
        <v>205</v>
      </c>
      <c r="SP1" t="s">
        <v>206</v>
      </c>
      <c r="SQ1" t="s">
        <v>207</v>
      </c>
      <c r="SR1" t="s">
        <v>208</v>
      </c>
      <c r="SS1" t="s">
        <v>209</v>
      </c>
      <c r="ST1" t="s">
        <v>210</v>
      </c>
      <c r="SU1" t="s">
        <v>211</v>
      </c>
      <c r="SV1" t="s">
        <v>212</v>
      </c>
      <c r="SW1" t="s">
        <v>213</v>
      </c>
      <c r="SX1" t="s">
        <v>214</v>
      </c>
      <c r="SY1" t="s">
        <v>215</v>
      </c>
      <c r="SZ1" t="s">
        <v>216</v>
      </c>
      <c r="TA1" t="s">
        <v>217</v>
      </c>
      <c r="TB1" t="s">
        <v>218</v>
      </c>
      <c r="TC1" t="s">
        <v>219</v>
      </c>
      <c r="TD1" t="s">
        <v>220</v>
      </c>
      <c r="TE1" t="s">
        <v>221</v>
      </c>
      <c r="TF1" t="s">
        <v>222</v>
      </c>
      <c r="TG1" t="s">
        <v>223</v>
      </c>
      <c r="TH1" t="s">
        <v>224</v>
      </c>
      <c r="TI1" t="s">
        <v>225</v>
      </c>
      <c r="TJ1" t="s">
        <v>226</v>
      </c>
      <c r="TK1" t="s">
        <v>227</v>
      </c>
      <c r="TL1" t="s">
        <v>228</v>
      </c>
      <c r="TM1" t="s">
        <v>229</v>
      </c>
      <c r="TN1" t="s">
        <v>230</v>
      </c>
      <c r="TO1" t="s">
        <v>231</v>
      </c>
      <c r="TP1" t="s">
        <v>232</v>
      </c>
      <c r="TQ1" t="s">
        <v>233</v>
      </c>
      <c r="TR1" t="s">
        <v>234</v>
      </c>
      <c r="TS1" t="s">
        <v>235</v>
      </c>
      <c r="TT1" t="s">
        <v>236</v>
      </c>
      <c r="TU1" t="s">
        <v>237</v>
      </c>
      <c r="TV1" t="s">
        <v>238</v>
      </c>
      <c r="TW1" t="s">
        <v>239</v>
      </c>
      <c r="TX1" t="s">
        <v>240</v>
      </c>
      <c r="TY1" t="s">
        <v>241</v>
      </c>
      <c r="TZ1" t="s">
        <v>242</v>
      </c>
      <c r="UA1" t="s">
        <v>243</v>
      </c>
      <c r="UB1" t="s">
        <v>244</v>
      </c>
      <c r="UC1" t="s">
        <v>245</v>
      </c>
      <c r="UD1" t="s">
        <v>246</v>
      </c>
      <c r="UE1" t="s">
        <v>247</v>
      </c>
      <c r="UF1" t="s">
        <v>248</v>
      </c>
      <c r="UG1" t="s">
        <v>249</v>
      </c>
      <c r="UH1" t="s">
        <v>250</v>
      </c>
      <c r="UI1" t="s">
        <v>251</v>
      </c>
      <c r="UJ1" t="s">
        <v>252</v>
      </c>
      <c r="UK1" t="s">
        <v>253</v>
      </c>
      <c r="UL1" t="s">
        <v>254</v>
      </c>
      <c r="UM1" t="s">
        <v>255</v>
      </c>
      <c r="UN1" t="s">
        <v>256</v>
      </c>
      <c r="UO1" t="s">
        <v>257</v>
      </c>
      <c r="UP1" t="s">
        <v>258</v>
      </c>
      <c r="UQ1" t="s">
        <v>259</v>
      </c>
      <c r="UR1" t="s">
        <v>260</v>
      </c>
      <c r="US1" t="s">
        <v>261</v>
      </c>
      <c r="UT1" t="s">
        <v>262</v>
      </c>
      <c r="UU1" t="s">
        <v>263</v>
      </c>
      <c r="UV1" t="s">
        <v>264</v>
      </c>
      <c r="UW1" t="s">
        <v>265</v>
      </c>
      <c r="UX1" t="s">
        <v>266</v>
      </c>
      <c r="UY1" t="s">
        <v>267</v>
      </c>
      <c r="UZ1" t="s">
        <v>268</v>
      </c>
      <c r="VA1" t="s">
        <v>269</v>
      </c>
      <c r="VB1" t="s">
        <v>270</v>
      </c>
      <c r="VC1" t="s">
        <v>271</v>
      </c>
      <c r="VD1" t="s">
        <v>272</v>
      </c>
      <c r="VE1" t="s">
        <v>273</v>
      </c>
      <c r="VF1" t="s">
        <v>274</v>
      </c>
      <c r="VG1" t="s">
        <v>275</v>
      </c>
      <c r="VH1" t="s">
        <v>276</v>
      </c>
      <c r="VI1" t="s">
        <v>277</v>
      </c>
      <c r="VJ1" t="s">
        <v>278</v>
      </c>
      <c r="VK1" t="s">
        <v>279</v>
      </c>
      <c r="VL1" t="s">
        <v>280</v>
      </c>
      <c r="VM1" t="s">
        <v>281</v>
      </c>
      <c r="VN1" t="s">
        <v>282</v>
      </c>
      <c r="VO1" t="s">
        <v>283</v>
      </c>
      <c r="VP1" t="s">
        <v>284</v>
      </c>
      <c r="VQ1" t="s">
        <v>285</v>
      </c>
      <c r="VR1" t="s">
        <v>286</v>
      </c>
      <c r="VS1" t="s">
        <v>287</v>
      </c>
      <c r="VT1" t="s">
        <v>288</v>
      </c>
      <c r="VU1" t="s">
        <v>289</v>
      </c>
      <c r="VV1" t="s">
        <v>290</v>
      </c>
      <c r="VW1" t="s">
        <v>291</v>
      </c>
      <c r="VX1" t="s">
        <v>292</v>
      </c>
      <c r="VY1" t="s">
        <v>293</v>
      </c>
      <c r="VZ1" t="s">
        <v>294</v>
      </c>
      <c r="WA1" t="s">
        <v>295</v>
      </c>
      <c r="WB1" t="s">
        <v>296</v>
      </c>
      <c r="WC1" t="s">
        <v>297</v>
      </c>
      <c r="WD1" t="s">
        <v>298</v>
      </c>
      <c r="WE1" t="s">
        <v>299</v>
      </c>
      <c r="WF1" t="s">
        <v>300</v>
      </c>
      <c r="WG1" t="s">
        <v>301</v>
      </c>
      <c r="WH1" t="s">
        <v>302</v>
      </c>
      <c r="WI1" t="s">
        <v>303</v>
      </c>
      <c r="WJ1" t="s">
        <v>304</v>
      </c>
      <c r="WK1" t="s">
        <v>305</v>
      </c>
      <c r="WL1" t="s">
        <v>306</v>
      </c>
      <c r="WM1" t="s">
        <v>307</v>
      </c>
      <c r="WN1" t="s">
        <v>308</v>
      </c>
      <c r="WO1" t="s">
        <v>309</v>
      </c>
      <c r="WP1" t="s">
        <v>310</v>
      </c>
      <c r="WQ1" t="s">
        <v>311</v>
      </c>
      <c r="WR1" t="s">
        <v>312</v>
      </c>
      <c r="WS1" t="s">
        <v>313</v>
      </c>
      <c r="WT1" t="s">
        <v>314</v>
      </c>
      <c r="WU1" t="s">
        <v>315</v>
      </c>
      <c r="WV1" t="s">
        <v>316</v>
      </c>
      <c r="WW1" t="s">
        <v>317</v>
      </c>
      <c r="WX1" t="s">
        <v>318</v>
      </c>
      <c r="WY1" t="s">
        <v>319</v>
      </c>
      <c r="WZ1" t="s">
        <v>29</v>
      </c>
      <c r="XA1" t="s">
        <v>3</v>
      </c>
      <c r="XB1" t="s">
        <v>31</v>
      </c>
      <c r="XC1" t="s">
        <v>38</v>
      </c>
      <c r="XD1" t="s">
        <v>320</v>
      </c>
      <c r="XE1" t="s">
        <v>321</v>
      </c>
      <c r="XF1" t="s">
        <v>322</v>
      </c>
      <c r="XG1" t="s">
        <v>323</v>
      </c>
      <c r="XH1" t="s">
        <v>324</v>
      </c>
      <c r="XI1" t="s">
        <v>325</v>
      </c>
      <c r="XJ1" t="s">
        <v>326</v>
      </c>
      <c r="XK1" t="s">
        <v>327</v>
      </c>
      <c r="XL1" t="s">
        <v>328</v>
      </c>
      <c r="XM1" t="s">
        <v>329</v>
      </c>
      <c r="XN1" t="s">
        <v>330</v>
      </c>
      <c r="XO1" t="s">
        <v>331</v>
      </c>
      <c r="XP1" t="s">
        <v>332</v>
      </c>
      <c r="XQ1" t="s">
        <v>333</v>
      </c>
      <c r="XR1" t="s">
        <v>334</v>
      </c>
      <c r="XS1" t="s">
        <v>335</v>
      </c>
      <c r="XT1" t="s">
        <v>336</v>
      </c>
      <c r="XU1" t="s">
        <v>337</v>
      </c>
      <c r="XV1" t="s">
        <v>338</v>
      </c>
      <c r="XW1" t="s">
        <v>339</v>
      </c>
      <c r="XX1" t="s">
        <v>340</v>
      </c>
      <c r="XY1" t="s">
        <v>341</v>
      </c>
      <c r="XZ1" t="s">
        <v>342</v>
      </c>
      <c r="YA1" t="s">
        <v>343</v>
      </c>
      <c r="YB1" t="s">
        <v>344</v>
      </c>
      <c r="YC1" t="s">
        <v>345</v>
      </c>
      <c r="YD1" t="s">
        <v>346</v>
      </c>
      <c r="YE1" t="s">
        <v>347</v>
      </c>
      <c r="YF1" t="s">
        <v>348</v>
      </c>
      <c r="YG1" t="s">
        <v>349</v>
      </c>
      <c r="YH1" t="s">
        <v>350</v>
      </c>
      <c r="YI1" t="s">
        <v>351</v>
      </c>
      <c r="YJ1" t="s">
        <v>352</v>
      </c>
      <c r="YK1" t="s">
        <v>353</v>
      </c>
      <c r="YL1" t="s">
        <v>354</v>
      </c>
      <c r="YM1" t="s">
        <v>355</v>
      </c>
      <c r="YN1" t="s">
        <v>356</v>
      </c>
      <c r="YO1" t="s">
        <v>357</v>
      </c>
      <c r="YP1" t="s">
        <v>358</v>
      </c>
      <c r="YQ1" t="s">
        <v>359</v>
      </c>
      <c r="YR1" t="s">
        <v>360</v>
      </c>
      <c r="YS1" t="s">
        <v>361</v>
      </c>
      <c r="YT1" t="s">
        <v>362</v>
      </c>
      <c r="YU1" t="s">
        <v>363</v>
      </c>
      <c r="YV1" t="s">
        <v>364</v>
      </c>
      <c r="YW1" t="s">
        <v>365</v>
      </c>
      <c r="YX1" t="s">
        <v>366</v>
      </c>
      <c r="YY1" t="s">
        <v>367</v>
      </c>
      <c r="YZ1" t="s">
        <v>368</v>
      </c>
      <c r="ZA1" t="s">
        <v>369</v>
      </c>
      <c r="ZB1" t="s">
        <v>370</v>
      </c>
      <c r="ZC1" t="s">
        <v>371</v>
      </c>
      <c r="ZD1" t="s">
        <v>372</v>
      </c>
      <c r="ZE1" t="s">
        <v>373</v>
      </c>
      <c r="ZF1" t="s">
        <v>374</v>
      </c>
      <c r="ZG1" t="s">
        <v>375</v>
      </c>
      <c r="ZH1" t="s">
        <v>376</v>
      </c>
      <c r="ZI1" t="s">
        <v>377</v>
      </c>
      <c r="ZJ1" t="s">
        <v>378</v>
      </c>
      <c r="ZK1" t="s">
        <v>379</v>
      </c>
      <c r="ZL1" t="s">
        <v>380</v>
      </c>
      <c r="ZM1" t="s">
        <v>381</v>
      </c>
      <c r="ZN1" t="s">
        <v>382</v>
      </c>
      <c r="ZO1" t="s">
        <v>383</v>
      </c>
      <c r="ZP1" t="s">
        <v>384</v>
      </c>
      <c r="ZQ1" t="s">
        <v>385</v>
      </c>
      <c r="ZR1" t="s">
        <v>386</v>
      </c>
      <c r="ZS1" t="s">
        <v>30</v>
      </c>
      <c r="ZT1" t="s">
        <v>387</v>
      </c>
      <c r="ZU1" t="s">
        <v>32</v>
      </c>
      <c r="ZV1" t="s">
        <v>388</v>
      </c>
      <c r="ZW1" t="s">
        <v>389</v>
      </c>
      <c r="ZX1" t="s">
        <v>390</v>
      </c>
      <c r="ZY1" t="s">
        <v>391</v>
      </c>
      <c r="ZZ1" t="s">
        <v>1</v>
      </c>
      <c r="AAA1" t="s">
        <v>392</v>
      </c>
      <c r="AAB1" t="s">
        <v>42</v>
      </c>
      <c r="AAC1" t="s">
        <v>4</v>
      </c>
      <c r="AAD1" t="s">
        <v>9</v>
      </c>
      <c r="AAE1" t="s">
        <v>43</v>
      </c>
      <c r="AAF1" t="s">
        <v>44</v>
      </c>
      <c r="AAG1" t="s">
        <v>10</v>
      </c>
      <c r="AAH1" t="s">
        <v>11</v>
      </c>
      <c r="AAI1" t="s">
        <v>34</v>
      </c>
    </row>
    <row r="2" spans="1:711" x14ac:dyDescent="0.25">
      <c r="A2" s="215"/>
      <c r="B2" s="215"/>
      <c r="C2" s="215" t="str">
        <f t="shared" ref="C2" si="1">CONCATENATE(E2,$B$1,D2)</f>
        <v>1-15</v>
      </c>
      <c r="D2" s="215" t="str">
        <f>DAT!B2</f>
        <v>15</v>
      </c>
      <c r="E2" s="215">
        <f>DAT!E2</f>
        <v>1</v>
      </c>
      <c r="F2" s="215" t="s">
        <v>395</v>
      </c>
      <c r="G2" s="215" t="s">
        <v>407</v>
      </c>
      <c r="H2" s="215" t="s">
        <v>402</v>
      </c>
      <c r="I2" s="215" t="s">
        <v>401</v>
      </c>
      <c r="J2" s="215" t="s">
        <v>408</v>
      </c>
      <c r="K2" s="215" t="s">
        <v>409</v>
      </c>
      <c r="L2" s="215" t="s">
        <v>394</v>
      </c>
      <c r="M2" s="216"/>
      <c r="N2" s="216"/>
      <c r="O2" s="216"/>
      <c r="P2" s="216"/>
      <c r="Q2" s="215"/>
      <c r="R2" s="215"/>
      <c r="S2" s="216"/>
      <c r="T2" s="216"/>
      <c r="U2" s="216"/>
      <c r="V2" s="216"/>
      <c r="W2" s="215"/>
      <c r="X2" s="215" t="s">
        <v>394</v>
      </c>
      <c r="Y2" s="216"/>
      <c r="Z2" s="216"/>
      <c r="AA2" s="216"/>
      <c r="AB2" s="216"/>
      <c r="AC2" s="215"/>
      <c r="AD2" s="215"/>
      <c r="AE2" s="216"/>
      <c r="AF2" s="216"/>
      <c r="AG2" s="216"/>
      <c r="AH2" s="216"/>
      <c r="AI2" s="215" t="s">
        <v>394</v>
      </c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5"/>
      <c r="AW2" s="215"/>
      <c r="AX2" s="215"/>
      <c r="AY2" s="215"/>
      <c r="AZ2" s="215"/>
      <c r="BA2" s="215"/>
      <c r="BB2" s="215"/>
      <c r="BC2" s="215"/>
      <c r="BD2" s="215"/>
      <c r="BE2" s="215"/>
      <c r="BF2" s="215"/>
      <c r="BG2" s="215"/>
      <c r="BH2" s="215"/>
      <c r="BI2" s="215"/>
      <c r="BJ2" s="215"/>
      <c r="BK2" s="215"/>
      <c r="BL2" s="215"/>
      <c r="BM2" s="215"/>
      <c r="BN2" s="215"/>
      <c r="BO2" s="215"/>
      <c r="BP2" s="215"/>
      <c r="BQ2" s="215"/>
      <c r="BR2" s="215"/>
      <c r="BS2" s="215"/>
      <c r="BT2" s="215"/>
      <c r="BU2" s="215"/>
      <c r="BV2" s="215"/>
      <c r="BW2" s="215"/>
      <c r="BX2" s="215"/>
      <c r="BY2" s="215"/>
      <c r="BZ2" s="215"/>
      <c r="CA2" s="215"/>
      <c r="CB2" s="215"/>
      <c r="CC2" s="215"/>
      <c r="CD2" s="215"/>
      <c r="CE2" s="215"/>
      <c r="CF2" s="215"/>
      <c r="CG2" s="215"/>
      <c r="CH2" s="215"/>
      <c r="CI2" s="215"/>
      <c r="CJ2" s="215"/>
      <c r="CK2" s="215"/>
      <c r="CL2" s="215"/>
      <c r="CM2" s="215"/>
      <c r="CN2" s="215"/>
      <c r="CO2" s="215"/>
      <c r="CP2" s="215"/>
      <c r="CQ2" s="215"/>
      <c r="CR2" s="215"/>
      <c r="CS2" s="215"/>
      <c r="CT2" s="215"/>
      <c r="CU2" s="215"/>
      <c r="CV2" s="215"/>
      <c r="CW2" s="215"/>
      <c r="CX2" s="215"/>
      <c r="CY2" s="215"/>
      <c r="CZ2" s="215"/>
      <c r="DA2" s="215" t="s">
        <v>98</v>
      </c>
      <c r="DB2" s="215" t="s">
        <v>98</v>
      </c>
      <c r="DC2" s="215"/>
      <c r="DD2" s="215" t="s">
        <v>394</v>
      </c>
      <c r="DE2" s="215" t="s">
        <v>394</v>
      </c>
      <c r="DF2" s="215"/>
      <c r="DG2" s="215" t="s">
        <v>394</v>
      </c>
      <c r="DH2" s="215" t="s">
        <v>394</v>
      </c>
      <c r="DI2" s="215"/>
      <c r="DJ2" s="215" t="s">
        <v>394</v>
      </c>
      <c r="DK2" s="215" t="s">
        <v>394</v>
      </c>
      <c r="DL2" s="215"/>
      <c r="DM2" s="215" t="s">
        <v>394</v>
      </c>
      <c r="DN2" s="215" t="s">
        <v>394</v>
      </c>
      <c r="DO2" s="215"/>
      <c r="DP2" s="215"/>
      <c r="DQ2" s="215"/>
      <c r="DR2" s="215"/>
      <c r="DS2" s="215"/>
      <c r="DT2" s="215"/>
      <c r="DU2" s="215"/>
      <c r="DV2" s="215"/>
      <c r="DW2" s="215"/>
      <c r="DX2" s="215"/>
      <c r="DY2" s="215"/>
      <c r="DZ2" s="215"/>
      <c r="EA2" s="215"/>
      <c r="EB2" s="215"/>
      <c r="EC2" s="215"/>
      <c r="ED2" s="215"/>
      <c r="EE2" s="215"/>
      <c r="EF2" s="215"/>
      <c r="EG2" s="215"/>
      <c r="EH2" s="215"/>
      <c r="EI2" s="215"/>
      <c r="EJ2" s="215"/>
      <c r="EK2" s="215"/>
      <c r="EL2" s="215"/>
      <c r="EM2" s="215"/>
      <c r="EN2" s="215"/>
      <c r="EO2" s="215"/>
      <c r="EP2" s="215"/>
      <c r="EQ2" s="215"/>
      <c r="ER2" s="215"/>
      <c r="ES2" s="215"/>
      <c r="ET2" s="215"/>
      <c r="EU2" s="215"/>
      <c r="EV2" s="215"/>
      <c r="EW2" s="215"/>
      <c r="EX2" s="215"/>
      <c r="EY2" s="215"/>
      <c r="EZ2" s="215"/>
      <c r="FA2" s="215"/>
      <c r="FB2" s="215"/>
      <c r="FC2" s="215"/>
      <c r="FD2" s="215"/>
      <c r="FE2" s="215"/>
      <c r="FF2" s="215" t="str">
        <f t="shared" ref="FF2" si="2">I2</f>
        <v>1650</v>
      </c>
      <c r="FG2" s="215" t="str">
        <f>DAT!F2</f>
        <v>Integral PRO</v>
      </c>
      <c r="FH2" s="215"/>
      <c r="FI2" s="215">
        <f>IFERROR((DAT!G2*FF2)/$FE$1,0)</f>
        <v>0</v>
      </c>
      <c r="FJ2" s="215" t="str">
        <f>DAT!H2</f>
        <v>Agicote 112 Bleu</v>
      </c>
      <c r="FK2" s="215"/>
      <c r="FL2" s="215">
        <f>IFERROR((DAT!I2*FF2)/$FE$1,0)</f>
        <v>9.9</v>
      </c>
      <c r="FM2" s="215" t="str">
        <f>DAT!J2</f>
        <v>Agipowder 773</v>
      </c>
      <c r="FN2" s="215"/>
      <c r="FO2" s="215">
        <f>IFERROR((DAT!K2*FF2)/$FE$1,0)</f>
        <v>0</v>
      </c>
      <c r="FP2" s="215" t="str">
        <f>DAT!L2</f>
        <v>K-OBIOL</v>
      </c>
      <c r="FQ2" s="215"/>
      <c r="FR2" s="215">
        <f>IFERROR((DAT!M2*FF2)/$FE$1,0)</f>
        <v>0</v>
      </c>
      <c r="FS2" s="215" t="str">
        <f>DAT!N2</f>
        <v/>
      </c>
      <c r="FT2" s="215"/>
      <c r="FU2" s="215">
        <f>IFERROR((DAT!O2*FF2)/$FE$1,0)</f>
        <v>0</v>
      </c>
      <c r="FV2" s="215" t="str">
        <f>DAT!P2</f>
        <v/>
      </c>
      <c r="FW2" s="215"/>
      <c r="FX2" s="215">
        <f>IFERROR((DAT!Q2*FF2)/$FE$1,0)</f>
        <v>0</v>
      </c>
      <c r="FY2" s="215">
        <f t="shared" ref="FY2" si="3">O2</f>
        <v>0</v>
      </c>
      <c r="FZ2" s="215" t="str">
        <f>IF(DAT!T2=0,FG2,DAT!T2)</f>
        <v>Integral PRO</v>
      </c>
      <c r="GA2" s="215"/>
      <c r="GB2" s="215">
        <f>IFERROR(IF(DAT!U2=0,DAT!G2*DATF!FY2/DATF!$FE$1,DAT!U2*DATF!FY2/DATF!$FE$1),0)</f>
        <v>0</v>
      </c>
      <c r="GC2" s="215" t="str">
        <f>IF(DAT!V2=0,FJ2,DAT!V2)</f>
        <v>Agicote 112 Bleu</v>
      </c>
      <c r="GD2" s="215"/>
      <c r="GE2" s="215">
        <f>IFERROR(IF(DAT!V2=0,DAT!I2*DATF!FY2/DATF!$FE$1,DAT!V2*DATF!FY2/DATF!$FE$1),0)</f>
        <v>0</v>
      </c>
      <c r="GF2" s="215" t="str">
        <f>IF(DAT!X2=0,FM2,DAT!X2)</f>
        <v>Agipowder 773</v>
      </c>
      <c r="GG2" s="215"/>
      <c r="GH2" s="215">
        <f>IFERROR(IF(DAT!Y2=0,DAT!K2*DATF!FY2/DATF!$FE$1,DAT!Y2*DATF!FY2/DATF!$FE$1),0)</f>
        <v>0</v>
      </c>
      <c r="GI2" s="215" t="str">
        <f>IF(DAT!Z2=0,FP2,DAT!Z2)</f>
        <v>K-OBIOL</v>
      </c>
      <c r="GJ2" s="215"/>
      <c r="GK2" s="215">
        <f>IFERROR(IF(DAT!AA2=0,DAT!M2*DATF!FY2/DATF!$FE$1,DAT!AA2*DATF!FY2/DATF!$FE$1),0)</f>
        <v>0</v>
      </c>
      <c r="GL2" s="215" t="str">
        <f>IF(DAT!AB2=0,FS2,DAT!AB2)</f>
        <v/>
      </c>
      <c r="GM2" s="215"/>
      <c r="GN2" s="215">
        <f>IFERROR(IF(DAT!AC2=0,DAT!O2*DATF!FY2/DATF!$FE$1,DAT!AC2*DATF!FY2/DATF!$FE$1),0)</f>
        <v>0</v>
      </c>
      <c r="GO2" s="215" t="str">
        <f>IF(DAT!AD2=0,FV2,DAT!AD2)</f>
        <v/>
      </c>
      <c r="GP2" s="215">
        <f t="shared" ref="GP2" si="4">IFERROR((FY2*GO2)/$FE$1,0)</f>
        <v>0</v>
      </c>
      <c r="GQ2" s="215">
        <f>IFERROR(IF(DAT!AE2=0,DAT!Q2*DATF!FY2/DATF!$FE$1,DAT!AE2*DATF!FY2/DATF!$FE$1),0)</f>
        <v>0</v>
      </c>
      <c r="GR2" s="215">
        <f t="shared" ref="GR2" si="5">U2</f>
        <v>0</v>
      </c>
      <c r="GS2" s="215" t="str">
        <f>IF(DAT!AH2=0,FZ2,DAT!AH2)</f>
        <v>Integral PRO</v>
      </c>
      <c r="GT2" s="215"/>
      <c r="GU2" s="215">
        <f>IFERROR(IF(DAT!AI2=0,DAT!G2*DATF!GR2/DATF!$FE$1,DAT!AI2*DATF!GR2/DATF!$FE$1),0)</f>
        <v>0</v>
      </c>
      <c r="GV2" s="215" t="str">
        <f>IF(DAT!AJ2=0,GC2,DAT!AJ2)</f>
        <v>Agicote 112 Bleu</v>
      </c>
      <c r="GW2" s="215"/>
      <c r="GX2" s="215">
        <f>IFERROR(IF(DAT!AK2=0,DAT!I2*DATF!GR2/DATF!$FE$1,DAT!AK2*DATF!GR2/DATF!$FE$1),0)</f>
        <v>0</v>
      </c>
      <c r="GY2" s="215" t="str">
        <f>IF(DAT!AL2=0,GF2,DAT!AL2)</f>
        <v>Agipowder 773</v>
      </c>
      <c r="GZ2" s="215"/>
      <c r="HA2" s="215">
        <f>IFERROR(IF(DAT!AM2=0,DAT!K2*DATF!GR2/DATF!$FE$1,DAT!AM2*DATF!GR2/DATF!$FE$1),0)</f>
        <v>0</v>
      </c>
      <c r="HB2" s="215" t="str">
        <f>IF(DAT!AN2=0,GI2,DAT!AN2)</f>
        <v>K-OBIOL</v>
      </c>
      <c r="HC2" s="215"/>
      <c r="HD2" s="215">
        <f>IFERROR(IF(DAT!AO2=0,DAT!M2*DATF!GR2/DATF!$FE$1,DAT!AO2*DATF!GR2/DATF!$FE$1),0)</f>
        <v>0</v>
      </c>
      <c r="HE2" s="215" t="str">
        <f>IF(DAT!AP2=0,GL2,DAT!AP2)</f>
        <v/>
      </c>
      <c r="HF2" s="215"/>
      <c r="HG2" s="215">
        <f>IFERROR(IF(DAT!AQ2=0,DAT!O2*DATF!GR2/DATF!$FE$1,DAT!AQ2*DATF!GR2/DATF!$FE$1),0)</f>
        <v>0</v>
      </c>
      <c r="HH2" s="215" t="str">
        <f>IF(DAT!AR2=0,GO2,DAT!AR2)</f>
        <v/>
      </c>
      <c r="HI2" s="215">
        <f t="shared" ref="HI2" si="6">IFERROR((GR2*HH2)/$FE$1,0)</f>
        <v>0</v>
      </c>
      <c r="HJ2" s="215">
        <f>IFERROR(IF(DAT!AS2=0,DAT!Q2*DATF!GR2/DATF!$FE$1,DAT!AS2*DATF!GR2/DATF!$FE$1),0)</f>
        <v>0</v>
      </c>
      <c r="HK2" s="215">
        <f t="shared" ref="HK2" si="7">AA2</f>
        <v>0</v>
      </c>
      <c r="HL2" s="215" t="str">
        <f>IF(DAT!AV2=0,GS2,DAT!AV2)</f>
        <v>Integral PRO</v>
      </c>
      <c r="HM2" s="215"/>
      <c r="HN2" s="215">
        <f>IFERROR(IF(DAT!AW2=0,DAT!G2*DATF!HK2/DATF!$FE$1,DAT!AW2*DATF!HK2/DATF!$FE$1),0)</f>
        <v>0</v>
      </c>
      <c r="HO2" s="215" t="str">
        <f>IF(DAT!AX2=0,GV2,DAT!AX2)</f>
        <v>Agicote 112 Bleu</v>
      </c>
      <c r="HP2" s="215"/>
      <c r="HQ2" s="215">
        <f>IFERROR(IF(DAT!AY2=0,DAT!I2*DATF!HK2/DATF!$FE$1,DAT!AY2*DATF!HK2/DATF!$FE$1),0)</f>
        <v>0</v>
      </c>
      <c r="HR2" s="215" t="str">
        <f>IF(DAT!AZ2=0,GY2,DAT!AZ2)</f>
        <v>Agipowder 773</v>
      </c>
      <c r="HS2" s="215"/>
      <c r="HT2" s="215">
        <f>IFERROR(IF(DAT!BA2=0,DAT!K2*DATF!HK2/DATF!$FE$1,DAT!BA2*DATF!HK2/DATF!$FE$1),0)</f>
        <v>0</v>
      </c>
      <c r="HU2" s="215" t="str">
        <f>IF(DAT!BB2=0,HB2,DAT!BB2)</f>
        <v>K-OBIOL</v>
      </c>
      <c r="HV2" s="215"/>
      <c r="HW2" s="215">
        <f>IFERROR(IF(DAT!BC2=0,DAT!M2*DATF!HK2/DATF!$FE$1,DAT!BC2*DATF!HK2/DATF!$FE$1),0)</f>
        <v>0</v>
      </c>
      <c r="HX2" s="215" t="str">
        <f>IF(DAT!BD2=0,HE2,DAT!BD2)</f>
        <v/>
      </c>
      <c r="HY2" s="215"/>
      <c r="HZ2" s="215">
        <f>IFERROR(IF(DAT!BE2=0,DAT!O2*DATF!HK2/DATF!$FE$1,DAT!BE2*DATF!HK2/DATF!$FE$1),0)</f>
        <v>0</v>
      </c>
      <c r="IA2" s="215" t="str">
        <f>IF(DAT!BF2=0,HH2,DAT!BF2)</f>
        <v/>
      </c>
      <c r="IB2" s="215"/>
      <c r="IC2" s="215">
        <f>IFERROR(IF(DAT!BG2=0,DAT!Q2*DATF!HK2/DATF!$FE$1,DAT!BG2*DATF!HK2/DATF!$FE$1),0)</f>
        <v>0</v>
      </c>
      <c r="ID2" s="215">
        <f t="shared" ref="ID2" si="8">AG2</f>
        <v>0</v>
      </c>
      <c r="IE2" s="215" t="str">
        <f>IF(DAT!BJ2=0,HL2,DAT!BJ2)</f>
        <v>Integral PRO</v>
      </c>
      <c r="IF2" s="215"/>
      <c r="IG2" s="215">
        <f>IFERROR(IF(DAT!BK2=0,DAT!G2*DATF!ID2/DATF!$FE$1,DAT!BK2*DATF!ID2/DATF!$FE$1),0)</f>
        <v>0</v>
      </c>
      <c r="IH2" s="215" t="str">
        <f>IF(DAT!BL2=0,HO2,DAT!BL2)</f>
        <v>Agicote 112 Bleu</v>
      </c>
      <c r="II2" s="215"/>
      <c r="IJ2" s="215">
        <f>IFERROR(IF(DAT!BM2=0,DAT!I2*DATF!ID2/DATF!$FE$1,DAT!BM2*DATF!ID2/DATF!$FE$1),0)</f>
        <v>0</v>
      </c>
      <c r="IK2" s="215" t="str">
        <f>IF(DAT!BN2=0,HR2,DAT!BN2)</f>
        <v>Agipowder 773</v>
      </c>
      <c r="IL2" s="215"/>
      <c r="IM2" s="215">
        <f>IFERROR(IF(DAT!BO2=0,DAT!K2*DATF!ID2/DATF!$FE$1,DAT!BO2*DATF!ID2/DATF!$FE$1),0)</f>
        <v>0</v>
      </c>
      <c r="IN2" s="215" t="str">
        <f>IF(DAT!BP2=0,HU2,DAT!BP2)</f>
        <v>K-OBIOL</v>
      </c>
      <c r="IO2" s="215"/>
      <c r="IP2" s="215">
        <f>IFERROR(IF(DAT!BQ2=0,DAT!M2*DATF!ID2/DATF!$FE$1,DAT!BQ2*DATF!ID2/DATF!$FE$1),0)</f>
        <v>0</v>
      </c>
      <c r="IQ2" s="215" t="str">
        <f>IF(DAT!BR2=0,HX2,DAT!BR2)</f>
        <v/>
      </c>
      <c r="IR2" s="215"/>
      <c r="IS2" s="215">
        <f>IFERROR(IF(DAT!BS2=0,DAT!O2*DATF!ID2/DATF!$FE$1,DAT!BS2*DATF!ID2/DATF!$FE$1),0)</f>
        <v>0</v>
      </c>
      <c r="IT2" s="215" t="str">
        <f>IF(DAT!BT2=0,IA2,DAT!BT2)</f>
        <v/>
      </c>
      <c r="IU2" s="215">
        <f t="shared" ref="IU2" si="9">IFERROR((ID2*IT2)/$FE$1,0)</f>
        <v>0</v>
      </c>
      <c r="IV2" s="215">
        <f>IFERROR(IF(DAT!BU2=0,DAT!Q2*DATF!ID2/DATF!$FE$1,DAT!BU2*DATF!ID2/DATF!$FE$1),0)</f>
        <v>0</v>
      </c>
      <c r="IW2" s="215"/>
      <c r="IX2" s="215"/>
      <c r="IY2" s="215"/>
      <c r="IZ2" s="215"/>
      <c r="JA2" s="215"/>
      <c r="JB2" s="215"/>
      <c r="JC2" s="215"/>
      <c r="JD2" s="215"/>
      <c r="JE2" s="215"/>
      <c r="JF2" s="215"/>
      <c r="JG2" s="215"/>
      <c r="JH2" s="215"/>
      <c r="JI2" s="215"/>
      <c r="JJ2" s="215"/>
      <c r="JK2" s="215"/>
      <c r="JL2" s="215"/>
      <c r="JM2" s="215"/>
      <c r="JN2" s="215"/>
      <c r="JO2" s="215"/>
      <c r="JP2" s="215"/>
      <c r="JQ2" s="215"/>
      <c r="JR2" s="215"/>
      <c r="JS2" s="215"/>
      <c r="JT2" s="215"/>
      <c r="JU2" s="215"/>
      <c r="JV2" s="215"/>
      <c r="JW2" s="215"/>
      <c r="JX2" s="215"/>
      <c r="JY2" s="215"/>
      <c r="JZ2" s="215"/>
      <c r="KA2" s="215"/>
      <c r="KB2" s="215"/>
      <c r="KC2" s="215"/>
      <c r="KD2" s="215"/>
      <c r="KE2" s="215"/>
      <c r="KF2" s="215"/>
      <c r="KG2" s="215"/>
      <c r="KH2" s="215"/>
      <c r="KI2" s="215"/>
      <c r="KJ2" s="215"/>
      <c r="KK2" s="215"/>
      <c r="KL2" s="215"/>
      <c r="KM2" s="215"/>
      <c r="KN2" s="215"/>
      <c r="KO2" s="215"/>
      <c r="KP2" s="215"/>
      <c r="KQ2" s="215"/>
      <c r="KR2" s="215"/>
      <c r="KS2" s="215"/>
      <c r="KT2" s="215"/>
      <c r="KU2" s="215"/>
      <c r="KV2" s="215"/>
      <c r="KW2" s="215"/>
      <c r="KX2" s="215"/>
      <c r="KY2" s="215"/>
      <c r="KZ2" s="215"/>
      <c r="LA2" s="215"/>
      <c r="LB2" s="215"/>
      <c r="LC2" s="215"/>
      <c r="LD2" s="215"/>
      <c r="LE2" s="215"/>
      <c r="LF2" s="215"/>
      <c r="LG2" s="215"/>
      <c r="LH2" s="215"/>
      <c r="LI2" s="215"/>
      <c r="LJ2" s="215"/>
      <c r="LK2" s="215"/>
      <c r="LL2" s="215"/>
      <c r="LM2" s="215"/>
      <c r="LN2" s="215"/>
      <c r="LO2" s="215"/>
      <c r="LP2" s="215"/>
      <c r="LQ2" s="215"/>
      <c r="LR2" s="215"/>
      <c r="LS2" s="215"/>
      <c r="LT2" s="215"/>
      <c r="LU2" s="215"/>
      <c r="LV2" s="215"/>
      <c r="LW2" s="215"/>
      <c r="LX2" s="215"/>
      <c r="LY2" s="215"/>
      <c r="LZ2" s="215"/>
      <c r="MA2" s="215"/>
      <c r="MB2" s="215"/>
      <c r="MC2" s="215"/>
      <c r="MD2" s="215"/>
      <c r="ME2" s="215"/>
      <c r="MF2" s="215"/>
      <c r="MG2" s="215"/>
      <c r="MH2" s="215"/>
      <c r="MI2" s="215"/>
      <c r="MJ2" s="215"/>
      <c r="MK2" s="215"/>
      <c r="ML2" s="215"/>
      <c r="MM2" s="215"/>
      <c r="MN2" s="215"/>
      <c r="MO2" s="215"/>
      <c r="MP2" s="215"/>
      <c r="MQ2" s="215"/>
      <c r="MR2" s="215"/>
      <c r="MS2" s="215"/>
      <c r="MT2" s="215"/>
      <c r="MU2" s="215"/>
      <c r="MV2" s="215"/>
      <c r="MW2" s="215"/>
      <c r="MX2" s="215"/>
      <c r="MY2" s="215"/>
      <c r="MZ2" s="215"/>
      <c r="NA2" s="215"/>
      <c r="NB2" s="215"/>
      <c r="NC2" s="215"/>
      <c r="ND2" s="215"/>
      <c r="NE2" s="215"/>
      <c r="NF2" s="215"/>
      <c r="NG2" s="215"/>
      <c r="NH2" s="215"/>
      <c r="NI2" s="215"/>
      <c r="NJ2" s="215"/>
      <c r="NK2" s="215"/>
      <c r="NL2" s="215"/>
      <c r="NM2" s="215"/>
      <c r="NN2" s="215"/>
      <c r="NO2" s="215"/>
      <c r="NP2" s="215"/>
      <c r="NQ2" s="215"/>
      <c r="NR2" s="215"/>
      <c r="NS2" s="215"/>
      <c r="NT2" s="215"/>
      <c r="NU2" s="215"/>
      <c r="NV2" s="215"/>
      <c r="NW2" s="215"/>
      <c r="NX2" s="215"/>
      <c r="NY2" s="215"/>
      <c r="NZ2" s="215"/>
      <c r="OA2" s="215"/>
      <c r="OB2" s="215"/>
      <c r="OC2" s="215"/>
      <c r="OD2" s="215"/>
      <c r="OE2" s="215"/>
      <c r="OF2" s="215"/>
      <c r="OG2" s="215"/>
      <c r="OH2" s="215"/>
      <c r="OI2" s="215"/>
      <c r="OJ2" s="215"/>
      <c r="OK2" s="215"/>
      <c r="OL2" s="215"/>
      <c r="OM2" s="215"/>
      <c r="ON2" s="215"/>
      <c r="OO2" s="215"/>
      <c r="OP2" s="215"/>
      <c r="OQ2" s="215"/>
      <c r="OR2" s="215"/>
      <c r="OS2" s="215"/>
      <c r="OT2" s="215"/>
      <c r="OU2" s="215"/>
      <c r="OV2" s="215"/>
      <c r="OW2" s="215"/>
      <c r="OX2" s="215"/>
      <c r="OY2" s="215"/>
      <c r="OZ2" s="215"/>
      <c r="PA2" s="215"/>
      <c r="PB2" s="215"/>
      <c r="PC2" s="215"/>
      <c r="PD2" s="215"/>
      <c r="PE2" s="215"/>
      <c r="PF2" s="215"/>
      <c r="PG2" s="215"/>
      <c r="PH2" s="215"/>
      <c r="PI2" s="215"/>
      <c r="PJ2" s="215"/>
      <c r="PK2" s="215"/>
      <c r="PL2" s="215"/>
      <c r="PM2" s="215"/>
      <c r="PN2" s="215"/>
      <c r="PO2" s="215"/>
      <c r="PP2" s="215"/>
      <c r="PQ2" s="215"/>
      <c r="PR2" s="215"/>
      <c r="PS2" s="215"/>
      <c r="PT2" s="215"/>
      <c r="PU2" s="215"/>
      <c r="PV2" s="215"/>
      <c r="PW2" s="215"/>
      <c r="PX2" s="215"/>
      <c r="PY2" s="215"/>
      <c r="PZ2" s="215"/>
      <c r="QA2" s="215"/>
      <c r="QB2" s="215"/>
      <c r="QC2" s="215"/>
      <c r="QD2" s="215"/>
      <c r="QE2" s="215"/>
      <c r="QF2" s="215"/>
      <c r="QG2" s="215">
        <f>BAS!$O$5</f>
        <v>0</v>
      </c>
      <c r="QH2" s="215"/>
      <c r="QI2" s="215">
        <f>IFERROR(H2/$QG$3,0)</f>
        <v>0</v>
      </c>
      <c r="QJ2" s="215"/>
      <c r="QK2" s="215">
        <f t="shared" ref="QK2" si="10">QI2</f>
        <v>0</v>
      </c>
      <c r="QL2" s="215" t="s">
        <v>410</v>
      </c>
      <c r="QM2" s="215"/>
      <c r="QN2" s="215">
        <f>QI2*$QG$3</f>
        <v>0</v>
      </c>
      <c r="QO2" s="215"/>
      <c r="QP2" s="215">
        <f>QK2</f>
        <v>0</v>
      </c>
      <c r="QQ2" s="215"/>
      <c r="QR2" s="215">
        <f t="shared" ref="QR2" si="11">QN2</f>
        <v>0</v>
      </c>
      <c r="QS2" s="215"/>
      <c r="QT2" s="215"/>
      <c r="QU2" s="215">
        <f>IFERROR(N2/$QG$3,0)</f>
        <v>0</v>
      </c>
      <c r="QV2" s="215"/>
      <c r="QW2" s="215">
        <f t="shared" ref="QW2" si="12">QU2</f>
        <v>0</v>
      </c>
      <c r="QX2" s="215" t="s">
        <v>394</v>
      </c>
      <c r="QY2" s="215"/>
      <c r="QZ2" s="215">
        <f>QU2*$QG$3</f>
        <v>0</v>
      </c>
      <c r="RA2" s="215"/>
      <c r="RB2" s="215">
        <f t="shared" ref="RB2" si="13">QW2</f>
        <v>0</v>
      </c>
      <c r="RC2" s="215"/>
      <c r="RD2" s="215">
        <f t="shared" ref="RD2" si="14">QZ2</f>
        <v>0</v>
      </c>
      <c r="RE2" s="215"/>
      <c r="RF2" s="215"/>
      <c r="RG2" s="215">
        <f>IFERROR(T2/$QG$3,0)</f>
        <v>0</v>
      </c>
      <c r="RH2" s="215"/>
      <c r="RI2" s="215">
        <f t="shared" ref="RI2" si="15">RG2</f>
        <v>0</v>
      </c>
      <c r="RJ2" s="215" t="s">
        <v>394</v>
      </c>
      <c r="RK2" s="215"/>
      <c r="RL2" s="215">
        <f>RG2*$QG$3</f>
        <v>0</v>
      </c>
      <c r="RM2" s="215"/>
      <c r="RN2" s="215">
        <f t="shared" ref="RN2" si="16">RI2</f>
        <v>0</v>
      </c>
      <c r="RO2" s="215"/>
      <c r="RP2" s="215">
        <f t="shared" ref="RP2" si="17">RL2</f>
        <v>0</v>
      </c>
      <c r="RQ2" s="215"/>
      <c r="RR2" s="215"/>
      <c r="RS2" s="215">
        <f>IFERROR(Z2/$QG$3,0)</f>
        <v>0</v>
      </c>
      <c r="RT2" s="215"/>
      <c r="RU2" s="215">
        <f t="shared" ref="RU2" si="18">RS2</f>
        <v>0</v>
      </c>
      <c r="RV2" s="215" t="s">
        <v>394</v>
      </c>
      <c r="RW2" s="215"/>
      <c r="RX2" s="215">
        <f>RS2*$QG$3</f>
        <v>0</v>
      </c>
      <c r="RY2" s="215"/>
      <c r="RZ2" s="215">
        <f t="shared" ref="RZ2" si="19">RU2</f>
        <v>0</v>
      </c>
      <c r="SA2" s="215"/>
      <c r="SB2" s="215">
        <f t="shared" ref="SB2" si="20">RX2</f>
        <v>0</v>
      </c>
      <c r="SC2" s="215"/>
      <c r="SD2" s="215"/>
      <c r="SE2" s="215">
        <f>IFERROR(AF2/$QG$3,0)</f>
        <v>0</v>
      </c>
      <c r="SF2" s="215"/>
      <c r="SG2" s="215">
        <f t="shared" ref="SG2" si="21">SE2</f>
        <v>0</v>
      </c>
      <c r="SH2" s="215" t="s">
        <v>394</v>
      </c>
      <c r="SI2" s="215"/>
      <c r="SJ2" s="215">
        <f>SE2*$QG$3</f>
        <v>0</v>
      </c>
      <c r="SK2" s="215"/>
      <c r="SL2" s="215">
        <f t="shared" ref="SL2" si="22">SG2</f>
        <v>0</v>
      </c>
      <c r="SM2" s="215"/>
      <c r="SN2" s="215">
        <f t="shared" ref="SN2" si="23">SJ2</f>
        <v>0</v>
      </c>
      <c r="SO2" s="215"/>
      <c r="SP2" s="215"/>
      <c r="SQ2" s="215">
        <f>IFERROR(AF2/$QG$3,0)</f>
        <v>0</v>
      </c>
      <c r="SR2" s="215"/>
      <c r="SS2" s="215">
        <f t="shared" ref="SS2" si="24">SQ2</f>
        <v>0</v>
      </c>
      <c r="ST2" s="215"/>
      <c r="SU2" s="215"/>
      <c r="SV2" s="215">
        <f>SQ2*$QG$3</f>
        <v>0</v>
      </c>
      <c r="SW2" s="215"/>
      <c r="SX2" s="215">
        <f t="shared" ref="SX2" si="25">SS2</f>
        <v>0</v>
      </c>
      <c r="SY2" s="215"/>
      <c r="SZ2" s="215">
        <f t="shared" ref="SZ2" si="26">SV2</f>
        <v>0</v>
      </c>
      <c r="TA2" s="215"/>
      <c r="TB2" s="215"/>
      <c r="TC2" s="215">
        <f>IFERROR(AR2/$QG$3,0)</f>
        <v>0</v>
      </c>
      <c r="TD2" s="215"/>
      <c r="TE2" s="215">
        <f t="shared" ref="TE2" si="27">TC2</f>
        <v>0</v>
      </c>
      <c r="TF2" s="215"/>
      <c r="TG2" s="215"/>
      <c r="TH2" s="215">
        <f>TC2*$QG$3</f>
        <v>0</v>
      </c>
      <c r="TI2" s="215"/>
      <c r="TJ2" s="215">
        <f t="shared" ref="TJ2" si="28">TE2</f>
        <v>0</v>
      </c>
      <c r="TK2" s="215"/>
      <c r="TL2" s="215">
        <f t="shared" ref="TL2" si="29">TH2</f>
        <v>0</v>
      </c>
      <c r="TM2" s="215"/>
      <c r="TN2" s="215"/>
      <c r="TO2" s="215">
        <f>IFERROR(AX2/$QG$3,0)</f>
        <v>0</v>
      </c>
      <c r="TP2" s="215"/>
      <c r="TQ2" s="215">
        <f t="shared" ref="TQ2" si="30">TO2</f>
        <v>0</v>
      </c>
      <c r="TR2" s="215"/>
      <c r="TS2" s="215"/>
      <c r="TT2" s="215">
        <f>TO2*$QG$3</f>
        <v>0</v>
      </c>
      <c r="TU2" s="215"/>
      <c r="TV2" s="215">
        <f t="shared" ref="TV2" si="31">TQ2</f>
        <v>0</v>
      </c>
      <c r="TW2" s="215"/>
      <c r="TX2" s="215">
        <f t="shared" ref="TX2" si="32">TT2</f>
        <v>0</v>
      </c>
      <c r="TY2" s="215"/>
      <c r="TZ2" s="215"/>
      <c r="UA2" s="215">
        <f>IFERROR(BD2/$QG$3,0)</f>
        <v>0</v>
      </c>
      <c r="UB2" s="215"/>
      <c r="UC2" s="215">
        <f t="shared" ref="UC2" si="33">UA2</f>
        <v>0</v>
      </c>
      <c r="UD2" s="215"/>
      <c r="UE2" s="215"/>
      <c r="UF2" s="215">
        <f>UA2*$QG$3</f>
        <v>0</v>
      </c>
      <c r="UG2" s="215"/>
      <c r="UH2" s="215">
        <f t="shared" ref="UH2" si="34">UC2</f>
        <v>0</v>
      </c>
      <c r="UI2" s="215"/>
      <c r="UJ2" s="215">
        <f t="shared" ref="UJ2" si="35">UF2</f>
        <v>0</v>
      </c>
      <c r="UK2" s="215"/>
      <c r="UL2" s="215"/>
      <c r="UM2" s="215">
        <f>IFERROR(BJ2/$QG$3,0)</f>
        <v>0</v>
      </c>
      <c r="UN2" s="215"/>
      <c r="UO2" s="215">
        <f t="shared" ref="UO2" si="36">UM2</f>
        <v>0</v>
      </c>
      <c r="UP2" s="215"/>
      <c r="UQ2" s="215"/>
      <c r="UR2" s="215">
        <f>UM2*$QG$3</f>
        <v>0</v>
      </c>
      <c r="US2" s="215"/>
      <c r="UT2" s="215">
        <f t="shared" ref="UT2" si="37">UO2</f>
        <v>0</v>
      </c>
      <c r="UU2" s="215"/>
      <c r="UV2" s="215">
        <f t="shared" ref="UV2" si="38">UR2</f>
        <v>0</v>
      </c>
      <c r="UW2" s="215"/>
      <c r="UX2" s="215"/>
      <c r="UY2" s="215">
        <f>IFERROR(BP2/$QG$3,0)</f>
        <v>0</v>
      </c>
      <c r="UZ2" s="215"/>
      <c r="VA2" s="215">
        <f t="shared" ref="VA2" si="39">UY2</f>
        <v>0</v>
      </c>
      <c r="VB2" s="215"/>
      <c r="VC2" s="215"/>
      <c r="VD2" s="215">
        <f>UY2*$QG$3</f>
        <v>0</v>
      </c>
      <c r="VE2" s="215"/>
      <c r="VF2" s="215">
        <f t="shared" ref="VF2" si="40">VA2</f>
        <v>0</v>
      </c>
      <c r="VG2" s="215"/>
      <c r="VH2" s="215">
        <f t="shared" ref="VH2" si="41">VD2</f>
        <v>0</v>
      </c>
      <c r="VI2" s="215"/>
      <c r="VJ2" s="215"/>
      <c r="VK2" s="215">
        <f>IFERROR(BV2/$QG$3,0)</f>
        <v>0</v>
      </c>
      <c r="VL2" s="215"/>
      <c r="VM2" s="215">
        <f t="shared" ref="VM2" si="42">VK2</f>
        <v>0</v>
      </c>
      <c r="VN2" s="215"/>
      <c r="VO2" s="215"/>
      <c r="VP2" s="215">
        <f>VK2*$QG$3</f>
        <v>0</v>
      </c>
      <c r="VQ2" s="215"/>
      <c r="VR2" s="215">
        <f t="shared" ref="VR2" si="43">VM2</f>
        <v>0</v>
      </c>
      <c r="VS2" s="215"/>
      <c r="VT2" s="215">
        <f t="shared" ref="VT2" si="44">VP2</f>
        <v>0</v>
      </c>
      <c r="VU2" s="215"/>
      <c r="VV2" s="215"/>
      <c r="VW2" s="215">
        <f>IFERROR(CB2/$QG$3,0)</f>
        <v>0</v>
      </c>
      <c r="VX2" s="215"/>
      <c r="VY2" s="215">
        <f t="shared" ref="VY2" si="45">VW2</f>
        <v>0</v>
      </c>
      <c r="VZ2" s="215"/>
      <c r="WA2" s="215"/>
      <c r="WB2" s="215">
        <f>VW2*$QG$3</f>
        <v>0</v>
      </c>
      <c r="WC2" s="215"/>
      <c r="WD2" s="215">
        <f t="shared" ref="WD2" si="46">VY2</f>
        <v>0</v>
      </c>
      <c r="WE2" s="215"/>
      <c r="WF2" s="215">
        <f t="shared" ref="WF2" si="47">WB2</f>
        <v>0</v>
      </c>
      <c r="WG2" s="215"/>
      <c r="WH2" s="215"/>
      <c r="WI2" s="215">
        <f>IFERROR(CH2/$QG$3,0)</f>
        <v>0</v>
      </c>
      <c r="WJ2" s="215"/>
      <c r="WK2" s="215">
        <f t="shared" ref="WK2" si="48">WI2</f>
        <v>0</v>
      </c>
      <c r="WL2" s="215"/>
      <c r="WM2" s="215"/>
      <c r="WN2" s="215">
        <f>WI2*$QG$3</f>
        <v>0</v>
      </c>
      <c r="WO2" s="215"/>
      <c r="WP2" s="215">
        <f t="shared" ref="WP2" si="49">WK2</f>
        <v>0</v>
      </c>
      <c r="WQ2" s="215"/>
      <c r="WR2" s="215">
        <f t="shared" ref="WR2" si="50">WN2</f>
        <v>0</v>
      </c>
      <c r="WS2" s="215"/>
      <c r="WT2" s="215"/>
      <c r="WU2" s="215"/>
      <c r="WV2" s="215"/>
      <c r="WW2" s="215"/>
      <c r="WX2" s="215"/>
      <c r="WY2" s="215"/>
      <c r="WZ2" s="215"/>
      <c r="XA2" s="215" t="str">
        <f t="shared" ref="XA2" si="51">F2</f>
        <v>16.05.2023</v>
      </c>
      <c r="XB2" s="215" t="s">
        <v>403</v>
      </c>
      <c r="XC2" s="215">
        <v>2</v>
      </c>
      <c r="XD2" s="215"/>
      <c r="XE2" s="215"/>
      <c r="XF2" s="215" t="str">
        <f>XA2</f>
        <v>16.05.2023</v>
      </c>
      <c r="XG2" s="215" t="s">
        <v>421</v>
      </c>
      <c r="XH2" s="215">
        <v>3</v>
      </c>
      <c r="XI2" s="215"/>
      <c r="XJ2" s="215"/>
      <c r="XK2" s="215">
        <f t="shared" ref="XK2" si="52">R2</f>
        <v>0</v>
      </c>
      <c r="XL2" s="215" t="s">
        <v>394</v>
      </c>
      <c r="XM2" s="215">
        <v>2</v>
      </c>
      <c r="XN2" s="215"/>
      <c r="XO2" s="215"/>
      <c r="XP2" s="215" t="str">
        <f t="shared" ref="XP2" si="53">X2</f>
        <v/>
      </c>
      <c r="XQ2" s="215" t="s">
        <v>394</v>
      </c>
      <c r="XR2" s="215">
        <v>2</v>
      </c>
      <c r="XS2" s="215"/>
      <c r="XT2" s="215"/>
      <c r="XU2" s="215">
        <f t="shared" ref="XU2" si="54">AD2</f>
        <v>0</v>
      </c>
      <c r="XV2" s="215" t="s">
        <v>394</v>
      </c>
      <c r="XW2" s="215">
        <v>2</v>
      </c>
      <c r="XX2" s="215"/>
      <c r="XY2" s="215"/>
      <c r="XZ2" s="215"/>
      <c r="YA2" s="215"/>
      <c r="YB2" s="215"/>
      <c r="YC2" s="215"/>
      <c r="YD2" s="215"/>
      <c r="YE2" s="215"/>
      <c r="YF2" s="215"/>
      <c r="YG2" s="215"/>
      <c r="YH2" s="215"/>
      <c r="YI2" s="215"/>
      <c r="YJ2" s="215"/>
      <c r="YK2" s="215"/>
      <c r="YL2" s="215"/>
      <c r="YM2" s="215"/>
      <c r="YN2" s="215"/>
      <c r="YO2" s="215"/>
      <c r="YP2" s="215"/>
      <c r="YQ2" s="215"/>
      <c r="YR2" s="215"/>
      <c r="YS2" s="215"/>
      <c r="YT2" s="215"/>
      <c r="YU2" s="215"/>
      <c r="YV2" s="215"/>
      <c r="YW2" s="215"/>
      <c r="YX2" s="215"/>
      <c r="YY2" s="215"/>
      <c r="YZ2" s="215"/>
      <c r="ZA2" s="215"/>
      <c r="ZB2" s="215"/>
      <c r="ZC2" s="215"/>
      <c r="ZD2" s="215"/>
      <c r="ZE2" s="215"/>
      <c r="ZF2" s="215"/>
      <c r="ZG2" s="215"/>
      <c r="ZH2" s="215"/>
      <c r="ZI2" s="215"/>
      <c r="ZJ2" s="215"/>
      <c r="ZK2" s="215"/>
      <c r="ZL2" s="215"/>
      <c r="ZM2" s="215"/>
      <c r="ZN2" s="215"/>
      <c r="ZO2" s="215"/>
      <c r="ZP2" s="215"/>
      <c r="ZQ2" s="215"/>
      <c r="ZR2" s="215"/>
      <c r="ZS2" s="215"/>
      <c r="ZT2" s="215" t="s">
        <v>395</v>
      </c>
      <c r="ZU2" s="215" t="s">
        <v>411</v>
      </c>
      <c r="ZV2" s="215"/>
      <c r="ZW2" s="215" t="str">
        <f t="shared" ref="ZW2" si="55">C2</f>
        <v>1-15</v>
      </c>
      <c r="ZX2" s="215"/>
      <c r="ZY2" s="215" t="str">
        <f t="shared" ref="ZY2" si="56">D2</f>
        <v>15</v>
      </c>
      <c r="ZZ2" s="215"/>
      <c r="AAA2" s="215"/>
      <c r="AAB2" s="215"/>
      <c r="AAC2" s="215"/>
      <c r="AAD2" s="215"/>
      <c r="AAE2" s="215"/>
      <c r="AAF2" s="215"/>
      <c r="AAG2" s="215"/>
      <c r="AAH2" s="215"/>
      <c r="AAI2" s="215"/>
    </row>
    <row r="3" spans="1:711" x14ac:dyDescent="0.25">
      <c r="C3" t="str">
        <f t="shared" ref="C3:C9" si="57">CONCATENATE(E3,$B$1,D3)</f>
        <v>1-15</v>
      </c>
      <c r="D3" t="str">
        <f>DAT!B3</f>
        <v>15</v>
      </c>
      <c r="E3">
        <f>DAT!E3</f>
        <v>1</v>
      </c>
      <c r="F3" t="s">
        <v>395</v>
      </c>
      <c r="G3" t="s">
        <v>449</v>
      </c>
      <c r="H3" t="s">
        <v>402</v>
      </c>
      <c r="I3" t="s">
        <v>401</v>
      </c>
      <c r="J3" t="s">
        <v>408</v>
      </c>
      <c r="K3" t="s">
        <v>409</v>
      </c>
      <c r="L3" t="s">
        <v>394</v>
      </c>
      <c r="M3" s="93"/>
      <c r="N3" s="93"/>
      <c r="O3" s="93"/>
      <c r="P3" s="93"/>
      <c r="S3" s="93"/>
      <c r="T3" s="93"/>
      <c r="U3" s="93"/>
      <c r="V3" s="93"/>
      <c r="X3" t="s">
        <v>394</v>
      </c>
      <c r="Y3" s="93"/>
      <c r="Z3" s="93"/>
      <c r="AA3" s="93"/>
      <c r="AB3" s="93"/>
      <c r="AE3" s="93"/>
      <c r="AF3" s="93"/>
      <c r="AG3" s="93"/>
      <c r="AH3" s="93"/>
      <c r="AI3" t="s">
        <v>394</v>
      </c>
      <c r="DA3" t="s">
        <v>98</v>
      </c>
      <c r="DB3" t="s">
        <v>98</v>
      </c>
      <c r="DD3" t="s">
        <v>394</v>
      </c>
      <c r="DE3" t="s">
        <v>394</v>
      </c>
      <c r="DG3" t="s">
        <v>394</v>
      </c>
      <c r="DH3" t="s">
        <v>394</v>
      </c>
      <c r="DJ3" t="s">
        <v>394</v>
      </c>
      <c r="DK3" t="s">
        <v>394</v>
      </c>
      <c r="DM3" t="s">
        <v>394</v>
      </c>
      <c r="DN3" t="s">
        <v>394</v>
      </c>
      <c r="FF3" t="str">
        <f t="shared" ref="FF3:FF9" si="58">I3</f>
        <v>1650</v>
      </c>
      <c r="FG3">
        <f>DAT!F3</f>
        <v>1</v>
      </c>
      <c r="FI3" s="66">
        <f>IFERROR((DAT!G3*FF3)/$FE$1,0)</f>
        <v>0</v>
      </c>
      <c r="FJ3">
        <f>DAT!H3</f>
        <v>5</v>
      </c>
      <c r="FL3" s="66">
        <f>IFERROR((DAT!I3*FF3)/$FE$1,0)</f>
        <v>9.9</v>
      </c>
      <c r="FM3">
        <f>DAT!J3</f>
        <v>0</v>
      </c>
      <c r="FO3" s="66">
        <f>IFERROR((DAT!K3*FF3)/$FE$1,0)</f>
        <v>0</v>
      </c>
      <c r="FP3">
        <f>DAT!L3</f>
        <v>0</v>
      </c>
      <c r="FR3" s="66">
        <f>IFERROR((DAT!M3*FF3)/$FE$1,0)</f>
        <v>0</v>
      </c>
      <c r="FS3">
        <f>DAT!N3</f>
        <v>0</v>
      </c>
      <c r="FU3" s="66">
        <f>IFERROR((DAT!O3*FF3)/$FE$1,0)</f>
        <v>0</v>
      </c>
      <c r="FV3" t="str">
        <f>DAT!P3</f>
        <v/>
      </c>
      <c r="FX3">
        <f>IFERROR((DAT!Q3*FF3)/$FE$1,0)</f>
        <v>0</v>
      </c>
      <c r="FY3">
        <f t="shared" ref="FY3:FY9" si="59">O3</f>
        <v>0</v>
      </c>
      <c r="FZ3">
        <f>IF(DAT!T3=0,FG3,DAT!T3)</f>
        <v>1</v>
      </c>
      <c r="GB3">
        <f>IFERROR(IF(DAT!U3=0,DAT!G3*DATF!FY3/DATF!$FE$1,DAT!U3*DATF!FY3/DATF!$FE$1),0)</f>
        <v>0</v>
      </c>
      <c r="GC3">
        <f>IF(DAT!V3=0,FJ3,DAT!V3)</f>
        <v>5</v>
      </c>
      <c r="GE3">
        <f>IFERROR(IF(DAT!V3=0,DAT!I3*DATF!FY3/DATF!$FE$1,DAT!V3*DATF!FY3/DATF!$FE$1),0)</f>
        <v>0</v>
      </c>
      <c r="GF3">
        <f>IF(DAT!X3=0,FM3,DAT!X3)</f>
        <v>0</v>
      </c>
      <c r="GH3">
        <f>IFERROR(IF(DAT!Y3=0,DAT!K3*DATF!FY3/DATF!$FE$1,DAT!Y3*DATF!FY3/DATF!$FE$1),0)</f>
        <v>0</v>
      </c>
      <c r="GI3">
        <f>IF(DAT!Z3=0,FP3,DAT!Z3)</f>
        <v>0</v>
      </c>
      <c r="GK3">
        <f>IFERROR(IF(DAT!AA3=0,DAT!M3*DATF!FY3/DATF!$FE$1,DAT!AA3*DATF!FY3/DATF!$FE$1),0)</f>
        <v>0</v>
      </c>
      <c r="GL3">
        <f>IF(DAT!AB3=0,FS3,DAT!AB3)</f>
        <v>0</v>
      </c>
      <c r="GN3">
        <f>IFERROR(IF(DAT!AC3=0,DAT!O3*DATF!FY3/DATF!$FE$1,DAT!AC3*DATF!FY3/DATF!$FE$1),0)</f>
        <v>0</v>
      </c>
      <c r="GO3" t="str">
        <f>IF(DAT!AD3=0,FV3,DAT!AD3)</f>
        <v/>
      </c>
      <c r="GP3">
        <f t="shared" ref="GP3:GP9" si="60">IFERROR((FY3*GO3)/$FE$1,0)</f>
        <v>0</v>
      </c>
      <c r="GQ3">
        <f>IFERROR(IF(DAT!AE3=0,DAT!Q3*DATF!FY3/DATF!$FE$1,DAT!AE3*DATF!FY3/DATF!$FE$1),0)</f>
        <v>0</v>
      </c>
      <c r="GR3">
        <f t="shared" ref="GR3:GR9" si="61">U3</f>
        <v>0</v>
      </c>
      <c r="GS3">
        <f>IF(DAT!AH3=0,FZ3,DAT!AH3)</f>
        <v>1</v>
      </c>
      <c r="GU3">
        <f>IFERROR(IF(DAT!AI3=0,DAT!G3*DATF!GR3/DATF!$FE$1,DAT!AI3*DATF!GR3/DATF!$FE$1),0)</f>
        <v>0</v>
      </c>
      <c r="GV3">
        <f>IF(DAT!AJ3=0,GC3,DAT!AJ3)</f>
        <v>5</v>
      </c>
      <c r="GX3">
        <f>IFERROR(IF(DAT!AK3=0,DAT!I3*DATF!GR3/DATF!$FE$1,DAT!AK3*DATF!GR3/DATF!$FE$1),0)</f>
        <v>0</v>
      </c>
      <c r="GY3">
        <f>IF(DAT!AL3=0,GF3,DAT!AL3)</f>
        <v>0</v>
      </c>
      <c r="HA3">
        <f>IFERROR(IF(DAT!AM3=0,DAT!K3*DATF!GR3/DATF!$FE$1,DAT!AM3*DATF!GR3/DATF!$FE$1),0)</f>
        <v>0</v>
      </c>
      <c r="HB3">
        <f>IF(DAT!AN3=0,GI3,DAT!AN3)</f>
        <v>0</v>
      </c>
      <c r="HD3">
        <f>IFERROR(IF(DAT!AO3=0,DAT!M3*DATF!GR3/DATF!$FE$1,DAT!AO3*DATF!GR3/DATF!$FE$1),0)</f>
        <v>0</v>
      </c>
      <c r="HE3">
        <f>IF(DAT!AP3=0,GL3,DAT!AP3)</f>
        <v>0</v>
      </c>
      <c r="HG3">
        <f>IFERROR(IF(DAT!AQ3=0,DAT!O3*DATF!GR3/DATF!$FE$1,DAT!AQ3*DATF!GR3/DATF!$FE$1),0)</f>
        <v>0</v>
      </c>
      <c r="HH3" t="str">
        <f>IF(DAT!AR3=0,GO3,DAT!AR3)</f>
        <v/>
      </c>
      <c r="HI3">
        <f t="shared" ref="HI3:HI9" si="62">IFERROR((GR3*HH3)/$FE$1,0)</f>
        <v>0</v>
      </c>
      <c r="HJ3">
        <f>IFERROR(IF(DAT!AS3=0,DAT!Q3*DATF!GR3/DATF!$FE$1,DAT!AS3*DATF!GR3/DATF!$FE$1),0)</f>
        <v>0</v>
      </c>
      <c r="HK3">
        <f t="shared" ref="HK3:HK9" si="63">AA3</f>
        <v>0</v>
      </c>
      <c r="HL3">
        <f>IF(DAT!AV3=0,GS3,DAT!AV3)</f>
        <v>1</v>
      </c>
      <c r="HN3">
        <f>IFERROR(IF(DAT!AW3=0,DAT!G3*DATF!HK3/DATF!$FE$1,DAT!AW3*DATF!HK3/DATF!$FE$1),0)</f>
        <v>0</v>
      </c>
      <c r="HO3">
        <f>IF(DAT!AX3=0,GV3,DAT!AX3)</f>
        <v>5</v>
      </c>
      <c r="HQ3">
        <f>IFERROR(IF(DAT!AY3=0,DAT!I3*DATF!HK3/DATF!$FE$1,DAT!AY3*DATF!HK3/DATF!$FE$1),0)</f>
        <v>0</v>
      </c>
      <c r="HR3">
        <f>IF(DAT!AZ3=0,GY3,DAT!AZ3)</f>
        <v>0</v>
      </c>
      <c r="HT3">
        <f>IFERROR(IF(DAT!BA3=0,DAT!K3*DATF!HK3/DATF!$FE$1,DAT!BA3*DATF!HK3/DATF!$FE$1),0)</f>
        <v>0</v>
      </c>
      <c r="HU3">
        <f>IF(DAT!BB3=0,HB3,DAT!BB3)</f>
        <v>0</v>
      </c>
      <c r="HW3">
        <f>IFERROR(IF(DAT!BC3=0,DAT!M3*DATF!HK3/DATF!$FE$1,DAT!BC3*DATF!HK3/DATF!$FE$1),0)</f>
        <v>0</v>
      </c>
      <c r="HX3">
        <f>IF(DAT!BD3=0,HE3,DAT!BD3)</f>
        <v>0</v>
      </c>
      <c r="HZ3">
        <f>IFERROR(IF(DAT!BE3=0,DAT!O3*DATF!HK3/DATF!$FE$1,DAT!BE3*DATF!HK3/DATF!$FE$1),0)</f>
        <v>0</v>
      </c>
      <c r="IA3" t="str">
        <f>IF(DAT!BF3=0,HH3,DAT!BF3)</f>
        <v/>
      </c>
      <c r="IC3">
        <f>IFERROR(IF(DAT!BG3=0,DAT!Q3*DATF!HK3/DATF!$FE$1,DAT!BG3*DATF!HK3/DATF!$FE$1),0)</f>
        <v>0</v>
      </c>
      <c r="ID3">
        <f t="shared" ref="ID3:ID9" si="64">AG3</f>
        <v>0</v>
      </c>
      <c r="IE3">
        <f>IF(DAT!BJ3=0,HL3,DAT!BJ3)</f>
        <v>1</v>
      </c>
      <c r="IG3">
        <f>IFERROR(IF(DAT!BK3=0,DAT!G3*DATF!ID3/DATF!$FE$1,DAT!BK3*DATF!ID3/DATF!$FE$1),0)</f>
        <v>0</v>
      </c>
      <c r="IH3">
        <f>IF(DAT!BL3=0,HO3,DAT!BL3)</f>
        <v>5</v>
      </c>
      <c r="IJ3">
        <f>IFERROR(IF(DAT!BM3=0,DAT!I3*DATF!ID3/DATF!$FE$1,DAT!BM3*DATF!ID3/DATF!$FE$1),0)</f>
        <v>0</v>
      </c>
      <c r="IK3">
        <f>IF(DAT!BN3=0,HR3,DAT!BN3)</f>
        <v>0</v>
      </c>
      <c r="IM3">
        <f>IFERROR(IF(DAT!BO3=0,DAT!K3*DATF!ID3/DATF!$FE$1,DAT!BO3*DATF!ID3/DATF!$FE$1),0)</f>
        <v>0</v>
      </c>
      <c r="IN3">
        <f>IF(DAT!BP3=0,HU3,DAT!BP3)</f>
        <v>0</v>
      </c>
      <c r="IP3">
        <f>IFERROR(IF(DAT!BQ3=0,DAT!M3*DATF!ID3/DATF!$FE$1,DAT!BQ3*DATF!ID3/DATF!$FE$1),0)</f>
        <v>0</v>
      </c>
      <c r="IQ3">
        <f>IF(DAT!BR3=0,HX3,DAT!BR3)</f>
        <v>0</v>
      </c>
      <c r="IS3">
        <f>IFERROR(IF(DAT!BS3=0,DAT!O3*DATF!ID3/DATF!$FE$1,DAT!BS3*DATF!ID3/DATF!$FE$1),0)</f>
        <v>0</v>
      </c>
      <c r="IT3" t="str">
        <f>IF(DAT!BT3=0,IA3,DAT!BT3)</f>
        <v/>
      </c>
      <c r="IU3">
        <f t="shared" ref="IU3:IU9" si="65">IFERROR((ID3*IT3)/$FE$1,0)</f>
        <v>0</v>
      </c>
      <c r="IV3">
        <f>IFERROR(IF(DAT!BU3=0,DAT!Q3*DATF!ID3/DATF!$FE$1,DAT!BU3*DATF!ID3/DATF!$FE$1),0)</f>
        <v>0</v>
      </c>
      <c r="QG3">
        <f>BAS!$O$5</f>
        <v>0</v>
      </c>
      <c r="QI3">
        <f>IFERROR(H3/$QG$3,0)</f>
        <v>0</v>
      </c>
      <c r="QK3">
        <f t="shared" ref="QK3:QK9" si="66">QI3</f>
        <v>0</v>
      </c>
      <c r="QL3" t="s">
        <v>410</v>
      </c>
      <c r="QN3">
        <f>QI3*$QG$3</f>
        <v>0</v>
      </c>
      <c r="QP3">
        <f>QK3</f>
        <v>0</v>
      </c>
      <c r="QR3">
        <f t="shared" ref="QR3:QR9" si="67">QN3</f>
        <v>0</v>
      </c>
      <c r="QU3">
        <f>IFERROR(N3/$QG$3,0)</f>
        <v>0</v>
      </c>
      <c r="QW3">
        <f t="shared" ref="QW3:QW9" si="68">QU3</f>
        <v>0</v>
      </c>
      <c r="QX3" t="s">
        <v>394</v>
      </c>
      <c r="QZ3">
        <f>QU3*$QG$3</f>
        <v>0</v>
      </c>
      <c r="RB3">
        <f t="shared" ref="RB3:RB9" si="69">QW3</f>
        <v>0</v>
      </c>
      <c r="RD3">
        <f t="shared" ref="RD3:RD9" si="70">QZ3</f>
        <v>0</v>
      </c>
      <c r="RG3">
        <f>IFERROR(T3/$QG$3,0)</f>
        <v>0</v>
      </c>
      <c r="RI3">
        <f t="shared" ref="RI3:RI9" si="71">RG3</f>
        <v>0</v>
      </c>
      <c r="RJ3" t="s">
        <v>394</v>
      </c>
      <c r="RL3">
        <f>RG3*$QG$3</f>
        <v>0</v>
      </c>
      <c r="RN3">
        <f t="shared" ref="RN3:RN9" si="72">RI3</f>
        <v>0</v>
      </c>
      <c r="RP3">
        <f t="shared" ref="RP3:RP9" si="73">RL3</f>
        <v>0</v>
      </c>
      <c r="RS3">
        <f>IFERROR(Z3/$QG$3,0)</f>
        <v>0</v>
      </c>
      <c r="RU3">
        <f t="shared" ref="RU3:RU9" si="74">RS3</f>
        <v>0</v>
      </c>
      <c r="RV3" t="s">
        <v>394</v>
      </c>
      <c r="RX3">
        <f>RS3*$QG$3</f>
        <v>0</v>
      </c>
      <c r="RZ3">
        <f t="shared" ref="RZ3:RZ9" si="75">RU3</f>
        <v>0</v>
      </c>
      <c r="SB3">
        <f t="shared" ref="SB3:SB9" si="76">RX3</f>
        <v>0</v>
      </c>
      <c r="SE3">
        <f>IFERROR(AF3/$QG$3,0)</f>
        <v>0</v>
      </c>
      <c r="SG3">
        <f t="shared" ref="SG3:SG9" si="77">SE3</f>
        <v>0</v>
      </c>
      <c r="SH3" t="s">
        <v>394</v>
      </c>
      <c r="SJ3">
        <f>SE3*$QG$3</f>
        <v>0</v>
      </c>
      <c r="SL3">
        <f t="shared" ref="SL3:SL9" si="78">SG3</f>
        <v>0</v>
      </c>
      <c r="SN3">
        <f t="shared" ref="SN3:SN9" si="79">SJ3</f>
        <v>0</v>
      </c>
      <c r="SQ3">
        <f>IFERROR(AF3/$QG$3,0)</f>
        <v>0</v>
      </c>
      <c r="SS3">
        <f t="shared" ref="SS3:SS9" si="80">SQ3</f>
        <v>0</v>
      </c>
      <c r="SV3">
        <f>SQ3*$QG$3</f>
        <v>0</v>
      </c>
      <c r="SX3">
        <f t="shared" ref="SX3:SX9" si="81">SS3</f>
        <v>0</v>
      </c>
      <c r="SZ3">
        <f t="shared" ref="SZ3:SZ9" si="82">SV3</f>
        <v>0</v>
      </c>
      <c r="TC3">
        <f>IFERROR(AR3/$QG$3,0)</f>
        <v>0</v>
      </c>
      <c r="TE3">
        <f t="shared" ref="TE3:TE9" si="83">TC3</f>
        <v>0</v>
      </c>
      <c r="TH3">
        <f>TC3*$QG$3</f>
        <v>0</v>
      </c>
      <c r="TJ3">
        <f t="shared" ref="TJ3:TJ9" si="84">TE3</f>
        <v>0</v>
      </c>
      <c r="TL3">
        <f t="shared" ref="TL3:TL9" si="85">TH3</f>
        <v>0</v>
      </c>
      <c r="TO3">
        <f>IFERROR(AX3/$QG$3,0)</f>
        <v>0</v>
      </c>
      <c r="TQ3">
        <f t="shared" ref="TQ3:TQ9" si="86">TO3</f>
        <v>0</v>
      </c>
      <c r="TT3">
        <f>TO3*$QG$3</f>
        <v>0</v>
      </c>
      <c r="TV3">
        <f t="shared" ref="TV3:TV9" si="87">TQ3</f>
        <v>0</v>
      </c>
      <c r="TX3">
        <f t="shared" ref="TX3:TX9" si="88">TT3</f>
        <v>0</v>
      </c>
      <c r="UA3">
        <f>IFERROR(BD3/$QG$3,0)</f>
        <v>0</v>
      </c>
      <c r="UC3">
        <f t="shared" ref="UC3:UC9" si="89">UA3</f>
        <v>0</v>
      </c>
      <c r="UF3">
        <f>UA3*$QG$3</f>
        <v>0</v>
      </c>
      <c r="UH3">
        <f t="shared" ref="UH3:UH9" si="90">UC3</f>
        <v>0</v>
      </c>
      <c r="UJ3">
        <f t="shared" ref="UJ3:UJ9" si="91">UF3</f>
        <v>0</v>
      </c>
      <c r="UM3">
        <f>IFERROR(BJ3/$QG$3,0)</f>
        <v>0</v>
      </c>
      <c r="UO3">
        <f t="shared" ref="UO3:UO9" si="92">UM3</f>
        <v>0</v>
      </c>
      <c r="UR3">
        <f>UM3*$QG$3</f>
        <v>0</v>
      </c>
      <c r="UT3">
        <f t="shared" ref="UT3:UT9" si="93">UO3</f>
        <v>0</v>
      </c>
      <c r="UV3">
        <f t="shared" ref="UV3:UV9" si="94">UR3</f>
        <v>0</v>
      </c>
      <c r="UY3">
        <f>IFERROR(BP3/$QG$3,0)</f>
        <v>0</v>
      </c>
      <c r="VA3">
        <f t="shared" ref="VA3:VA9" si="95">UY3</f>
        <v>0</v>
      </c>
      <c r="VD3">
        <f>UY3*$QG$3</f>
        <v>0</v>
      </c>
      <c r="VF3">
        <f t="shared" ref="VF3:VF9" si="96">VA3</f>
        <v>0</v>
      </c>
      <c r="VH3">
        <f t="shared" ref="VH3:VH9" si="97">VD3</f>
        <v>0</v>
      </c>
      <c r="VK3">
        <f>IFERROR(BV3/$QG$3,0)</f>
        <v>0</v>
      </c>
      <c r="VM3">
        <f t="shared" ref="VM3:VM9" si="98">VK3</f>
        <v>0</v>
      </c>
      <c r="VP3">
        <f>VK3*$QG$3</f>
        <v>0</v>
      </c>
      <c r="VR3">
        <f t="shared" ref="VR3:VR9" si="99">VM3</f>
        <v>0</v>
      </c>
      <c r="VT3">
        <f t="shared" ref="VT3:VT9" si="100">VP3</f>
        <v>0</v>
      </c>
      <c r="VW3">
        <f>IFERROR(CB3/$QG$3,0)</f>
        <v>0</v>
      </c>
      <c r="VY3">
        <f t="shared" ref="VY3:VY9" si="101">VW3</f>
        <v>0</v>
      </c>
      <c r="WB3">
        <f>VW3*$QG$3</f>
        <v>0</v>
      </c>
      <c r="WD3">
        <f t="shared" ref="WD3:WD9" si="102">VY3</f>
        <v>0</v>
      </c>
      <c r="WF3">
        <f t="shared" ref="WF3:WF9" si="103">WB3</f>
        <v>0</v>
      </c>
      <c r="WI3">
        <f>IFERROR(CH3/$QG$3,0)</f>
        <v>0</v>
      </c>
      <c r="WK3">
        <f t="shared" ref="WK3:WK9" si="104">WI3</f>
        <v>0</v>
      </c>
      <c r="WN3">
        <f>WI3*$QG$3</f>
        <v>0</v>
      </c>
      <c r="WP3">
        <f t="shared" ref="WP3:WP9" si="105">WK3</f>
        <v>0</v>
      </c>
      <c r="WR3">
        <f t="shared" ref="WR3:WR9" si="106">WN3</f>
        <v>0</v>
      </c>
      <c r="XA3" t="str">
        <f t="shared" ref="XA3:XA9" si="107">F3</f>
        <v>16.05.2023</v>
      </c>
      <c r="XB3">
        <v>1</v>
      </c>
      <c r="XC3">
        <v>2</v>
      </c>
      <c r="XF3" t="str">
        <f>XA3</f>
        <v>16.05.2023</v>
      </c>
      <c r="XG3">
        <v>2</v>
      </c>
      <c r="XH3">
        <v>3</v>
      </c>
      <c r="XK3">
        <f t="shared" ref="XK3:XK9" si="108">R3</f>
        <v>0</v>
      </c>
      <c r="XL3" t="s">
        <v>394</v>
      </c>
      <c r="XM3">
        <v>2</v>
      </c>
      <c r="XP3" t="str">
        <f t="shared" ref="XP3:XP9" si="109">X3</f>
        <v/>
      </c>
      <c r="XQ3" t="s">
        <v>394</v>
      </c>
      <c r="XR3">
        <v>2</v>
      </c>
      <c r="XU3">
        <f t="shared" ref="XU3:XU9" si="110">AD3</f>
        <v>0</v>
      </c>
      <c r="XV3" t="s">
        <v>394</v>
      </c>
      <c r="XW3">
        <v>2</v>
      </c>
      <c r="ZT3" t="s">
        <v>395</v>
      </c>
      <c r="ZU3" t="s">
        <v>0</v>
      </c>
      <c r="ZW3" t="str">
        <f t="shared" ref="ZW3:ZW9" si="111">C3</f>
        <v>1-15</v>
      </c>
      <c r="ZY3" t="str">
        <f t="shared" ref="ZY3:ZY9" si="112">D3</f>
        <v>15</v>
      </c>
    </row>
    <row r="4" spans="1:711" x14ac:dyDescent="0.25">
      <c r="C4" t="str">
        <f t="shared" si="57"/>
        <v>2-23</v>
      </c>
      <c r="D4" t="str">
        <f>DAT!B4</f>
        <v>23</v>
      </c>
      <c r="E4">
        <f>DAT!E4</f>
        <v>2</v>
      </c>
      <c r="F4" t="s">
        <v>395</v>
      </c>
      <c r="G4" t="s">
        <v>450</v>
      </c>
      <c r="H4" t="s">
        <v>416</v>
      </c>
      <c r="I4" t="s">
        <v>417</v>
      </c>
      <c r="J4" t="s">
        <v>418</v>
      </c>
      <c r="K4" t="s">
        <v>409</v>
      </c>
      <c r="L4" t="s">
        <v>394</v>
      </c>
      <c r="M4" t="s">
        <v>394</v>
      </c>
      <c r="N4" t="s">
        <v>394</v>
      </c>
      <c r="O4" t="s">
        <v>394</v>
      </c>
      <c r="P4" t="s">
        <v>394</v>
      </c>
      <c r="Q4" t="s">
        <v>394</v>
      </c>
      <c r="R4" t="s">
        <v>394</v>
      </c>
      <c r="S4" t="s">
        <v>394</v>
      </c>
      <c r="T4" t="s">
        <v>394</v>
      </c>
      <c r="U4" t="s">
        <v>394</v>
      </c>
      <c r="V4" t="s">
        <v>394</v>
      </c>
      <c r="W4" t="s">
        <v>394</v>
      </c>
      <c r="X4" t="s">
        <v>394</v>
      </c>
      <c r="Y4" t="s">
        <v>394</v>
      </c>
      <c r="Z4" t="s">
        <v>394</v>
      </c>
      <c r="AA4" t="s">
        <v>394</v>
      </c>
      <c r="AB4" t="s">
        <v>394</v>
      </c>
      <c r="AC4" t="s">
        <v>394</v>
      </c>
      <c r="AD4" t="s">
        <v>394</v>
      </c>
      <c r="AE4" t="s">
        <v>394</v>
      </c>
      <c r="AF4" t="s">
        <v>394</v>
      </c>
      <c r="AG4" t="s">
        <v>394</v>
      </c>
      <c r="AH4" t="s">
        <v>394</v>
      </c>
      <c r="AI4" t="s">
        <v>394</v>
      </c>
      <c r="DA4" t="s">
        <v>98</v>
      </c>
      <c r="DB4" t="s">
        <v>419</v>
      </c>
      <c r="DD4" t="s">
        <v>394</v>
      </c>
      <c r="DE4" t="s">
        <v>394</v>
      </c>
      <c r="DG4" t="s">
        <v>394</v>
      </c>
      <c r="DH4" t="s">
        <v>394</v>
      </c>
      <c r="DJ4" t="s">
        <v>394</v>
      </c>
      <c r="DK4" t="s">
        <v>394</v>
      </c>
      <c r="DM4" t="s">
        <v>394</v>
      </c>
      <c r="DN4" t="s">
        <v>394</v>
      </c>
      <c r="FF4" t="str">
        <f t="shared" si="58"/>
        <v>476,10</v>
      </c>
      <c r="FG4">
        <f>DAT!F4</f>
        <v>1</v>
      </c>
      <c r="FI4">
        <f>IFERROR((DAT!G4*FF4)/$FE$1,0)</f>
        <v>0</v>
      </c>
      <c r="FJ4">
        <f>DAT!H4</f>
        <v>4</v>
      </c>
      <c r="FL4">
        <f>IFERROR((DAT!I4*FF4)/$FE$1,0)</f>
        <v>0</v>
      </c>
      <c r="FM4">
        <f>DAT!J4</f>
        <v>0</v>
      </c>
      <c r="FO4">
        <f>IFERROR((DAT!K4*FF4)/$FE$1,0)</f>
        <v>0</v>
      </c>
      <c r="FP4">
        <f>DAT!L4</f>
        <v>0</v>
      </c>
      <c r="FR4">
        <f>IFERROR((DAT!M4*FF4)/$FE$1,0)</f>
        <v>0</v>
      </c>
      <c r="FS4">
        <f>DAT!N4</f>
        <v>0</v>
      </c>
      <c r="FU4">
        <f>IFERROR((DAT!O4*FF4)/$FE$1,0)</f>
        <v>0</v>
      </c>
      <c r="FV4" t="str">
        <f>DAT!P4</f>
        <v/>
      </c>
      <c r="FX4">
        <f>IFERROR((DAT!Q4*FF4)/$FE$1,0)</f>
        <v>0</v>
      </c>
      <c r="FY4" t="str">
        <f t="shared" si="59"/>
        <v/>
      </c>
      <c r="FZ4">
        <f>IF(DAT!T4=0,FG4,DAT!T4)</f>
        <v>1</v>
      </c>
      <c r="GB4">
        <f>IFERROR(IF(DAT!U4=0,DAT!G4*DATF!FY4/DATF!$FE$1,DAT!U4*DATF!FY4/DATF!$FE$1),0)</f>
        <v>0</v>
      </c>
      <c r="GC4">
        <f>IF(DAT!V4=0,FJ4,DAT!V4)</f>
        <v>4</v>
      </c>
      <c r="GE4">
        <f>IFERROR(IF(DAT!V4=0,DAT!I4*DATF!FY4/DATF!$FE$1,DAT!V4*DATF!FY4/DATF!$FE$1),0)</f>
        <v>0</v>
      </c>
      <c r="GF4">
        <f>IF(DAT!X4=0,FM4,DAT!X4)</f>
        <v>0</v>
      </c>
      <c r="GH4">
        <f>IFERROR(IF(DAT!Y4=0,DAT!K4*DATF!FY4/DATF!$FE$1,DAT!Y4*DATF!FY4/DATF!$FE$1),0)</f>
        <v>0</v>
      </c>
      <c r="GI4">
        <f>IF(DAT!Z4=0,FP4,DAT!Z4)</f>
        <v>0</v>
      </c>
      <c r="GK4">
        <f>IFERROR(IF(DAT!AA4=0,DAT!M4*DATF!FY4/DATF!$FE$1,DAT!AA4*DATF!FY4/DATF!$FE$1),0)</f>
        <v>0</v>
      </c>
      <c r="GL4">
        <f>IF(DAT!AB4=0,FS4,DAT!AB4)</f>
        <v>0</v>
      </c>
      <c r="GN4">
        <f>IFERROR(IF(DAT!AC4=0,DAT!O4*DATF!FY4/DATF!$FE$1,DAT!AC4*DATF!FY4/DATF!$FE$1),0)</f>
        <v>0</v>
      </c>
      <c r="GO4" t="str">
        <f>IF(DAT!AD4=0,FV4,DAT!AD4)</f>
        <v/>
      </c>
      <c r="GP4">
        <f t="shared" si="60"/>
        <v>0</v>
      </c>
      <c r="GQ4">
        <f>IFERROR(IF(DAT!AE4=0,DAT!Q4*DATF!FY4/DATF!$FE$1,DAT!AE4*DATF!FY4/DATF!$FE$1),0)</f>
        <v>0</v>
      </c>
      <c r="GR4" t="str">
        <f t="shared" si="61"/>
        <v/>
      </c>
      <c r="GS4">
        <f>IF(DAT!AH4=0,FZ4,DAT!AH4)</f>
        <v>1</v>
      </c>
      <c r="GU4">
        <f>IFERROR(IF(DAT!AI4=0,DAT!G4*DATF!GR4/DATF!$FE$1,DAT!AI4*DATF!GR4/DATF!$FE$1),0)</f>
        <v>0</v>
      </c>
      <c r="GV4">
        <f>IF(DAT!AJ4=0,GC4,DAT!AJ4)</f>
        <v>4</v>
      </c>
      <c r="GX4">
        <f>IFERROR(IF(DAT!AK4=0,DAT!I4*DATF!GR4/DATF!$FE$1,DAT!AK4*DATF!GR4/DATF!$FE$1),0)</f>
        <v>0</v>
      </c>
      <c r="GY4">
        <f>IF(DAT!AL4=0,GF4,DAT!AL4)</f>
        <v>0</v>
      </c>
      <c r="HA4">
        <f>IFERROR(IF(DAT!AM4=0,DAT!K4*DATF!GR4/DATF!$FE$1,DAT!AM4*DATF!GR4/DATF!$FE$1),0)</f>
        <v>0</v>
      </c>
      <c r="HB4">
        <f>IF(DAT!AN4=0,GI4,DAT!AN4)</f>
        <v>0</v>
      </c>
      <c r="HD4">
        <f>IFERROR(IF(DAT!AO4=0,DAT!M4*DATF!GR4/DATF!$FE$1,DAT!AO4*DATF!GR4/DATF!$FE$1),0)</f>
        <v>0</v>
      </c>
      <c r="HE4">
        <f>IF(DAT!AP4=0,GL4,DAT!AP4)</f>
        <v>0</v>
      </c>
      <c r="HG4">
        <f>IFERROR(IF(DAT!AQ4=0,DAT!O4*DATF!GR4/DATF!$FE$1,DAT!AQ4*DATF!GR4/DATF!$FE$1),0)</f>
        <v>0</v>
      </c>
      <c r="HH4" t="str">
        <f>IF(DAT!AR4=0,GO4,DAT!AR4)</f>
        <v/>
      </c>
      <c r="HI4">
        <f t="shared" si="62"/>
        <v>0</v>
      </c>
      <c r="HJ4">
        <f>IFERROR(IF(DAT!AS4=0,DAT!Q4*DATF!GR4/DATF!$FE$1,DAT!AS4*DATF!GR4/DATF!$FE$1),0)</f>
        <v>0</v>
      </c>
      <c r="HK4" t="str">
        <f t="shared" si="63"/>
        <v/>
      </c>
      <c r="HL4">
        <f>IF(DAT!AV4=0,GS4,DAT!AV4)</f>
        <v>1</v>
      </c>
      <c r="HN4">
        <f>IFERROR(IF(DAT!AW4=0,DAT!G4*DATF!HK4/DATF!$FE$1,DAT!AW4*DATF!HK4/DATF!$FE$1),0)</f>
        <v>0</v>
      </c>
      <c r="HO4">
        <f>IF(DAT!AX4=0,GV4,DAT!AX4)</f>
        <v>4</v>
      </c>
      <c r="HQ4">
        <f>IFERROR(IF(DAT!AY4=0,DAT!I4*DATF!HK4/DATF!$FE$1,DAT!AY4*DATF!HK4/DATF!$FE$1),0)</f>
        <v>0</v>
      </c>
      <c r="HR4">
        <f>IF(DAT!AZ4=0,GY4,DAT!AZ4)</f>
        <v>0</v>
      </c>
      <c r="HT4">
        <f>IFERROR(IF(DAT!BA4=0,DAT!K4*DATF!HK4/DATF!$FE$1,DAT!BA4*DATF!HK4/DATF!$FE$1),0)</f>
        <v>0</v>
      </c>
      <c r="HU4">
        <f>IF(DAT!BB4=0,HB4,DAT!BB4)</f>
        <v>0</v>
      </c>
      <c r="HW4">
        <f>IFERROR(IF(DAT!BC4=0,DAT!M4*DATF!HK4/DATF!$FE$1,DAT!BC4*DATF!HK4/DATF!$FE$1),0)</f>
        <v>0</v>
      </c>
      <c r="HX4">
        <f>IF(DAT!BD4=0,HE4,DAT!BD4)</f>
        <v>0</v>
      </c>
      <c r="HZ4">
        <f>IFERROR(IF(DAT!BE4=0,DAT!O4*DATF!HK4/DATF!$FE$1,DAT!BE4*DATF!HK4/DATF!$FE$1),0)</f>
        <v>0</v>
      </c>
      <c r="IA4" t="str">
        <f>IF(DAT!BF4=0,HH4,DAT!BF4)</f>
        <v/>
      </c>
      <c r="IC4">
        <f>IFERROR(IF(DAT!BG4=0,DAT!Q4*DATF!HK4/DATF!$FE$1,DAT!BG4*DATF!HK4/DATF!$FE$1),0)</f>
        <v>0</v>
      </c>
      <c r="ID4" t="str">
        <f t="shared" si="64"/>
        <v/>
      </c>
      <c r="IE4">
        <f>IF(DAT!BJ4=0,HL4,DAT!BJ4)</f>
        <v>1</v>
      </c>
      <c r="IG4">
        <f>IFERROR(IF(DAT!BK4=0,DAT!G4*DATF!ID4/DATF!$FE$1,DAT!BK4*DATF!ID4/DATF!$FE$1),0)</f>
        <v>0</v>
      </c>
      <c r="IH4">
        <f>IF(DAT!BL4=0,HO4,DAT!BL4)</f>
        <v>4</v>
      </c>
      <c r="IJ4">
        <f>IFERROR(IF(DAT!BM4=0,DAT!I4*DATF!ID4/DATF!$FE$1,DAT!BM4*DATF!ID4/DATF!$FE$1),0)</f>
        <v>0</v>
      </c>
      <c r="IK4">
        <f>IF(DAT!BN4=0,HR4,DAT!BN4)</f>
        <v>0</v>
      </c>
      <c r="IM4">
        <f>IFERROR(IF(DAT!BO4=0,DAT!K4*DATF!ID4/DATF!$FE$1,DAT!BO4*DATF!ID4/DATF!$FE$1),0)</f>
        <v>0</v>
      </c>
      <c r="IN4">
        <f>IF(DAT!BP4=0,HU4,DAT!BP4)</f>
        <v>0</v>
      </c>
      <c r="IP4">
        <f>IFERROR(IF(DAT!BQ4=0,DAT!M4*DATF!ID4/DATF!$FE$1,DAT!BQ4*DATF!ID4/DATF!$FE$1),0)</f>
        <v>0</v>
      </c>
      <c r="IQ4">
        <f>IF(DAT!BR4=0,HX4,DAT!BR4)</f>
        <v>0</v>
      </c>
      <c r="IS4">
        <f>IFERROR(IF(DAT!BS4=0,DAT!O4*DATF!ID4/DATF!$FE$1,DAT!BS4*DATF!ID4/DATF!$FE$1),0)</f>
        <v>0</v>
      </c>
      <c r="IT4" t="str">
        <f>IF(DAT!BT4=0,IA4,DAT!BT4)</f>
        <v/>
      </c>
      <c r="IU4">
        <f t="shared" si="65"/>
        <v>0</v>
      </c>
      <c r="IV4">
        <f>IFERROR(IF(DAT!BU4=0,DAT!Q4*DATF!ID4/DATF!$FE$1,DAT!BU4*DATF!ID4/DATF!$FE$1),0)</f>
        <v>0</v>
      </c>
      <c r="QG4">
        <f>BAS!$O$5</f>
        <v>0</v>
      </c>
      <c r="QI4">
        <f t="shared" ref="QI4:QI9" si="113">IFERROR(H4/$QG$3,0)</f>
        <v>0</v>
      </c>
      <c r="QK4">
        <f t="shared" si="66"/>
        <v>0</v>
      </c>
      <c r="QL4" t="s">
        <v>420</v>
      </c>
      <c r="QN4">
        <f t="shared" ref="QN4:QN9" si="114">QI4*$QG$3</f>
        <v>0</v>
      </c>
      <c r="QP4">
        <f t="shared" ref="QP4:QP9" si="115">QK4</f>
        <v>0</v>
      </c>
      <c r="QR4">
        <f t="shared" si="67"/>
        <v>0</v>
      </c>
      <c r="QU4">
        <f t="shared" ref="QU4:QU9" si="116">IFERROR(N4/$QG$3,0)</f>
        <v>0</v>
      </c>
      <c r="QW4">
        <f t="shared" si="68"/>
        <v>0</v>
      </c>
      <c r="QX4" t="s">
        <v>394</v>
      </c>
      <c r="QZ4">
        <f t="shared" ref="QZ4:QZ9" si="117">QU4*$QG$3</f>
        <v>0</v>
      </c>
      <c r="RB4">
        <f t="shared" si="69"/>
        <v>0</v>
      </c>
      <c r="RD4">
        <f t="shared" si="70"/>
        <v>0</v>
      </c>
      <c r="RG4">
        <f t="shared" ref="RG4:RG9" si="118">IFERROR(T4/$QG$3,0)</f>
        <v>0</v>
      </c>
      <c r="RI4">
        <f t="shared" si="71"/>
        <v>0</v>
      </c>
      <c r="RJ4" t="s">
        <v>394</v>
      </c>
      <c r="RL4">
        <f t="shared" ref="RL4:RL9" si="119">RG4*$QG$3</f>
        <v>0</v>
      </c>
      <c r="RN4">
        <f t="shared" si="72"/>
        <v>0</v>
      </c>
      <c r="RP4">
        <f t="shared" si="73"/>
        <v>0</v>
      </c>
      <c r="RS4">
        <f t="shared" ref="RS4:RS9" si="120">IFERROR(Z4/$QG$3,0)</f>
        <v>0</v>
      </c>
      <c r="RU4">
        <f t="shared" si="74"/>
        <v>0</v>
      </c>
      <c r="RV4" t="s">
        <v>394</v>
      </c>
      <c r="RX4">
        <f t="shared" ref="RX4:RX9" si="121">RS4*$QG$3</f>
        <v>0</v>
      </c>
      <c r="RZ4">
        <f t="shared" si="75"/>
        <v>0</v>
      </c>
      <c r="SB4">
        <f t="shared" si="76"/>
        <v>0</v>
      </c>
      <c r="SE4">
        <f t="shared" ref="SE4:SE9" si="122">IFERROR(AF4/$QG$2,0)</f>
        <v>0</v>
      </c>
      <c r="SG4">
        <f t="shared" si="77"/>
        <v>0</v>
      </c>
      <c r="SH4" t="s">
        <v>394</v>
      </c>
      <c r="SJ4">
        <f t="shared" ref="SJ4:SJ9" si="123">SE4*$QG$3</f>
        <v>0</v>
      </c>
      <c r="SL4">
        <f t="shared" si="78"/>
        <v>0</v>
      </c>
      <c r="SN4">
        <f t="shared" si="79"/>
        <v>0</v>
      </c>
      <c r="SQ4">
        <f t="shared" ref="SQ4:SQ9" si="124">IFERROR(AF4/$QG$3,0)</f>
        <v>0</v>
      </c>
      <c r="SS4">
        <f t="shared" si="80"/>
        <v>0</v>
      </c>
      <c r="SV4">
        <f t="shared" ref="SV4:SV9" si="125">SQ4*$QG$3</f>
        <v>0</v>
      </c>
      <c r="SX4">
        <f t="shared" si="81"/>
        <v>0</v>
      </c>
      <c r="SZ4">
        <f t="shared" si="82"/>
        <v>0</v>
      </c>
      <c r="TC4">
        <f t="shared" ref="TC4:TC9" si="126">IFERROR(AR4/$QG$3,0)</f>
        <v>0</v>
      </c>
      <c r="TE4">
        <f t="shared" si="83"/>
        <v>0</v>
      </c>
      <c r="TH4">
        <f t="shared" ref="TH4:TH9" si="127">TC4*$QG$3</f>
        <v>0</v>
      </c>
      <c r="TJ4">
        <f t="shared" si="84"/>
        <v>0</v>
      </c>
      <c r="TL4">
        <f t="shared" si="85"/>
        <v>0</v>
      </c>
      <c r="TO4">
        <f t="shared" ref="TO4:TO9" si="128">IFERROR(AX4/$QG$3,0)</f>
        <v>0</v>
      </c>
      <c r="TQ4">
        <f t="shared" si="86"/>
        <v>0</v>
      </c>
      <c r="TT4">
        <f t="shared" ref="TT4:TT9" si="129">TO4*$QG$3</f>
        <v>0</v>
      </c>
      <c r="TV4">
        <f t="shared" si="87"/>
        <v>0</v>
      </c>
      <c r="TX4">
        <f t="shared" si="88"/>
        <v>0</v>
      </c>
      <c r="UA4">
        <f t="shared" ref="UA4:UA9" si="130">IFERROR(BD4/$QG$3,0)</f>
        <v>0</v>
      </c>
      <c r="UC4">
        <f t="shared" si="89"/>
        <v>0</v>
      </c>
      <c r="UF4">
        <f t="shared" ref="UF4:UF9" si="131">UA4*$QG$3</f>
        <v>0</v>
      </c>
      <c r="UH4">
        <f t="shared" si="90"/>
        <v>0</v>
      </c>
      <c r="UJ4">
        <f t="shared" si="91"/>
        <v>0</v>
      </c>
      <c r="UM4">
        <f t="shared" ref="UM4:UM9" si="132">IFERROR(BJ4/$QG$3,0)</f>
        <v>0</v>
      </c>
      <c r="UO4">
        <f t="shared" si="92"/>
        <v>0</v>
      </c>
      <c r="UR4">
        <f t="shared" ref="UR4:UR9" si="133">UM4*$QG$3</f>
        <v>0</v>
      </c>
      <c r="UT4">
        <f t="shared" si="93"/>
        <v>0</v>
      </c>
      <c r="UV4">
        <f t="shared" si="94"/>
        <v>0</v>
      </c>
      <c r="UY4">
        <f t="shared" ref="UY4:UY9" si="134">IFERROR(BP4/$QG$3,0)</f>
        <v>0</v>
      </c>
      <c r="VA4">
        <f t="shared" si="95"/>
        <v>0</v>
      </c>
      <c r="VD4">
        <f t="shared" ref="VD4:VD9" si="135">UY4*$QG$3</f>
        <v>0</v>
      </c>
      <c r="VF4">
        <f t="shared" si="96"/>
        <v>0</v>
      </c>
      <c r="VH4">
        <f t="shared" si="97"/>
        <v>0</v>
      </c>
      <c r="VK4">
        <f t="shared" ref="VK4:VK9" si="136">IFERROR(BV4/$QG$3,0)</f>
        <v>0</v>
      </c>
      <c r="VM4">
        <f t="shared" si="98"/>
        <v>0</v>
      </c>
      <c r="VP4">
        <f t="shared" ref="VP4:VP9" si="137">VK4*$QG$3</f>
        <v>0</v>
      </c>
      <c r="VR4">
        <f t="shared" si="99"/>
        <v>0</v>
      </c>
      <c r="VT4">
        <f t="shared" si="100"/>
        <v>0</v>
      </c>
      <c r="VW4">
        <f t="shared" ref="VW4:VW9" si="138">IFERROR(CB4/$QG$3,0)</f>
        <v>0</v>
      </c>
      <c r="VY4">
        <f t="shared" si="101"/>
        <v>0</v>
      </c>
      <c r="WB4">
        <f t="shared" ref="WB4:WB9" si="139">VW4*$QG$3</f>
        <v>0</v>
      </c>
      <c r="WD4">
        <f t="shared" si="102"/>
        <v>0</v>
      </c>
      <c r="WF4">
        <f t="shared" si="103"/>
        <v>0</v>
      </c>
      <c r="WI4">
        <f t="shared" ref="WI4:WI9" si="140">IFERROR(CH4/$QG$3,0)</f>
        <v>0</v>
      </c>
      <c r="WK4">
        <f t="shared" si="104"/>
        <v>0</v>
      </c>
      <c r="WN4">
        <f t="shared" ref="WN4:WN9" si="141">WI4*$QG$3</f>
        <v>0</v>
      </c>
      <c r="WP4">
        <f t="shared" si="105"/>
        <v>0</v>
      </c>
      <c r="WR4">
        <f t="shared" si="106"/>
        <v>0</v>
      </c>
      <c r="XA4" t="str">
        <f t="shared" si="107"/>
        <v>16.05.2023</v>
      </c>
      <c r="XB4">
        <v>1</v>
      </c>
      <c r="XC4">
        <v>3</v>
      </c>
      <c r="XF4" t="str">
        <f>XA4</f>
        <v>16.05.2023</v>
      </c>
      <c r="XG4" t="s">
        <v>394</v>
      </c>
      <c r="XH4">
        <v>4</v>
      </c>
      <c r="XK4" t="str">
        <f t="shared" si="108"/>
        <v/>
      </c>
      <c r="XL4" t="s">
        <v>394</v>
      </c>
      <c r="XM4">
        <v>3</v>
      </c>
      <c r="XP4" t="str">
        <f t="shared" si="109"/>
        <v/>
      </c>
      <c r="XQ4" t="s">
        <v>394</v>
      </c>
      <c r="XR4">
        <v>3</v>
      </c>
      <c r="XU4" t="str">
        <f t="shared" si="110"/>
        <v/>
      </c>
      <c r="XV4" t="s">
        <v>394</v>
      </c>
      <c r="XW4">
        <v>3</v>
      </c>
      <c r="ZT4" t="s">
        <v>395</v>
      </c>
      <c r="ZU4" t="s">
        <v>0</v>
      </c>
      <c r="ZW4" t="str">
        <f t="shared" si="111"/>
        <v>2-23</v>
      </c>
      <c r="ZY4" t="str">
        <f t="shared" si="112"/>
        <v>23</v>
      </c>
    </row>
    <row r="5" spans="1:711" x14ac:dyDescent="0.25">
      <c r="C5" t="str">
        <f t="shared" si="57"/>
        <v>3-27+28+29</v>
      </c>
      <c r="D5" t="str">
        <f>DAT!B5</f>
        <v>27+28+29</v>
      </c>
      <c r="E5">
        <f>DAT!E5</f>
        <v>3</v>
      </c>
      <c r="F5" t="s">
        <v>458</v>
      </c>
      <c r="G5" t="s">
        <v>459</v>
      </c>
      <c r="H5" t="s">
        <v>455</v>
      </c>
      <c r="I5" t="s">
        <v>456</v>
      </c>
      <c r="J5" t="s">
        <v>457</v>
      </c>
      <c r="K5" t="s">
        <v>394</v>
      </c>
      <c r="L5" t="s">
        <v>394</v>
      </c>
      <c r="M5" t="s">
        <v>394</v>
      </c>
      <c r="N5" t="s">
        <v>394</v>
      </c>
      <c r="O5" t="s">
        <v>394</v>
      </c>
      <c r="P5" t="s">
        <v>394</v>
      </c>
      <c r="Q5" t="s">
        <v>394</v>
      </c>
      <c r="R5" t="s">
        <v>394</v>
      </c>
      <c r="S5" t="s">
        <v>394</v>
      </c>
      <c r="T5" t="s">
        <v>394</v>
      </c>
      <c r="U5" t="s">
        <v>394</v>
      </c>
      <c r="V5" t="s">
        <v>394</v>
      </c>
      <c r="W5" t="s">
        <v>394</v>
      </c>
      <c r="X5" t="s">
        <v>394</v>
      </c>
      <c r="Y5" t="s">
        <v>394</v>
      </c>
      <c r="Z5" t="s">
        <v>394</v>
      </c>
      <c r="AA5" t="s">
        <v>394</v>
      </c>
      <c r="AB5" t="s">
        <v>394</v>
      </c>
      <c r="AC5" t="s">
        <v>394</v>
      </c>
      <c r="AD5" t="s">
        <v>394</v>
      </c>
      <c r="AE5" t="s">
        <v>394</v>
      </c>
      <c r="AF5" t="s">
        <v>394</v>
      </c>
      <c r="AG5" t="s">
        <v>394</v>
      </c>
      <c r="AH5" t="s">
        <v>394</v>
      </c>
      <c r="AI5" t="s">
        <v>394</v>
      </c>
      <c r="DA5" t="s">
        <v>394</v>
      </c>
      <c r="DB5" t="s">
        <v>394</v>
      </c>
      <c r="DD5" t="s">
        <v>394</v>
      </c>
      <c r="DE5" t="s">
        <v>394</v>
      </c>
      <c r="DG5" t="s">
        <v>394</v>
      </c>
      <c r="DH5" t="s">
        <v>394</v>
      </c>
      <c r="DJ5" t="s">
        <v>394</v>
      </c>
      <c r="DK5" t="s">
        <v>394</v>
      </c>
      <c r="DM5" t="s">
        <v>394</v>
      </c>
      <c r="DN5" t="s">
        <v>394</v>
      </c>
      <c r="FF5" t="str">
        <f t="shared" si="58"/>
        <v>8,5</v>
      </c>
      <c r="FG5">
        <f>DAT!F5</f>
        <v>2</v>
      </c>
      <c r="FI5">
        <f>IFERROR((DAT!G5*FF5)/$FE$1,0)</f>
        <v>0</v>
      </c>
      <c r="FJ5">
        <f>DAT!H5</f>
        <v>2</v>
      </c>
      <c r="FL5">
        <f>IFERROR((DAT!I5*FF5)/$FE$1,0)</f>
        <v>5.0999999999999997E-2</v>
      </c>
      <c r="FM5">
        <f>DAT!J5</f>
        <v>0</v>
      </c>
      <c r="FO5">
        <f>IFERROR((DAT!K5*FF5)/$FE$1,0)</f>
        <v>0</v>
      </c>
      <c r="FP5">
        <f>DAT!L5</f>
        <v>0</v>
      </c>
      <c r="FR5">
        <f>IFERROR((DAT!M5*FF5)/$FE$1,0)</f>
        <v>0</v>
      </c>
      <c r="FS5">
        <f>DAT!N5</f>
        <v>0</v>
      </c>
      <c r="FU5">
        <f>IFERROR((DAT!O5*FF5)/$FE$1,0)</f>
        <v>0</v>
      </c>
      <c r="FV5" t="str">
        <f>DAT!P5</f>
        <v/>
      </c>
      <c r="FX5">
        <f>IFERROR((DAT!Q5*FF5)/$FE$1,0)</f>
        <v>0</v>
      </c>
      <c r="FY5" t="str">
        <f t="shared" si="59"/>
        <v/>
      </c>
      <c r="FZ5">
        <f>IF(DAT!T5=0,FG5,DAT!T5)</f>
        <v>2</v>
      </c>
      <c r="GB5">
        <f>IFERROR(IF(DAT!U5=0,DAT!G5*DATF!FY5/DATF!$FE$1,DAT!U5*DATF!FY5/DATF!$FE$1),0)</f>
        <v>0</v>
      </c>
      <c r="GC5">
        <f>IF(DAT!V5=0,FJ5,DAT!V5)</f>
        <v>2</v>
      </c>
      <c r="GE5">
        <f>IFERROR(IF(DAT!V5=0,DAT!I5*DATF!FY5/DATF!$FE$1,DAT!V5*DATF!FY5/DATF!$FE$1),0)</f>
        <v>0</v>
      </c>
      <c r="GF5">
        <f>IF(DAT!X5=0,FM5,DAT!X5)</f>
        <v>0</v>
      </c>
      <c r="GH5">
        <f>IFERROR(IF(DAT!Y5=0,DAT!K5*DATF!FY5/DATF!$FE$1,DAT!Y5*DATF!FY5/DATF!$FE$1),0)</f>
        <v>0</v>
      </c>
      <c r="GI5">
        <f>IF(DAT!Z5=0,FP5,DAT!Z5)</f>
        <v>0</v>
      </c>
      <c r="GK5">
        <f>IFERROR(IF(DAT!AA5=0,DAT!M5*DATF!FY5/DATF!$FE$1,DAT!AA5*DATF!FY5/DATF!$FE$1),0)</f>
        <v>0</v>
      </c>
      <c r="GL5">
        <f>IF(DAT!AB5=0,FS5,DAT!AB5)</f>
        <v>0</v>
      </c>
      <c r="GN5">
        <f>IFERROR(IF(DAT!AC5=0,DAT!O5*DATF!FY5/DATF!$FE$1,DAT!AC5*DATF!FY5/DATF!$FE$1),0)</f>
        <v>0</v>
      </c>
      <c r="GO5" t="str">
        <f>IF(DAT!AD5=0,FV5,DAT!AD5)</f>
        <v/>
      </c>
      <c r="GP5">
        <f t="shared" si="60"/>
        <v>0</v>
      </c>
      <c r="GQ5">
        <f>IFERROR(IF(DAT!AE5=0,DAT!Q5*DATF!FY5/DATF!$FE$1,DAT!AE5*DATF!FY5/DATF!$FE$1),0)</f>
        <v>0</v>
      </c>
      <c r="GR5" t="str">
        <f t="shared" si="61"/>
        <v/>
      </c>
      <c r="GS5">
        <f>IF(DAT!AH5=0,FZ5,DAT!AH5)</f>
        <v>2</v>
      </c>
      <c r="GU5">
        <f>IFERROR(IF(DAT!AI5=0,DAT!G5*DATF!GR5/DATF!$FE$1,DAT!AI5*DATF!GR5/DATF!$FE$1),0)</f>
        <v>0</v>
      </c>
      <c r="GV5">
        <f>IF(DAT!AJ5=0,GC5,DAT!AJ5)</f>
        <v>2</v>
      </c>
      <c r="GX5">
        <f>IFERROR(IF(DAT!AK5=0,DAT!I5*DATF!GR5/DATF!$FE$1,DAT!AK5*DATF!GR5/DATF!$FE$1),0)</f>
        <v>0</v>
      </c>
      <c r="GY5">
        <f>IF(DAT!AL5=0,GF5,DAT!AL5)</f>
        <v>0</v>
      </c>
      <c r="HA5">
        <f>IFERROR(IF(DAT!AM5=0,DAT!K5*DATF!GR5/DATF!$FE$1,DAT!AM5*DATF!GR5/DATF!$FE$1),0)</f>
        <v>0</v>
      </c>
      <c r="HB5">
        <f>IF(DAT!AN5=0,GI5,DAT!AN5)</f>
        <v>0</v>
      </c>
      <c r="HD5">
        <f>IFERROR(IF(DAT!AO5=0,DAT!M5*DATF!GR5/DATF!$FE$1,DAT!AO5*DATF!GR5/DATF!$FE$1),0)</f>
        <v>0</v>
      </c>
      <c r="HE5">
        <f>IF(DAT!AP5=0,GL5,DAT!AP5)</f>
        <v>0</v>
      </c>
      <c r="HG5">
        <f>IFERROR(IF(DAT!AQ5=0,DAT!O5*DATF!GR5/DATF!$FE$1,DAT!AQ5*DATF!GR5/DATF!$FE$1),0)</f>
        <v>0</v>
      </c>
      <c r="HH5" t="str">
        <f>IF(DAT!AR5=0,GO5,DAT!AR5)</f>
        <v/>
      </c>
      <c r="HI5">
        <f t="shared" si="62"/>
        <v>0</v>
      </c>
      <c r="HJ5">
        <f>IFERROR(IF(DAT!AS5=0,DAT!Q5*DATF!GR5/DATF!$FE$1,DAT!AS5*DATF!GR5/DATF!$FE$1),0)</f>
        <v>0</v>
      </c>
      <c r="HK5" t="str">
        <f t="shared" si="63"/>
        <v/>
      </c>
      <c r="HL5">
        <f>IF(DAT!AV5=0,GS5,DAT!AV5)</f>
        <v>2</v>
      </c>
      <c r="HN5">
        <f>IFERROR(IF(DAT!AW5=0,DAT!G5*DATF!HK5/DATF!$FE$1,DAT!AW5*DATF!HK5/DATF!$FE$1),0)</f>
        <v>0</v>
      </c>
      <c r="HO5">
        <f>IF(DAT!AX5=0,GV5,DAT!AX5)</f>
        <v>2</v>
      </c>
      <c r="HQ5">
        <f>IFERROR(IF(DAT!AY5=0,DAT!I5*DATF!HK5/DATF!$FE$1,DAT!AY5*DATF!HK5/DATF!$FE$1),0)</f>
        <v>0</v>
      </c>
      <c r="HR5">
        <f>IF(DAT!AZ5=0,GY5,DAT!AZ5)</f>
        <v>0</v>
      </c>
      <c r="HT5">
        <f>IFERROR(IF(DAT!BA5=0,DAT!K5*DATF!HK5/DATF!$FE$1,DAT!BA5*DATF!HK5/DATF!$FE$1),0)</f>
        <v>0</v>
      </c>
      <c r="HU5">
        <f>IF(DAT!BB5=0,HB5,DAT!BB5)</f>
        <v>0</v>
      </c>
      <c r="HW5">
        <f>IFERROR(IF(DAT!BC5=0,DAT!M5*DATF!HK5/DATF!$FE$1,DAT!BC5*DATF!HK5/DATF!$FE$1),0)</f>
        <v>0</v>
      </c>
      <c r="HX5">
        <f>IF(DAT!BD5=0,HE5,DAT!BD5)</f>
        <v>0</v>
      </c>
      <c r="HZ5">
        <f>IFERROR(IF(DAT!BE5=0,DAT!O5*DATF!HK5/DATF!$FE$1,DAT!BE5*DATF!HK5/DATF!$FE$1),0)</f>
        <v>0</v>
      </c>
      <c r="IA5" t="str">
        <f>IF(DAT!BF5=0,HH5,DAT!BF5)</f>
        <v/>
      </c>
      <c r="IC5">
        <f>IFERROR(IF(DAT!BG5=0,DAT!Q5*DATF!HK5/DATF!$FE$1,DAT!BG5*DATF!HK5/DATF!$FE$1),0)</f>
        <v>0</v>
      </c>
      <c r="ID5" t="str">
        <f t="shared" si="64"/>
        <v/>
      </c>
      <c r="IE5">
        <f>IF(DAT!BJ5=0,HL5,DAT!BJ5)</f>
        <v>2</v>
      </c>
      <c r="IG5">
        <f>IFERROR(IF(DAT!BK5=0,DAT!G5*DATF!ID5/DATF!$FE$1,DAT!BK5*DATF!ID5/DATF!$FE$1),0)</f>
        <v>0</v>
      </c>
      <c r="IH5">
        <f>IF(DAT!BL5=0,HO5,DAT!BL5)</f>
        <v>2</v>
      </c>
      <c r="IJ5">
        <f>IFERROR(IF(DAT!BM5=0,DAT!I5*DATF!ID5/DATF!$FE$1,DAT!BM5*DATF!ID5/DATF!$FE$1),0)</f>
        <v>0</v>
      </c>
      <c r="IK5">
        <f>IF(DAT!BN5=0,HR5,DAT!BN5)</f>
        <v>0</v>
      </c>
      <c r="IM5">
        <f>IFERROR(IF(DAT!BO5=0,DAT!K5*DATF!ID5/DATF!$FE$1,DAT!BO5*DATF!ID5/DATF!$FE$1),0)</f>
        <v>0</v>
      </c>
      <c r="IN5">
        <f>IF(DAT!BP5=0,HU5,DAT!BP5)</f>
        <v>0</v>
      </c>
      <c r="IP5">
        <f>IFERROR(IF(DAT!BQ5=0,DAT!M5*DATF!ID5/DATF!$FE$1,DAT!BQ5*DATF!ID5/DATF!$FE$1),0)</f>
        <v>0</v>
      </c>
      <c r="IQ5">
        <f>IF(DAT!BR5=0,HX5,DAT!BR5)</f>
        <v>0</v>
      </c>
      <c r="IS5">
        <f>IFERROR(IF(DAT!BS5=0,DAT!O5*DATF!ID5/DATF!$FE$1,DAT!BS5*DATF!ID5/DATF!$FE$1),0)</f>
        <v>0</v>
      </c>
      <c r="IT5" t="str">
        <f>IF(DAT!BT5=0,IA5,DAT!BT5)</f>
        <v/>
      </c>
      <c r="IU5">
        <f t="shared" si="65"/>
        <v>0</v>
      </c>
      <c r="IV5">
        <f>IFERROR(IF(DAT!BU5=0,DAT!Q5*DATF!ID5/DATF!$FE$1,DAT!BU5*DATF!ID5/DATF!$FE$1),0)</f>
        <v>0</v>
      </c>
      <c r="QG5">
        <f>BAS!$O$5</f>
        <v>0</v>
      </c>
      <c r="QI5">
        <f t="shared" si="113"/>
        <v>0</v>
      </c>
      <c r="QK5">
        <f t="shared" si="66"/>
        <v>0</v>
      </c>
      <c r="QL5" t="s">
        <v>394</v>
      </c>
      <c r="QN5">
        <f t="shared" si="114"/>
        <v>0</v>
      </c>
      <c r="QP5">
        <f t="shared" si="115"/>
        <v>0</v>
      </c>
      <c r="QR5">
        <f t="shared" si="67"/>
        <v>0</v>
      </c>
      <c r="QU5">
        <f t="shared" si="116"/>
        <v>0</v>
      </c>
      <c r="QW5">
        <f t="shared" si="68"/>
        <v>0</v>
      </c>
      <c r="QX5" t="s">
        <v>394</v>
      </c>
      <c r="QZ5">
        <f t="shared" si="117"/>
        <v>0</v>
      </c>
      <c r="RB5">
        <f t="shared" si="69"/>
        <v>0</v>
      </c>
      <c r="RD5">
        <f t="shared" si="70"/>
        <v>0</v>
      </c>
      <c r="RG5">
        <f t="shared" si="118"/>
        <v>0</v>
      </c>
      <c r="RI5">
        <f t="shared" si="71"/>
        <v>0</v>
      </c>
      <c r="RJ5" t="s">
        <v>394</v>
      </c>
      <c r="RL5">
        <f t="shared" si="119"/>
        <v>0</v>
      </c>
      <c r="RN5">
        <f t="shared" si="72"/>
        <v>0</v>
      </c>
      <c r="RP5">
        <f t="shared" si="73"/>
        <v>0</v>
      </c>
      <c r="RS5">
        <f t="shared" si="120"/>
        <v>0</v>
      </c>
      <c r="RU5">
        <f t="shared" si="74"/>
        <v>0</v>
      </c>
      <c r="RV5" t="s">
        <v>394</v>
      </c>
      <c r="RX5">
        <f t="shared" si="121"/>
        <v>0</v>
      </c>
      <c r="RZ5">
        <f t="shared" si="75"/>
        <v>0</v>
      </c>
      <c r="SB5">
        <f t="shared" si="76"/>
        <v>0</v>
      </c>
      <c r="SE5">
        <f t="shared" si="122"/>
        <v>0</v>
      </c>
      <c r="SG5">
        <f t="shared" si="77"/>
        <v>0</v>
      </c>
      <c r="SH5" t="s">
        <v>394</v>
      </c>
      <c r="SJ5">
        <f t="shared" si="123"/>
        <v>0</v>
      </c>
      <c r="SL5">
        <f t="shared" si="78"/>
        <v>0</v>
      </c>
      <c r="SN5">
        <f t="shared" si="79"/>
        <v>0</v>
      </c>
      <c r="SQ5">
        <f t="shared" si="124"/>
        <v>0</v>
      </c>
      <c r="SS5">
        <f t="shared" si="80"/>
        <v>0</v>
      </c>
      <c r="SV5">
        <f t="shared" si="125"/>
        <v>0</v>
      </c>
      <c r="SX5">
        <f t="shared" si="81"/>
        <v>0</v>
      </c>
      <c r="SZ5">
        <f t="shared" si="82"/>
        <v>0</v>
      </c>
      <c r="TC5">
        <f t="shared" si="126"/>
        <v>0</v>
      </c>
      <c r="TE5">
        <f t="shared" si="83"/>
        <v>0</v>
      </c>
      <c r="TH5">
        <f t="shared" si="127"/>
        <v>0</v>
      </c>
      <c r="TJ5">
        <f t="shared" si="84"/>
        <v>0</v>
      </c>
      <c r="TL5">
        <f t="shared" si="85"/>
        <v>0</v>
      </c>
      <c r="TO5">
        <f t="shared" si="128"/>
        <v>0</v>
      </c>
      <c r="TQ5">
        <f t="shared" si="86"/>
        <v>0</v>
      </c>
      <c r="TT5">
        <f t="shared" si="129"/>
        <v>0</v>
      </c>
      <c r="TV5">
        <f t="shared" si="87"/>
        <v>0</v>
      </c>
      <c r="TX5">
        <f t="shared" si="88"/>
        <v>0</v>
      </c>
      <c r="UA5">
        <f t="shared" si="130"/>
        <v>0</v>
      </c>
      <c r="UC5">
        <f t="shared" si="89"/>
        <v>0</v>
      </c>
      <c r="UF5">
        <f t="shared" si="131"/>
        <v>0</v>
      </c>
      <c r="UH5">
        <f t="shared" si="90"/>
        <v>0</v>
      </c>
      <c r="UJ5">
        <f t="shared" si="91"/>
        <v>0</v>
      </c>
      <c r="UM5">
        <f t="shared" si="132"/>
        <v>0</v>
      </c>
      <c r="UO5">
        <f t="shared" si="92"/>
        <v>0</v>
      </c>
      <c r="UR5">
        <f t="shared" si="133"/>
        <v>0</v>
      </c>
      <c r="UT5">
        <f t="shared" si="93"/>
        <v>0</v>
      </c>
      <c r="UV5">
        <f t="shared" si="94"/>
        <v>0</v>
      </c>
      <c r="UY5">
        <f t="shared" si="134"/>
        <v>0</v>
      </c>
      <c r="VA5">
        <f t="shared" si="95"/>
        <v>0</v>
      </c>
      <c r="VD5">
        <f t="shared" si="135"/>
        <v>0</v>
      </c>
      <c r="VF5">
        <f t="shared" si="96"/>
        <v>0</v>
      </c>
      <c r="VH5">
        <f t="shared" si="97"/>
        <v>0</v>
      </c>
      <c r="VK5">
        <f t="shared" si="136"/>
        <v>0</v>
      </c>
      <c r="VM5">
        <f t="shared" si="98"/>
        <v>0</v>
      </c>
      <c r="VP5">
        <f t="shared" si="137"/>
        <v>0</v>
      </c>
      <c r="VR5">
        <f t="shared" si="99"/>
        <v>0</v>
      </c>
      <c r="VT5">
        <f t="shared" si="100"/>
        <v>0</v>
      </c>
      <c r="VW5">
        <f t="shared" si="138"/>
        <v>0</v>
      </c>
      <c r="VY5">
        <f t="shared" si="101"/>
        <v>0</v>
      </c>
      <c r="WB5">
        <f t="shared" si="139"/>
        <v>0</v>
      </c>
      <c r="WD5">
        <f t="shared" si="102"/>
        <v>0</v>
      </c>
      <c r="WF5">
        <f t="shared" si="103"/>
        <v>0</v>
      </c>
      <c r="WI5">
        <f t="shared" si="140"/>
        <v>0</v>
      </c>
      <c r="WK5">
        <f t="shared" si="104"/>
        <v>0</v>
      </c>
      <c r="WN5">
        <f t="shared" si="141"/>
        <v>0</v>
      </c>
      <c r="WP5">
        <f t="shared" si="105"/>
        <v>0</v>
      </c>
      <c r="WR5">
        <f t="shared" si="106"/>
        <v>0</v>
      </c>
      <c r="XA5" t="str">
        <f t="shared" si="107"/>
        <v>17.05.2023</v>
      </c>
      <c r="XB5" t="s">
        <v>394</v>
      </c>
      <c r="XC5">
        <v>4</v>
      </c>
      <c r="XF5" t="str">
        <f t="shared" ref="XF5:XF9" si="142">L5</f>
        <v/>
      </c>
      <c r="XG5" t="s">
        <v>394</v>
      </c>
      <c r="XH5">
        <v>5</v>
      </c>
      <c r="XK5" t="str">
        <f t="shared" si="108"/>
        <v/>
      </c>
      <c r="XL5" t="s">
        <v>394</v>
      </c>
      <c r="XM5">
        <v>4</v>
      </c>
      <c r="XP5" t="str">
        <f t="shared" si="109"/>
        <v/>
      </c>
      <c r="XQ5" t="s">
        <v>394</v>
      </c>
      <c r="XR5">
        <v>4</v>
      </c>
      <c r="XU5" t="str">
        <f t="shared" si="110"/>
        <v/>
      </c>
      <c r="XV5" t="s">
        <v>394</v>
      </c>
      <c r="XW5">
        <v>4</v>
      </c>
      <c r="ZT5" t="s">
        <v>394</v>
      </c>
      <c r="ZU5" t="s">
        <v>394</v>
      </c>
      <c r="ZW5" t="str">
        <f t="shared" si="111"/>
        <v>3-27+28+29</v>
      </c>
      <c r="ZY5" t="str">
        <f t="shared" si="112"/>
        <v>27+28+29</v>
      </c>
    </row>
    <row r="6" spans="1:711" x14ac:dyDescent="0.25">
      <c r="C6" t="str">
        <f t="shared" si="57"/>
        <v>4-1</v>
      </c>
      <c r="D6" t="str">
        <f>DAT!B6</f>
        <v>1</v>
      </c>
      <c r="E6">
        <f>DAT!E6</f>
        <v>4</v>
      </c>
      <c r="F6" s="217"/>
      <c r="G6" s="217" t="s">
        <v>460</v>
      </c>
      <c r="H6" s="217" t="s">
        <v>394</v>
      </c>
      <c r="I6" s="217" t="s">
        <v>461</v>
      </c>
      <c r="J6" s="217" t="s">
        <v>394</v>
      </c>
      <c r="K6" s="217" t="s">
        <v>462</v>
      </c>
      <c r="L6" s="217" t="s">
        <v>394</v>
      </c>
      <c r="M6" s="217" t="s">
        <v>394</v>
      </c>
      <c r="N6" s="217" t="s">
        <v>394</v>
      </c>
      <c r="O6" s="217" t="s">
        <v>394</v>
      </c>
      <c r="P6" s="217" t="s">
        <v>394</v>
      </c>
      <c r="Q6" s="217" t="s">
        <v>394</v>
      </c>
      <c r="R6" s="217" t="s">
        <v>394</v>
      </c>
      <c r="S6" s="217" t="s">
        <v>394</v>
      </c>
      <c r="T6" s="217" t="s">
        <v>394</v>
      </c>
      <c r="U6" s="217" t="s">
        <v>394</v>
      </c>
      <c r="V6" s="217" t="s">
        <v>394</v>
      </c>
      <c r="W6" s="217" t="s">
        <v>394</v>
      </c>
      <c r="X6" s="217" t="s">
        <v>394</v>
      </c>
      <c r="Y6" s="217" t="s">
        <v>394</v>
      </c>
      <c r="Z6" s="217" t="s">
        <v>394</v>
      </c>
      <c r="AA6" s="217" t="s">
        <v>394</v>
      </c>
      <c r="AB6" s="217" t="s">
        <v>394</v>
      </c>
      <c r="AC6" s="217" t="s">
        <v>394</v>
      </c>
      <c r="AD6" s="217" t="s">
        <v>394</v>
      </c>
      <c r="AE6" s="217" t="s">
        <v>394</v>
      </c>
      <c r="AF6" s="217" t="s">
        <v>394</v>
      </c>
      <c r="AG6" s="217" t="s">
        <v>394</v>
      </c>
      <c r="AH6" s="217" t="s">
        <v>394</v>
      </c>
      <c r="AI6" s="217" t="s">
        <v>394</v>
      </c>
      <c r="AJ6" s="217"/>
      <c r="AK6" s="217"/>
      <c r="AL6" s="217"/>
      <c r="AM6" s="217"/>
      <c r="AN6" s="217"/>
      <c r="AO6" s="217"/>
      <c r="AP6" s="217"/>
      <c r="AQ6" s="217"/>
      <c r="AR6" s="217"/>
      <c r="AS6" s="217"/>
      <c r="AT6" s="217"/>
      <c r="AU6" s="217"/>
      <c r="AV6" s="217"/>
      <c r="AW6" s="217"/>
      <c r="AX6" s="217"/>
      <c r="AY6" s="217"/>
      <c r="AZ6" s="217"/>
      <c r="BA6" s="217"/>
      <c r="BB6" s="217"/>
      <c r="BC6" s="217"/>
      <c r="BD6" s="217"/>
      <c r="BE6" s="217"/>
      <c r="BF6" s="217"/>
      <c r="BG6" s="217"/>
      <c r="BH6" s="217"/>
      <c r="BI6" s="217"/>
      <c r="BJ6" s="217"/>
      <c r="BK6" s="217"/>
      <c r="BL6" s="217"/>
      <c r="BM6" s="217"/>
      <c r="BN6" s="217"/>
      <c r="BO6" s="217"/>
      <c r="BP6" s="217"/>
      <c r="BQ6" s="217"/>
      <c r="BR6" s="217"/>
      <c r="BS6" s="217"/>
      <c r="BT6" s="217"/>
      <c r="BU6" s="217"/>
      <c r="BV6" s="217"/>
      <c r="BW6" s="217"/>
      <c r="BX6" s="217"/>
      <c r="BY6" s="217"/>
      <c r="BZ6" s="217"/>
      <c r="CA6" s="217"/>
      <c r="CB6" s="217"/>
      <c r="CC6" s="217"/>
      <c r="CD6" s="217"/>
      <c r="CE6" s="217"/>
      <c r="CF6" s="217"/>
      <c r="CG6" s="217"/>
      <c r="CH6" s="217"/>
      <c r="CI6" s="217"/>
      <c r="CJ6" s="217"/>
      <c r="CK6" s="217"/>
      <c r="CL6" s="217"/>
      <c r="CM6" s="217"/>
      <c r="CN6" s="217"/>
      <c r="CO6" s="217"/>
      <c r="CP6" s="217"/>
      <c r="CQ6" s="217"/>
      <c r="CR6" s="217"/>
      <c r="CS6" s="217"/>
      <c r="CT6" s="217"/>
      <c r="CU6" s="217"/>
      <c r="CV6" s="217"/>
      <c r="CW6" s="217"/>
      <c r="CX6" s="217"/>
      <c r="CY6" s="217"/>
      <c r="CZ6" s="217"/>
      <c r="DA6" s="217" t="s">
        <v>394</v>
      </c>
      <c r="DB6" s="217" t="s">
        <v>394</v>
      </c>
      <c r="DC6" s="217"/>
      <c r="DD6" s="217" t="s">
        <v>394</v>
      </c>
      <c r="DE6" s="217" t="s">
        <v>394</v>
      </c>
      <c r="DF6" s="217"/>
      <c r="DG6" s="217" t="s">
        <v>394</v>
      </c>
      <c r="DH6" s="217" t="s">
        <v>394</v>
      </c>
      <c r="DI6" s="217"/>
      <c r="DJ6" s="217" t="s">
        <v>394</v>
      </c>
      <c r="DK6" s="217" t="s">
        <v>394</v>
      </c>
      <c r="DL6" s="217"/>
      <c r="DM6" s="217" t="s">
        <v>394</v>
      </c>
      <c r="DN6" s="217" t="s">
        <v>394</v>
      </c>
      <c r="DO6" s="217"/>
      <c r="DP6" s="217"/>
      <c r="DQ6" s="217"/>
      <c r="DR6" s="217"/>
      <c r="DS6" s="217"/>
      <c r="DT6" s="217"/>
      <c r="DU6" s="217"/>
      <c r="DV6" s="217"/>
      <c r="DW6" s="217"/>
      <c r="DX6" s="217"/>
      <c r="DY6" s="217"/>
      <c r="DZ6" s="217"/>
      <c r="EA6" s="217"/>
      <c r="EB6" s="217"/>
      <c r="EC6" s="217"/>
      <c r="ED6" s="217"/>
      <c r="EE6" s="217"/>
      <c r="EF6" s="217"/>
      <c r="EG6" s="217"/>
      <c r="EH6" s="217"/>
      <c r="EI6" s="217"/>
      <c r="EJ6" s="217"/>
      <c r="EK6" s="217"/>
      <c r="EL6" s="217"/>
      <c r="EM6" s="217"/>
      <c r="EN6" s="217"/>
      <c r="EO6" s="217"/>
      <c r="EP6" s="217"/>
      <c r="EQ6" s="217"/>
      <c r="ER6" s="217"/>
      <c r="ES6" s="217"/>
      <c r="ET6" s="217"/>
      <c r="EU6" s="217"/>
      <c r="EV6" s="217"/>
      <c r="EW6" s="217"/>
      <c r="EX6" s="217"/>
      <c r="EY6" s="217"/>
      <c r="EZ6" s="217"/>
      <c r="FA6" s="217"/>
      <c r="FB6" s="217"/>
      <c r="FC6" s="217"/>
      <c r="FD6" s="217"/>
      <c r="FE6" s="217"/>
      <c r="FF6" t="str">
        <f t="shared" si="58"/>
        <v>15,25</v>
      </c>
      <c r="FG6">
        <f>DAT!F6</f>
        <v>2</v>
      </c>
      <c r="FI6" s="93">
        <f>IFERROR((DAT!G6*FF6)/$FE$1,0)</f>
        <v>3.0499999999999999E-2</v>
      </c>
      <c r="FJ6" t="str">
        <f>DAT!H6</f>
        <v/>
      </c>
      <c r="FL6">
        <f>IFERROR((DAT!I6*FF6)/$FE$1,0)</f>
        <v>0</v>
      </c>
      <c r="FM6">
        <f>DAT!J6</f>
        <v>0</v>
      </c>
      <c r="FO6">
        <f>IFERROR((DAT!K6*FF6)/$FE$1,0)</f>
        <v>0</v>
      </c>
      <c r="FP6">
        <f>DAT!L6</f>
        <v>0</v>
      </c>
      <c r="FR6">
        <f>IFERROR((DAT!M6*FF6)/$FE$1,0)</f>
        <v>0</v>
      </c>
      <c r="FS6">
        <f>DAT!N6</f>
        <v>0</v>
      </c>
      <c r="FU6">
        <f>IFERROR((DAT!O6*FF6)/$FE$1,0)</f>
        <v>0</v>
      </c>
      <c r="FV6" t="str">
        <f>DAT!P6</f>
        <v/>
      </c>
      <c r="FX6">
        <f>IFERROR((DAT!Q6*FF6)/$FE$1,0)</f>
        <v>0</v>
      </c>
      <c r="FY6" t="str">
        <f t="shared" si="59"/>
        <v/>
      </c>
      <c r="FZ6">
        <f>IF(DAT!T6=0,FG6,DAT!T6)</f>
        <v>2</v>
      </c>
      <c r="GB6">
        <f>IFERROR(IF(DAT!U6=0,DAT!G6*DATF!FY6/DATF!$FE$1,DAT!U6*DATF!FY6/DATF!$FE$1),0)</f>
        <v>0</v>
      </c>
      <c r="GC6" t="str">
        <f>IF(DAT!V6=0,FJ6,DAT!V6)</f>
        <v/>
      </c>
      <c r="GE6">
        <f>IFERROR(IF(DAT!V6=0,DAT!I6*DATF!FY6/DATF!$FE$1,DAT!V6*DATF!FY6/DATF!$FE$1),0)</f>
        <v>0</v>
      </c>
      <c r="GF6">
        <f>IF(DAT!X6=0,FM6,DAT!X6)</f>
        <v>0</v>
      </c>
      <c r="GH6">
        <f>IFERROR(IF(DAT!Y6=0,DAT!K6*DATF!FY6/DATF!$FE$1,DAT!Y6*DATF!FY6/DATF!$FE$1),0)</f>
        <v>0</v>
      </c>
      <c r="GI6">
        <f>IF(DAT!Z6=0,FP6,DAT!Z6)</f>
        <v>0</v>
      </c>
      <c r="GK6">
        <f>IFERROR(IF(DAT!AA6=0,DAT!M6*DATF!FY6/DATF!$FE$1,DAT!AA6*DATF!FY6/DATF!$FE$1),0)</f>
        <v>0</v>
      </c>
      <c r="GL6">
        <f>IF(DAT!AB6=0,FS6,DAT!AB6)</f>
        <v>0</v>
      </c>
      <c r="GN6">
        <f>IFERROR(IF(DAT!AC6=0,DAT!O6*DATF!FY6/DATF!$FE$1,DAT!AC6*DATF!FY6/DATF!$FE$1),0)</f>
        <v>0</v>
      </c>
      <c r="GO6" t="str">
        <f>IF(DAT!AD6=0,FV6,DAT!AD6)</f>
        <v/>
      </c>
      <c r="GP6">
        <f t="shared" si="60"/>
        <v>0</v>
      </c>
      <c r="GQ6">
        <f>IFERROR(IF(DAT!AE6=0,DAT!Q6*DATF!FY6/DATF!$FE$1,DAT!AE6*DATF!FY6/DATF!$FE$1),0)</f>
        <v>0</v>
      </c>
      <c r="GR6" t="str">
        <f t="shared" si="61"/>
        <v/>
      </c>
      <c r="GS6">
        <f>IF(DAT!AH6=0,FZ6,DAT!AH6)</f>
        <v>2</v>
      </c>
      <c r="GU6">
        <f>IFERROR(IF(DAT!AI6=0,DAT!G6*DATF!GR6/DATF!$FE$1,DAT!AI6*DATF!GR6/DATF!$FE$1),0)</f>
        <v>0</v>
      </c>
      <c r="GV6" t="str">
        <f>IF(DAT!AJ6=0,GC6,DAT!AJ6)</f>
        <v/>
      </c>
      <c r="GX6">
        <f>IFERROR(IF(DAT!AK6=0,DAT!I6*DATF!GR6/DATF!$FE$1,DAT!AK6*DATF!GR6/DATF!$FE$1),0)</f>
        <v>0</v>
      </c>
      <c r="GY6">
        <f>IF(DAT!AL6=0,GF6,DAT!AL6)</f>
        <v>0</v>
      </c>
      <c r="HA6">
        <f>IFERROR(IF(DAT!AM6=0,DAT!K6*DATF!GR6/DATF!$FE$1,DAT!AM6*DATF!GR6/DATF!$FE$1),0)</f>
        <v>0</v>
      </c>
      <c r="HB6">
        <f>IF(DAT!AN6=0,GI6,DAT!AN6)</f>
        <v>0</v>
      </c>
      <c r="HD6">
        <f>IFERROR(IF(DAT!AO6=0,DAT!M6*DATF!GR6/DATF!$FE$1,DAT!AO6*DATF!GR6/DATF!$FE$1),0)</f>
        <v>0</v>
      </c>
      <c r="HE6">
        <f>IF(DAT!AP6=0,GL6,DAT!AP6)</f>
        <v>0</v>
      </c>
      <c r="HG6">
        <f>IFERROR(IF(DAT!AQ6=0,DAT!O6*DATF!GR6/DATF!$FE$1,DAT!AQ6*DATF!GR6/DATF!$FE$1),0)</f>
        <v>0</v>
      </c>
      <c r="HH6" t="str">
        <f>IF(DAT!AR6=0,GO6,DAT!AR6)</f>
        <v/>
      </c>
      <c r="HI6">
        <f t="shared" si="62"/>
        <v>0</v>
      </c>
      <c r="HJ6">
        <f>IFERROR(IF(DAT!AS6=0,DAT!Q6*DATF!GR6/DATF!$FE$1,DAT!AS6*DATF!GR6/DATF!$FE$1),0)</f>
        <v>0</v>
      </c>
      <c r="HK6" t="str">
        <f t="shared" si="63"/>
        <v/>
      </c>
      <c r="HL6">
        <f>IF(DAT!AV6=0,GS6,DAT!AV6)</f>
        <v>2</v>
      </c>
      <c r="HN6">
        <f>IFERROR(IF(DAT!AW6=0,DAT!G6*DATF!HK6/DATF!$FE$1,DAT!AW6*DATF!HK6/DATF!$FE$1),0)</f>
        <v>0</v>
      </c>
      <c r="HO6" t="str">
        <f>IF(DAT!AX6=0,GV6,DAT!AX6)</f>
        <v/>
      </c>
      <c r="HQ6">
        <f>IFERROR(IF(DAT!AY6=0,DAT!I6*DATF!HK6/DATF!$FE$1,DAT!AY6*DATF!HK6/DATF!$FE$1),0)</f>
        <v>0</v>
      </c>
      <c r="HR6">
        <f>IF(DAT!AZ6=0,GY6,DAT!AZ6)</f>
        <v>0</v>
      </c>
      <c r="HT6">
        <f>IFERROR(IF(DAT!BA6=0,DAT!K6*DATF!HK6/DATF!$FE$1,DAT!BA6*DATF!HK6/DATF!$FE$1),0)</f>
        <v>0</v>
      </c>
      <c r="HU6">
        <f>IF(DAT!BB6=0,HB6,DAT!BB6)</f>
        <v>0</v>
      </c>
      <c r="HW6">
        <f>IFERROR(IF(DAT!BC6=0,DAT!M6*DATF!HK6/DATF!$FE$1,DAT!BC6*DATF!HK6/DATF!$FE$1),0)</f>
        <v>0</v>
      </c>
      <c r="HX6">
        <f>IF(DAT!BD6=0,HE6,DAT!BD6)</f>
        <v>0</v>
      </c>
      <c r="HZ6">
        <f>IFERROR(IF(DAT!BE6=0,DAT!O6*DATF!HK6/DATF!$FE$1,DAT!BE6*DATF!HK6/DATF!$FE$1),0)</f>
        <v>0</v>
      </c>
      <c r="IA6" t="str">
        <f>IF(DAT!BF6=0,HH6,DAT!BF6)</f>
        <v/>
      </c>
      <c r="IC6">
        <f>IFERROR(IF(DAT!BG6=0,DAT!Q6*DATF!HK6/DATF!$FE$1,DAT!BG6*DATF!HK6/DATF!$FE$1),0)</f>
        <v>0</v>
      </c>
      <c r="ID6" t="str">
        <f t="shared" si="64"/>
        <v/>
      </c>
      <c r="IE6">
        <f>IF(DAT!BJ6=0,HL6,DAT!BJ6)</f>
        <v>2</v>
      </c>
      <c r="IG6">
        <f>IFERROR(IF(DAT!BK6=0,DAT!G6*DATF!ID6/DATF!$FE$1,DAT!BK6*DATF!ID6/DATF!$FE$1),0)</f>
        <v>0</v>
      </c>
      <c r="IH6" t="str">
        <f>IF(DAT!BL6=0,HO6,DAT!BL6)</f>
        <v/>
      </c>
      <c r="IJ6">
        <f>IFERROR(IF(DAT!BM6=0,DAT!I6*DATF!ID6/DATF!$FE$1,DAT!BM6*DATF!ID6/DATF!$FE$1),0)</f>
        <v>0</v>
      </c>
      <c r="IK6">
        <f>IF(DAT!BN6=0,HR6,DAT!BN6)</f>
        <v>0</v>
      </c>
      <c r="IM6">
        <f>IFERROR(IF(DAT!BO6=0,DAT!K6*DATF!ID6/DATF!$FE$1,DAT!BO6*DATF!ID6/DATF!$FE$1),0)</f>
        <v>0</v>
      </c>
      <c r="IN6">
        <f>IF(DAT!BP6=0,HU6,DAT!BP6)</f>
        <v>0</v>
      </c>
      <c r="IP6">
        <f>IFERROR(IF(DAT!BQ6=0,DAT!M6*DATF!ID6/DATF!$FE$1,DAT!BQ6*DATF!ID6/DATF!$FE$1),0)</f>
        <v>0</v>
      </c>
      <c r="IQ6">
        <f>IF(DAT!BR6=0,HX6,DAT!BR6)</f>
        <v>0</v>
      </c>
      <c r="IS6">
        <f>IFERROR(IF(DAT!BS6=0,DAT!O6*DATF!ID6/DATF!$FE$1,DAT!BS6*DATF!ID6/DATF!$FE$1),0)</f>
        <v>0</v>
      </c>
      <c r="IT6" t="str">
        <f>IF(DAT!BT6=0,IA6,DAT!BT6)</f>
        <v/>
      </c>
      <c r="IU6">
        <f t="shared" si="65"/>
        <v>0</v>
      </c>
      <c r="IV6">
        <f>IFERROR(IF(DAT!BU6=0,DAT!Q6*DATF!ID6/DATF!$FE$1,DAT!BU6*DATF!ID6/DATF!$FE$1),0)</f>
        <v>0</v>
      </c>
      <c r="QG6">
        <f>BAS!$O$5</f>
        <v>0</v>
      </c>
      <c r="QI6">
        <f t="shared" si="113"/>
        <v>0</v>
      </c>
      <c r="QK6">
        <f t="shared" si="66"/>
        <v>0</v>
      </c>
      <c r="QL6" t="s">
        <v>394</v>
      </c>
      <c r="QN6">
        <f t="shared" si="114"/>
        <v>0</v>
      </c>
      <c r="QP6">
        <f t="shared" si="115"/>
        <v>0</v>
      </c>
      <c r="QR6">
        <f t="shared" si="67"/>
        <v>0</v>
      </c>
      <c r="QU6">
        <f t="shared" si="116"/>
        <v>0</v>
      </c>
      <c r="QW6">
        <f t="shared" si="68"/>
        <v>0</v>
      </c>
      <c r="QX6" t="s">
        <v>394</v>
      </c>
      <c r="QZ6">
        <f t="shared" si="117"/>
        <v>0</v>
      </c>
      <c r="RB6">
        <f t="shared" si="69"/>
        <v>0</v>
      </c>
      <c r="RD6">
        <f t="shared" si="70"/>
        <v>0</v>
      </c>
      <c r="RG6">
        <f t="shared" si="118"/>
        <v>0</v>
      </c>
      <c r="RI6">
        <f t="shared" si="71"/>
        <v>0</v>
      </c>
      <c r="RJ6" t="s">
        <v>394</v>
      </c>
      <c r="RL6">
        <f t="shared" si="119"/>
        <v>0</v>
      </c>
      <c r="RN6">
        <f t="shared" si="72"/>
        <v>0</v>
      </c>
      <c r="RP6">
        <f t="shared" si="73"/>
        <v>0</v>
      </c>
      <c r="RS6">
        <f t="shared" si="120"/>
        <v>0</v>
      </c>
      <c r="RU6">
        <f t="shared" si="74"/>
        <v>0</v>
      </c>
      <c r="RV6" t="s">
        <v>394</v>
      </c>
      <c r="RX6">
        <f t="shared" si="121"/>
        <v>0</v>
      </c>
      <c r="RZ6">
        <f t="shared" si="75"/>
        <v>0</v>
      </c>
      <c r="SB6">
        <f t="shared" si="76"/>
        <v>0</v>
      </c>
      <c r="SE6">
        <f t="shared" si="122"/>
        <v>0</v>
      </c>
      <c r="SG6">
        <f t="shared" si="77"/>
        <v>0</v>
      </c>
      <c r="SH6" t="s">
        <v>394</v>
      </c>
      <c r="SJ6">
        <f t="shared" si="123"/>
        <v>0</v>
      </c>
      <c r="SL6">
        <f t="shared" si="78"/>
        <v>0</v>
      </c>
      <c r="SN6">
        <f t="shared" si="79"/>
        <v>0</v>
      </c>
      <c r="SQ6">
        <f t="shared" si="124"/>
        <v>0</v>
      </c>
      <c r="SS6">
        <f t="shared" si="80"/>
        <v>0</v>
      </c>
      <c r="SV6">
        <f t="shared" si="125"/>
        <v>0</v>
      </c>
      <c r="SX6">
        <f t="shared" si="81"/>
        <v>0</v>
      </c>
      <c r="SZ6">
        <f t="shared" si="82"/>
        <v>0</v>
      </c>
      <c r="TC6">
        <f t="shared" si="126"/>
        <v>0</v>
      </c>
      <c r="TE6">
        <f t="shared" si="83"/>
        <v>0</v>
      </c>
      <c r="TH6">
        <f t="shared" si="127"/>
        <v>0</v>
      </c>
      <c r="TJ6">
        <f t="shared" si="84"/>
        <v>0</v>
      </c>
      <c r="TL6">
        <f t="shared" si="85"/>
        <v>0</v>
      </c>
      <c r="TO6">
        <f t="shared" si="128"/>
        <v>0</v>
      </c>
      <c r="TQ6">
        <f t="shared" si="86"/>
        <v>0</v>
      </c>
      <c r="TT6">
        <f t="shared" si="129"/>
        <v>0</v>
      </c>
      <c r="TV6">
        <f t="shared" si="87"/>
        <v>0</v>
      </c>
      <c r="TX6">
        <f t="shared" si="88"/>
        <v>0</v>
      </c>
      <c r="UA6">
        <f t="shared" si="130"/>
        <v>0</v>
      </c>
      <c r="UC6">
        <f t="shared" si="89"/>
        <v>0</v>
      </c>
      <c r="UF6">
        <f t="shared" si="131"/>
        <v>0</v>
      </c>
      <c r="UH6">
        <f t="shared" si="90"/>
        <v>0</v>
      </c>
      <c r="UJ6">
        <f t="shared" si="91"/>
        <v>0</v>
      </c>
      <c r="UM6">
        <f t="shared" si="132"/>
        <v>0</v>
      </c>
      <c r="UO6">
        <f t="shared" si="92"/>
        <v>0</v>
      </c>
      <c r="UR6">
        <f t="shared" si="133"/>
        <v>0</v>
      </c>
      <c r="UT6">
        <f t="shared" si="93"/>
        <v>0</v>
      </c>
      <c r="UV6">
        <f t="shared" si="94"/>
        <v>0</v>
      </c>
      <c r="UY6">
        <f t="shared" si="134"/>
        <v>0</v>
      </c>
      <c r="VA6">
        <f t="shared" si="95"/>
        <v>0</v>
      </c>
      <c r="VD6">
        <f t="shared" si="135"/>
        <v>0</v>
      </c>
      <c r="VF6">
        <f t="shared" si="96"/>
        <v>0</v>
      </c>
      <c r="VH6">
        <f t="shared" si="97"/>
        <v>0</v>
      </c>
      <c r="VK6">
        <f t="shared" si="136"/>
        <v>0</v>
      </c>
      <c r="VM6">
        <f t="shared" si="98"/>
        <v>0</v>
      </c>
      <c r="VP6">
        <f t="shared" si="137"/>
        <v>0</v>
      </c>
      <c r="VR6">
        <f t="shared" si="99"/>
        <v>0</v>
      </c>
      <c r="VT6">
        <f t="shared" si="100"/>
        <v>0</v>
      </c>
      <c r="VW6">
        <f t="shared" si="138"/>
        <v>0</v>
      </c>
      <c r="VY6">
        <f t="shared" si="101"/>
        <v>0</v>
      </c>
      <c r="WB6">
        <f t="shared" si="139"/>
        <v>0</v>
      </c>
      <c r="WD6">
        <f t="shared" si="102"/>
        <v>0</v>
      </c>
      <c r="WF6">
        <f t="shared" si="103"/>
        <v>0</v>
      </c>
      <c r="WI6">
        <f t="shared" si="140"/>
        <v>0</v>
      </c>
      <c r="WK6">
        <f t="shared" si="104"/>
        <v>0</v>
      </c>
      <c r="WN6">
        <f t="shared" si="141"/>
        <v>0</v>
      </c>
      <c r="WP6">
        <f t="shared" si="105"/>
        <v>0</v>
      </c>
      <c r="WR6">
        <f t="shared" si="106"/>
        <v>0</v>
      </c>
      <c r="XA6">
        <f t="shared" si="107"/>
        <v>0</v>
      </c>
      <c r="XB6" t="s">
        <v>394</v>
      </c>
      <c r="XC6">
        <v>5</v>
      </c>
      <c r="XF6" t="str">
        <f t="shared" si="142"/>
        <v/>
      </c>
      <c r="XG6" t="s">
        <v>394</v>
      </c>
      <c r="XH6">
        <v>6</v>
      </c>
      <c r="XK6" t="str">
        <f t="shared" si="108"/>
        <v/>
      </c>
      <c r="XL6" t="s">
        <v>394</v>
      </c>
      <c r="XM6">
        <v>5</v>
      </c>
      <c r="XP6" t="str">
        <f t="shared" si="109"/>
        <v/>
      </c>
      <c r="XQ6" t="s">
        <v>394</v>
      </c>
      <c r="XR6">
        <v>5</v>
      </c>
      <c r="XU6" t="str">
        <f t="shared" si="110"/>
        <v/>
      </c>
      <c r="XV6" t="s">
        <v>394</v>
      </c>
      <c r="XW6">
        <v>5</v>
      </c>
      <c r="ZT6" t="s">
        <v>394</v>
      </c>
      <c r="ZU6" t="s">
        <v>394</v>
      </c>
      <c r="ZW6" t="str">
        <f t="shared" si="111"/>
        <v>4-1</v>
      </c>
      <c r="ZY6" t="str">
        <f t="shared" si="112"/>
        <v>1</v>
      </c>
    </row>
    <row r="7" spans="1:711" x14ac:dyDescent="0.25">
      <c r="C7" t="str">
        <f t="shared" si="57"/>
        <v>5-2</v>
      </c>
      <c r="D7" t="str">
        <f>DAT!B7</f>
        <v>2</v>
      </c>
      <c r="E7">
        <f>DAT!E7</f>
        <v>5</v>
      </c>
      <c r="FF7">
        <f t="shared" si="58"/>
        <v>0</v>
      </c>
      <c r="FG7" t="str">
        <f>DAT!F7</f>
        <v/>
      </c>
      <c r="FI7">
        <f>IFERROR((DAT!G7*FF7)/$FE$1,0)</f>
        <v>0</v>
      </c>
      <c r="FJ7" t="str">
        <f>DAT!H7</f>
        <v/>
      </c>
      <c r="FL7">
        <f>IFERROR((DAT!I7*FF7)/$FE$1,0)</f>
        <v>0</v>
      </c>
      <c r="FM7">
        <f>DAT!J7</f>
        <v>0</v>
      </c>
      <c r="FO7">
        <f>IFERROR((DAT!K7*FF7)/$FE$1,0)</f>
        <v>0</v>
      </c>
      <c r="FP7">
        <f>DAT!L7</f>
        <v>0</v>
      </c>
      <c r="FR7">
        <f>IFERROR((DAT!M7*FF7)/$FE$1,0)</f>
        <v>0</v>
      </c>
      <c r="FS7">
        <f>DAT!N7</f>
        <v>0</v>
      </c>
      <c r="FU7">
        <f>IFERROR((DAT!O7*FF7)/$FE$1,0)</f>
        <v>0</v>
      </c>
      <c r="FV7" t="str">
        <f>DAT!P7</f>
        <v/>
      </c>
      <c r="FX7">
        <f>IFERROR((DAT!Q7*FF7)/$FE$1,0)</f>
        <v>0</v>
      </c>
      <c r="FY7">
        <f t="shared" si="59"/>
        <v>0</v>
      </c>
      <c r="FZ7" t="str">
        <f>IF(DAT!T7=0,FG7,DAT!T7)</f>
        <v/>
      </c>
      <c r="GB7">
        <f>IFERROR(IF(DAT!U7=0,DAT!G7*DATF!FY7/DATF!$FE$1,DAT!U7*DATF!FY7/DATF!$FE$1),0)</f>
        <v>0</v>
      </c>
      <c r="GC7" t="str">
        <f>IF(DAT!V7=0,FJ7,DAT!V7)</f>
        <v/>
      </c>
      <c r="GE7">
        <f>IFERROR(IF(DAT!V7=0,DAT!I7*DATF!FY7/DATF!$FE$1,DAT!V7*DATF!FY7/DATF!$FE$1),0)</f>
        <v>0</v>
      </c>
      <c r="GF7">
        <f>IF(DAT!X7=0,FM7,DAT!X7)</f>
        <v>0</v>
      </c>
      <c r="GH7">
        <f>IFERROR(IF(DAT!Y7=0,DAT!K7*DATF!FY7/DATF!$FE$1,DAT!Y7*DATF!FY7/DATF!$FE$1),0)</f>
        <v>0</v>
      </c>
      <c r="GI7">
        <f>IF(DAT!Z7=0,FP7,DAT!Z7)</f>
        <v>0</v>
      </c>
      <c r="GK7">
        <f>IFERROR(IF(DAT!AA7=0,DAT!M7*DATF!FY7/DATF!$FE$1,DAT!AA7*DATF!FY7/DATF!$FE$1),0)</f>
        <v>0</v>
      </c>
      <c r="GL7">
        <f>IF(DAT!AB7=0,FS7,DAT!AB7)</f>
        <v>0</v>
      </c>
      <c r="GN7">
        <f>IFERROR(IF(DAT!AC7=0,DAT!O7*DATF!FY7/DATF!$FE$1,DAT!AC7*DATF!FY7/DATF!$FE$1),0)</f>
        <v>0</v>
      </c>
      <c r="GO7" t="str">
        <f>IF(DAT!AD7=0,FV7,DAT!AD7)</f>
        <v/>
      </c>
      <c r="GP7">
        <f t="shared" si="60"/>
        <v>0</v>
      </c>
      <c r="GQ7">
        <f>IFERROR(IF(DAT!AE7=0,DAT!Q7*DATF!FY7/DATF!$FE$1,DAT!AE7*DATF!FY7/DATF!$FE$1),0)</f>
        <v>0</v>
      </c>
      <c r="GR7">
        <f t="shared" si="61"/>
        <v>0</v>
      </c>
      <c r="GS7" t="str">
        <f>IF(DAT!AH7=0,FZ7,DAT!AH7)</f>
        <v/>
      </c>
      <c r="GU7">
        <f>IFERROR(IF(DAT!AI7=0,DAT!G7*DATF!GR7/DATF!$FE$1,DAT!AI7*DATF!GR7/DATF!$FE$1),0)</f>
        <v>0</v>
      </c>
      <c r="GV7" t="str">
        <f>IF(DAT!AJ7=0,GC7,DAT!AJ7)</f>
        <v/>
      </c>
      <c r="GX7">
        <f>IFERROR(IF(DAT!AK7=0,DAT!I7*DATF!GR7/DATF!$FE$1,DAT!AK7*DATF!GR7/DATF!$FE$1),0)</f>
        <v>0</v>
      </c>
      <c r="GY7">
        <f>IF(DAT!AL7=0,GF7,DAT!AL7)</f>
        <v>0</v>
      </c>
      <c r="HA7">
        <f>IFERROR(IF(DAT!AM7=0,DAT!K7*DATF!GR7/DATF!$FE$1,DAT!AM7*DATF!GR7/DATF!$FE$1),0)</f>
        <v>0</v>
      </c>
      <c r="HB7">
        <f>IF(DAT!AN7=0,GI7,DAT!AN7)</f>
        <v>0</v>
      </c>
      <c r="HD7">
        <f>IFERROR(IF(DAT!AO7=0,DAT!M7*DATF!GR7/DATF!$FE$1,DAT!AO7*DATF!GR7/DATF!$FE$1),0)</f>
        <v>0</v>
      </c>
      <c r="HE7">
        <f>IF(DAT!AP7=0,GL7,DAT!AP7)</f>
        <v>0</v>
      </c>
      <c r="HG7">
        <f>IFERROR(IF(DAT!AQ7=0,DAT!O7*DATF!GR7/DATF!$FE$1,DAT!AQ7*DATF!GR7/DATF!$FE$1),0)</f>
        <v>0</v>
      </c>
      <c r="HH7" t="str">
        <f>IF(DAT!AR7=0,GO7,DAT!AR7)</f>
        <v/>
      </c>
      <c r="HI7">
        <f t="shared" si="62"/>
        <v>0</v>
      </c>
      <c r="HJ7">
        <f>IFERROR(IF(DAT!AS7=0,DAT!Q7*DATF!GR7/DATF!$FE$1,DAT!AS7*DATF!GR7/DATF!$FE$1),0)</f>
        <v>0</v>
      </c>
      <c r="HK7">
        <f t="shared" si="63"/>
        <v>0</v>
      </c>
      <c r="HL7" t="str">
        <f>IF(DAT!AV7=0,GS7,DAT!AV7)</f>
        <v/>
      </c>
      <c r="HN7">
        <f>IFERROR(IF(DAT!AW7=0,DAT!G7*DATF!HK7/DATF!$FE$1,DAT!AW7*DATF!HK7/DATF!$FE$1),0)</f>
        <v>0</v>
      </c>
      <c r="HO7" t="str">
        <f>IF(DAT!AX7=0,GV7,DAT!AX7)</f>
        <v/>
      </c>
      <c r="HQ7">
        <f>IFERROR(IF(DAT!AY7=0,DAT!I7*DATF!HK7/DATF!$FE$1,DAT!AY7*DATF!HK7/DATF!$FE$1),0)</f>
        <v>0</v>
      </c>
      <c r="HR7">
        <f>IF(DAT!AZ7=0,GY7,DAT!AZ7)</f>
        <v>0</v>
      </c>
      <c r="HT7">
        <f>IFERROR(IF(DAT!BA7=0,DAT!K7*DATF!HK7/DATF!$FE$1,DAT!BA7*DATF!HK7/DATF!$FE$1),0)</f>
        <v>0</v>
      </c>
      <c r="HU7">
        <f>IF(DAT!BB7=0,HB7,DAT!BB7)</f>
        <v>0</v>
      </c>
      <c r="HW7">
        <f>IFERROR(IF(DAT!BC7=0,DAT!M7*DATF!HK7/DATF!$FE$1,DAT!BC7*DATF!HK7/DATF!$FE$1),0)</f>
        <v>0</v>
      </c>
      <c r="HX7">
        <f>IF(DAT!BD7=0,HE7,DAT!BD7)</f>
        <v>0</v>
      </c>
      <c r="HZ7">
        <f>IFERROR(IF(DAT!BE7=0,DAT!O7*DATF!HK7/DATF!$FE$1,DAT!BE7*DATF!HK7/DATF!$FE$1),0)</f>
        <v>0</v>
      </c>
      <c r="IA7" t="str">
        <f>IF(DAT!BF7=0,HH7,DAT!BF7)</f>
        <v/>
      </c>
      <c r="IC7">
        <f>IFERROR(IF(DAT!BG7=0,DAT!Q7*DATF!HK7/DATF!$FE$1,DAT!BG7*DATF!HK7/DATF!$FE$1),0)</f>
        <v>0</v>
      </c>
      <c r="ID7">
        <f t="shared" si="64"/>
        <v>0</v>
      </c>
      <c r="IE7" t="str">
        <f>IF(DAT!BJ7=0,HL7,DAT!BJ7)</f>
        <v/>
      </c>
      <c r="IG7">
        <f>IFERROR(IF(DAT!BK7=0,DAT!G7*DATF!ID7/DATF!$FE$1,DAT!BK7*DATF!ID7/DATF!$FE$1),0)</f>
        <v>0</v>
      </c>
      <c r="IH7" t="str">
        <f>IF(DAT!BL7=0,HO7,DAT!BL7)</f>
        <v/>
      </c>
      <c r="IJ7">
        <f>IFERROR(IF(DAT!BM7=0,DAT!I7*DATF!ID7/DATF!$FE$1,DAT!BM7*DATF!ID7/DATF!$FE$1),0)</f>
        <v>0</v>
      </c>
      <c r="IK7">
        <f>IF(DAT!BN7=0,HR7,DAT!BN7)</f>
        <v>0</v>
      </c>
      <c r="IM7">
        <f>IFERROR(IF(DAT!BO7=0,DAT!K7*DATF!ID7/DATF!$FE$1,DAT!BO7*DATF!ID7/DATF!$FE$1),0)</f>
        <v>0</v>
      </c>
      <c r="IN7">
        <f>IF(DAT!BP7=0,HU7,DAT!BP7)</f>
        <v>0</v>
      </c>
      <c r="IP7">
        <f>IFERROR(IF(DAT!BQ7=0,DAT!M7*DATF!ID7/DATF!$FE$1,DAT!BQ7*DATF!ID7/DATF!$FE$1),0)</f>
        <v>0</v>
      </c>
      <c r="IQ7">
        <f>IF(DAT!BR7=0,HX7,DAT!BR7)</f>
        <v>0</v>
      </c>
      <c r="IS7">
        <f>IFERROR(IF(DAT!BS7=0,DAT!O7*DATF!ID7/DATF!$FE$1,DAT!BS7*DATF!ID7/DATF!$FE$1),0)</f>
        <v>0</v>
      </c>
      <c r="IT7" t="str">
        <f>IF(DAT!BT7=0,IA7,DAT!BT7)</f>
        <v/>
      </c>
      <c r="IU7">
        <f t="shared" si="65"/>
        <v>0</v>
      </c>
      <c r="IV7">
        <f>IFERROR(IF(DAT!BU7=0,DAT!Q7*DATF!ID7/DATF!$FE$1,DAT!BU7*DATF!ID7/DATF!$FE$1),0)</f>
        <v>0</v>
      </c>
      <c r="QG7">
        <f>BAS!$O$5</f>
        <v>0</v>
      </c>
      <c r="QI7">
        <f t="shared" si="113"/>
        <v>0</v>
      </c>
      <c r="QK7">
        <f t="shared" si="66"/>
        <v>0</v>
      </c>
      <c r="QN7">
        <f t="shared" si="114"/>
        <v>0</v>
      </c>
      <c r="QP7">
        <f t="shared" si="115"/>
        <v>0</v>
      </c>
      <c r="QR7">
        <f t="shared" si="67"/>
        <v>0</v>
      </c>
      <c r="QU7">
        <f t="shared" si="116"/>
        <v>0</v>
      </c>
      <c r="QW7">
        <f t="shared" si="68"/>
        <v>0</v>
      </c>
      <c r="QZ7">
        <f t="shared" si="117"/>
        <v>0</v>
      </c>
      <c r="RB7">
        <f t="shared" si="69"/>
        <v>0</v>
      </c>
      <c r="RD7">
        <f t="shared" si="70"/>
        <v>0</v>
      </c>
      <c r="RG7">
        <f t="shared" si="118"/>
        <v>0</v>
      </c>
      <c r="RI7">
        <f t="shared" si="71"/>
        <v>0</v>
      </c>
      <c r="RL7">
        <f t="shared" si="119"/>
        <v>0</v>
      </c>
      <c r="RN7">
        <f t="shared" si="72"/>
        <v>0</v>
      </c>
      <c r="RP7">
        <f t="shared" si="73"/>
        <v>0</v>
      </c>
      <c r="RS7">
        <f t="shared" si="120"/>
        <v>0</v>
      </c>
      <c r="RU7">
        <f t="shared" si="74"/>
        <v>0</v>
      </c>
      <c r="RX7">
        <f t="shared" si="121"/>
        <v>0</v>
      </c>
      <c r="RZ7">
        <f t="shared" si="75"/>
        <v>0</v>
      </c>
      <c r="SB7">
        <f t="shared" si="76"/>
        <v>0</v>
      </c>
      <c r="SE7">
        <f t="shared" si="122"/>
        <v>0</v>
      </c>
      <c r="SG7">
        <f t="shared" si="77"/>
        <v>0</v>
      </c>
      <c r="SJ7">
        <f t="shared" si="123"/>
        <v>0</v>
      </c>
      <c r="SL7">
        <f t="shared" si="78"/>
        <v>0</v>
      </c>
      <c r="SN7">
        <f t="shared" si="79"/>
        <v>0</v>
      </c>
      <c r="SQ7">
        <f t="shared" si="124"/>
        <v>0</v>
      </c>
      <c r="SS7">
        <f t="shared" si="80"/>
        <v>0</v>
      </c>
      <c r="SV7">
        <f t="shared" si="125"/>
        <v>0</v>
      </c>
      <c r="SX7">
        <f t="shared" si="81"/>
        <v>0</v>
      </c>
      <c r="SZ7">
        <f t="shared" si="82"/>
        <v>0</v>
      </c>
      <c r="TC7">
        <f t="shared" si="126"/>
        <v>0</v>
      </c>
      <c r="TE7">
        <f t="shared" si="83"/>
        <v>0</v>
      </c>
      <c r="TH7">
        <f t="shared" si="127"/>
        <v>0</v>
      </c>
      <c r="TJ7">
        <f t="shared" si="84"/>
        <v>0</v>
      </c>
      <c r="TL7">
        <f t="shared" si="85"/>
        <v>0</v>
      </c>
      <c r="TO7">
        <f t="shared" si="128"/>
        <v>0</v>
      </c>
      <c r="TQ7">
        <f t="shared" si="86"/>
        <v>0</v>
      </c>
      <c r="TT7">
        <f t="shared" si="129"/>
        <v>0</v>
      </c>
      <c r="TV7">
        <f t="shared" si="87"/>
        <v>0</v>
      </c>
      <c r="TX7">
        <f t="shared" si="88"/>
        <v>0</v>
      </c>
      <c r="UA7">
        <f t="shared" si="130"/>
        <v>0</v>
      </c>
      <c r="UC7">
        <f t="shared" si="89"/>
        <v>0</v>
      </c>
      <c r="UF7">
        <f t="shared" si="131"/>
        <v>0</v>
      </c>
      <c r="UH7">
        <f t="shared" si="90"/>
        <v>0</v>
      </c>
      <c r="UJ7">
        <f t="shared" si="91"/>
        <v>0</v>
      </c>
      <c r="UM7">
        <f t="shared" si="132"/>
        <v>0</v>
      </c>
      <c r="UO7">
        <f t="shared" si="92"/>
        <v>0</v>
      </c>
      <c r="UR7">
        <f t="shared" si="133"/>
        <v>0</v>
      </c>
      <c r="UT7">
        <f t="shared" si="93"/>
        <v>0</v>
      </c>
      <c r="UV7">
        <f t="shared" si="94"/>
        <v>0</v>
      </c>
      <c r="UY7">
        <f t="shared" si="134"/>
        <v>0</v>
      </c>
      <c r="VA7">
        <f t="shared" si="95"/>
        <v>0</v>
      </c>
      <c r="VD7">
        <f t="shared" si="135"/>
        <v>0</v>
      </c>
      <c r="VF7">
        <f t="shared" si="96"/>
        <v>0</v>
      </c>
      <c r="VH7">
        <f t="shared" si="97"/>
        <v>0</v>
      </c>
      <c r="VK7">
        <f t="shared" si="136"/>
        <v>0</v>
      </c>
      <c r="VM7">
        <f t="shared" si="98"/>
        <v>0</v>
      </c>
      <c r="VP7">
        <f t="shared" si="137"/>
        <v>0</v>
      </c>
      <c r="VR7">
        <f t="shared" si="99"/>
        <v>0</v>
      </c>
      <c r="VT7">
        <f t="shared" si="100"/>
        <v>0</v>
      </c>
      <c r="VW7">
        <f t="shared" si="138"/>
        <v>0</v>
      </c>
      <c r="VY7">
        <f t="shared" si="101"/>
        <v>0</v>
      </c>
      <c r="WB7">
        <f t="shared" si="139"/>
        <v>0</v>
      </c>
      <c r="WD7">
        <f t="shared" si="102"/>
        <v>0</v>
      </c>
      <c r="WF7">
        <f t="shared" si="103"/>
        <v>0</v>
      </c>
      <c r="WI7">
        <f t="shared" si="140"/>
        <v>0</v>
      </c>
      <c r="WK7">
        <f t="shared" si="104"/>
        <v>0</v>
      </c>
      <c r="WN7">
        <f t="shared" si="141"/>
        <v>0</v>
      </c>
      <c r="WP7">
        <f t="shared" si="105"/>
        <v>0</v>
      </c>
      <c r="WR7">
        <f t="shared" si="106"/>
        <v>0</v>
      </c>
      <c r="XA7">
        <f t="shared" si="107"/>
        <v>0</v>
      </c>
      <c r="XC7">
        <v>6</v>
      </c>
      <c r="XF7">
        <f t="shared" si="142"/>
        <v>0</v>
      </c>
      <c r="XH7">
        <v>7</v>
      </c>
      <c r="XK7">
        <f t="shared" si="108"/>
        <v>0</v>
      </c>
      <c r="XM7">
        <v>6</v>
      </c>
      <c r="XP7">
        <f t="shared" si="109"/>
        <v>0</v>
      </c>
      <c r="XR7">
        <v>6</v>
      </c>
      <c r="XU7">
        <f t="shared" si="110"/>
        <v>0</v>
      </c>
      <c r="XW7">
        <v>6</v>
      </c>
      <c r="ZW7" t="str">
        <f t="shared" si="111"/>
        <v>5-2</v>
      </c>
      <c r="ZY7" t="str">
        <f t="shared" si="112"/>
        <v>2</v>
      </c>
    </row>
    <row r="8" spans="1:711" x14ac:dyDescent="0.25">
      <c r="C8" t="str">
        <f t="shared" si="57"/>
        <v>6-3</v>
      </c>
      <c r="D8" t="str">
        <f>DAT!B8</f>
        <v>3</v>
      </c>
      <c r="E8">
        <f>DAT!E8</f>
        <v>6</v>
      </c>
      <c r="FF8">
        <f>I8</f>
        <v>0</v>
      </c>
      <c r="FG8">
        <f>DAT!F8</f>
        <v>3</v>
      </c>
      <c r="FI8">
        <f>IFERROR((DAT!G8*FF8)/$FE$1,0)</f>
        <v>0</v>
      </c>
      <c r="FJ8">
        <f>DAT!H8</f>
        <v>1</v>
      </c>
      <c r="FL8">
        <f>IFERROR((DAT!I8*FF8)/$FE$1,0)</f>
        <v>0</v>
      </c>
      <c r="FM8">
        <f>DAT!J8</f>
        <v>0</v>
      </c>
      <c r="FO8">
        <f>IFERROR((DAT!K8*FF8)/$FE$1,0)</f>
        <v>0</v>
      </c>
      <c r="FP8">
        <f>DAT!L8</f>
        <v>0</v>
      </c>
      <c r="FR8">
        <f>IFERROR((DAT!M8*FF8)/$FE$1,0)</f>
        <v>0</v>
      </c>
      <c r="FS8">
        <f>DAT!N8</f>
        <v>0</v>
      </c>
      <c r="FU8">
        <f>IFERROR((DAT!O8*FF8)/$FE$1,0)</f>
        <v>0</v>
      </c>
      <c r="FV8" t="str">
        <f>DAT!P8</f>
        <v/>
      </c>
      <c r="FX8">
        <f>IFERROR((DAT!Q8*FF8)/$FE$1,0)</f>
        <v>0</v>
      </c>
      <c r="FY8">
        <f t="shared" si="59"/>
        <v>0</v>
      </c>
      <c r="FZ8">
        <f>IF(DAT!T8=0,FG8,DAT!T8)</f>
        <v>3</v>
      </c>
      <c r="GB8">
        <f>IFERROR(IF(DAT!U8=0,DAT!G8*DATF!FY8/DATF!$FE$1,DAT!U8*DATF!FY8/DATF!$FE$1),0)</f>
        <v>0</v>
      </c>
      <c r="GC8">
        <f>IF(DAT!V8=0,FJ8,DAT!V8)</f>
        <v>1</v>
      </c>
      <c r="GE8">
        <f>IFERROR(IF(DAT!V8=0,DAT!I8*DATF!FY8/DATF!$FE$1,DAT!V8*DATF!FY8/DATF!$FE$1),0)</f>
        <v>0</v>
      </c>
      <c r="GF8">
        <f>IF(DAT!X8=0,FM8,DAT!X8)</f>
        <v>0</v>
      </c>
      <c r="GH8">
        <f>IFERROR(IF(DAT!Y8=0,DAT!K8*DATF!FY8/DATF!$FE$1,DAT!Y8*DATF!FY8/DATF!$FE$1),0)</f>
        <v>0</v>
      </c>
      <c r="GI8">
        <f>IF(DAT!Z8=0,FP8,DAT!Z8)</f>
        <v>0</v>
      </c>
      <c r="GK8">
        <f>IFERROR(IF(DAT!AA8=0,DAT!M8*DATF!FY8/DATF!$FE$1,DAT!AA8*DATF!FY8/DATF!$FE$1),0)</f>
        <v>0</v>
      </c>
      <c r="GL8">
        <f>IF(DAT!AB8=0,FS8,DAT!AB8)</f>
        <v>0</v>
      </c>
      <c r="GN8">
        <f>IFERROR(IF(DAT!AC8=0,DAT!O8*DATF!FY8/DATF!$FE$1,DAT!AC8*DATF!FY8/DATF!$FE$1),0)</f>
        <v>0</v>
      </c>
      <c r="GO8" t="str">
        <f>IF(DAT!AD8=0,FV8,DAT!AD8)</f>
        <v/>
      </c>
      <c r="GP8">
        <f t="shared" si="60"/>
        <v>0</v>
      </c>
      <c r="GQ8">
        <f>IFERROR(IF(DAT!AE8=0,DAT!Q8*DATF!FY8/DATF!$FE$1,DAT!AE8*DATF!FY8/DATF!$FE$1),0)</f>
        <v>0</v>
      </c>
      <c r="GR8">
        <f t="shared" si="61"/>
        <v>0</v>
      </c>
      <c r="GS8">
        <f>IF(DAT!AH8=0,FZ8,DAT!AH8)</f>
        <v>3</v>
      </c>
      <c r="GU8">
        <f>IFERROR(IF(DAT!AI8=0,DAT!G8*DATF!GR8/DATF!$FE$1,DAT!AI8*DATF!GR8/DATF!$FE$1),0)</f>
        <v>0</v>
      </c>
      <c r="GV8">
        <f>IF(DAT!AJ8=0,GC8,DAT!AJ8)</f>
        <v>1</v>
      </c>
      <c r="GX8">
        <f>IFERROR(IF(DAT!AK8=0,DAT!I8*DATF!GR8/DATF!$FE$1,DAT!AK8*DATF!GR8/DATF!$FE$1),0)</f>
        <v>0</v>
      </c>
      <c r="GY8">
        <f>IF(DAT!AL8=0,GF8,DAT!AL8)</f>
        <v>0</v>
      </c>
      <c r="HA8">
        <f>IFERROR(IF(DAT!AM8=0,DAT!K8*DATF!GR8/DATF!$FE$1,DAT!AM8*DATF!GR8/DATF!$FE$1),0)</f>
        <v>0</v>
      </c>
      <c r="HB8">
        <f>IF(DAT!AN8=0,GI8,DAT!AN8)</f>
        <v>0</v>
      </c>
      <c r="HD8">
        <f>IFERROR(IF(DAT!AO8=0,DAT!M8*DATF!GR8/DATF!$FE$1,DAT!AO8*DATF!GR8/DATF!$FE$1),0)</f>
        <v>0</v>
      </c>
      <c r="HE8">
        <f>IF(DAT!AP8=0,GL8,DAT!AP8)</f>
        <v>0</v>
      </c>
      <c r="HG8">
        <f>IFERROR(IF(DAT!AQ8=0,DAT!O8*DATF!GR8/DATF!$FE$1,DAT!AQ8*DATF!GR8/DATF!$FE$1),0)</f>
        <v>0</v>
      </c>
      <c r="HH8" t="str">
        <f>IF(DAT!AR8=0,GO8,DAT!AR8)</f>
        <v/>
      </c>
      <c r="HI8">
        <f t="shared" si="62"/>
        <v>0</v>
      </c>
      <c r="HJ8">
        <f>IFERROR(IF(DAT!AS8=0,DAT!Q8*DATF!GR8/DATF!$FE$1,DAT!AS8*DATF!GR8/DATF!$FE$1),0)</f>
        <v>0</v>
      </c>
      <c r="HK8">
        <f t="shared" si="63"/>
        <v>0</v>
      </c>
      <c r="HL8">
        <f>IF(DAT!AV8=0,GS8,DAT!AV8)</f>
        <v>3</v>
      </c>
      <c r="HN8">
        <f>IFERROR(IF(DAT!AW8=0,DAT!G8*DATF!HK8/DATF!$FE$1,DAT!AW8*DATF!HK8/DATF!$FE$1),0)</f>
        <v>0</v>
      </c>
      <c r="HO8">
        <f>IF(DAT!AX8=0,GV8,DAT!AX8)</f>
        <v>1</v>
      </c>
      <c r="HQ8">
        <f>IFERROR(IF(DAT!AY8=0,DAT!I8*DATF!HK8/DATF!$FE$1,DAT!AY8*DATF!HK8/DATF!$FE$1),0)</f>
        <v>0</v>
      </c>
      <c r="HR8">
        <f>IF(DAT!AZ8=0,GY8,DAT!AZ8)</f>
        <v>0</v>
      </c>
      <c r="HT8">
        <f>IFERROR(IF(DAT!BA8=0,DAT!K8*DATF!HK8/DATF!$FE$1,DAT!BA8*DATF!HK8/DATF!$FE$1),0)</f>
        <v>0</v>
      </c>
      <c r="HU8">
        <f>IF(DAT!BB8=0,HB8,DAT!BB8)</f>
        <v>0</v>
      </c>
      <c r="HW8">
        <f>IFERROR(IF(DAT!BC8=0,DAT!M8*DATF!HK8/DATF!$FE$1,DAT!BC8*DATF!HK8/DATF!$FE$1),0)</f>
        <v>0</v>
      </c>
      <c r="HX8">
        <f>IF(DAT!BD8=0,HE8,DAT!BD8)</f>
        <v>0</v>
      </c>
      <c r="HZ8">
        <f>IFERROR(IF(DAT!BE8=0,DAT!O8*DATF!HK8/DATF!$FE$1,DAT!BE8*DATF!HK8/DATF!$FE$1),0)</f>
        <v>0</v>
      </c>
      <c r="IA8" t="str">
        <f>IF(DAT!BF8=0,HH8,DAT!BF8)</f>
        <v/>
      </c>
      <c r="IC8">
        <f>IFERROR(IF(DAT!BG8=0,DAT!Q8*DATF!HK8/DATF!$FE$1,DAT!BG8*DATF!HK8/DATF!$FE$1),0)</f>
        <v>0</v>
      </c>
      <c r="ID8">
        <f t="shared" si="64"/>
        <v>0</v>
      </c>
      <c r="IE8">
        <f>IF(DAT!BJ8=0,HL8,DAT!BJ8)</f>
        <v>3</v>
      </c>
      <c r="IG8">
        <f>IFERROR(IF(DAT!BK8=0,DAT!G8*DATF!ID8/DATF!$FE$1,DAT!BK8*DATF!ID8/DATF!$FE$1),0)</f>
        <v>0</v>
      </c>
      <c r="IH8">
        <f>IF(DAT!BL8=0,HO8,DAT!BL8)</f>
        <v>1</v>
      </c>
      <c r="IJ8">
        <f>IFERROR(IF(DAT!BM8=0,DAT!I8*DATF!ID8/DATF!$FE$1,DAT!BM8*DATF!ID8/DATF!$FE$1),0)</f>
        <v>0</v>
      </c>
      <c r="IK8">
        <f>IF(DAT!BN8=0,HR8,DAT!BN8)</f>
        <v>0</v>
      </c>
      <c r="IM8">
        <f>IFERROR(IF(DAT!BO8=0,DAT!K8*DATF!ID8/DATF!$FE$1,DAT!BO8*DATF!ID8/DATF!$FE$1),0)</f>
        <v>0</v>
      </c>
      <c r="IN8">
        <f>IF(DAT!BP8=0,HU8,DAT!BP8)</f>
        <v>0</v>
      </c>
      <c r="IP8">
        <f>IFERROR(IF(DAT!BQ8=0,DAT!M8*DATF!ID8/DATF!$FE$1,DAT!BQ8*DATF!ID8/DATF!$FE$1),0)</f>
        <v>0</v>
      </c>
      <c r="IQ8">
        <f>IF(DAT!BR8=0,HX8,DAT!BR8)</f>
        <v>0</v>
      </c>
      <c r="IS8">
        <f>IFERROR(IF(DAT!BS8=0,DAT!O8*DATF!ID8/DATF!$FE$1,DAT!BS8*DATF!ID8/DATF!$FE$1),0)</f>
        <v>0</v>
      </c>
      <c r="IT8" t="str">
        <f>IF(DAT!BT8=0,IA8,DAT!BT8)</f>
        <v/>
      </c>
      <c r="IU8">
        <f t="shared" si="65"/>
        <v>0</v>
      </c>
      <c r="IV8">
        <f>IFERROR(IF(DAT!BU8=0,DAT!Q8*DATF!ID8/DATF!$FE$1,DAT!BU8*DATF!ID8/DATF!$FE$1),0)</f>
        <v>0</v>
      </c>
      <c r="QG8">
        <f>BAS!$O$5</f>
        <v>0</v>
      </c>
      <c r="QI8">
        <f t="shared" si="113"/>
        <v>0</v>
      </c>
      <c r="QK8">
        <f t="shared" si="66"/>
        <v>0</v>
      </c>
      <c r="QN8">
        <f t="shared" si="114"/>
        <v>0</v>
      </c>
      <c r="QP8">
        <f t="shared" si="115"/>
        <v>0</v>
      </c>
      <c r="QR8">
        <f t="shared" si="67"/>
        <v>0</v>
      </c>
      <c r="QU8">
        <f t="shared" si="116"/>
        <v>0</v>
      </c>
      <c r="QW8">
        <f t="shared" si="68"/>
        <v>0</v>
      </c>
      <c r="QZ8">
        <f t="shared" si="117"/>
        <v>0</v>
      </c>
      <c r="RB8">
        <f t="shared" si="69"/>
        <v>0</v>
      </c>
      <c r="RD8">
        <f t="shared" si="70"/>
        <v>0</v>
      </c>
      <c r="RG8">
        <f t="shared" si="118"/>
        <v>0</v>
      </c>
      <c r="RI8">
        <f t="shared" si="71"/>
        <v>0</v>
      </c>
      <c r="RL8">
        <f t="shared" si="119"/>
        <v>0</v>
      </c>
      <c r="RN8">
        <f t="shared" si="72"/>
        <v>0</v>
      </c>
      <c r="RP8">
        <f t="shared" si="73"/>
        <v>0</v>
      </c>
      <c r="RS8">
        <f t="shared" si="120"/>
        <v>0</v>
      </c>
      <c r="RU8">
        <f t="shared" si="74"/>
        <v>0</v>
      </c>
      <c r="RX8">
        <f t="shared" si="121"/>
        <v>0</v>
      </c>
      <c r="RZ8">
        <f t="shared" si="75"/>
        <v>0</v>
      </c>
      <c r="SB8">
        <f t="shared" si="76"/>
        <v>0</v>
      </c>
      <c r="SE8">
        <f t="shared" si="122"/>
        <v>0</v>
      </c>
      <c r="SG8">
        <f t="shared" si="77"/>
        <v>0</v>
      </c>
      <c r="SJ8">
        <f t="shared" si="123"/>
        <v>0</v>
      </c>
      <c r="SL8">
        <f t="shared" si="78"/>
        <v>0</v>
      </c>
      <c r="SN8">
        <f t="shared" si="79"/>
        <v>0</v>
      </c>
      <c r="SQ8">
        <f t="shared" si="124"/>
        <v>0</v>
      </c>
      <c r="SS8">
        <f t="shared" si="80"/>
        <v>0</v>
      </c>
      <c r="SV8">
        <f t="shared" si="125"/>
        <v>0</v>
      </c>
      <c r="SX8">
        <f t="shared" si="81"/>
        <v>0</v>
      </c>
      <c r="SZ8">
        <f t="shared" si="82"/>
        <v>0</v>
      </c>
      <c r="TC8">
        <f t="shared" si="126"/>
        <v>0</v>
      </c>
      <c r="TE8">
        <f t="shared" si="83"/>
        <v>0</v>
      </c>
      <c r="TH8">
        <f t="shared" si="127"/>
        <v>0</v>
      </c>
      <c r="TJ8">
        <f t="shared" si="84"/>
        <v>0</v>
      </c>
      <c r="TL8">
        <f t="shared" si="85"/>
        <v>0</v>
      </c>
      <c r="TO8">
        <f t="shared" si="128"/>
        <v>0</v>
      </c>
      <c r="TQ8">
        <f t="shared" si="86"/>
        <v>0</v>
      </c>
      <c r="TT8">
        <f t="shared" si="129"/>
        <v>0</v>
      </c>
      <c r="TV8">
        <f t="shared" si="87"/>
        <v>0</v>
      </c>
      <c r="TX8">
        <f t="shared" si="88"/>
        <v>0</v>
      </c>
      <c r="UA8">
        <f t="shared" si="130"/>
        <v>0</v>
      </c>
      <c r="UC8">
        <f t="shared" si="89"/>
        <v>0</v>
      </c>
      <c r="UF8">
        <f t="shared" si="131"/>
        <v>0</v>
      </c>
      <c r="UH8">
        <f t="shared" si="90"/>
        <v>0</v>
      </c>
      <c r="UJ8">
        <f t="shared" si="91"/>
        <v>0</v>
      </c>
      <c r="UM8">
        <f t="shared" si="132"/>
        <v>0</v>
      </c>
      <c r="UO8">
        <f t="shared" si="92"/>
        <v>0</v>
      </c>
      <c r="UR8">
        <f t="shared" si="133"/>
        <v>0</v>
      </c>
      <c r="UT8">
        <f t="shared" si="93"/>
        <v>0</v>
      </c>
      <c r="UV8">
        <f t="shared" si="94"/>
        <v>0</v>
      </c>
      <c r="UY8">
        <f t="shared" si="134"/>
        <v>0</v>
      </c>
      <c r="VA8">
        <f t="shared" si="95"/>
        <v>0</v>
      </c>
      <c r="VD8">
        <f t="shared" si="135"/>
        <v>0</v>
      </c>
      <c r="VF8">
        <f t="shared" si="96"/>
        <v>0</v>
      </c>
      <c r="VH8">
        <f t="shared" si="97"/>
        <v>0</v>
      </c>
      <c r="VK8">
        <f t="shared" si="136"/>
        <v>0</v>
      </c>
      <c r="VM8">
        <f t="shared" si="98"/>
        <v>0</v>
      </c>
      <c r="VP8">
        <f t="shared" si="137"/>
        <v>0</v>
      </c>
      <c r="VR8">
        <f t="shared" si="99"/>
        <v>0</v>
      </c>
      <c r="VT8">
        <f t="shared" si="100"/>
        <v>0</v>
      </c>
      <c r="VW8">
        <f t="shared" si="138"/>
        <v>0</v>
      </c>
      <c r="VY8">
        <f t="shared" si="101"/>
        <v>0</v>
      </c>
      <c r="WB8">
        <f t="shared" si="139"/>
        <v>0</v>
      </c>
      <c r="WD8">
        <f t="shared" si="102"/>
        <v>0</v>
      </c>
      <c r="WF8">
        <f t="shared" si="103"/>
        <v>0</v>
      </c>
      <c r="WI8">
        <f t="shared" si="140"/>
        <v>0</v>
      </c>
      <c r="WK8">
        <f t="shared" si="104"/>
        <v>0</v>
      </c>
      <c r="WN8">
        <f t="shared" si="141"/>
        <v>0</v>
      </c>
      <c r="WP8">
        <f t="shared" si="105"/>
        <v>0</v>
      </c>
      <c r="WR8">
        <f t="shared" si="106"/>
        <v>0</v>
      </c>
      <c r="XA8">
        <f t="shared" si="107"/>
        <v>0</v>
      </c>
      <c r="XC8">
        <v>7</v>
      </c>
      <c r="XF8">
        <f t="shared" si="142"/>
        <v>0</v>
      </c>
      <c r="XH8">
        <v>8</v>
      </c>
      <c r="XK8">
        <f t="shared" si="108"/>
        <v>0</v>
      </c>
      <c r="XM8">
        <v>7</v>
      </c>
      <c r="XP8">
        <f t="shared" si="109"/>
        <v>0</v>
      </c>
      <c r="XR8">
        <v>7</v>
      </c>
      <c r="XU8">
        <f t="shared" si="110"/>
        <v>0</v>
      </c>
      <c r="XW8">
        <v>7</v>
      </c>
      <c r="ZW8" t="str">
        <f t="shared" si="111"/>
        <v>6-3</v>
      </c>
      <c r="ZY8" t="str">
        <f t="shared" si="112"/>
        <v>3</v>
      </c>
    </row>
    <row r="9" spans="1:711" x14ac:dyDescent="0.25">
      <c r="C9" t="str">
        <f t="shared" si="57"/>
        <v>7-4</v>
      </c>
      <c r="D9" t="str">
        <f>DAT!B9</f>
        <v>4</v>
      </c>
      <c r="E9">
        <f>DAT!E9</f>
        <v>7</v>
      </c>
      <c r="FF9">
        <f t="shared" si="58"/>
        <v>0</v>
      </c>
      <c r="FG9">
        <f>DAT!F9</f>
        <v>4</v>
      </c>
      <c r="FI9">
        <f>IFERROR((DAT!G9*FF9)/$FE$1,0)</f>
        <v>0</v>
      </c>
      <c r="FJ9">
        <f>DAT!H9</f>
        <v>3</v>
      </c>
      <c r="FL9">
        <f>IFERROR((DAT!I9*FF9)/$FE$1,0)</f>
        <v>0</v>
      </c>
      <c r="FM9">
        <f>DAT!J9</f>
        <v>0</v>
      </c>
      <c r="FO9">
        <f>IFERROR((DAT!K9*FF9)/$FE$1,0)</f>
        <v>0</v>
      </c>
      <c r="FP9">
        <f>DAT!L9</f>
        <v>0</v>
      </c>
      <c r="FR9">
        <f>IFERROR((DAT!M9*FF9)/$FE$1,0)</f>
        <v>0</v>
      </c>
      <c r="FS9">
        <f>DAT!N9</f>
        <v>0</v>
      </c>
      <c r="FU9">
        <f>IFERROR((DAT!O9*FF9)/$FE$1,0)</f>
        <v>0</v>
      </c>
      <c r="FV9" t="str">
        <f>DAT!P9</f>
        <v/>
      </c>
      <c r="FX9">
        <f>IFERROR((DAT!Q9*FF9)/$FE$1,0)</f>
        <v>0</v>
      </c>
      <c r="FY9">
        <f t="shared" si="59"/>
        <v>0</v>
      </c>
      <c r="FZ9">
        <f>IF(DAT!T9=0,FG9,DAT!T9)</f>
        <v>4</v>
      </c>
      <c r="GB9">
        <f>IFERROR(IF(DAT!U9=0,DAT!G9*DATF!FY9/DATF!$FE$1,DAT!U9*DATF!FY9/DATF!$FE$1),0)</f>
        <v>0</v>
      </c>
      <c r="GC9">
        <f>IF(DAT!V9=0,FJ9,DAT!V9)</f>
        <v>3</v>
      </c>
      <c r="GE9">
        <f>IFERROR(IF(DAT!V9=0,DAT!I9*DATF!FY9/DATF!$FE$1,DAT!V9*DATF!FY9/DATF!$FE$1),0)</f>
        <v>0</v>
      </c>
      <c r="GF9">
        <f>IF(DAT!X9=0,FM9,DAT!X9)</f>
        <v>0</v>
      </c>
      <c r="GH9">
        <f>IFERROR(IF(DAT!Y9=0,DAT!K9*DATF!FY9/DATF!$FE$1,DAT!Y9*DATF!FY9/DATF!$FE$1),0)</f>
        <v>0</v>
      </c>
      <c r="GI9">
        <f>IF(DAT!Z9=0,FP9,DAT!Z9)</f>
        <v>0</v>
      </c>
      <c r="GK9">
        <f>IFERROR(IF(DAT!AA9=0,DAT!M9*DATF!FY9/DATF!$FE$1,DAT!AA9*DATF!FY9/DATF!$FE$1),0)</f>
        <v>0</v>
      </c>
      <c r="GL9">
        <f>IF(DAT!AB9=0,FS9,DAT!AB9)</f>
        <v>0</v>
      </c>
      <c r="GN9">
        <f>IFERROR(IF(DAT!AC9=0,DAT!O9*DATF!FY9/DATF!$FE$1,DAT!AC9*DATF!FY9/DATF!$FE$1),0)</f>
        <v>0</v>
      </c>
      <c r="GO9" t="str">
        <f>IF(DAT!AD9=0,FV9,DAT!AD9)</f>
        <v/>
      </c>
      <c r="GP9">
        <f t="shared" si="60"/>
        <v>0</v>
      </c>
      <c r="GQ9">
        <f>IFERROR(IF(DAT!AE9=0,DAT!Q9*DATF!FY9/DATF!$FE$1,DAT!AE9*DATF!FY9/DATF!$FE$1),0)</f>
        <v>0</v>
      </c>
      <c r="GR9">
        <f t="shared" si="61"/>
        <v>0</v>
      </c>
      <c r="GS9">
        <f>IF(DAT!AH9=0,FZ9,DAT!AH9)</f>
        <v>4</v>
      </c>
      <c r="GU9">
        <f>IFERROR(IF(DAT!AI9=0,DAT!G9*DATF!GR9/DATF!$FE$1,DAT!AI9*DATF!GR9/DATF!$FE$1),0)</f>
        <v>0</v>
      </c>
      <c r="GV9">
        <f>IF(DAT!AJ9=0,GC9,DAT!AJ9)</f>
        <v>3</v>
      </c>
      <c r="GX9">
        <f>IFERROR(IF(DAT!AK9=0,DAT!I9*DATF!GR9/DATF!$FE$1,DAT!AK9*DATF!GR9/DATF!$FE$1),0)</f>
        <v>0</v>
      </c>
      <c r="GY9">
        <f>IF(DAT!AL9=0,GF9,DAT!AL9)</f>
        <v>0</v>
      </c>
      <c r="HA9">
        <f>IFERROR(IF(DAT!AM9=0,DAT!K9*DATF!GR9/DATF!$FE$1,DAT!AM9*DATF!GR9/DATF!$FE$1),0)</f>
        <v>0</v>
      </c>
      <c r="HB9">
        <f>IF(DAT!AN9=0,GI9,DAT!AN9)</f>
        <v>0</v>
      </c>
      <c r="HD9">
        <f>IFERROR(IF(DAT!AO9=0,DAT!M9*DATF!GR9/DATF!$FE$1,DAT!AO9*DATF!GR9/DATF!$FE$1),0)</f>
        <v>0</v>
      </c>
      <c r="HE9">
        <f>IF(DAT!AP9=0,GL9,DAT!AP9)</f>
        <v>0</v>
      </c>
      <c r="HG9">
        <f>IFERROR(IF(DAT!AQ9=0,DAT!O9*DATF!GR9/DATF!$FE$1,DAT!AQ9*DATF!GR9/DATF!$FE$1),0)</f>
        <v>0</v>
      </c>
      <c r="HH9" t="str">
        <f>IF(DAT!AR9=0,GO9,DAT!AR9)</f>
        <v/>
      </c>
      <c r="HI9">
        <f t="shared" si="62"/>
        <v>0</v>
      </c>
      <c r="HJ9">
        <f>IFERROR(IF(DAT!AS9=0,DAT!Q9*DATF!GR9/DATF!$FE$1,DAT!AS9*DATF!GR9/DATF!$FE$1),0)</f>
        <v>0</v>
      </c>
      <c r="HK9">
        <f t="shared" si="63"/>
        <v>0</v>
      </c>
      <c r="HL9">
        <f>IF(DAT!AV9=0,GS9,DAT!AV9)</f>
        <v>4</v>
      </c>
      <c r="HN9">
        <f>IFERROR(IF(DAT!AW9=0,DAT!G9*DATF!HK9/DATF!$FE$1,DAT!AW9*DATF!HK9/DATF!$FE$1),0)</f>
        <v>0</v>
      </c>
      <c r="HO9">
        <f>IF(DAT!AX9=0,GV9,DAT!AX9)</f>
        <v>3</v>
      </c>
      <c r="HQ9">
        <f>IFERROR(IF(DAT!AY9=0,DAT!I9*DATF!HK9/DATF!$FE$1,DAT!AY9*DATF!HK9/DATF!$FE$1),0)</f>
        <v>0</v>
      </c>
      <c r="HR9">
        <f>IF(DAT!AZ9=0,GY9,DAT!AZ9)</f>
        <v>0</v>
      </c>
      <c r="HT9">
        <f>IFERROR(IF(DAT!BA9=0,DAT!K9*DATF!HK9/DATF!$FE$1,DAT!BA9*DATF!HK9/DATF!$FE$1),0)</f>
        <v>0</v>
      </c>
      <c r="HU9">
        <f>IF(DAT!BB9=0,HB9,DAT!BB9)</f>
        <v>0</v>
      </c>
      <c r="HW9">
        <f>IFERROR(IF(DAT!BC9=0,DAT!M9*DATF!HK9/DATF!$FE$1,DAT!BC9*DATF!HK9/DATF!$FE$1),0)</f>
        <v>0</v>
      </c>
      <c r="HX9">
        <f>IF(DAT!BD9=0,HE9,DAT!BD9)</f>
        <v>0</v>
      </c>
      <c r="HZ9">
        <f>IFERROR(IF(DAT!BE9=0,DAT!O9*DATF!HK9/DATF!$FE$1,DAT!BE9*DATF!HK9/DATF!$FE$1),0)</f>
        <v>0</v>
      </c>
      <c r="IA9" t="str">
        <f>IF(DAT!BF9=0,HH9,DAT!BF9)</f>
        <v/>
      </c>
      <c r="IC9">
        <f>IFERROR(IF(DAT!BG9=0,DAT!Q9*DATF!HK9/DATF!$FE$1,DAT!BG9*DATF!HK9/DATF!$FE$1),0)</f>
        <v>0</v>
      </c>
      <c r="ID9">
        <f t="shared" si="64"/>
        <v>0</v>
      </c>
      <c r="IE9">
        <f>IF(DAT!BJ9=0,HL9,DAT!BJ9)</f>
        <v>4</v>
      </c>
      <c r="IG9">
        <f>IFERROR(IF(DAT!BK9=0,DAT!G9*DATF!ID9/DATF!$FE$1,DAT!BK9*DATF!ID9/DATF!$FE$1),0)</f>
        <v>0</v>
      </c>
      <c r="IH9">
        <f>IF(DAT!BL9=0,HO9,DAT!BL9)</f>
        <v>3</v>
      </c>
      <c r="IJ9">
        <f>IFERROR(IF(DAT!BM9=0,DAT!I9*DATF!ID9/DATF!$FE$1,DAT!BM9*DATF!ID9/DATF!$FE$1),0)</f>
        <v>0</v>
      </c>
      <c r="IK9">
        <f>IF(DAT!BN9=0,HR9,DAT!BN9)</f>
        <v>0</v>
      </c>
      <c r="IM9">
        <f>IFERROR(IF(DAT!BO9=0,DAT!K9*DATF!ID9/DATF!$FE$1,DAT!BO9*DATF!ID9/DATF!$FE$1),0)</f>
        <v>0</v>
      </c>
      <c r="IN9">
        <f>IF(DAT!BP9=0,HU9,DAT!BP9)</f>
        <v>0</v>
      </c>
      <c r="IP9">
        <f>IFERROR(IF(DAT!BQ9=0,DAT!M9*DATF!ID9/DATF!$FE$1,DAT!BQ9*DATF!ID9/DATF!$FE$1),0)</f>
        <v>0</v>
      </c>
      <c r="IQ9">
        <f>IF(DAT!BR9=0,HX9,DAT!BR9)</f>
        <v>0</v>
      </c>
      <c r="IS9">
        <f>IFERROR(IF(DAT!BS9=0,DAT!O9*DATF!ID9/DATF!$FE$1,DAT!BS9*DATF!ID9/DATF!$FE$1),0)</f>
        <v>0</v>
      </c>
      <c r="IT9" t="str">
        <f>IF(DAT!BT9=0,IA9,DAT!BT9)</f>
        <v/>
      </c>
      <c r="IU9">
        <f t="shared" si="65"/>
        <v>0</v>
      </c>
      <c r="IV9">
        <f>IFERROR(IF(DAT!BU9=0,DAT!Q9*DATF!ID9/DATF!$FE$1,DAT!BU9*DATF!ID9/DATF!$FE$1),0)</f>
        <v>0</v>
      </c>
      <c r="QG9">
        <f>BAS!$O$5</f>
        <v>0</v>
      </c>
      <c r="QI9">
        <f t="shared" si="113"/>
        <v>0</v>
      </c>
      <c r="QK9">
        <f t="shared" si="66"/>
        <v>0</v>
      </c>
      <c r="QN9">
        <f t="shared" si="114"/>
        <v>0</v>
      </c>
      <c r="QP9">
        <f t="shared" si="115"/>
        <v>0</v>
      </c>
      <c r="QR9">
        <f t="shared" si="67"/>
        <v>0</v>
      </c>
      <c r="QU9">
        <f t="shared" si="116"/>
        <v>0</v>
      </c>
      <c r="QW9">
        <f t="shared" si="68"/>
        <v>0</v>
      </c>
      <c r="QZ9">
        <f t="shared" si="117"/>
        <v>0</v>
      </c>
      <c r="RB9">
        <f t="shared" si="69"/>
        <v>0</v>
      </c>
      <c r="RD9">
        <f t="shared" si="70"/>
        <v>0</v>
      </c>
      <c r="RG9">
        <f t="shared" si="118"/>
        <v>0</v>
      </c>
      <c r="RI9">
        <f t="shared" si="71"/>
        <v>0</v>
      </c>
      <c r="RL9">
        <f t="shared" si="119"/>
        <v>0</v>
      </c>
      <c r="RN9">
        <f t="shared" si="72"/>
        <v>0</v>
      </c>
      <c r="RP9">
        <f t="shared" si="73"/>
        <v>0</v>
      </c>
      <c r="RS9">
        <f t="shared" si="120"/>
        <v>0</v>
      </c>
      <c r="RU9">
        <f t="shared" si="74"/>
        <v>0</v>
      </c>
      <c r="RX9">
        <f t="shared" si="121"/>
        <v>0</v>
      </c>
      <c r="RZ9">
        <f t="shared" si="75"/>
        <v>0</v>
      </c>
      <c r="SB9">
        <f t="shared" si="76"/>
        <v>0</v>
      </c>
      <c r="SE9">
        <f t="shared" si="122"/>
        <v>0</v>
      </c>
      <c r="SG9">
        <f t="shared" si="77"/>
        <v>0</v>
      </c>
      <c r="SJ9">
        <f t="shared" si="123"/>
        <v>0</v>
      </c>
      <c r="SL9">
        <f t="shared" si="78"/>
        <v>0</v>
      </c>
      <c r="SN9">
        <f t="shared" si="79"/>
        <v>0</v>
      </c>
      <c r="SQ9">
        <f t="shared" si="124"/>
        <v>0</v>
      </c>
      <c r="SS9">
        <f t="shared" si="80"/>
        <v>0</v>
      </c>
      <c r="SV9">
        <f t="shared" si="125"/>
        <v>0</v>
      </c>
      <c r="SX9">
        <f t="shared" si="81"/>
        <v>0</v>
      </c>
      <c r="SZ9">
        <f t="shared" si="82"/>
        <v>0</v>
      </c>
      <c r="TC9">
        <f t="shared" si="126"/>
        <v>0</v>
      </c>
      <c r="TE9">
        <f t="shared" si="83"/>
        <v>0</v>
      </c>
      <c r="TH9">
        <f t="shared" si="127"/>
        <v>0</v>
      </c>
      <c r="TJ9">
        <f t="shared" si="84"/>
        <v>0</v>
      </c>
      <c r="TL9">
        <f t="shared" si="85"/>
        <v>0</v>
      </c>
      <c r="TO9">
        <f t="shared" si="128"/>
        <v>0</v>
      </c>
      <c r="TQ9">
        <f t="shared" si="86"/>
        <v>0</v>
      </c>
      <c r="TT9">
        <f t="shared" si="129"/>
        <v>0</v>
      </c>
      <c r="TV9">
        <f t="shared" si="87"/>
        <v>0</v>
      </c>
      <c r="TX9">
        <f t="shared" si="88"/>
        <v>0</v>
      </c>
      <c r="UA9">
        <f t="shared" si="130"/>
        <v>0</v>
      </c>
      <c r="UC9">
        <f t="shared" si="89"/>
        <v>0</v>
      </c>
      <c r="UF9">
        <f t="shared" si="131"/>
        <v>0</v>
      </c>
      <c r="UH9">
        <f t="shared" si="90"/>
        <v>0</v>
      </c>
      <c r="UJ9">
        <f t="shared" si="91"/>
        <v>0</v>
      </c>
      <c r="UM9">
        <f t="shared" si="132"/>
        <v>0</v>
      </c>
      <c r="UO9">
        <f t="shared" si="92"/>
        <v>0</v>
      </c>
      <c r="UR9">
        <f t="shared" si="133"/>
        <v>0</v>
      </c>
      <c r="UT9">
        <f t="shared" si="93"/>
        <v>0</v>
      </c>
      <c r="UV9">
        <f t="shared" si="94"/>
        <v>0</v>
      </c>
      <c r="UY9">
        <f t="shared" si="134"/>
        <v>0</v>
      </c>
      <c r="VA9">
        <f t="shared" si="95"/>
        <v>0</v>
      </c>
      <c r="VD9">
        <f t="shared" si="135"/>
        <v>0</v>
      </c>
      <c r="VF9">
        <f t="shared" si="96"/>
        <v>0</v>
      </c>
      <c r="VH9">
        <f t="shared" si="97"/>
        <v>0</v>
      </c>
      <c r="VK9">
        <f t="shared" si="136"/>
        <v>0</v>
      </c>
      <c r="VM9">
        <f t="shared" si="98"/>
        <v>0</v>
      </c>
      <c r="VP9">
        <f t="shared" si="137"/>
        <v>0</v>
      </c>
      <c r="VR9">
        <f t="shared" si="99"/>
        <v>0</v>
      </c>
      <c r="VT9">
        <f t="shared" si="100"/>
        <v>0</v>
      </c>
      <c r="VW9">
        <f t="shared" si="138"/>
        <v>0</v>
      </c>
      <c r="VY9">
        <f t="shared" si="101"/>
        <v>0</v>
      </c>
      <c r="WB9">
        <f t="shared" si="139"/>
        <v>0</v>
      </c>
      <c r="WD9">
        <f t="shared" si="102"/>
        <v>0</v>
      </c>
      <c r="WF9">
        <f t="shared" si="103"/>
        <v>0</v>
      </c>
      <c r="WI9">
        <f t="shared" si="140"/>
        <v>0</v>
      </c>
      <c r="WK9">
        <f t="shared" si="104"/>
        <v>0</v>
      </c>
      <c r="WN9">
        <f t="shared" si="141"/>
        <v>0</v>
      </c>
      <c r="WP9">
        <f t="shared" si="105"/>
        <v>0</v>
      </c>
      <c r="WR9">
        <f t="shared" si="106"/>
        <v>0</v>
      </c>
      <c r="XA9">
        <f t="shared" si="107"/>
        <v>0</v>
      </c>
      <c r="XC9">
        <v>8</v>
      </c>
      <c r="XF9">
        <f t="shared" si="142"/>
        <v>0</v>
      </c>
      <c r="XH9">
        <v>9</v>
      </c>
      <c r="XK9">
        <f t="shared" si="108"/>
        <v>0</v>
      </c>
      <c r="XM9">
        <v>8</v>
      </c>
      <c r="XP9">
        <f t="shared" si="109"/>
        <v>0</v>
      </c>
      <c r="XR9">
        <v>8</v>
      </c>
      <c r="XU9">
        <f t="shared" si="110"/>
        <v>0</v>
      </c>
      <c r="XW9">
        <v>8</v>
      </c>
      <c r="ZW9" t="str">
        <f t="shared" si="111"/>
        <v>7-4</v>
      </c>
      <c r="ZY9" t="str">
        <f t="shared" si="112"/>
        <v>4</v>
      </c>
    </row>
  </sheetData>
  <conditionalFormatting sqref="QH1 QM1 WZ1:XB1 XF1:XG1 ZS1:ZU1 QO1 QJ1 QQ1 ZS2:ZS19363">
    <cfRule type="cellIs" dxfId="85" priority="102" operator="equal">
      <formula>0</formula>
    </cfRule>
  </conditionalFormatting>
  <conditionalFormatting sqref="G1:H1 J1:K1">
    <cfRule type="cellIs" dxfId="84" priority="101" operator="equal">
      <formula>0</formula>
    </cfRule>
  </conditionalFormatting>
  <conditionalFormatting sqref="DA1">
    <cfRule type="cellIs" dxfId="83" priority="100" operator="equal">
      <formula>0</formula>
    </cfRule>
  </conditionalFormatting>
  <conditionalFormatting sqref="DB1">
    <cfRule type="cellIs" dxfId="82" priority="99" operator="equal">
      <formula>0</formula>
    </cfRule>
  </conditionalFormatting>
  <conditionalFormatting sqref="I1">
    <cfRule type="cellIs" dxfId="81" priority="98" operator="equal">
      <formula>0</formula>
    </cfRule>
  </conditionalFormatting>
  <conditionalFormatting sqref="M1:N1 P1:Q1">
    <cfRule type="cellIs" dxfId="80" priority="84" operator="equal">
      <formula>0</formula>
    </cfRule>
  </conditionalFormatting>
  <conditionalFormatting sqref="O1">
    <cfRule type="cellIs" dxfId="79" priority="83" operator="equal">
      <formula>0</formula>
    </cfRule>
  </conditionalFormatting>
  <conditionalFormatting sqref="S1:T1 V1:W1">
    <cfRule type="cellIs" dxfId="78" priority="82" operator="equal">
      <formula>0</formula>
    </cfRule>
  </conditionalFormatting>
  <conditionalFormatting sqref="U1">
    <cfRule type="cellIs" dxfId="77" priority="81" operator="equal">
      <formula>0</formula>
    </cfRule>
  </conditionalFormatting>
  <conditionalFormatting sqref="Y1:Z1 AB1:AC1">
    <cfRule type="cellIs" dxfId="76" priority="80" operator="equal">
      <formula>0</formula>
    </cfRule>
  </conditionalFormatting>
  <conditionalFormatting sqref="AA1">
    <cfRule type="cellIs" dxfId="75" priority="79" operator="equal">
      <formula>0</formula>
    </cfRule>
  </conditionalFormatting>
  <conditionalFormatting sqref="AE1:AF1 AH1:AI1">
    <cfRule type="cellIs" dxfId="74" priority="78" operator="equal">
      <formula>0</formula>
    </cfRule>
  </conditionalFormatting>
  <conditionalFormatting sqref="AG1">
    <cfRule type="cellIs" dxfId="73" priority="77" operator="equal">
      <formula>0</formula>
    </cfRule>
  </conditionalFormatting>
  <conditionalFormatting sqref="AK1:AL1 AN1:AO1">
    <cfRule type="cellIs" dxfId="72" priority="76" operator="equal">
      <formula>0</formula>
    </cfRule>
  </conditionalFormatting>
  <conditionalFormatting sqref="AM1">
    <cfRule type="cellIs" dxfId="71" priority="75" operator="equal">
      <formula>0</formula>
    </cfRule>
  </conditionalFormatting>
  <conditionalFormatting sqref="AQ1:AR1 AT1:AU1">
    <cfRule type="cellIs" dxfId="70" priority="74" operator="equal">
      <formula>0</formula>
    </cfRule>
  </conditionalFormatting>
  <conditionalFormatting sqref="AS1">
    <cfRule type="cellIs" dxfId="69" priority="73" operator="equal">
      <formula>0</formula>
    </cfRule>
  </conditionalFormatting>
  <conditionalFormatting sqref="AW1:AX1 AZ1:BA1">
    <cfRule type="cellIs" dxfId="68" priority="72" operator="equal">
      <formula>0</formula>
    </cfRule>
  </conditionalFormatting>
  <conditionalFormatting sqref="AY1">
    <cfRule type="cellIs" dxfId="67" priority="71" operator="equal">
      <formula>0</formula>
    </cfRule>
  </conditionalFormatting>
  <conditionalFormatting sqref="BC1:BD1 BF1:BG1">
    <cfRule type="cellIs" dxfId="66" priority="70" operator="equal">
      <formula>0</formula>
    </cfRule>
  </conditionalFormatting>
  <conditionalFormatting sqref="BE1">
    <cfRule type="cellIs" dxfId="65" priority="69" operator="equal">
      <formula>0</formula>
    </cfRule>
  </conditionalFormatting>
  <conditionalFormatting sqref="BI1:BJ1 BL1:BM1">
    <cfRule type="cellIs" dxfId="64" priority="68" operator="equal">
      <formula>0</formula>
    </cfRule>
  </conditionalFormatting>
  <conditionalFormatting sqref="BK1">
    <cfRule type="cellIs" dxfId="63" priority="67" operator="equal">
      <formula>0</formula>
    </cfRule>
  </conditionalFormatting>
  <conditionalFormatting sqref="BO1:BP1 BR1:BS1">
    <cfRule type="cellIs" dxfId="62" priority="66" operator="equal">
      <formula>0</formula>
    </cfRule>
  </conditionalFormatting>
  <conditionalFormatting sqref="BQ1">
    <cfRule type="cellIs" dxfId="61" priority="65" operator="equal">
      <formula>0</formula>
    </cfRule>
  </conditionalFormatting>
  <conditionalFormatting sqref="BU1:BV1 BX1:BY1">
    <cfRule type="cellIs" dxfId="60" priority="64" operator="equal">
      <formula>0</formula>
    </cfRule>
  </conditionalFormatting>
  <conditionalFormatting sqref="BW1">
    <cfRule type="cellIs" dxfId="59" priority="63" operator="equal">
      <formula>0</formula>
    </cfRule>
  </conditionalFormatting>
  <conditionalFormatting sqref="CA1:CB1 CD1:CE1">
    <cfRule type="cellIs" dxfId="58" priority="62" operator="equal">
      <formula>0</formula>
    </cfRule>
  </conditionalFormatting>
  <conditionalFormatting sqref="CC1">
    <cfRule type="cellIs" dxfId="57" priority="61" operator="equal">
      <formula>0</formula>
    </cfRule>
  </conditionalFormatting>
  <conditionalFormatting sqref="CG1:CH1 CJ1:CK1">
    <cfRule type="cellIs" dxfId="56" priority="60" operator="equal">
      <formula>0</formula>
    </cfRule>
  </conditionalFormatting>
  <conditionalFormatting sqref="CI1">
    <cfRule type="cellIs" dxfId="55" priority="59" operator="equal">
      <formula>0</formula>
    </cfRule>
  </conditionalFormatting>
  <conditionalFormatting sqref="DD1">
    <cfRule type="cellIs" dxfId="54" priority="58" operator="equal">
      <formula>0</formula>
    </cfRule>
  </conditionalFormatting>
  <conditionalFormatting sqref="DE1">
    <cfRule type="cellIs" dxfId="53" priority="57" operator="equal">
      <formula>0</formula>
    </cfRule>
  </conditionalFormatting>
  <conditionalFormatting sqref="DG1">
    <cfRule type="cellIs" dxfId="52" priority="56" operator="equal">
      <formula>0</formula>
    </cfRule>
  </conditionalFormatting>
  <conditionalFormatting sqref="DH1">
    <cfRule type="cellIs" dxfId="51" priority="55" operator="equal">
      <formula>0</formula>
    </cfRule>
  </conditionalFormatting>
  <conditionalFormatting sqref="DJ1:DO1">
    <cfRule type="cellIs" dxfId="50" priority="54" operator="equal">
      <formula>0</formula>
    </cfRule>
  </conditionalFormatting>
  <conditionalFormatting sqref="DP1">
    <cfRule type="cellIs" dxfId="49" priority="50" operator="equal">
      <formula>0</formula>
    </cfRule>
  </conditionalFormatting>
  <conditionalFormatting sqref="DQ1">
    <cfRule type="cellIs" dxfId="48" priority="49" operator="equal">
      <formula>0</formula>
    </cfRule>
  </conditionalFormatting>
  <conditionalFormatting sqref="DS1">
    <cfRule type="cellIs" dxfId="47" priority="48" operator="equal">
      <formula>0</formula>
    </cfRule>
  </conditionalFormatting>
  <conditionalFormatting sqref="DT1">
    <cfRule type="cellIs" dxfId="46" priority="47" operator="equal">
      <formula>0</formula>
    </cfRule>
  </conditionalFormatting>
  <conditionalFormatting sqref="DV1">
    <cfRule type="cellIs" dxfId="45" priority="46" operator="equal">
      <formula>0</formula>
    </cfRule>
  </conditionalFormatting>
  <conditionalFormatting sqref="DW1">
    <cfRule type="cellIs" dxfId="44" priority="45" operator="equal">
      <formula>0</formula>
    </cfRule>
  </conditionalFormatting>
  <conditionalFormatting sqref="DY1">
    <cfRule type="cellIs" dxfId="43" priority="44" operator="equal">
      <formula>0</formula>
    </cfRule>
  </conditionalFormatting>
  <conditionalFormatting sqref="DZ1">
    <cfRule type="cellIs" dxfId="42" priority="43" operator="equal">
      <formula>0</formula>
    </cfRule>
  </conditionalFormatting>
  <conditionalFormatting sqref="EB1">
    <cfRule type="cellIs" dxfId="41" priority="42" operator="equal">
      <formula>0</formula>
    </cfRule>
  </conditionalFormatting>
  <conditionalFormatting sqref="EC1">
    <cfRule type="cellIs" dxfId="40" priority="41" operator="equal">
      <formula>0</formula>
    </cfRule>
  </conditionalFormatting>
  <conditionalFormatting sqref="EE1">
    <cfRule type="cellIs" dxfId="39" priority="40" operator="equal">
      <formula>0</formula>
    </cfRule>
  </conditionalFormatting>
  <conditionalFormatting sqref="EF1">
    <cfRule type="cellIs" dxfId="38" priority="39" operator="equal">
      <formula>0</formula>
    </cfRule>
  </conditionalFormatting>
  <conditionalFormatting sqref="EH1">
    <cfRule type="cellIs" dxfId="37" priority="38" operator="equal">
      <formula>0</formula>
    </cfRule>
  </conditionalFormatting>
  <conditionalFormatting sqref="EI1">
    <cfRule type="cellIs" dxfId="36" priority="37" operator="equal">
      <formula>0</formula>
    </cfRule>
  </conditionalFormatting>
  <conditionalFormatting sqref="EK1">
    <cfRule type="cellIs" dxfId="35" priority="36" operator="equal">
      <formula>0</formula>
    </cfRule>
  </conditionalFormatting>
  <conditionalFormatting sqref="EL1">
    <cfRule type="cellIs" dxfId="34" priority="35" operator="equal">
      <formula>0</formula>
    </cfRule>
  </conditionalFormatting>
  <conditionalFormatting sqref="EN1">
    <cfRule type="cellIs" dxfId="33" priority="34" operator="equal">
      <formula>0</formula>
    </cfRule>
  </conditionalFormatting>
  <conditionalFormatting sqref="EO1">
    <cfRule type="cellIs" dxfId="32" priority="33" operator="equal">
      <formula>0</formula>
    </cfRule>
  </conditionalFormatting>
  <conditionalFormatting sqref="UK1">
    <cfRule type="cellIs" dxfId="31" priority="32" operator="equal">
      <formula>0</formula>
    </cfRule>
  </conditionalFormatting>
  <conditionalFormatting sqref="VI1">
    <cfRule type="cellIs" dxfId="30" priority="31" operator="equal">
      <formula>0</formula>
    </cfRule>
  </conditionalFormatting>
  <conditionalFormatting sqref="VU1">
    <cfRule type="cellIs" dxfId="29" priority="30" operator="equal">
      <formula>0</formula>
    </cfRule>
  </conditionalFormatting>
  <conditionalFormatting sqref="WG1">
    <cfRule type="cellIs" dxfId="28" priority="29" operator="equal">
      <formula>0</formula>
    </cfRule>
  </conditionalFormatting>
  <conditionalFormatting sqref="WS1 WU1">
    <cfRule type="cellIs" dxfId="27" priority="28" operator="equal">
      <formula>0</formula>
    </cfRule>
  </conditionalFormatting>
  <conditionalFormatting sqref="XK1:XL1">
    <cfRule type="cellIs" dxfId="26" priority="27" operator="equal">
      <formula>0</formula>
    </cfRule>
  </conditionalFormatting>
  <conditionalFormatting sqref="XP1:XQ1">
    <cfRule type="cellIs" dxfId="25" priority="26" operator="equal">
      <formula>0</formula>
    </cfRule>
  </conditionalFormatting>
  <conditionalFormatting sqref="XU1:XV1">
    <cfRule type="cellIs" dxfId="24" priority="25" operator="equal">
      <formula>0</formula>
    </cfRule>
  </conditionalFormatting>
  <conditionalFormatting sqref="XZ1:YA1">
    <cfRule type="cellIs" dxfId="23" priority="24" operator="equal">
      <formula>0</formula>
    </cfRule>
  </conditionalFormatting>
  <conditionalFormatting sqref="YE1:YF1">
    <cfRule type="cellIs" dxfId="22" priority="23" operator="equal">
      <formula>0</formula>
    </cfRule>
  </conditionalFormatting>
  <conditionalFormatting sqref="YJ1:YK1">
    <cfRule type="cellIs" dxfId="21" priority="22" operator="equal">
      <formula>0</formula>
    </cfRule>
  </conditionalFormatting>
  <conditionalFormatting sqref="YO1:YP1">
    <cfRule type="cellIs" dxfId="20" priority="21" operator="equal">
      <formula>0</formula>
    </cfRule>
  </conditionalFormatting>
  <conditionalFormatting sqref="YT1:YU1">
    <cfRule type="cellIs" dxfId="19" priority="20" operator="equal">
      <formula>0</formula>
    </cfRule>
  </conditionalFormatting>
  <conditionalFormatting sqref="YY1:YZ1">
    <cfRule type="cellIs" dxfId="18" priority="19" operator="equal">
      <formula>0</formula>
    </cfRule>
  </conditionalFormatting>
  <conditionalFormatting sqref="ZD1:ZE1">
    <cfRule type="cellIs" dxfId="17" priority="18" operator="equal">
      <formula>0</formula>
    </cfRule>
  </conditionalFormatting>
  <conditionalFormatting sqref="ZI1:ZJ1">
    <cfRule type="cellIs" dxfId="16" priority="17" operator="equal">
      <formula>0</formula>
    </cfRule>
  </conditionalFormatting>
  <conditionalFormatting sqref="ZN1:ZO1">
    <cfRule type="cellIs" dxfId="15" priority="16" operator="equal">
      <formula>0</formula>
    </cfRule>
  </conditionalFormatting>
  <conditionalFormatting sqref="CM1:CN1 CP1:CQ1">
    <cfRule type="cellIs" dxfId="14" priority="15" operator="equal">
      <formula>0</formula>
    </cfRule>
  </conditionalFormatting>
  <conditionalFormatting sqref="CO1">
    <cfRule type="cellIs" dxfId="13" priority="14" operator="equal">
      <formula>0</formula>
    </cfRule>
  </conditionalFormatting>
  <conditionalFormatting sqref="QT1 QY1 RA1 QV1 RC1">
    <cfRule type="cellIs" dxfId="12" priority="13" operator="equal">
      <formula>0</formula>
    </cfRule>
  </conditionalFormatting>
  <conditionalFormatting sqref="RF1 RK1 RM1 RH1 RO1">
    <cfRule type="cellIs" dxfId="11" priority="12" operator="equal">
      <formula>0</formula>
    </cfRule>
  </conditionalFormatting>
  <conditionalFormatting sqref="RR1 RW1 RY1 RT1 SA1">
    <cfRule type="cellIs" dxfId="10" priority="11" operator="equal">
      <formula>0</formula>
    </cfRule>
  </conditionalFormatting>
  <conditionalFormatting sqref="SD1 SI1 SK1 SF1 SM1">
    <cfRule type="cellIs" dxfId="9" priority="10" operator="equal">
      <formula>0</formula>
    </cfRule>
  </conditionalFormatting>
  <conditionalFormatting sqref="SP1 SU1 SW1 SR1 SY1">
    <cfRule type="cellIs" dxfId="8" priority="9" operator="equal">
      <formula>0</formula>
    </cfRule>
  </conditionalFormatting>
  <conditionalFormatting sqref="TB1 TG1 TI1 TD1 TK1">
    <cfRule type="cellIs" dxfId="7" priority="8" operator="equal">
      <formula>0</formula>
    </cfRule>
  </conditionalFormatting>
  <conditionalFormatting sqref="TN1 TS1 TU1 TP1 TW1">
    <cfRule type="cellIs" dxfId="6" priority="7" operator="equal">
      <formula>0</formula>
    </cfRule>
  </conditionalFormatting>
  <conditionalFormatting sqref="TZ1 UE1 UG1 UB1 UI1">
    <cfRule type="cellIs" dxfId="5" priority="6" operator="equal">
      <formula>0</formula>
    </cfRule>
  </conditionalFormatting>
  <conditionalFormatting sqref="UL1 UQ1 US1 UN1 UU1">
    <cfRule type="cellIs" dxfId="4" priority="5" operator="equal">
      <formula>0</formula>
    </cfRule>
  </conditionalFormatting>
  <conditionalFormatting sqref="UX1 VC1 VE1 UZ1 VG1">
    <cfRule type="cellIs" dxfId="3" priority="4" operator="equal">
      <formula>0</formula>
    </cfRule>
  </conditionalFormatting>
  <conditionalFormatting sqref="VJ1 VO1 VQ1 VL1 VS1">
    <cfRule type="cellIs" dxfId="2" priority="3" operator="equal">
      <formula>0</formula>
    </cfRule>
  </conditionalFormatting>
  <conditionalFormatting sqref="VV1 WA1 WC1 VX1 WE1">
    <cfRule type="cellIs" dxfId="1" priority="2" operator="equal">
      <formula>0</formula>
    </cfRule>
  </conditionalFormatting>
  <conditionalFormatting sqref="WH1 WM1 WO1 WJ1 WQ1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2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71FE6DD-19A1-42E0-A5C1-2F2ADDF24186}">
          <x14:formula1>
            <xm:f>BAS!$Z$2:$Z$11</xm:f>
          </x14:formula1>
          <xm:sqref>ZP2:ZP19363 ZK2:ZK19363 ZF2:ZF19363 ZA2:ZA19363 YV2:YV19363 YQ2:YQ19363 YL2:YL19363 YG2:YG19363 YB2:YB19363 XW2:XW19363 XR2:XR19363 XM2:XM19363 XH2:XH19363 XC2:XC19363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AC7174-46E9-428B-870D-F0719F0F0E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DECLAR 1</vt:lpstr>
      <vt:lpstr>DECLAR IMP</vt:lpstr>
      <vt:lpstr>BAS</vt:lpstr>
      <vt:lpstr>DAT</vt:lpstr>
      <vt:lpstr>DATF</vt:lpstr>
      <vt:lpstr>black</vt:lpstr>
      <vt:lpstr>lidea</vt:lpstr>
      <vt:lpstr>lideal</vt:lpstr>
      <vt:lpstr>DATF!Listeopera</vt:lpstr>
      <vt:lpstr>Listeopera</vt:lpstr>
      <vt:lpstr>DATF!Listesch</vt:lpstr>
      <vt:lpstr>Listesch</vt:lpstr>
      <vt:lpstr>DATF!Listesef</vt:lpstr>
      <vt:lpstr>Listesef</vt:lpstr>
      <vt:lpstr>'DECLAR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2023-06-17T14:31:06Z</cp:lastPrinted>
  <dcterms:created xsi:type="dcterms:W3CDTF">2022-11-18T07:44:37Z</dcterms:created>
  <dcterms:modified xsi:type="dcterms:W3CDTF">2023-06-22T06:15:22Z</dcterms:modified>
</cp:coreProperties>
</file>